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\Desktop\test raoul\"/>
    </mc:Choice>
  </mc:AlternateContent>
  <bookViews>
    <workbookView xWindow="0" yWindow="0" windowWidth="20490" windowHeight="7620" activeTab="3"/>
  </bookViews>
  <sheets>
    <sheet name="Acceuil" sheetId="1" r:id="rId1"/>
    <sheet name="Sources" sheetId="18" r:id="rId2"/>
    <sheet name="Sage_Charges Dentaire_pdts" sheetId="6" r:id="rId3"/>
    <sheet name="Charges_Dentaires" sheetId="19" r:id="rId4"/>
    <sheet name="DENT LCSV" sheetId="20" r:id="rId5"/>
  </sheets>
  <externalReferences>
    <externalReference r:id="rId6"/>
    <externalReference r:id="rId7"/>
  </externalReferences>
  <definedNames>
    <definedName name="_458200_______MFLC__Forfaits_et_TM">#REF!</definedName>
    <definedName name="BALANCE_FOURNISSEURS_PAR_SOLDE">#REF!</definedName>
    <definedName name="BALANCE_PAR_SOLDE">#REF!</definedName>
    <definedName name="_xlnm.Database">#REF!</definedName>
    <definedName name="CAISSE">#REF!</definedName>
    <definedName name="CHARGES_A_REPARTIR">#REF!</definedName>
    <definedName name="CHARGES_CONSTATEES_D_AVANCE">#REF!</definedName>
    <definedName name="CHARGES_EXCEPTIONNELLES">#REF!</definedName>
    <definedName name="CHEQUES_A_ENCAISSER">#REF!</definedName>
    <definedName name="CLIENTS">#REF!</definedName>
    <definedName name="CONGES_A_PAYER">#REF!</definedName>
    <definedName name="CREDIT_AGRICOLE">#REF!</definedName>
    <definedName name="_xlnm.Criteria">#REF!</definedName>
    <definedName name="DETAIL_MVT_IMMOB">#REF!</definedName>
    <definedName name="e">#REF!</definedName>
    <definedName name="_xlnm.Extract">#REF!</definedName>
    <definedName name="FOURNISSEURS">#REF!</definedName>
    <definedName name="FOURNISSEURS__FACTURES_NON_PARVENUES">#REF!</definedName>
    <definedName name="IMMOBILISATIONS">#REF!</definedName>
    <definedName name="IMPOTSIMPOTS_ET_TAXES">#REF!</definedName>
    <definedName name="INVENTAIRES">#REF!</definedName>
    <definedName name="MUTUELLES_EXTERIEURES">#REF!</definedName>
    <definedName name="MVT_ACTIF_IMMOBILISE">#REF!</definedName>
    <definedName name="PRODUITS_A_RECEVOIR">#REF!</definedName>
    <definedName name="TIERS___PAYANT">#REF!</definedName>
    <definedName name="TITRES">#REF!</definedName>
    <definedName name="_xlnm.Print_Area" localSheetId="4">'DENT LCSV'!$A$176:$N$201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6" i="20" l="1"/>
  <c r="AA224" i="20"/>
  <c r="AA220" i="20"/>
  <c r="AA215" i="20"/>
  <c r="AA211" i="20"/>
  <c r="AA228" i="20"/>
  <c r="AA234" i="20"/>
  <c r="AA194" i="20"/>
  <c r="AA188" i="20"/>
  <c r="AA185" i="20"/>
  <c r="AA177" i="20"/>
  <c r="S180" i="20"/>
  <c r="Y180" i="20"/>
  <c r="AA180" i="20"/>
  <c r="S181" i="20"/>
  <c r="Y181" i="20"/>
  <c r="AA181" i="20"/>
  <c r="S182" i="20"/>
  <c r="Y182" i="20"/>
  <c r="AA182" i="20"/>
  <c r="S183" i="20"/>
  <c r="Y183" i="20"/>
  <c r="AA183" i="20"/>
  <c r="S184" i="20"/>
  <c r="Y184" i="20"/>
  <c r="AA184" i="20"/>
  <c r="AA176" i="20"/>
  <c r="AA152" i="20"/>
  <c r="AA153" i="20"/>
  <c r="AA154" i="20"/>
  <c r="AA155" i="20"/>
  <c r="AA156" i="20"/>
  <c r="AA157" i="20"/>
  <c r="AA158" i="20"/>
  <c r="AA159" i="20"/>
  <c r="AA160" i="20"/>
  <c r="AA161" i="20"/>
  <c r="AA162" i="20"/>
  <c r="AA163" i="20"/>
  <c r="AA164" i="20"/>
  <c r="AA165" i="20"/>
  <c r="AA166" i="20"/>
  <c r="AA167" i="20"/>
  <c r="AA168" i="20"/>
  <c r="AA169" i="20"/>
  <c r="AA170" i="20"/>
  <c r="AA171" i="20"/>
  <c r="AA172" i="20"/>
  <c r="AA173" i="20"/>
  <c r="AA174" i="20"/>
  <c r="AA175" i="20"/>
  <c r="AA149" i="20"/>
  <c r="AA139" i="20"/>
  <c r="AA140" i="20"/>
  <c r="AA141" i="20"/>
  <c r="AA142" i="20"/>
  <c r="AA143" i="20"/>
  <c r="AA144" i="20"/>
  <c r="AA145" i="20"/>
  <c r="AA146" i="20"/>
  <c r="AA147" i="20"/>
  <c r="AA148" i="20"/>
  <c r="AA138" i="20"/>
  <c r="S88" i="20"/>
  <c r="T88" i="20"/>
  <c r="U88" i="20"/>
  <c r="V88" i="20"/>
  <c r="W88" i="20"/>
  <c r="X88" i="20"/>
  <c r="Y88" i="20"/>
  <c r="AA88" i="20"/>
  <c r="S89" i="20"/>
  <c r="X89" i="20"/>
  <c r="Y89" i="20"/>
  <c r="AA89" i="20"/>
  <c r="S90" i="20"/>
  <c r="Y90" i="20"/>
  <c r="AA90" i="20"/>
  <c r="S91" i="20"/>
  <c r="T91" i="20"/>
  <c r="U91" i="20"/>
  <c r="V91" i="20"/>
  <c r="W91" i="20"/>
  <c r="X91" i="20"/>
  <c r="Y91" i="20"/>
  <c r="AA91" i="20"/>
  <c r="S92" i="20"/>
  <c r="Y92" i="20"/>
  <c r="AA92" i="20"/>
  <c r="S93" i="20"/>
  <c r="Y93" i="20"/>
  <c r="AA93" i="20"/>
  <c r="S94" i="20"/>
  <c r="Y94" i="20"/>
  <c r="AA94" i="20"/>
  <c r="S95" i="20"/>
  <c r="Y95" i="20"/>
  <c r="AA95" i="20"/>
  <c r="S96" i="20"/>
  <c r="Y96" i="20"/>
  <c r="AA96" i="20"/>
  <c r="S97" i="20"/>
  <c r="T97" i="20"/>
  <c r="U97" i="20"/>
  <c r="V97" i="20"/>
  <c r="W97" i="20"/>
  <c r="X97" i="20"/>
  <c r="Y97" i="20"/>
  <c r="AA97" i="20"/>
  <c r="S98" i="20"/>
  <c r="Y98" i="20"/>
  <c r="AA98" i="20"/>
  <c r="S99" i="20"/>
  <c r="T99" i="20"/>
  <c r="U99" i="20"/>
  <c r="V99" i="20"/>
  <c r="W99" i="20"/>
  <c r="X99" i="20"/>
  <c r="Y99" i="20"/>
  <c r="AA99" i="20"/>
  <c r="S100" i="20"/>
  <c r="T100" i="20"/>
  <c r="U100" i="20"/>
  <c r="V100" i="20"/>
  <c r="W100" i="20"/>
  <c r="X100" i="20"/>
  <c r="Y100" i="20"/>
  <c r="AA100" i="20"/>
  <c r="S101" i="20"/>
  <c r="Y101" i="20"/>
  <c r="AA101" i="20"/>
  <c r="S102" i="20"/>
  <c r="Y102" i="20"/>
  <c r="AA102" i="20"/>
  <c r="S103" i="20"/>
  <c r="Y103" i="20"/>
  <c r="AA103" i="20"/>
  <c r="S104" i="20"/>
  <c r="X104" i="20"/>
  <c r="Y104" i="20"/>
  <c r="AA104" i="20"/>
  <c r="S105" i="20"/>
  <c r="X105" i="20"/>
  <c r="Y105" i="20"/>
  <c r="AA105" i="20"/>
  <c r="S106" i="20"/>
  <c r="Y106" i="20"/>
  <c r="AA106" i="20"/>
  <c r="S107" i="20"/>
  <c r="Y107" i="20"/>
  <c r="AA107" i="20"/>
  <c r="S108" i="20"/>
  <c r="Y108" i="20"/>
  <c r="AA108" i="20"/>
  <c r="S109" i="20"/>
  <c r="Y109" i="20"/>
  <c r="AA109" i="20"/>
  <c r="S110" i="20"/>
  <c r="Y110" i="20"/>
  <c r="AA110" i="20"/>
  <c r="S111" i="20"/>
  <c r="Y111" i="20"/>
  <c r="AA111" i="20"/>
  <c r="S112" i="20"/>
  <c r="Y112" i="20"/>
  <c r="AA112" i="20"/>
  <c r="S113" i="20"/>
  <c r="Y113" i="20"/>
  <c r="AA113" i="20"/>
  <c r="S114" i="20"/>
  <c r="Y114" i="20"/>
  <c r="AA114" i="20"/>
  <c r="S115" i="20"/>
  <c r="Y115" i="20"/>
  <c r="AA115" i="20"/>
  <c r="S116" i="20"/>
  <c r="Y116" i="20"/>
  <c r="AA116" i="20"/>
  <c r="S118" i="20"/>
  <c r="X118" i="20"/>
  <c r="Y118" i="20"/>
  <c r="AA118" i="20"/>
  <c r="S119" i="20"/>
  <c r="Y119" i="20"/>
  <c r="AA119" i="20"/>
  <c r="S120" i="20"/>
  <c r="Y120" i="20"/>
  <c r="AA120" i="20"/>
  <c r="S121" i="20"/>
  <c r="Y121" i="20"/>
  <c r="AA121" i="20"/>
  <c r="S122" i="20"/>
  <c r="Y122" i="20"/>
  <c r="AA122" i="20"/>
  <c r="S123" i="20"/>
  <c r="X123" i="20"/>
  <c r="Y123" i="20"/>
  <c r="AA123" i="20"/>
  <c r="S124" i="20"/>
  <c r="Y124" i="20"/>
  <c r="AA124" i="20"/>
  <c r="S125" i="20"/>
  <c r="Y125" i="20"/>
  <c r="AA125" i="20"/>
  <c r="S126" i="20"/>
  <c r="T126" i="20"/>
  <c r="U126" i="20"/>
  <c r="V126" i="20"/>
  <c r="W126" i="20"/>
  <c r="X126" i="20"/>
  <c r="Y126" i="20"/>
  <c r="AA126" i="20"/>
  <c r="S127" i="20"/>
  <c r="Y127" i="20"/>
  <c r="AA127" i="20"/>
  <c r="S128" i="20"/>
  <c r="Y128" i="20"/>
  <c r="AA128" i="20"/>
  <c r="S129" i="20"/>
  <c r="Y129" i="20"/>
  <c r="AA129" i="20"/>
  <c r="S130" i="20"/>
  <c r="T130" i="20"/>
  <c r="U130" i="20"/>
  <c r="V130" i="20"/>
  <c r="W130" i="20"/>
  <c r="X130" i="20"/>
  <c r="Y130" i="20"/>
  <c r="AA130" i="20"/>
  <c r="S131" i="20"/>
  <c r="T131" i="20"/>
  <c r="U131" i="20"/>
  <c r="V131" i="20"/>
  <c r="W131" i="20"/>
  <c r="X131" i="20"/>
  <c r="Y131" i="20"/>
  <c r="AA131" i="20"/>
  <c r="S132" i="20"/>
  <c r="T132" i="20"/>
  <c r="V132" i="20"/>
  <c r="X132" i="20"/>
  <c r="Y132" i="20"/>
  <c r="AA132" i="20"/>
  <c r="S133" i="20"/>
  <c r="Y133" i="20"/>
  <c r="AA133" i="20"/>
  <c r="S134" i="20"/>
  <c r="T134" i="20"/>
  <c r="U134" i="20"/>
  <c r="V134" i="20"/>
  <c r="W134" i="20"/>
  <c r="X134" i="20"/>
  <c r="Y134" i="20"/>
  <c r="AA134" i="20"/>
  <c r="S135" i="20"/>
  <c r="T135" i="20"/>
  <c r="U135" i="20"/>
  <c r="V135" i="20"/>
  <c r="W135" i="20"/>
  <c r="X135" i="20"/>
  <c r="Y135" i="20"/>
  <c r="AA135" i="20"/>
  <c r="S136" i="20"/>
  <c r="Y136" i="20"/>
  <c r="AA136" i="20"/>
  <c r="S137" i="20"/>
  <c r="Y137" i="20"/>
  <c r="AA137" i="20"/>
  <c r="AA87" i="20"/>
  <c r="AA80" i="20"/>
  <c r="S62" i="20"/>
  <c r="Y62" i="20"/>
  <c r="AA62" i="20"/>
  <c r="S63" i="20"/>
  <c r="Y63" i="20"/>
  <c r="AA63" i="20"/>
  <c r="S64" i="20"/>
  <c r="Y64" i="20"/>
  <c r="AA64" i="20"/>
  <c r="S65" i="20"/>
  <c r="Y65" i="20"/>
  <c r="AA65" i="20"/>
  <c r="S66" i="20"/>
  <c r="Y66" i="20"/>
  <c r="AA66" i="20"/>
  <c r="S67" i="20"/>
  <c r="Y67" i="20"/>
  <c r="AA67" i="20"/>
  <c r="S68" i="20"/>
  <c r="Y68" i="20"/>
  <c r="AA68" i="20"/>
  <c r="S69" i="20"/>
  <c r="Y69" i="20"/>
  <c r="AA69" i="20"/>
  <c r="S70" i="20"/>
  <c r="Y70" i="20"/>
  <c r="AA70" i="20"/>
  <c r="S71" i="20"/>
  <c r="Y71" i="20"/>
  <c r="AA71" i="20"/>
  <c r="S72" i="20"/>
  <c r="Y72" i="20"/>
  <c r="AA72" i="20"/>
  <c r="S73" i="20"/>
  <c r="Y73" i="20"/>
  <c r="AA73" i="20"/>
  <c r="S74" i="20"/>
  <c r="Y74" i="20"/>
  <c r="AA74" i="20"/>
  <c r="AA78" i="20"/>
  <c r="AA61" i="20"/>
  <c r="AA202" i="20"/>
  <c r="AA236" i="20"/>
  <c r="AA239" i="20"/>
  <c r="Z224" i="20"/>
  <c r="Z220" i="20"/>
  <c r="Z215" i="20"/>
  <c r="Z211" i="20"/>
  <c r="Z207" i="20"/>
  <c r="Z228" i="20"/>
  <c r="Z234" i="20"/>
  <c r="Z194" i="20"/>
  <c r="Z188" i="20"/>
  <c r="Z185" i="20"/>
  <c r="Z176" i="20"/>
  <c r="Z149" i="20"/>
  <c r="Z138" i="20"/>
  <c r="Z87" i="20"/>
  <c r="Z80" i="20"/>
  <c r="Z61" i="20"/>
  <c r="Z202" i="20"/>
  <c r="Z236" i="20"/>
  <c r="Z239" i="20"/>
  <c r="S225" i="20"/>
  <c r="Y225" i="20"/>
  <c r="S226" i="20"/>
  <c r="Y226" i="20"/>
  <c r="S227" i="20"/>
  <c r="Y227" i="20"/>
  <c r="Y224" i="20"/>
  <c r="S221" i="20"/>
  <c r="Y221" i="20"/>
  <c r="S222" i="20"/>
  <c r="Y222" i="20"/>
  <c r="S223" i="20"/>
  <c r="Y223" i="20"/>
  <c r="Y220" i="20"/>
  <c r="S216" i="20"/>
  <c r="Y216" i="20"/>
  <c r="S217" i="20"/>
  <c r="Y217" i="20"/>
  <c r="S218" i="20"/>
  <c r="Y218" i="20"/>
  <c r="Y215" i="20"/>
  <c r="Y212" i="20"/>
  <c r="S213" i="20"/>
  <c r="Y213" i="20"/>
  <c r="S214" i="20"/>
  <c r="Y214" i="20"/>
  <c r="Y211" i="20"/>
  <c r="S209" i="20"/>
  <c r="Y209" i="20"/>
  <c r="S210" i="20"/>
  <c r="Y210" i="20"/>
  <c r="Y207" i="20"/>
  <c r="S229" i="20"/>
  <c r="Y229" i="20"/>
  <c r="S230" i="20"/>
  <c r="Y230" i="20"/>
  <c r="S231" i="20"/>
  <c r="Y231" i="20"/>
  <c r="S232" i="20"/>
  <c r="Y232" i="20"/>
  <c r="Y228" i="20"/>
  <c r="S233" i="20"/>
  <c r="Y233" i="20"/>
  <c r="Y234" i="20"/>
  <c r="S197" i="20"/>
  <c r="Y197" i="20"/>
  <c r="S198" i="20"/>
  <c r="Y198" i="20"/>
  <c r="S199" i="20"/>
  <c r="Y199" i="20"/>
  <c r="S200" i="20"/>
  <c r="Y200" i="20"/>
  <c r="S201" i="20"/>
  <c r="Y201" i="20"/>
  <c r="Y194" i="20"/>
  <c r="S189" i="20"/>
  <c r="Y189" i="20"/>
  <c r="S190" i="20"/>
  <c r="Y190" i="20"/>
  <c r="S191" i="20"/>
  <c r="Y191" i="20"/>
  <c r="S192" i="20"/>
  <c r="Y192" i="20"/>
  <c r="S193" i="20"/>
  <c r="Y193" i="20"/>
  <c r="Y188" i="20"/>
  <c r="Y186" i="20"/>
  <c r="S187" i="20"/>
  <c r="Y187" i="20"/>
  <c r="Y185" i="20"/>
  <c r="S178" i="20"/>
  <c r="Y178" i="20"/>
  <c r="S179" i="20"/>
  <c r="Y179" i="20"/>
  <c r="Y176" i="20"/>
  <c r="S152" i="20"/>
  <c r="Y152" i="20"/>
  <c r="Y153" i="20"/>
  <c r="S154" i="20"/>
  <c r="Y154" i="20"/>
  <c r="S155" i="20"/>
  <c r="Y155" i="20"/>
  <c r="S156" i="20"/>
  <c r="Y156" i="20"/>
  <c r="S157" i="20"/>
  <c r="Y157" i="20"/>
  <c r="S158" i="20"/>
  <c r="Y158" i="20"/>
  <c r="S159" i="20"/>
  <c r="Y159" i="20"/>
  <c r="S160" i="20"/>
  <c r="Y160" i="20"/>
  <c r="S161" i="20"/>
  <c r="Y161" i="20"/>
  <c r="Y162" i="20"/>
  <c r="Y163" i="20"/>
  <c r="Y164" i="20"/>
  <c r="Y165" i="20"/>
  <c r="Y166" i="20"/>
  <c r="Y167" i="20"/>
  <c r="Y168" i="20"/>
  <c r="Y169" i="20"/>
  <c r="Y170" i="20"/>
  <c r="Y171" i="20"/>
  <c r="Y172" i="20"/>
  <c r="Y173" i="20"/>
  <c r="Y174" i="20"/>
  <c r="Y175" i="20"/>
  <c r="Y149" i="20"/>
  <c r="Y139" i="20"/>
  <c r="Y140" i="20"/>
  <c r="Y141" i="20"/>
  <c r="S142" i="20"/>
  <c r="Y142" i="20"/>
  <c r="S143" i="20"/>
  <c r="Y143" i="20"/>
  <c r="Y144" i="20"/>
  <c r="S145" i="20"/>
  <c r="Y145" i="20"/>
  <c r="S146" i="20"/>
  <c r="Y146" i="20"/>
  <c r="S147" i="20"/>
  <c r="Y147" i="20"/>
  <c r="S148" i="20"/>
  <c r="Y148" i="20"/>
  <c r="Y138" i="20"/>
  <c r="Y117" i="20"/>
  <c r="Y87" i="20"/>
  <c r="S81" i="20"/>
  <c r="Y81" i="20"/>
  <c r="S82" i="20"/>
  <c r="Y82" i="20"/>
  <c r="S83" i="20"/>
  <c r="Y83" i="20"/>
  <c r="S84" i="20"/>
  <c r="Y84" i="20"/>
  <c r="S85" i="20"/>
  <c r="Y85" i="20"/>
  <c r="S86" i="20"/>
  <c r="Y86" i="20"/>
  <c r="Y80" i="20"/>
  <c r="S78" i="20"/>
  <c r="S76" i="20"/>
  <c r="T78" i="20"/>
  <c r="U78" i="20"/>
  <c r="V78" i="20"/>
  <c r="W78" i="20"/>
  <c r="X78" i="20"/>
  <c r="Y78" i="20"/>
  <c r="S79" i="20"/>
  <c r="Y79" i="20"/>
  <c r="Y61" i="20"/>
  <c r="Y202" i="20"/>
  <c r="Y236" i="20"/>
  <c r="Y239" i="20"/>
  <c r="X224" i="20"/>
  <c r="X220" i="20"/>
  <c r="X215" i="20"/>
  <c r="X211" i="20"/>
  <c r="X207" i="20"/>
  <c r="X228" i="20"/>
  <c r="X234" i="20"/>
  <c r="X194" i="20"/>
  <c r="X188" i="20"/>
  <c r="X185" i="20"/>
  <c r="X176" i="20"/>
  <c r="X162" i="20"/>
  <c r="X163" i="20"/>
  <c r="X164" i="20"/>
  <c r="X165" i="20"/>
  <c r="X166" i="20"/>
  <c r="X169" i="20"/>
  <c r="X149" i="20"/>
  <c r="S139" i="20"/>
  <c r="S150" i="20"/>
  <c r="X139" i="20"/>
  <c r="X138" i="20"/>
  <c r="X87" i="20"/>
  <c r="X80" i="20"/>
  <c r="X61" i="20"/>
  <c r="X202" i="20"/>
  <c r="X236" i="20"/>
  <c r="X239" i="20"/>
  <c r="W224" i="20"/>
  <c r="W220" i="20"/>
  <c r="W215" i="20"/>
  <c r="W211" i="20"/>
  <c r="W207" i="20"/>
  <c r="W228" i="20"/>
  <c r="W234" i="20"/>
  <c r="W194" i="20"/>
  <c r="W188" i="20"/>
  <c r="W185" i="20"/>
  <c r="W176" i="20"/>
  <c r="W162" i="20"/>
  <c r="W163" i="20"/>
  <c r="W164" i="20"/>
  <c r="W165" i="20"/>
  <c r="W166" i="20"/>
  <c r="W169" i="20"/>
  <c r="W149" i="20"/>
  <c r="W139" i="20"/>
  <c r="W138" i="20"/>
  <c r="W87" i="20"/>
  <c r="W80" i="20"/>
  <c r="W61" i="20"/>
  <c r="W202" i="20"/>
  <c r="W236" i="20"/>
  <c r="W239" i="20"/>
  <c r="V224" i="20"/>
  <c r="V220" i="20"/>
  <c r="V215" i="20"/>
  <c r="V211" i="20"/>
  <c r="V207" i="20"/>
  <c r="V228" i="20"/>
  <c r="V234" i="20"/>
  <c r="V194" i="20"/>
  <c r="V188" i="20"/>
  <c r="V185" i="20"/>
  <c r="V176" i="20"/>
  <c r="V162" i="20"/>
  <c r="V163" i="20"/>
  <c r="V164" i="20"/>
  <c r="V165" i="20"/>
  <c r="V166" i="20"/>
  <c r="V169" i="20"/>
  <c r="V149" i="20"/>
  <c r="V139" i="20"/>
  <c r="V138" i="20"/>
  <c r="V87" i="20"/>
  <c r="V80" i="20"/>
  <c r="V61" i="20"/>
  <c r="V202" i="20"/>
  <c r="V236" i="20"/>
  <c r="V239" i="20"/>
  <c r="U224" i="20"/>
  <c r="U220" i="20"/>
  <c r="U215" i="20"/>
  <c r="U211" i="20"/>
  <c r="U207" i="20"/>
  <c r="U228" i="20"/>
  <c r="U234" i="20"/>
  <c r="U194" i="20"/>
  <c r="U188" i="20"/>
  <c r="U185" i="20"/>
  <c r="U176" i="20"/>
  <c r="U162" i="20"/>
  <c r="U163" i="20"/>
  <c r="U164" i="20"/>
  <c r="U165" i="20"/>
  <c r="U166" i="20"/>
  <c r="U169" i="20"/>
  <c r="U149" i="20"/>
  <c r="U139" i="20"/>
  <c r="U138" i="20"/>
  <c r="U87" i="20"/>
  <c r="U80" i="20"/>
  <c r="U61" i="20"/>
  <c r="U202" i="20"/>
  <c r="U236" i="20"/>
  <c r="U239" i="20"/>
  <c r="T224" i="20"/>
  <c r="T220" i="20"/>
  <c r="T215" i="20"/>
  <c r="T211" i="20"/>
  <c r="T207" i="20"/>
  <c r="T228" i="20"/>
  <c r="T234" i="20"/>
  <c r="T194" i="20"/>
  <c r="T188" i="20"/>
  <c r="T185" i="20"/>
  <c r="T176" i="20"/>
  <c r="T162" i="20"/>
  <c r="T163" i="20"/>
  <c r="T164" i="20"/>
  <c r="T165" i="20"/>
  <c r="T166" i="20"/>
  <c r="T169" i="20"/>
  <c r="T149" i="20"/>
  <c r="T139" i="20"/>
  <c r="T138" i="20"/>
  <c r="T87" i="20"/>
  <c r="T80" i="20"/>
  <c r="T61" i="20"/>
  <c r="T202" i="20"/>
  <c r="T236" i="20"/>
  <c r="T239" i="20"/>
  <c r="S224" i="20"/>
  <c r="S220" i="20"/>
  <c r="S219" i="20"/>
  <c r="S215" i="20"/>
  <c r="S212" i="20"/>
  <c r="S211" i="20"/>
  <c r="S208" i="20"/>
  <c r="S207" i="20"/>
  <c r="S228" i="20"/>
  <c r="S234" i="20"/>
  <c r="S195" i="20"/>
  <c r="S196" i="20"/>
  <c r="S194" i="20"/>
  <c r="S188" i="20"/>
  <c r="S186" i="20"/>
  <c r="S185" i="20"/>
  <c r="S177" i="20"/>
  <c r="S176" i="20"/>
  <c r="S151" i="20"/>
  <c r="S153" i="20"/>
  <c r="S162" i="20"/>
  <c r="S163" i="20"/>
  <c r="S164" i="20"/>
  <c r="S165" i="20"/>
  <c r="S166" i="20"/>
  <c r="S167" i="20"/>
  <c r="S168" i="20"/>
  <c r="S169" i="20"/>
  <c r="S170" i="20"/>
  <c r="S171" i="20"/>
  <c r="S172" i="20"/>
  <c r="S173" i="20"/>
  <c r="S174" i="20"/>
  <c r="S175" i="20"/>
  <c r="S149" i="20"/>
  <c r="S140" i="20"/>
  <c r="S141" i="20"/>
  <c r="S144" i="20"/>
  <c r="S138" i="20"/>
  <c r="S117" i="20"/>
  <c r="S87" i="20"/>
  <c r="S80" i="20"/>
  <c r="S75" i="20"/>
  <c r="S77" i="20"/>
  <c r="S61" i="20"/>
  <c r="S202" i="20"/>
  <c r="S236" i="20"/>
  <c r="S239" i="20"/>
  <c r="R224" i="20"/>
  <c r="R220" i="20"/>
  <c r="R215" i="20"/>
  <c r="R211" i="20"/>
  <c r="R207" i="20"/>
  <c r="R228" i="20"/>
  <c r="R234" i="20"/>
  <c r="R194" i="20"/>
  <c r="R188" i="20"/>
  <c r="R185" i="20"/>
  <c r="R176" i="20"/>
  <c r="R149" i="20"/>
  <c r="R138" i="20"/>
  <c r="R87" i="20"/>
  <c r="R80" i="20"/>
  <c r="R61" i="20"/>
  <c r="R202" i="20"/>
  <c r="R236" i="20"/>
  <c r="R239" i="20"/>
  <c r="Q224" i="20"/>
  <c r="Q220" i="20"/>
  <c r="Q215" i="20"/>
  <c r="Q211" i="20"/>
  <c r="Q207" i="20"/>
  <c r="Q228" i="20"/>
  <c r="Q234" i="20"/>
  <c r="Q194" i="20"/>
  <c r="Q188" i="20"/>
  <c r="Q185" i="20"/>
  <c r="Q176" i="20"/>
  <c r="Q149" i="20"/>
  <c r="Q138" i="20"/>
  <c r="Q87" i="20"/>
  <c r="Q80" i="20"/>
  <c r="Q61" i="20"/>
  <c r="Q202" i="20"/>
  <c r="Q236" i="20"/>
  <c r="Q239" i="20"/>
  <c r="P224" i="20"/>
  <c r="P220" i="20"/>
  <c r="P215" i="20"/>
  <c r="P211" i="20"/>
  <c r="P207" i="20"/>
  <c r="P228" i="20"/>
  <c r="P234" i="20"/>
  <c r="P194" i="20"/>
  <c r="P188" i="20"/>
  <c r="P185" i="20"/>
  <c r="P176" i="20"/>
  <c r="P149" i="20"/>
  <c r="P138" i="20"/>
  <c r="P87" i="20"/>
  <c r="P80" i="20"/>
  <c r="P61" i="20"/>
  <c r="P202" i="20"/>
  <c r="P236" i="20"/>
  <c r="P239" i="20"/>
  <c r="O224" i="20"/>
  <c r="O220" i="20"/>
  <c r="O215" i="20"/>
  <c r="O211" i="20"/>
  <c r="O207" i="20"/>
  <c r="O228" i="20"/>
  <c r="O234" i="20"/>
  <c r="O194" i="20"/>
  <c r="O188" i="20"/>
  <c r="O185" i="20"/>
  <c r="O176" i="20"/>
  <c r="O149" i="20"/>
  <c r="O138" i="20"/>
  <c r="O87" i="20"/>
  <c r="O80" i="20"/>
  <c r="O61" i="20"/>
  <c r="O202" i="20"/>
  <c r="O236" i="20"/>
  <c r="O239" i="20"/>
  <c r="N224" i="20"/>
  <c r="N220" i="20"/>
  <c r="N215" i="20"/>
  <c r="N211" i="20"/>
  <c r="N207" i="20"/>
  <c r="N228" i="20"/>
  <c r="N234" i="20"/>
  <c r="N194" i="20"/>
  <c r="N188" i="20"/>
  <c r="N185" i="20"/>
  <c r="N176" i="20"/>
  <c r="N149" i="20"/>
  <c r="N138" i="20"/>
  <c r="N87" i="20"/>
  <c r="N80" i="20"/>
  <c r="N61" i="20"/>
  <c r="N202" i="20"/>
  <c r="N236" i="20"/>
  <c r="N239" i="20"/>
  <c r="M224" i="20"/>
  <c r="M220" i="20"/>
  <c r="M215" i="20"/>
  <c r="M211" i="20"/>
  <c r="M207" i="20"/>
  <c r="M228" i="20"/>
  <c r="M234" i="20"/>
  <c r="M194" i="20"/>
  <c r="M188" i="20"/>
  <c r="M185" i="20"/>
  <c r="M176" i="20"/>
  <c r="M149" i="20"/>
  <c r="M138" i="20"/>
  <c r="M87" i="20"/>
  <c r="M80" i="20"/>
  <c r="M61" i="20"/>
  <c r="M202" i="20"/>
  <c r="M236" i="20"/>
  <c r="M239" i="20"/>
  <c r="L224" i="20"/>
  <c r="L220" i="20"/>
  <c r="L215" i="20"/>
  <c r="L211" i="20"/>
  <c r="L207" i="20"/>
  <c r="L228" i="20"/>
  <c r="L234" i="20"/>
  <c r="L194" i="20"/>
  <c r="L188" i="20"/>
  <c r="L185" i="20"/>
  <c r="L176" i="20"/>
  <c r="L149" i="20"/>
  <c r="L138" i="20"/>
  <c r="L87" i="20"/>
  <c r="L80" i="20"/>
  <c r="L61" i="20"/>
  <c r="L202" i="20"/>
  <c r="L236" i="20"/>
  <c r="L239" i="20"/>
  <c r="K224" i="20"/>
  <c r="K220" i="20"/>
  <c r="K215" i="20"/>
  <c r="K211" i="20"/>
  <c r="K207" i="20"/>
  <c r="K228" i="20"/>
  <c r="K234" i="20"/>
  <c r="K194" i="20"/>
  <c r="K188" i="20"/>
  <c r="K185" i="20"/>
  <c r="K176" i="20"/>
  <c r="K149" i="20"/>
  <c r="K138" i="20"/>
  <c r="K87" i="20"/>
  <c r="K80" i="20"/>
  <c r="K61" i="20"/>
  <c r="K202" i="20"/>
  <c r="K236" i="20"/>
  <c r="K239" i="20"/>
  <c r="J224" i="20"/>
  <c r="J220" i="20"/>
  <c r="J215" i="20"/>
  <c r="J211" i="20"/>
  <c r="J207" i="20"/>
  <c r="J228" i="20"/>
  <c r="J234" i="20"/>
  <c r="J194" i="20"/>
  <c r="J188" i="20"/>
  <c r="J185" i="20"/>
  <c r="J176" i="20"/>
  <c r="J149" i="20"/>
  <c r="J138" i="20"/>
  <c r="J87" i="20"/>
  <c r="J80" i="20"/>
  <c r="J61" i="20"/>
  <c r="J202" i="20"/>
  <c r="J236" i="20"/>
  <c r="J239" i="20"/>
  <c r="I224" i="20"/>
  <c r="I220" i="20"/>
  <c r="I215" i="20"/>
  <c r="I211" i="20"/>
  <c r="I207" i="20"/>
  <c r="I228" i="20"/>
  <c r="I234" i="20"/>
  <c r="I194" i="20"/>
  <c r="I188" i="20"/>
  <c r="I185" i="20"/>
  <c r="I176" i="20"/>
  <c r="I149" i="20"/>
  <c r="I138" i="20"/>
  <c r="I87" i="20"/>
  <c r="I80" i="20"/>
  <c r="I61" i="20"/>
  <c r="I202" i="20"/>
  <c r="I236" i="20"/>
  <c r="I239" i="20"/>
  <c r="H224" i="20"/>
  <c r="H220" i="20"/>
  <c r="H215" i="20"/>
  <c r="H211" i="20"/>
  <c r="H207" i="20"/>
  <c r="H228" i="20"/>
  <c r="H234" i="20"/>
  <c r="H194" i="20"/>
  <c r="H188" i="20"/>
  <c r="H185" i="20"/>
  <c r="H176" i="20"/>
  <c r="H149" i="20"/>
  <c r="H138" i="20"/>
  <c r="H87" i="20"/>
  <c r="H80" i="20"/>
  <c r="H61" i="20"/>
  <c r="H202" i="20"/>
  <c r="H236" i="20"/>
  <c r="H239" i="20"/>
  <c r="G224" i="20"/>
  <c r="G220" i="20"/>
  <c r="G215" i="20"/>
  <c r="G211" i="20"/>
  <c r="G207" i="20"/>
  <c r="G228" i="20"/>
  <c r="G234" i="20"/>
  <c r="G194" i="20"/>
  <c r="G188" i="20"/>
  <c r="G185" i="20"/>
  <c r="G176" i="20"/>
  <c r="G149" i="20"/>
  <c r="G138" i="20"/>
  <c r="G87" i="20"/>
  <c r="G80" i="20"/>
  <c r="G61" i="20"/>
  <c r="G202" i="20"/>
  <c r="G236" i="20"/>
  <c r="G239" i="20"/>
  <c r="F224" i="20"/>
  <c r="F220" i="20"/>
  <c r="F215" i="20"/>
  <c r="F211" i="20"/>
  <c r="F207" i="20"/>
  <c r="F228" i="20"/>
  <c r="F234" i="20"/>
  <c r="F194" i="20"/>
  <c r="F188" i="20"/>
  <c r="F185" i="20"/>
  <c r="F176" i="20"/>
  <c r="F149" i="20"/>
  <c r="F138" i="20"/>
  <c r="F87" i="20"/>
  <c r="F80" i="20"/>
  <c r="F61" i="20"/>
  <c r="F202" i="20"/>
  <c r="F236" i="20"/>
  <c r="F239" i="20"/>
  <c r="E224" i="20"/>
  <c r="E220" i="20"/>
  <c r="E215" i="20"/>
  <c r="E211" i="20"/>
  <c r="E207" i="20"/>
  <c r="E228" i="20"/>
  <c r="E234" i="20"/>
  <c r="E194" i="20"/>
  <c r="E188" i="20"/>
  <c r="E185" i="20"/>
  <c r="E176" i="20"/>
  <c r="E149" i="20"/>
  <c r="E138" i="20"/>
  <c r="E87" i="20"/>
  <c r="E80" i="20"/>
  <c r="E61" i="20"/>
  <c r="E202" i="20"/>
  <c r="E236" i="20"/>
  <c r="E239" i="20"/>
  <c r="D224" i="20"/>
  <c r="D220" i="20"/>
  <c r="D215" i="20"/>
  <c r="D212" i="20"/>
  <c r="D211" i="20"/>
  <c r="D208" i="20"/>
  <c r="D228" i="20"/>
  <c r="D234" i="20"/>
  <c r="D194" i="20"/>
  <c r="D188" i="20"/>
  <c r="D185" i="20"/>
  <c r="D176" i="20"/>
  <c r="D153" i="20"/>
  <c r="D163" i="20"/>
  <c r="D168" i="20"/>
  <c r="D170" i="20"/>
  <c r="D172" i="20"/>
  <c r="D174" i="20"/>
  <c r="D149" i="20"/>
  <c r="D139" i="20"/>
  <c r="D141" i="20"/>
  <c r="D144" i="20"/>
  <c r="D138" i="20"/>
  <c r="D88" i="20"/>
  <c r="D96" i="20"/>
  <c r="D97" i="20"/>
  <c r="D100" i="20"/>
  <c r="D106" i="20"/>
  <c r="D108" i="20"/>
  <c r="D113" i="20"/>
  <c r="D115" i="20"/>
  <c r="D118" i="20"/>
  <c r="D126" i="20"/>
  <c r="D131" i="20"/>
  <c r="D132" i="20"/>
  <c r="D134" i="20"/>
  <c r="D135" i="20"/>
  <c r="D87" i="20"/>
  <c r="D82" i="20"/>
  <c r="D83" i="20"/>
  <c r="D84" i="20"/>
  <c r="D80" i="20"/>
  <c r="D66" i="20"/>
  <c r="D70" i="20"/>
  <c r="D71" i="20"/>
  <c r="D75" i="20"/>
  <c r="D76" i="20"/>
  <c r="D78" i="20"/>
  <c r="D61" i="20"/>
  <c r="D202" i="20"/>
  <c r="D236" i="20"/>
  <c r="D239" i="20"/>
  <c r="C224" i="20"/>
  <c r="C220" i="20"/>
  <c r="C215" i="20"/>
  <c r="C211" i="20"/>
  <c r="C228" i="20"/>
  <c r="C234" i="20"/>
  <c r="C194" i="20"/>
  <c r="C188" i="20"/>
  <c r="C185" i="20"/>
  <c r="C176" i="20"/>
  <c r="C149" i="20"/>
  <c r="C138" i="20"/>
  <c r="C87" i="20"/>
  <c r="C80" i="20"/>
  <c r="C61" i="20"/>
  <c r="C202" i="20"/>
  <c r="C236" i="20"/>
  <c r="C239" i="20"/>
  <c r="Y7" i="20"/>
  <c r="Y8" i="20"/>
  <c r="Y9" i="20"/>
  <c r="Y10" i="20"/>
  <c r="Y6" i="20"/>
  <c r="Y12" i="20"/>
  <c r="Y11" i="20"/>
  <c r="Y14" i="20"/>
  <c r="Y15" i="20"/>
  <c r="Y13" i="20"/>
  <c r="Y17" i="20"/>
  <c r="Y18" i="20"/>
  <c r="Y19" i="20"/>
  <c r="Y20" i="20"/>
  <c r="Y16" i="20"/>
  <c r="Y22" i="20"/>
  <c r="Y21" i="20"/>
  <c r="Y24" i="20"/>
  <c r="Y23" i="20"/>
  <c r="Y26" i="20"/>
  <c r="Y28" i="20"/>
  <c r="Y29" i="20"/>
  <c r="Y25" i="20"/>
  <c r="Y39" i="20"/>
  <c r="Y40" i="20"/>
  <c r="Y41" i="20"/>
  <c r="Y42" i="20"/>
  <c r="Y44" i="20"/>
  <c r="Y43" i="20"/>
  <c r="Y45" i="20"/>
  <c r="Y47" i="20"/>
  <c r="Y48" i="20"/>
  <c r="Y46" i="20"/>
  <c r="Y50" i="20"/>
  <c r="Y49" i="20"/>
  <c r="Y31" i="20"/>
  <c r="Y237" i="20"/>
  <c r="AC236" i="20"/>
  <c r="AC234" i="20"/>
  <c r="AC233" i="20"/>
  <c r="AC232" i="20"/>
  <c r="AC231" i="20"/>
  <c r="AC230" i="20"/>
  <c r="AC229" i="20"/>
  <c r="AC228" i="20"/>
  <c r="AC227" i="20"/>
  <c r="AC226" i="20"/>
  <c r="AC225" i="20"/>
  <c r="AC224" i="20"/>
  <c r="AC223" i="20"/>
  <c r="AC222" i="20"/>
  <c r="AC221" i="20"/>
  <c r="AC220" i="20"/>
  <c r="AC219" i="20"/>
  <c r="AC218" i="20"/>
  <c r="AC217" i="20"/>
  <c r="AC216" i="20"/>
  <c r="AC215" i="20"/>
  <c r="AC214" i="20"/>
  <c r="AC213" i="20"/>
  <c r="AC212" i="20"/>
  <c r="AC211" i="20"/>
  <c r="AC210" i="20"/>
  <c r="AC209" i="20"/>
  <c r="AC208" i="20"/>
  <c r="AC207" i="20"/>
  <c r="AA207" i="20"/>
  <c r="D207" i="20"/>
  <c r="C207" i="20"/>
  <c r="D204" i="20"/>
  <c r="AC202" i="20"/>
  <c r="AC201" i="20"/>
  <c r="AC200" i="20"/>
  <c r="AC199" i="20"/>
  <c r="AC198" i="20"/>
  <c r="AC197" i="20"/>
  <c r="AC196" i="20"/>
  <c r="AC195" i="20"/>
  <c r="AC194" i="20"/>
  <c r="AC193" i="20"/>
  <c r="AC192" i="20"/>
  <c r="AC191" i="20"/>
  <c r="AC190" i="20"/>
  <c r="AC189" i="20"/>
  <c r="AC188" i="20"/>
  <c r="AC187" i="20"/>
  <c r="AC186" i="20"/>
  <c r="AC185" i="20"/>
  <c r="AC184" i="20"/>
  <c r="AC183" i="20"/>
  <c r="AC182" i="20"/>
  <c r="AC181" i="20"/>
  <c r="AC180" i="20"/>
  <c r="AC179" i="20"/>
  <c r="AC178" i="20"/>
  <c r="AC177" i="20"/>
  <c r="AC176" i="20"/>
  <c r="AC175" i="20"/>
  <c r="AC174" i="20"/>
  <c r="AC173" i="20"/>
  <c r="AC172" i="20"/>
  <c r="AC171" i="20"/>
  <c r="AC170" i="20"/>
  <c r="AC169" i="20"/>
  <c r="AC168" i="20"/>
  <c r="AC167" i="20"/>
  <c r="AC166" i="20"/>
  <c r="AC165" i="20"/>
  <c r="AC164" i="20"/>
  <c r="AC163" i="20"/>
  <c r="AC162" i="20"/>
  <c r="AC161" i="20"/>
  <c r="AC160" i="20"/>
  <c r="AC159" i="20"/>
  <c r="AC158" i="20"/>
  <c r="AC157" i="20"/>
  <c r="AC156" i="20"/>
  <c r="AC155" i="20"/>
  <c r="AC154" i="20"/>
  <c r="AC153" i="20"/>
  <c r="AC152" i="20"/>
  <c r="AC151" i="20"/>
  <c r="AC150" i="20"/>
  <c r="AC149" i="20"/>
  <c r="AC148" i="20"/>
  <c r="AC147" i="20"/>
  <c r="AC146" i="20"/>
  <c r="AC145" i="20"/>
  <c r="AC144" i="20"/>
  <c r="AC143" i="20"/>
  <c r="AC142" i="20"/>
  <c r="AC141" i="20"/>
  <c r="AC140" i="20"/>
  <c r="AC139" i="20"/>
  <c r="AC138" i="20"/>
  <c r="AC137" i="20"/>
  <c r="AC136" i="20"/>
  <c r="AC135" i="20"/>
  <c r="AC134" i="20"/>
  <c r="AC133" i="20"/>
  <c r="AC132" i="20"/>
  <c r="AC131" i="20"/>
  <c r="AC130" i="20"/>
  <c r="AC129" i="20"/>
  <c r="AC128" i="20"/>
  <c r="AC127" i="20"/>
  <c r="AC126" i="20"/>
  <c r="AC125" i="20"/>
  <c r="AC124" i="20"/>
  <c r="AC123" i="20"/>
  <c r="AC122" i="20"/>
  <c r="AC121" i="20"/>
  <c r="AC120" i="20"/>
  <c r="AC119" i="20"/>
  <c r="AC118" i="20"/>
  <c r="AC117" i="20"/>
  <c r="AC116" i="20"/>
  <c r="AC115" i="20"/>
  <c r="AC114" i="20"/>
  <c r="AC113" i="20"/>
  <c r="AC112" i="20"/>
  <c r="AC111" i="20"/>
  <c r="AC110" i="20"/>
  <c r="AC109" i="20"/>
  <c r="AC108" i="20"/>
  <c r="AC107" i="20"/>
  <c r="AC106" i="20"/>
  <c r="AC105" i="20"/>
  <c r="AC104" i="20"/>
  <c r="AC103" i="20"/>
  <c r="AC102" i="20"/>
  <c r="AC101" i="20"/>
  <c r="AC100" i="20"/>
  <c r="AC99" i="20"/>
  <c r="AC98" i="20"/>
  <c r="AC97" i="20"/>
  <c r="AC96" i="20"/>
  <c r="AC95" i="20"/>
  <c r="AC94" i="20"/>
  <c r="AC93" i="20"/>
  <c r="AC92" i="20"/>
  <c r="AC91" i="20"/>
  <c r="AC90" i="20"/>
  <c r="AC89" i="20"/>
  <c r="AC88" i="20"/>
  <c r="AC87" i="20"/>
  <c r="AC86" i="20"/>
  <c r="AC85" i="20"/>
  <c r="AC84" i="20"/>
  <c r="AC83" i="20"/>
  <c r="AC82" i="20"/>
  <c r="AC81" i="20"/>
  <c r="AC80" i="20"/>
  <c r="AC79" i="20"/>
  <c r="AC78" i="20"/>
  <c r="AC77" i="20"/>
  <c r="AC76" i="20"/>
  <c r="AC75" i="20"/>
  <c r="AC74" i="20"/>
  <c r="AC73" i="20"/>
  <c r="AC72" i="20"/>
  <c r="AC71" i="20"/>
  <c r="AC70" i="20"/>
  <c r="AC69" i="20"/>
  <c r="AC68" i="20"/>
  <c r="AC67" i="20"/>
  <c r="AC66" i="20"/>
  <c r="AC65" i="20"/>
  <c r="AC64" i="20"/>
  <c r="AC63" i="20"/>
  <c r="AC62" i="20"/>
  <c r="AC61" i="20"/>
  <c r="AA7" i="20"/>
  <c r="AA8" i="20"/>
  <c r="AA9" i="20"/>
  <c r="AA10" i="20"/>
  <c r="AA6" i="20"/>
  <c r="AA12" i="20"/>
  <c r="AA11" i="20"/>
  <c r="AA14" i="20"/>
  <c r="AA15" i="20"/>
  <c r="AA13" i="20"/>
  <c r="AA17" i="20"/>
  <c r="AA18" i="20"/>
  <c r="AA19" i="20"/>
  <c r="AA20" i="20"/>
  <c r="AA16" i="20"/>
  <c r="AA22" i="20"/>
  <c r="AA21" i="20"/>
  <c r="AA24" i="20"/>
  <c r="AA23" i="20"/>
  <c r="AA26" i="20"/>
  <c r="AA28" i="20"/>
  <c r="AA29" i="20"/>
  <c r="AA25" i="20"/>
  <c r="AA39" i="20"/>
  <c r="AA40" i="20"/>
  <c r="AA41" i="20"/>
  <c r="AA42" i="20"/>
  <c r="AA44" i="20"/>
  <c r="AA43" i="20"/>
  <c r="AA45" i="20"/>
  <c r="AA47" i="20"/>
  <c r="AA48" i="20"/>
  <c r="AA46" i="20"/>
  <c r="AA50" i="20"/>
  <c r="AA49" i="20"/>
  <c r="AA31" i="20"/>
  <c r="AA55" i="20"/>
  <c r="Z7" i="20"/>
  <c r="Z8" i="20"/>
  <c r="Z9" i="20"/>
  <c r="Z10" i="20"/>
  <c r="Z6" i="20"/>
  <c r="Z12" i="20"/>
  <c r="Z11" i="20"/>
  <c r="Z14" i="20"/>
  <c r="Z15" i="20"/>
  <c r="Z13" i="20"/>
  <c r="Z17" i="20"/>
  <c r="Z18" i="20"/>
  <c r="Z19" i="20"/>
  <c r="Z20" i="20"/>
  <c r="Z16" i="20"/>
  <c r="Z22" i="20"/>
  <c r="Z21" i="20"/>
  <c r="Z24" i="20"/>
  <c r="Z23" i="20"/>
  <c r="Z26" i="20"/>
  <c r="Z28" i="20"/>
  <c r="Z29" i="20"/>
  <c r="Z25" i="20"/>
  <c r="Z39" i="20"/>
  <c r="Z40" i="20"/>
  <c r="Z41" i="20"/>
  <c r="Z42" i="20"/>
  <c r="Z44" i="20"/>
  <c r="Z43" i="20"/>
  <c r="Z45" i="20"/>
  <c r="Z47" i="20"/>
  <c r="Z48" i="20"/>
  <c r="Z46" i="20"/>
  <c r="Z50" i="20"/>
  <c r="Z49" i="20"/>
  <c r="Z31" i="20"/>
  <c r="Z55" i="20"/>
  <c r="Y55" i="20"/>
  <c r="X7" i="20"/>
  <c r="X8" i="20"/>
  <c r="X9" i="20"/>
  <c r="X10" i="20"/>
  <c r="X6" i="20"/>
  <c r="X12" i="20"/>
  <c r="X11" i="20"/>
  <c r="X14" i="20"/>
  <c r="X15" i="20"/>
  <c r="X13" i="20"/>
  <c r="X17" i="20"/>
  <c r="X18" i="20"/>
  <c r="X19" i="20"/>
  <c r="X20" i="20"/>
  <c r="X16" i="20"/>
  <c r="X22" i="20"/>
  <c r="X21" i="20"/>
  <c r="X24" i="20"/>
  <c r="X23" i="20"/>
  <c r="X26" i="20"/>
  <c r="X28" i="20"/>
  <c r="X29" i="20"/>
  <c r="X25" i="20"/>
  <c r="X39" i="20"/>
  <c r="X40" i="20"/>
  <c r="X41" i="20"/>
  <c r="X42" i="20"/>
  <c r="X44" i="20"/>
  <c r="X43" i="20"/>
  <c r="X45" i="20"/>
  <c r="X47" i="20"/>
  <c r="X48" i="20"/>
  <c r="X46" i="20"/>
  <c r="X50" i="20"/>
  <c r="X49" i="20"/>
  <c r="X55" i="20"/>
  <c r="W7" i="20"/>
  <c r="W8" i="20"/>
  <c r="W9" i="20"/>
  <c r="W10" i="20"/>
  <c r="W6" i="20"/>
  <c r="W12" i="20"/>
  <c r="W11" i="20"/>
  <c r="W14" i="20"/>
  <c r="W15" i="20"/>
  <c r="W13" i="20"/>
  <c r="W17" i="20"/>
  <c r="W18" i="20"/>
  <c r="W19" i="20"/>
  <c r="W20" i="20"/>
  <c r="W16" i="20"/>
  <c r="W22" i="20"/>
  <c r="W21" i="20"/>
  <c r="W24" i="20"/>
  <c r="W23" i="20"/>
  <c r="W26" i="20"/>
  <c r="W28" i="20"/>
  <c r="W29" i="20"/>
  <c r="W25" i="20"/>
  <c r="W39" i="20"/>
  <c r="W40" i="20"/>
  <c r="W41" i="20"/>
  <c r="W42" i="20"/>
  <c r="W44" i="20"/>
  <c r="W43" i="20"/>
  <c r="W45" i="20"/>
  <c r="W47" i="20"/>
  <c r="W48" i="20"/>
  <c r="W46" i="20"/>
  <c r="W50" i="20"/>
  <c r="W49" i="20"/>
  <c r="W55" i="20"/>
  <c r="V7" i="20"/>
  <c r="V8" i="20"/>
  <c r="V9" i="20"/>
  <c r="V10" i="20"/>
  <c r="V6" i="20"/>
  <c r="V12" i="20"/>
  <c r="V11" i="20"/>
  <c r="V14" i="20"/>
  <c r="V15" i="20"/>
  <c r="V13" i="20"/>
  <c r="V17" i="20"/>
  <c r="V18" i="20"/>
  <c r="V19" i="20"/>
  <c r="V20" i="20"/>
  <c r="V16" i="20"/>
  <c r="V22" i="20"/>
  <c r="V21" i="20"/>
  <c r="V24" i="20"/>
  <c r="V23" i="20"/>
  <c r="V26" i="20"/>
  <c r="V28" i="20"/>
  <c r="V29" i="20"/>
  <c r="V25" i="20"/>
  <c r="V39" i="20"/>
  <c r="V40" i="20"/>
  <c r="V41" i="20"/>
  <c r="V42" i="20"/>
  <c r="V44" i="20"/>
  <c r="V43" i="20"/>
  <c r="V45" i="20"/>
  <c r="V47" i="20"/>
  <c r="V48" i="20"/>
  <c r="V46" i="20"/>
  <c r="V50" i="20"/>
  <c r="V49" i="20"/>
  <c r="V55" i="20"/>
  <c r="U7" i="20"/>
  <c r="U8" i="20"/>
  <c r="U9" i="20"/>
  <c r="U10" i="20"/>
  <c r="U6" i="20"/>
  <c r="U12" i="20"/>
  <c r="U11" i="20"/>
  <c r="U14" i="20"/>
  <c r="U15" i="20"/>
  <c r="U13" i="20"/>
  <c r="U17" i="20"/>
  <c r="U18" i="20"/>
  <c r="U19" i="20"/>
  <c r="U20" i="20"/>
  <c r="U16" i="20"/>
  <c r="U22" i="20"/>
  <c r="U21" i="20"/>
  <c r="U24" i="20"/>
  <c r="U23" i="20"/>
  <c r="U26" i="20"/>
  <c r="U28" i="20"/>
  <c r="U29" i="20"/>
  <c r="U25" i="20"/>
  <c r="U39" i="20"/>
  <c r="U40" i="20"/>
  <c r="U41" i="20"/>
  <c r="U42" i="20"/>
  <c r="U44" i="20"/>
  <c r="U43" i="20"/>
  <c r="U45" i="20"/>
  <c r="U47" i="20"/>
  <c r="U48" i="20"/>
  <c r="U46" i="20"/>
  <c r="U50" i="20"/>
  <c r="U49" i="20"/>
  <c r="U55" i="20"/>
  <c r="T7" i="20"/>
  <c r="T8" i="20"/>
  <c r="T9" i="20"/>
  <c r="T10" i="20"/>
  <c r="T6" i="20"/>
  <c r="T12" i="20"/>
  <c r="T11" i="20"/>
  <c r="T14" i="20"/>
  <c r="T15" i="20"/>
  <c r="T13" i="20"/>
  <c r="T17" i="20"/>
  <c r="T18" i="20"/>
  <c r="T19" i="20"/>
  <c r="T20" i="20"/>
  <c r="T16" i="20"/>
  <c r="T22" i="20"/>
  <c r="T21" i="20"/>
  <c r="T24" i="20"/>
  <c r="T23" i="20"/>
  <c r="T26" i="20"/>
  <c r="T28" i="20"/>
  <c r="T29" i="20"/>
  <c r="T25" i="20"/>
  <c r="T39" i="20"/>
  <c r="T40" i="20"/>
  <c r="T41" i="20"/>
  <c r="T42" i="20"/>
  <c r="T44" i="20"/>
  <c r="T43" i="20"/>
  <c r="T45" i="20"/>
  <c r="T47" i="20"/>
  <c r="T48" i="20"/>
  <c r="T46" i="20"/>
  <c r="T50" i="20"/>
  <c r="T49" i="20"/>
  <c r="T55" i="20"/>
  <c r="S7" i="20"/>
  <c r="S8" i="20"/>
  <c r="S9" i="20"/>
  <c r="S10" i="20"/>
  <c r="S6" i="20"/>
  <c r="S12" i="20"/>
  <c r="S11" i="20"/>
  <c r="S14" i="20"/>
  <c r="S15" i="20"/>
  <c r="S13" i="20"/>
  <c r="S17" i="20"/>
  <c r="S18" i="20"/>
  <c r="S19" i="20"/>
  <c r="S20" i="20"/>
  <c r="S16" i="20"/>
  <c r="S22" i="20"/>
  <c r="S21" i="20"/>
  <c r="S24" i="20"/>
  <c r="S23" i="20"/>
  <c r="S26" i="20"/>
  <c r="S28" i="20"/>
  <c r="S29" i="20"/>
  <c r="S25" i="20"/>
  <c r="S39" i="20"/>
  <c r="S40" i="20"/>
  <c r="S41" i="20"/>
  <c r="S42" i="20"/>
  <c r="S44" i="20"/>
  <c r="S43" i="20"/>
  <c r="S45" i="20"/>
  <c r="S47" i="20"/>
  <c r="S48" i="20"/>
  <c r="S46" i="20"/>
  <c r="S50" i="20"/>
  <c r="S49" i="20"/>
  <c r="S31" i="20"/>
  <c r="S55" i="20"/>
  <c r="R7" i="20"/>
  <c r="R8" i="20"/>
  <c r="R9" i="20"/>
  <c r="R10" i="20"/>
  <c r="R6" i="20"/>
  <c r="R12" i="20"/>
  <c r="R11" i="20"/>
  <c r="R14" i="20"/>
  <c r="R15" i="20"/>
  <c r="R13" i="20"/>
  <c r="R17" i="20"/>
  <c r="R18" i="20"/>
  <c r="R19" i="20"/>
  <c r="R20" i="20"/>
  <c r="R16" i="20"/>
  <c r="R22" i="20"/>
  <c r="R21" i="20"/>
  <c r="R24" i="20"/>
  <c r="R23" i="20"/>
  <c r="R26" i="20"/>
  <c r="R28" i="20"/>
  <c r="R29" i="20"/>
  <c r="R25" i="20"/>
  <c r="R39" i="20"/>
  <c r="R40" i="20"/>
  <c r="R41" i="20"/>
  <c r="R42" i="20"/>
  <c r="R44" i="20"/>
  <c r="R43" i="20"/>
  <c r="R45" i="20"/>
  <c r="R47" i="20"/>
  <c r="R48" i="20"/>
  <c r="R46" i="20"/>
  <c r="R50" i="20"/>
  <c r="R49" i="20"/>
  <c r="R31" i="20"/>
  <c r="R55" i="20"/>
  <c r="Q7" i="20"/>
  <c r="Q8" i="20"/>
  <c r="Q9" i="20"/>
  <c r="Q10" i="20"/>
  <c r="Q6" i="20"/>
  <c r="Q12" i="20"/>
  <c r="Q11" i="20"/>
  <c r="Q14" i="20"/>
  <c r="Q15" i="20"/>
  <c r="Q13" i="20"/>
  <c r="Q17" i="20"/>
  <c r="Q18" i="20"/>
  <c r="Q19" i="20"/>
  <c r="Q20" i="20"/>
  <c r="Q16" i="20"/>
  <c r="Q22" i="20"/>
  <c r="Q21" i="20"/>
  <c r="Q24" i="20"/>
  <c r="Q23" i="20"/>
  <c r="Q26" i="20"/>
  <c r="Q28" i="20"/>
  <c r="Q29" i="20"/>
  <c r="Q25" i="20"/>
  <c r="Q39" i="20"/>
  <c r="Q40" i="20"/>
  <c r="Q41" i="20"/>
  <c r="Q42" i="20"/>
  <c r="Q44" i="20"/>
  <c r="Q43" i="20"/>
  <c r="Q45" i="20"/>
  <c r="Q47" i="20"/>
  <c r="Q48" i="20"/>
  <c r="Q46" i="20"/>
  <c r="Q50" i="20"/>
  <c r="Q49" i="20"/>
  <c r="Q31" i="20"/>
  <c r="Q55" i="20"/>
  <c r="P7" i="20"/>
  <c r="P8" i="20"/>
  <c r="P9" i="20"/>
  <c r="P10" i="20"/>
  <c r="P6" i="20"/>
  <c r="P12" i="20"/>
  <c r="P11" i="20"/>
  <c r="P14" i="20"/>
  <c r="P15" i="20"/>
  <c r="P13" i="20"/>
  <c r="P17" i="20"/>
  <c r="P18" i="20"/>
  <c r="P19" i="20"/>
  <c r="P20" i="20"/>
  <c r="P16" i="20"/>
  <c r="P22" i="20"/>
  <c r="P21" i="20"/>
  <c r="P24" i="20"/>
  <c r="P23" i="20"/>
  <c r="P26" i="20"/>
  <c r="P28" i="20"/>
  <c r="P29" i="20"/>
  <c r="P25" i="20"/>
  <c r="P39" i="20"/>
  <c r="P40" i="20"/>
  <c r="P41" i="20"/>
  <c r="P42" i="20"/>
  <c r="P44" i="20"/>
  <c r="P43" i="20"/>
  <c r="P45" i="20"/>
  <c r="P47" i="20"/>
  <c r="P48" i="20"/>
  <c r="P46" i="20"/>
  <c r="P50" i="20"/>
  <c r="P49" i="20"/>
  <c r="P31" i="20"/>
  <c r="P55" i="20"/>
  <c r="O7" i="20"/>
  <c r="O8" i="20"/>
  <c r="O9" i="20"/>
  <c r="O10" i="20"/>
  <c r="O6" i="20"/>
  <c r="O12" i="20"/>
  <c r="O11" i="20"/>
  <c r="O14" i="20"/>
  <c r="O15" i="20"/>
  <c r="O13" i="20"/>
  <c r="O17" i="20"/>
  <c r="O18" i="20"/>
  <c r="O19" i="20"/>
  <c r="O20" i="20"/>
  <c r="O16" i="20"/>
  <c r="O22" i="20"/>
  <c r="O21" i="20"/>
  <c r="O24" i="20"/>
  <c r="O23" i="20"/>
  <c r="O26" i="20"/>
  <c r="O28" i="20"/>
  <c r="O29" i="20"/>
  <c r="O25" i="20"/>
  <c r="O39" i="20"/>
  <c r="O40" i="20"/>
  <c r="O41" i="20"/>
  <c r="O42" i="20"/>
  <c r="O44" i="20"/>
  <c r="O43" i="20"/>
  <c r="O45" i="20"/>
  <c r="O47" i="20"/>
  <c r="O48" i="20"/>
  <c r="O46" i="20"/>
  <c r="O50" i="20"/>
  <c r="O49" i="20"/>
  <c r="O55" i="20"/>
  <c r="N7" i="20"/>
  <c r="N8" i="20"/>
  <c r="N9" i="20"/>
  <c r="N10" i="20"/>
  <c r="N6" i="20"/>
  <c r="N12" i="20"/>
  <c r="N11" i="20"/>
  <c r="N14" i="20"/>
  <c r="N15" i="20"/>
  <c r="N13" i="20"/>
  <c r="N17" i="20"/>
  <c r="N18" i="20"/>
  <c r="N19" i="20"/>
  <c r="N20" i="20"/>
  <c r="N16" i="20"/>
  <c r="N22" i="20"/>
  <c r="N21" i="20"/>
  <c r="N24" i="20"/>
  <c r="N23" i="20"/>
  <c r="N26" i="20"/>
  <c r="N28" i="20"/>
  <c r="N29" i="20"/>
  <c r="N25" i="20"/>
  <c r="N39" i="20"/>
  <c r="N40" i="20"/>
  <c r="N41" i="20"/>
  <c r="N42" i="20"/>
  <c r="N44" i="20"/>
  <c r="N43" i="20"/>
  <c r="N45" i="20"/>
  <c r="N47" i="20"/>
  <c r="N48" i="20"/>
  <c r="N46" i="20"/>
  <c r="N50" i="20"/>
  <c r="N49" i="20"/>
  <c r="N31" i="20"/>
  <c r="N55" i="20"/>
  <c r="M7" i="20"/>
  <c r="M8" i="20"/>
  <c r="M9" i="20"/>
  <c r="M10" i="20"/>
  <c r="M6" i="20"/>
  <c r="M12" i="20"/>
  <c r="M11" i="20"/>
  <c r="M14" i="20"/>
  <c r="M15" i="20"/>
  <c r="M13" i="20"/>
  <c r="M17" i="20"/>
  <c r="M18" i="20"/>
  <c r="M19" i="20"/>
  <c r="M20" i="20"/>
  <c r="M16" i="20"/>
  <c r="M22" i="20"/>
  <c r="M21" i="20"/>
  <c r="M24" i="20"/>
  <c r="M23" i="20"/>
  <c r="M26" i="20"/>
  <c r="M28" i="20"/>
  <c r="M29" i="20"/>
  <c r="M25" i="20"/>
  <c r="M39" i="20"/>
  <c r="M40" i="20"/>
  <c r="M41" i="20"/>
  <c r="M42" i="20"/>
  <c r="M44" i="20"/>
  <c r="M43" i="20"/>
  <c r="M45" i="20"/>
  <c r="M47" i="20"/>
  <c r="M48" i="20"/>
  <c r="M46" i="20"/>
  <c r="M50" i="20"/>
  <c r="M49" i="20"/>
  <c r="M55" i="20"/>
  <c r="L7" i="20"/>
  <c r="L8" i="20"/>
  <c r="L9" i="20"/>
  <c r="L10" i="20"/>
  <c r="L6" i="20"/>
  <c r="L12" i="20"/>
  <c r="L11" i="20"/>
  <c r="L14" i="20"/>
  <c r="L15" i="20"/>
  <c r="L13" i="20"/>
  <c r="L17" i="20"/>
  <c r="L18" i="20"/>
  <c r="L19" i="20"/>
  <c r="L20" i="20"/>
  <c r="L16" i="20"/>
  <c r="L22" i="20"/>
  <c r="L21" i="20"/>
  <c r="L24" i="20"/>
  <c r="L23" i="20"/>
  <c r="L26" i="20"/>
  <c r="L28" i="20"/>
  <c r="L29" i="20"/>
  <c r="L25" i="20"/>
  <c r="L39" i="20"/>
  <c r="L40" i="20"/>
  <c r="L41" i="20"/>
  <c r="L42" i="20"/>
  <c r="L44" i="20"/>
  <c r="L43" i="20"/>
  <c r="L45" i="20"/>
  <c r="L47" i="20"/>
  <c r="L48" i="20"/>
  <c r="L46" i="20"/>
  <c r="L50" i="20"/>
  <c r="L49" i="20"/>
  <c r="L31" i="20"/>
  <c r="L55" i="20"/>
  <c r="K7" i="20"/>
  <c r="K8" i="20"/>
  <c r="K9" i="20"/>
  <c r="K10" i="20"/>
  <c r="K6" i="20"/>
  <c r="K12" i="20"/>
  <c r="K11" i="20"/>
  <c r="K14" i="20"/>
  <c r="K15" i="20"/>
  <c r="K13" i="20"/>
  <c r="K17" i="20"/>
  <c r="K18" i="20"/>
  <c r="K19" i="20"/>
  <c r="K20" i="20"/>
  <c r="K16" i="20"/>
  <c r="K22" i="20"/>
  <c r="K21" i="20"/>
  <c r="K24" i="20"/>
  <c r="K23" i="20"/>
  <c r="K26" i="20"/>
  <c r="K28" i="20"/>
  <c r="K29" i="20"/>
  <c r="K25" i="20"/>
  <c r="K39" i="20"/>
  <c r="K40" i="20"/>
  <c r="K41" i="20"/>
  <c r="K42" i="20"/>
  <c r="K44" i="20"/>
  <c r="K43" i="20"/>
  <c r="K45" i="20"/>
  <c r="K47" i="20"/>
  <c r="K48" i="20"/>
  <c r="K46" i="20"/>
  <c r="K50" i="20"/>
  <c r="K49" i="20"/>
  <c r="K31" i="20"/>
  <c r="K55" i="20"/>
  <c r="J7" i="20"/>
  <c r="J8" i="20"/>
  <c r="J9" i="20"/>
  <c r="J10" i="20"/>
  <c r="J6" i="20"/>
  <c r="J12" i="20"/>
  <c r="J11" i="20"/>
  <c r="J14" i="20"/>
  <c r="J15" i="20"/>
  <c r="J13" i="20"/>
  <c r="J17" i="20"/>
  <c r="J18" i="20"/>
  <c r="J19" i="20"/>
  <c r="J20" i="20"/>
  <c r="J16" i="20"/>
  <c r="J22" i="20"/>
  <c r="J21" i="20"/>
  <c r="J24" i="20"/>
  <c r="J23" i="20"/>
  <c r="J26" i="20"/>
  <c r="J28" i="20"/>
  <c r="J29" i="20"/>
  <c r="J25" i="20"/>
  <c r="J39" i="20"/>
  <c r="J40" i="20"/>
  <c r="J41" i="20"/>
  <c r="J42" i="20"/>
  <c r="J44" i="20"/>
  <c r="J43" i="20"/>
  <c r="J45" i="20"/>
  <c r="J47" i="20"/>
  <c r="J48" i="20"/>
  <c r="J46" i="20"/>
  <c r="J50" i="20"/>
  <c r="J49" i="20"/>
  <c r="J31" i="20"/>
  <c r="J55" i="20"/>
  <c r="I7" i="20"/>
  <c r="I8" i="20"/>
  <c r="I9" i="20"/>
  <c r="I10" i="20"/>
  <c r="I6" i="20"/>
  <c r="I12" i="20"/>
  <c r="I11" i="20"/>
  <c r="I14" i="20"/>
  <c r="I15" i="20"/>
  <c r="I13" i="20"/>
  <c r="I17" i="20"/>
  <c r="I18" i="20"/>
  <c r="I19" i="20"/>
  <c r="I20" i="20"/>
  <c r="I16" i="20"/>
  <c r="I22" i="20"/>
  <c r="I21" i="20"/>
  <c r="I24" i="20"/>
  <c r="I23" i="20"/>
  <c r="I26" i="20"/>
  <c r="I28" i="20"/>
  <c r="I29" i="20"/>
  <c r="I25" i="20"/>
  <c r="I39" i="20"/>
  <c r="I40" i="20"/>
  <c r="I41" i="20"/>
  <c r="I42" i="20"/>
  <c r="I44" i="20"/>
  <c r="I43" i="20"/>
  <c r="I45" i="20"/>
  <c r="I47" i="20"/>
  <c r="I48" i="20"/>
  <c r="I46" i="20"/>
  <c r="I50" i="20"/>
  <c r="I49" i="20"/>
  <c r="I31" i="20"/>
  <c r="I55" i="20"/>
  <c r="H7" i="20"/>
  <c r="H8" i="20"/>
  <c r="H9" i="20"/>
  <c r="H10" i="20"/>
  <c r="H6" i="20"/>
  <c r="H12" i="20"/>
  <c r="H11" i="20"/>
  <c r="H14" i="20"/>
  <c r="H15" i="20"/>
  <c r="H13" i="20"/>
  <c r="H17" i="20"/>
  <c r="H18" i="20"/>
  <c r="H19" i="20"/>
  <c r="H20" i="20"/>
  <c r="H16" i="20"/>
  <c r="H22" i="20"/>
  <c r="H21" i="20"/>
  <c r="H24" i="20"/>
  <c r="H23" i="20"/>
  <c r="H26" i="20"/>
  <c r="H28" i="20"/>
  <c r="H29" i="20"/>
  <c r="H25" i="20"/>
  <c r="H39" i="20"/>
  <c r="H40" i="20"/>
  <c r="H41" i="20"/>
  <c r="H42" i="20"/>
  <c r="H44" i="20"/>
  <c r="H43" i="20"/>
  <c r="H45" i="20"/>
  <c r="H47" i="20"/>
  <c r="H48" i="20"/>
  <c r="H46" i="20"/>
  <c r="H50" i="20"/>
  <c r="H49" i="20"/>
  <c r="H31" i="20"/>
  <c r="H55" i="20"/>
  <c r="G7" i="20"/>
  <c r="G8" i="20"/>
  <c r="G9" i="20"/>
  <c r="G10" i="20"/>
  <c r="G6" i="20"/>
  <c r="G12" i="20"/>
  <c r="G11" i="20"/>
  <c r="G14" i="20"/>
  <c r="G15" i="20"/>
  <c r="G13" i="20"/>
  <c r="G17" i="20"/>
  <c r="G18" i="20"/>
  <c r="G19" i="20"/>
  <c r="G20" i="20"/>
  <c r="G16" i="20"/>
  <c r="G22" i="20"/>
  <c r="G21" i="20"/>
  <c r="G24" i="20"/>
  <c r="G23" i="20"/>
  <c r="G26" i="20"/>
  <c r="G28" i="20"/>
  <c r="G29" i="20"/>
  <c r="G25" i="20"/>
  <c r="G39" i="20"/>
  <c r="G40" i="20"/>
  <c r="G41" i="20"/>
  <c r="G42" i="20"/>
  <c r="G44" i="20"/>
  <c r="G43" i="20"/>
  <c r="G45" i="20"/>
  <c r="G47" i="20"/>
  <c r="G48" i="20"/>
  <c r="G46" i="20"/>
  <c r="G50" i="20"/>
  <c r="G49" i="20"/>
  <c r="G31" i="20"/>
  <c r="G55" i="20"/>
  <c r="F7" i="20"/>
  <c r="F8" i="20"/>
  <c r="F9" i="20"/>
  <c r="F10" i="20"/>
  <c r="F6" i="20"/>
  <c r="F12" i="20"/>
  <c r="F11" i="20"/>
  <c r="F14" i="20"/>
  <c r="F15" i="20"/>
  <c r="F13" i="20"/>
  <c r="F17" i="20"/>
  <c r="F18" i="20"/>
  <c r="F19" i="20"/>
  <c r="F20" i="20"/>
  <c r="F16" i="20"/>
  <c r="F22" i="20"/>
  <c r="F21" i="20"/>
  <c r="F24" i="20"/>
  <c r="F23" i="20"/>
  <c r="F26" i="20"/>
  <c r="F28" i="20"/>
  <c r="F29" i="20"/>
  <c r="F25" i="20"/>
  <c r="F39" i="20"/>
  <c r="F40" i="20"/>
  <c r="F41" i="20"/>
  <c r="F42" i="20"/>
  <c r="F44" i="20"/>
  <c r="F43" i="20"/>
  <c r="F45" i="20"/>
  <c r="F47" i="20"/>
  <c r="F48" i="20"/>
  <c r="F46" i="20"/>
  <c r="F50" i="20"/>
  <c r="F49" i="20"/>
  <c r="F31" i="20"/>
  <c r="F55" i="20"/>
  <c r="E7" i="20"/>
  <c r="E8" i="20"/>
  <c r="E9" i="20"/>
  <c r="E10" i="20"/>
  <c r="E6" i="20"/>
  <c r="E12" i="20"/>
  <c r="E11" i="20"/>
  <c r="E14" i="20"/>
  <c r="E15" i="20"/>
  <c r="E13" i="20"/>
  <c r="E17" i="20"/>
  <c r="E18" i="20"/>
  <c r="E19" i="20"/>
  <c r="E20" i="20"/>
  <c r="E16" i="20"/>
  <c r="E22" i="20"/>
  <c r="E21" i="20"/>
  <c r="E24" i="20"/>
  <c r="E23" i="20"/>
  <c r="E26" i="20"/>
  <c r="E28" i="20"/>
  <c r="E29" i="20"/>
  <c r="E25" i="20"/>
  <c r="E39" i="20"/>
  <c r="E40" i="20"/>
  <c r="E41" i="20"/>
  <c r="E42" i="20"/>
  <c r="E44" i="20"/>
  <c r="E43" i="20"/>
  <c r="E45" i="20"/>
  <c r="E47" i="20"/>
  <c r="E48" i="20"/>
  <c r="E46" i="20"/>
  <c r="E50" i="20"/>
  <c r="E49" i="20"/>
  <c r="E55" i="20"/>
  <c r="D7" i="20"/>
  <c r="D8" i="20"/>
  <c r="D9" i="20"/>
  <c r="D10" i="20"/>
  <c r="D6" i="20"/>
  <c r="D12" i="20"/>
  <c r="D11" i="20"/>
  <c r="D14" i="20"/>
  <c r="D15" i="20"/>
  <c r="D13" i="20"/>
  <c r="D17" i="20"/>
  <c r="D18" i="20"/>
  <c r="D19" i="20"/>
  <c r="D20" i="20"/>
  <c r="D16" i="20"/>
  <c r="D22" i="20"/>
  <c r="D21" i="20"/>
  <c r="D24" i="20"/>
  <c r="D23" i="20"/>
  <c r="D26" i="20"/>
  <c r="D28" i="20"/>
  <c r="D29" i="20"/>
  <c r="D25" i="20"/>
  <c r="D39" i="20"/>
  <c r="D40" i="20"/>
  <c r="D41" i="20"/>
  <c r="D42" i="20"/>
  <c r="D44" i="20"/>
  <c r="D43" i="20"/>
  <c r="D45" i="20"/>
  <c r="D47" i="20"/>
  <c r="D48" i="20"/>
  <c r="D46" i="20"/>
  <c r="D50" i="20"/>
  <c r="D49" i="20"/>
  <c r="D55" i="20"/>
  <c r="C7" i="20"/>
  <c r="C8" i="20"/>
  <c r="C9" i="20"/>
  <c r="C10" i="20"/>
  <c r="C6" i="20"/>
  <c r="C12" i="20"/>
  <c r="C11" i="20"/>
  <c r="C14" i="20"/>
  <c r="C15" i="20"/>
  <c r="C13" i="20"/>
  <c r="C17" i="20"/>
  <c r="C18" i="20"/>
  <c r="C19" i="20"/>
  <c r="C20" i="20"/>
  <c r="C16" i="20"/>
  <c r="C22" i="20"/>
  <c r="C21" i="20"/>
  <c r="C24" i="20"/>
  <c r="C23" i="20"/>
  <c r="C26" i="20"/>
  <c r="C28" i="20"/>
  <c r="C29" i="20"/>
  <c r="C25" i="20"/>
  <c r="C39" i="20"/>
  <c r="C40" i="20"/>
  <c r="C41" i="20"/>
  <c r="C42" i="20"/>
  <c r="C44" i="20"/>
  <c r="C43" i="20"/>
  <c r="C45" i="20"/>
  <c r="C47" i="20"/>
  <c r="C48" i="20"/>
  <c r="C46" i="20"/>
  <c r="C50" i="20"/>
  <c r="C49" i="20"/>
  <c r="C55" i="20"/>
  <c r="AA54" i="20"/>
  <c r="Z54" i="20"/>
  <c r="Y54" i="20"/>
  <c r="X54" i="20"/>
  <c r="W54" i="20"/>
  <c r="V54" i="20"/>
  <c r="U54" i="20"/>
  <c r="T54" i="20"/>
  <c r="S54" i="20"/>
  <c r="R54" i="20"/>
  <c r="Q54" i="20"/>
  <c r="P54" i="20"/>
  <c r="O54" i="20"/>
  <c r="N54" i="20"/>
  <c r="M54" i="20"/>
  <c r="L54" i="20"/>
  <c r="K54" i="20"/>
  <c r="J54" i="20"/>
  <c r="I54" i="20"/>
  <c r="H54" i="20"/>
  <c r="G54" i="20"/>
  <c r="F54" i="20"/>
  <c r="E54" i="20"/>
  <c r="D54" i="20"/>
  <c r="C54" i="20"/>
  <c r="AC39" i="20"/>
  <c r="AA32" i="20"/>
  <c r="Z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X31" i="20"/>
  <c r="W31" i="20"/>
  <c r="V31" i="20"/>
  <c r="U31" i="20"/>
  <c r="T31" i="20"/>
  <c r="O31" i="20"/>
  <c r="M31" i="20"/>
  <c r="E31" i="20"/>
  <c r="D31" i="20"/>
  <c r="C31" i="20"/>
</calcChain>
</file>

<file path=xl/sharedStrings.xml><?xml version="1.0" encoding="utf-8"?>
<sst xmlns="http://schemas.openxmlformats.org/spreadsheetml/2006/main" count="63324" uniqueCount="6186">
  <si>
    <t>TOTAL</t>
  </si>
  <si>
    <t>Sources</t>
  </si>
  <si>
    <t>Version 1.0</t>
  </si>
  <si>
    <t>Acceuil</t>
  </si>
  <si>
    <t>Produits pharmaceutiques</t>
  </si>
  <si>
    <t>Combustible</t>
  </si>
  <si>
    <t>Produits d'entretien - achats stockés</t>
  </si>
  <si>
    <t>Achats fournitures atelier et laboratoires</t>
  </si>
  <si>
    <t>Fournitures de bureau - achats stockés</t>
  </si>
  <si>
    <t>Fournitures informatiques - achats stockés</t>
  </si>
  <si>
    <t>Petit matériel sanitaire</t>
  </si>
  <si>
    <t>Achats de matériel, équipements divers</t>
  </si>
  <si>
    <t>Fournitures non stockables (eau, gaz,électricité)</t>
  </si>
  <si>
    <t>Founitures entretien et petit équipement</t>
  </si>
  <si>
    <t>Fournitures administratives non stockées</t>
  </si>
  <si>
    <t xml:space="preserve">Fournitures informatiques </t>
  </si>
  <si>
    <t>Linge et vêtements de travail</t>
  </si>
  <si>
    <t>Achats produits dentaires</t>
  </si>
  <si>
    <t>Achats prothèses dentaires</t>
  </si>
  <si>
    <t>Achats de consommables orthodontiques</t>
  </si>
  <si>
    <t xml:space="preserve">RRRO sur achats marchandises </t>
  </si>
  <si>
    <t xml:space="preserve">RRRO sur achats matières </t>
  </si>
  <si>
    <t>Produits d'entretien</t>
  </si>
  <si>
    <t>Fournitures dentaires consommables</t>
  </si>
  <si>
    <t>Fournitures dentaires non consommables</t>
  </si>
  <si>
    <t>Fournitures de bureau</t>
  </si>
  <si>
    <t>Fournitures informatiques</t>
  </si>
  <si>
    <t xml:space="preserve">Fournitures de décoration </t>
  </si>
  <si>
    <t>ACHATS</t>
  </si>
  <si>
    <t>VARIATIONS DE STOCKS</t>
  </si>
  <si>
    <t>CHARGES EXTERNES</t>
  </si>
  <si>
    <t>Sous traitance générale - prestations de services</t>
  </si>
  <si>
    <t>Prestations de services ENTIS</t>
  </si>
  <si>
    <t>Blanchisserie</t>
  </si>
  <si>
    <t>Traitements informatiques divers</t>
  </si>
  <si>
    <t>Locations immobilières</t>
  </si>
  <si>
    <t>Locations local Bourges</t>
  </si>
  <si>
    <t>Location redevance téléphone</t>
  </si>
  <si>
    <t>Location de véhicule</t>
  </si>
  <si>
    <t>Locations diverses de matériel</t>
  </si>
  <si>
    <t xml:space="preserve">Location linge et vêtements de travail </t>
  </si>
  <si>
    <t>Entretien et réparation sur biens immobiliers</t>
  </si>
  <si>
    <t>Entretien et ménage des locaux</t>
  </si>
  <si>
    <t>Entretien et réparation matériel et outillage</t>
  </si>
  <si>
    <t>Entretien réparation matériel de transport</t>
  </si>
  <si>
    <t>Entretien et réparation biens mobiliers</t>
  </si>
  <si>
    <t>Maintenance matériel informatique</t>
  </si>
  <si>
    <t>Maintenance installations électriques</t>
  </si>
  <si>
    <t>Maintenances diverses matériel de bureau</t>
  </si>
  <si>
    <t>Maintenance diverses</t>
  </si>
  <si>
    <t>Entretien espaces verts</t>
  </si>
  <si>
    <t>Assurances multirisques</t>
  </si>
  <si>
    <t xml:space="preserve">Assurances véhicules </t>
  </si>
  <si>
    <t>Assurances sur contrats de locations diverses</t>
  </si>
  <si>
    <t>Assurances des administrateurs</t>
  </si>
  <si>
    <t>Etudes et recherches</t>
  </si>
  <si>
    <t>Abonnements divers</t>
  </si>
  <si>
    <t xml:space="preserve">Frais de colloques séminaires </t>
  </si>
  <si>
    <t>R.R.R.O. sur services extérieurs</t>
  </si>
  <si>
    <t>Personnel intérimaire</t>
  </si>
  <si>
    <t>Personnel détaché ou prêté à l'entreprise</t>
  </si>
  <si>
    <t>Honoraires comptables</t>
  </si>
  <si>
    <t>Honoraires Avocat</t>
  </si>
  <si>
    <t>Frais d'acte et de contentieux</t>
  </si>
  <si>
    <t xml:space="preserve">Annonces et insertions </t>
  </si>
  <si>
    <t>Cadeaux à la clientèle</t>
  </si>
  <si>
    <t>Documents et articles de propagande</t>
  </si>
  <si>
    <t>Publications</t>
  </si>
  <si>
    <t>Pourboires, dons divers</t>
  </si>
  <si>
    <t>Déplacement du Personnel</t>
  </si>
  <si>
    <t>Voyages et déplacements des administrateurs</t>
  </si>
  <si>
    <t>Frais de congres, manifestations assimilées</t>
  </si>
  <si>
    <t>Missions</t>
  </si>
  <si>
    <t>Réceptions</t>
  </si>
  <si>
    <t>Affranchissement</t>
  </si>
  <si>
    <t>Téléphone</t>
  </si>
  <si>
    <t>Frais sur titres : achats, ventes, garde</t>
  </si>
  <si>
    <t>Frais de tenue de compte bancaire</t>
  </si>
  <si>
    <t>Frais réglements par cartes bancaires</t>
  </si>
  <si>
    <t>Frais de découverts bancaires</t>
  </si>
  <si>
    <t>Frais de recrutement de Personnel</t>
  </si>
  <si>
    <t>IMPOTS ET TAXES</t>
  </si>
  <si>
    <t>Taxes sur les salaires</t>
  </si>
  <si>
    <t>Taxe apprentissage</t>
  </si>
  <si>
    <t>Charges fiscales sur congés à payer</t>
  </si>
  <si>
    <t xml:space="preserve">Charges fiscales sur régul salaires à payer </t>
  </si>
  <si>
    <t>CCFP -  Formation Professionnelle</t>
  </si>
  <si>
    <t>COOP LOGEMENT - Effort construction</t>
  </si>
  <si>
    <t>Taxe d'incinération des ordures ménagères</t>
  </si>
  <si>
    <t>C.V.A.E. Cotisation sur la Valeur Ajoutée des entreprises</t>
  </si>
  <si>
    <t>Taxes foncières</t>
  </si>
  <si>
    <t>C.F.E</t>
  </si>
  <si>
    <t>FRAIS DE PERSONNEL</t>
  </si>
  <si>
    <t>Salaires et appointements DENTISTES donc CP 10%    30.00 CA</t>
  </si>
  <si>
    <t>Salaires et appointements</t>
  </si>
  <si>
    <t>Remboursements formation</t>
  </si>
  <si>
    <t>Congés payés</t>
  </si>
  <si>
    <t xml:space="preserve">indémnité de rupture conventionnelle </t>
  </si>
  <si>
    <t>Avantages en nature</t>
  </si>
  <si>
    <t>Primes et gratifications</t>
  </si>
  <si>
    <t>Indémnités patronales Mutuelle</t>
  </si>
  <si>
    <t>Remboursements indemnités journalières</t>
  </si>
  <si>
    <t>Participation employeur frais de transport</t>
  </si>
  <si>
    <t>Régularisation salaires à payer</t>
  </si>
  <si>
    <t xml:space="preserve">Régularisation charges sociales à payer </t>
  </si>
  <si>
    <t>Cotisations à l'URSSAF</t>
  </si>
  <si>
    <t>Cotisations caisse retraite non cadre</t>
  </si>
  <si>
    <t>Cotisations caisse retraite cadre</t>
  </si>
  <si>
    <t>Cotisations Prévoyance MGP</t>
  </si>
  <si>
    <t>Indemnités patronales "mutuelle"</t>
  </si>
  <si>
    <t>Cotisations aux ASSEDIC</t>
  </si>
  <si>
    <t>Charges sociales sur congés à payer</t>
  </si>
  <si>
    <t>Chèques déjeuners - part employeur</t>
  </si>
  <si>
    <t>Versements au Comité d'Entreprise</t>
  </si>
  <si>
    <t>Médecine du Travail - Pharmacie</t>
  </si>
  <si>
    <t>Autres charges de Personnel</t>
  </si>
  <si>
    <t>Protection rayons ionisants</t>
  </si>
  <si>
    <t>Assurances prof. médicales</t>
  </si>
  <si>
    <t xml:space="preserve">CICE </t>
  </si>
  <si>
    <t>CHARGES TECHNIQUES</t>
  </si>
  <si>
    <t xml:space="preserve">Pertes sur créances irrécouvrables </t>
  </si>
  <si>
    <t>Charges de gestion courante</t>
  </si>
  <si>
    <t>Pertes sur créances excercices antérieurs</t>
  </si>
  <si>
    <t>Assistance DENTIMUT</t>
  </si>
  <si>
    <t>Charge gestion du siège social</t>
  </si>
  <si>
    <t>UCOSS, Union cooperation Œuvres sanitaires et sociales</t>
  </si>
  <si>
    <t>Union Alternative Mutualiste</t>
  </si>
  <si>
    <t>UGOSS 6 Union gestion Œuvres sanitaires et sociales</t>
  </si>
  <si>
    <t>CHARGES FINANCIERES</t>
  </si>
  <si>
    <t>Intérêts des emprunts et des dettes</t>
  </si>
  <si>
    <t>Charges d'arrondis de conversion euro</t>
  </si>
  <si>
    <t>CHARGES EXCEPTIONNELLES</t>
  </si>
  <si>
    <t>Pénalités fiscales</t>
  </si>
  <si>
    <t>Opérations de gestion</t>
  </si>
  <si>
    <t>Opérations sur exercices antérieurs</t>
  </si>
  <si>
    <t>Sur opérations de capital</t>
  </si>
  <si>
    <t>Autres charges exceptionnelles</t>
  </si>
  <si>
    <t>DOTATIONS</t>
  </si>
  <si>
    <t>Aux comptes d'amortissements des immob. corporelles</t>
  </si>
  <si>
    <t>Aux comptes d'amortissements des immob. incorporelles</t>
  </si>
  <si>
    <t>Aux provisions risques charges d'exploitation</t>
  </si>
  <si>
    <t>Aux provisions dépréciation des créances</t>
  </si>
  <si>
    <t xml:space="preserve">Aux provisions pour risques charges exceptionnelles </t>
  </si>
  <si>
    <t>Dotations aux amortissements exceptionnels des immo</t>
  </si>
  <si>
    <t>Dotations aux provisions pour risque et charge exceptionnels</t>
  </si>
  <si>
    <t>VENTES</t>
  </si>
  <si>
    <t>Ventes dentaires</t>
  </si>
  <si>
    <t>Ventes diverses</t>
  </si>
  <si>
    <t>RRR acordées</t>
  </si>
  <si>
    <t xml:space="preserve">SUBVENTIONS  </t>
  </si>
  <si>
    <t>Subvention exploitation CPAM</t>
  </si>
  <si>
    <t>Subvention FSE</t>
  </si>
  <si>
    <t>Subvention d'exploitation (MFLC)</t>
  </si>
  <si>
    <t>PRODUITS DE GESTION</t>
  </si>
  <si>
    <t>Produits de gestion courante</t>
  </si>
  <si>
    <t>Produits de gestion du siège social</t>
  </si>
  <si>
    <t>Mise à disposition de personnel facturées</t>
  </si>
  <si>
    <t>Produits de convention MFOS / MFLC</t>
  </si>
  <si>
    <t>PRODUITS FINANCIERS</t>
  </si>
  <si>
    <t>Produits des immo financières</t>
  </si>
  <si>
    <t>Revenus des valeurs mobilières de placement</t>
  </si>
  <si>
    <t xml:space="preserve">Revenus des comptes courants bancaires </t>
  </si>
  <si>
    <t>PRODUITS EXCEPTIONNELS</t>
  </si>
  <si>
    <t>Sur exercices antérieurs</t>
  </si>
  <si>
    <t>Produits cessions éléments de l'actif</t>
  </si>
  <si>
    <t>REPRISES SUR PROVISIONS ET AMORTISSEMENTS</t>
  </si>
  <si>
    <t>Reprises Provisions</t>
  </si>
  <si>
    <t>Reprise sur provision pour dépréciation de créances</t>
  </si>
  <si>
    <t>Reprise provision indémnités départ retraite</t>
  </si>
  <si>
    <t>Reprise exceptionnelle sur provision pour risque et charge exceptionnels</t>
  </si>
  <si>
    <t>TRANSFERTS DE CHARGES</t>
  </si>
  <si>
    <t>Date</t>
  </si>
  <si>
    <t>Nature flux</t>
  </si>
  <si>
    <t>Section analytique</t>
  </si>
  <si>
    <t>Devise</t>
  </si>
  <si>
    <t>Montant signé TR</t>
  </si>
  <si>
    <t>Montant (EUR)</t>
  </si>
  <si>
    <t>Sens</t>
  </si>
  <si>
    <t>Sens de déversement</t>
  </si>
  <si>
    <t>Montant TC</t>
  </si>
  <si>
    <t>Montant signé TC</t>
  </si>
  <si>
    <t>Compte</t>
  </si>
  <si>
    <t>Etablissement</t>
  </si>
  <si>
    <t>Journal</t>
  </si>
  <si>
    <t>Quantité</t>
  </si>
  <si>
    <t>Unité</t>
  </si>
  <si>
    <t>N° pièce analytique</t>
  </si>
  <si>
    <t>Type écriture analytique</t>
  </si>
  <si>
    <t>N° lot analytique</t>
  </si>
  <si>
    <t>Origine lot analytique</t>
  </si>
  <si>
    <t>N° pièce générale</t>
  </si>
  <si>
    <t>N° écriture générale</t>
  </si>
  <si>
    <t>Type écriture générale</t>
  </si>
  <si>
    <t>611100</t>
  </si>
  <si>
    <t>6</t>
  </si>
  <si>
    <t>EUR</t>
  </si>
  <si>
    <t>Débit</t>
  </si>
  <si>
    <t>Reçu</t>
  </si>
  <si>
    <t>9</t>
  </si>
  <si>
    <t>40</t>
  </si>
  <si>
    <t/>
  </si>
  <si>
    <t>Réel</t>
  </si>
  <si>
    <t>0</t>
  </si>
  <si>
    <t>Saisie</t>
  </si>
  <si>
    <t>40/2018/00025</t>
  </si>
  <si>
    <t>482282</t>
  </si>
  <si>
    <t>Historique</t>
  </si>
  <si>
    <t>10</t>
  </si>
  <si>
    <t>3</t>
  </si>
  <si>
    <t>40/2018/00026</t>
  </si>
  <si>
    <t>482285</t>
  </si>
  <si>
    <t>4</t>
  </si>
  <si>
    <t>5</t>
  </si>
  <si>
    <t>625110</t>
  </si>
  <si>
    <t>40/2018/00027</t>
  </si>
  <si>
    <t>482288</t>
  </si>
  <si>
    <t>606100</t>
  </si>
  <si>
    <t>Crédit</t>
  </si>
  <si>
    <t>Déversé</t>
  </si>
  <si>
    <t>40/2018/00669</t>
  </si>
  <si>
    <t>495086</t>
  </si>
  <si>
    <t>648100</t>
  </si>
  <si>
    <t>15</t>
  </si>
  <si>
    <t>40/2018/01095</t>
  </si>
  <si>
    <t>509972</t>
  </si>
  <si>
    <t>607500</t>
  </si>
  <si>
    <t>40/2018/01146</t>
  </si>
  <si>
    <t>510085</t>
  </si>
  <si>
    <t>607015</t>
  </si>
  <si>
    <t>40/2018/01147</t>
  </si>
  <si>
    <t>510087</t>
  </si>
  <si>
    <t>40/2018/01148</t>
  </si>
  <si>
    <t>510090</t>
  </si>
  <si>
    <t>40/2018/01149</t>
  </si>
  <si>
    <t>510093</t>
  </si>
  <si>
    <t>40/2018/01220</t>
  </si>
  <si>
    <t>510763</t>
  </si>
  <si>
    <t>40/2018/01221</t>
  </si>
  <si>
    <t>510766</t>
  </si>
  <si>
    <t>40/2018/01222</t>
  </si>
  <si>
    <t>510769</t>
  </si>
  <si>
    <t>658121</t>
  </si>
  <si>
    <t>40/2017/02565</t>
  </si>
  <si>
    <t>479197</t>
  </si>
  <si>
    <t>612200</t>
  </si>
  <si>
    <t>24</t>
  </si>
  <si>
    <t>24/2018/00002</t>
  </si>
  <si>
    <t>479235</t>
  </si>
  <si>
    <t>613210</t>
  </si>
  <si>
    <t>11</t>
  </si>
  <si>
    <t>28</t>
  </si>
  <si>
    <t>28/2018/00001</t>
  </si>
  <si>
    <t>479321</t>
  </si>
  <si>
    <t>613200</t>
  </si>
  <si>
    <t>32</t>
  </si>
  <si>
    <t>32/2018/00005</t>
  </si>
  <si>
    <t>479331</t>
  </si>
  <si>
    <t>602230</t>
  </si>
  <si>
    <t>40/2018/00010</t>
  </si>
  <si>
    <t>482245</t>
  </si>
  <si>
    <t>40/2018/00086</t>
  </si>
  <si>
    <t>483609</t>
  </si>
  <si>
    <t>627830</t>
  </si>
  <si>
    <t>24/2018/00009</t>
  </si>
  <si>
    <t>479250</t>
  </si>
  <si>
    <t>27</t>
  </si>
  <si>
    <t>27/2018/00008</t>
  </si>
  <si>
    <t>479315</t>
  </si>
  <si>
    <t>32/2018/00047</t>
  </si>
  <si>
    <t>479415</t>
  </si>
  <si>
    <t>35</t>
  </si>
  <si>
    <t>35/2018/00014</t>
  </si>
  <si>
    <t>479566</t>
  </si>
  <si>
    <t>611600</t>
  </si>
  <si>
    <t>24/2018/00013</t>
  </si>
  <si>
    <t>481726</t>
  </si>
  <si>
    <t>26</t>
  </si>
  <si>
    <t>26/2018/00003</t>
  </si>
  <si>
    <t>481763</t>
  </si>
  <si>
    <t>27/2018/00012</t>
  </si>
  <si>
    <t>481772</t>
  </si>
  <si>
    <t>32/2018/00054</t>
  </si>
  <si>
    <t>481805</t>
  </si>
  <si>
    <t>35/2018/00020</t>
  </si>
  <si>
    <t>482040</t>
  </si>
  <si>
    <t>607005</t>
  </si>
  <si>
    <t>40/2018/00011</t>
  </si>
  <si>
    <t>482248</t>
  </si>
  <si>
    <t>40/2018/00004</t>
  </si>
  <si>
    <t>479782</t>
  </si>
  <si>
    <t>40/2018/00005</t>
  </si>
  <si>
    <t>479784</t>
  </si>
  <si>
    <t>626200</t>
  </si>
  <si>
    <t>40/2018/00006</t>
  </si>
  <si>
    <t>479786</t>
  </si>
  <si>
    <t>615500</t>
  </si>
  <si>
    <t>40/2018/00020</t>
  </si>
  <si>
    <t>482267</t>
  </si>
  <si>
    <t>40/2018/00021</t>
  </si>
  <si>
    <t>482270</t>
  </si>
  <si>
    <t>40/2018/00022</t>
  </si>
  <si>
    <t>482273</t>
  </si>
  <si>
    <t>40/2018/00023</t>
  </si>
  <si>
    <t>482276</t>
  </si>
  <si>
    <t>40/2018/00007</t>
  </si>
  <si>
    <t>482236</t>
  </si>
  <si>
    <t>626100</t>
  </si>
  <si>
    <t>90</t>
  </si>
  <si>
    <t>90/2018/00017</t>
  </si>
  <si>
    <t>483281</t>
  </si>
  <si>
    <t>671800</t>
  </si>
  <si>
    <t>90/2018/00330</t>
  </si>
  <si>
    <t>490458</t>
  </si>
  <si>
    <t>40/2018/00492</t>
  </si>
  <si>
    <t>491134</t>
  </si>
  <si>
    <t>616600</t>
  </si>
  <si>
    <t>23</t>
  </si>
  <si>
    <t>23/2018/00011</t>
  </si>
  <si>
    <t>479713</t>
  </si>
  <si>
    <t>616100</t>
  </si>
  <si>
    <t>23/2018/00012</t>
  </si>
  <si>
    <t>479715</t>
  </si>
  <si>
    <t>661100</t>
  </si>
  <si>
    <t>24/2018/00020</t>
  </si>
  <si>
    <t>481741</t>
  </si>
  <si>
    <t>627810</t>
  </si>
  <si>
    <t>28/2018/00003</t>
  </si>
  <si>
    <t>481803</t>
  </si>
  <si>
    <t>32/2018/00074</t>
  </si>
  <si>
    <t>481845</t>
  </si>
  <si>
    <t>32/2018/00076</t>
  </si>
  <si>
    <t>481849</t>
  </si>
  <si>
    <t>39</t>
  </si>
  <si>
    <t>39/    06274</t>
  </si>
  <si>
    <t>482077</t>
  </si>
  <si>
    <t>40/2018/00008</t>
  </si>
  <si>
    <t>482239</t>
  </si>
  <si>
    <t>36</t>
  </si>
  <si>
    <t>36/2018/00001</t>
  </si>
  <si>
    <t>483190</t>
  </si>
  <si>
    <t>40/2018/00063</t>
  </si>
  <si>
    <t>483540</t>
  </si>
  <si>
    <t>40/2018/00009</t>
  </si>
  <si>
    <t>482242</t>
  </si>
  <si>
    <t>40/2018/00012</t>
  </si>
  <si>
    <t>482251</t>
  </si>
  <si>
    <t>40/2018/00024</t>
  </si>
  <si>
    <t>482279</t>
  </si>
  <si>
    <t>40/2018/00038</t>
  </si>
  <si>
    <t>482356</t>
  </si>
  <si>
    <t>40/2018/00039</t>
  </si>
  <si>
    <t>482359</t>
  </si>
  <si>
    <t>40/2018/00098</t>
  </si>
  <si>
    <t>483645</t>
  </si>
  <si>
    <t>40/2018/00045</t>
  </si>
  <si>
    <t>482769</t>
  </si>
  <si>
    <t>40/2018/00097</t>
  </si>
  <si>
    <t>483642</t>
  </si>
  <si>
    <t>40/2018/00198</t>
  </si>
  <si>
    <t>484387</t>
  </si>
  <si>
    <t>40/2018/00199</t>
  </si>
  <si>
    <t>484390</t>
  </si>
  <si>
    <t>40/2018/00019</t>
  </si>
  <si>
    <t>482265</t>
  </si>
  <si>
    <t>40/2018/00028</t>
  </si>
  <si>
    <t>482293</t>
  </si>
  <si>
    <t>40/2018/00042</t>
  </si>
  <si>
    <t>482749</t>
  </si>
  <si>
    <t>40/2018/00062</t>
  </si>
  <si>
    <t>483538</t>
  </si>
  <si>
    <t>40/2018/00166</t>
  </si>
  <si>
    <t>484280</t>
  </si>
  <si>
    <t>40/2018/00041</t>
  </si>
  <si>
    <t>482747</t>
  </si>
  <si>
    <t>40/2018/00043</t>
  </si>
  <si>
    <t>482751</t>
  </si>
  <si>
    <t>40/2018/01204</t>
  </si>
  <si>
    <t>510267</t>
  </si>
  <si>
    <t>40/2018/00040</t>
  </si>
  <si>
    <t>482745</t>
  </si>
  <si>
    <t>606300</t>
  </si>
  <si>
    <t>90/2018/00021</t>
  </si>
  <si>
    <t>483501</t>
  </si>
  <si>
    <t>40/2018/00073</t>
  </si>
  <si>
    <t>483567</t>
  </si>
  <si>
    <t>611140</t>
  </si>
  <si>
    <t>40/2018/00079</t>
  </si>
  <si>
    <t>483580</t>
  </si>
  <si>
    <t>483583</t>
  </si>
  <si>
    <t>40/2018/00046</t>
  </si>
  <si>
    <t>482772</t>
  </si>
  <si>
    <t>40/2018/00076</t>
  </si>
  <si>
    <t>483573</t>
  </si>
  <si>
    <t>40/2018/00088</t>
  </si>
  <si>
    <t>483615</t>
  </si>
  <si>
    <t>40/2018/00090</t>
  </si>
  <si>
    <t>483621</t>
  </si>
  <si>
    <t>40/2018/00091</t>
  </si>
  <si>
    <t>483624</t>
  </si>
  <si>
    <t>40/2018/00096</t>
  </si>
  <si>
    <t>483639</t>
  </si>
  <si>
    <t>40/2018/00083</t>
  </si>
  <si>
    <t>483599</t>
  </si>
  <si>
    <t>613505</t>
  </si>
  <si>
    <t>40/2018/00048</t>
  </si>
  <si>
    <t>482786</t>
  </si>
  <si>
    <t>648200</t>
  </si>
  <si>
    <t>23/2018/00019</t>
  </si>
  <si>
    <t>482739</t>
  </si>
  <si>
    <t>40/2018/00064</t>
  </si>
  <si>
    <t>483542</t>
  </si>
  <si>
    <t>40/2018/00071</t>
  </si>
  <si>
    <t>483563</t>
  </si>
  <si>
    <t>40/2018/00072</t>
  </si>
  <si>
    <t>483565</t>
  </si>
  <si>
    <t>40/2018/00074</t>
  </si>
  <si>
    <t>483569</t>
  </si>
  <si>
    <t>605100</t>
  </si>
  <si>
    <t>40/2018/00260</t>
  </si>
  <si>
    <t>486645</t>
  </si>
  <si>
    <t>40/2018/00061</t>
  </si>
  <si>
    <t>483536</t>
  </si>
  <si>
    <t>40/2018/00085</t>
  </si>
  <si>
    <t>483606</t>
  </si>
  <si>
    <t>40/2018/00092</t>
  </si>
  <si>
    <t>483627</t>
  </si>
  <si>
    <t>40/2018/00094</t>
  </si>
  <si>
    <t>483633</t>
  </si>
  <si>
    <t>623400</t>
  </si>
  <si>
    <t>40/2018/00095</t>
  </si>
  <si>
    <t>483636</t>
  </si>
  <si>
    <t>90/2018/00008</t>
  </si>
  <si>
    <t>482792</t>
  </si>
  <si>
    <t>90/2018/00018</t>
  </si>
  <si>
    <t>483283</t>
  </si>
  <si>
    <t>40/2018/00050</t>
  </si>
  <si>
    <t>483510</t>
  </si>
  <si>
    <t>40/2018/00087</t>
  </si>
  <si>
    <t>483612</t>
  </si>
  <si>
    <t>40/2018/00099</t>
  </si>
  <si>
    <t>483648</t>
  </si>
  <si>
    <t>40/2018/00191</t>
  </si>
  <si>
    <t>484368</t>
  </si>
  <si>
    <t>90/2018/00010</t>
  </si>
  <si>
    <t>482800</t>
  </si>
  <si>
    <t>40/2018/00059</t>
  </si>
  <si>
    <t>483532</t>
  </si>
  <si>
    <t>40/2018/00060</t>
  </si>
  <si>
    <t>483534</t>
  </si>
  <si>
    <t>625700</t>
  </si>
  <si>
    <t>40/2018/00109</t>
  </si>
  <si>
    <t>483669</t>
  </si>
  <si>
    <t>40/2018/00149</t>
  </si>
  <si>
    <t>484230</t>
  </si>
  <si>
    <t>40/2018/00190</t>
  </si>
  <si>
    <t>484366</t>
  </si>
  <si>
    <t>40/2018/00192</t>
  </si>
  <si>
    <t>484370</t>
  </si>
  <si>
    <t>607610</t>
  </si>
  <si>
    <t>40/2018/00259</t>
  </si>
  <si>
    <t>486643</t>
  </si>
  <si>
    <t>40/2018/00075</t>
  </si>
  <si>
    <t>483571</t>
  </si>
  <si>
    <t>40/2018/00084</t>
  </si>
  <si>
    <t>483602</t>
  </si>
  <si>
    <t>40/2018/00093</t>
  </si>
  <si>
    <t>483630</t>
  </si>
  <si>
    <t>90/2018/00023</t>
  </si>
  <si>
    <t>483556</t>
  </si>
  <si>
    <t>40/2018/00077</t>
  </si>
  <si>
    <t>483575</t>
  </si>
  <si>
    <t>40/2018/00101</t>
  </si>
  <si>
    <t>483653</t>
  </si>
  <si>
    <t>40/2018/00102</t>
  </si>
  <si>
    <t>483655</t>
  </si>
  <si>
    <t>615210</t>
  </si>
  <si>
    <t>40/2018/00044</t>
  </si>
  <si>
    <t>482753</t>
  </si>
  <si>
    <t>40/2018/00049</t>
  </si>
  <si>
    <t>483226</t>
  </si>
  <si>
    <t>614100</t>
  </si>
  <si>
    <t>483228</t>
  </si>
  <si>
    <t>24/2018/00064</t>
  </si>
  <si>
    <t>483306</t>
  </si>
  <si>
    <t>40/2018/00103</t>
  </si>
  <si>
    <t>483657</t>
  </si>
  <si>
    <t>40/2018/00152</t>
  </si>
  <si>
    <t>484239</t>
  </si>
  <si>
    <t>90/2018/00005</t>
  </si>
  <si>
    <t>482362</t>
  </si>
  <si>
    <t>607600</t>
  </si>
  <si>
    <t>40/2018/00065</t>
  </si>
  <si>
    <t>483544</t>
  </si>
  <si>
    <t>40/2018/00066</t>
  </si>
  <si>
    <t>483546</t>
  </si>
  <si>
    <t>40/2018/00067</t>
  </si>
  <si>
    <t>483548</t>
  </si>
  <si>
    <t>40/2018/00068</t>
  </si>
  <si>
    <t>483551</t>
  </si>
  <si>
    <t>40/2018/00080</t>
  </si>
  <si>
    <t>483587</t>
  </si>
  <si>
    <t>483589</t>
  </si>
  <si>
    <t>40/2018/00081</t>
  </si>
  <si>
    <t>483591</t>
  </si>
  <si>
    <t>483593</t>
  </si>
  <si>
    <t>40/2018/00089</t>
  </si>
  <si>
    <t>483618</t>
  </si>
  <si>
    <t>40/2018/00104</t>
  </si>
  <si>
    <t>483659</t>
  </si>
  <si>
    <t>40/2018/00105</t>
  </si>
  <si>
    <t>483661</t>
  </si>
  <si>
    <t>40/2018/00106</t>
  </si>
  <si>
    <t>483663</t>
  </si>
  <si>
    <t>40/2018/00107</t>
  </si>
  <si>
    <t>483665</t>
  </si>
  <si>
    <t>40/2018/00108</t>
  </si>
  <si>
    <t>483667</t>
  </si>
  <si>
    <t>641460</t>
  </si>
  <si>
    <t>64</t>
  </si>
  <si>
    <t>64/2018/00001</t>
  </si>
  <si>
    <t>483681</t>
  </si>
  <si>
    <t>641100</t>
  </si>
  <si>
    <t>483671</t>
  </si>
  <si>
    <t>645100</t>
  </si>
  <si>
    <t>64/2018/00002</t>
  </si>
  <si>
    <t>483682</t>
  </si>
  <si>
    <t>645300</t>
  </si>
  <si>
    <t>483684</t>
  </si>
  <si>
    <t>645350</t>
  </si>
  <si>
    <t>483686</t>
  </si>
  <si>
    <t>645360</t>
  </si>
  <si>
    <t>483688</t>
  </si>
  <si>
    <t>647100</t>
  </si>
  <si>
    <t>483690</t>
  </si>
  <si>
    <t>40/2018/00147</t>
  </si>
  <si>
    <t>484224</t>
  </si>
  <si>
    <t>40/2018/00148</t>
  </si>
  <si>
    <t>484227</t>
  </si>
  <si>
    <t>40/2018/00150</t>
  </si>
  <si>
    <t>484233</t>
  </si>
  <si>
    <t>40/2018/00154</t>
  </si>
  <si>
    <t>484245</t>
  </si>
  <si>
    <t>40/2018/00155</t>
  </si>
  <si>
    <t>484248</t>
  </si>
  <si>
    <t>602250</t>
  </si>
  <si>
    <t>40/2018/00163</t>
  </si>
  <si>
    <t>484271</t>
  </si>
  <si>
    <t>40/2018/00167</t>
  </si>
  <si>
    <t>484282</t>
  </si>
  <si>
    <t>40/2018/00168</t>
  </si>
  <si>
    <t>484286</t>
  </si>
  <si>
    <t>40/2018/00187</t>
  </si>
  <si>
    <t>484360</t>
  </si>
  <si>
    <t>40/2018/00188</t>
  </si>
  <si>
    <t>484362</t>
  </si>
  <si>
    <t>613506</t>
  </si>
  <si>
    <t>40/2018/00189</t>
  </si>
  <si>
    <t>484364</t>
  </si>
  <si>
    <t>40/2018/00194</t>
  </si>
  <si>
    <t>484374</t>
  </si>
  <si>
    <t>607045</t>
  </si>
  <si>
    <t>484376</t>
  </si>
  <si>
    <t>40/2018/00195</t>
  </si>
  <si>
    <t>484378</t>
  </si>
  <si>
    <t>40/2018/00196</t>
  </si>
  <si>
    <t>484381</t>
  </si>
  <si>
    <t>609700</t>
  </si>
  <si>
    <t>40/2018/00197</t>
  </si>
  <si>
    <t>484384</t>
  </si>
  <si>
    <t>40/2018/00200</t>
  </si>
  <si>
    <t>484393</t>
  </si>
  <si>
    <t>40/2018/00201</t>
  </si>
  <si>
    <t>484396</t>
  </si>
  <si>
    <t>484398</t>
  </si>
  <si>
    <t>40/2018/00202</t>
  </si>
  <si>
    <t>484400</t>
  </si>
  <si>
    <t>40/2018/00203</t>
  </si>
  <si>
    <t>484403</t>
  </si>
  <si>
    <t>40/2018/00204</t>
  </si>
  <si>
    <t>484406</t>
  </si>
  <si>
    <t>40/2018/00205</t>
  </si>
  <si>
    <t>484409</t>
  </si>
  <si>
    <t>40/2018/00206</t>
  </si>
  <si>
    <t>484412</t>
  </si>
  <si>
    <t>40/2018/00207</t>
  </si>
  <si>
    <t>484416</t>
  </si>
  <si>
    <t>484418</t>
  </si>
  <si>
    <t>40/2018/00208</t>
  </si>
  <si>
    <t>484420</t>
  </si>
  <si>
    <t>40/2018/00209</t>
  </si>
  <si>
    <t>484423</t>
  </si>
  <si>
    <t>484425</t>
  </si>
  <si>
    <t>40/2018/00210</t>
  </si>
  <si>
    <t>484427</t>
  </si>
  <si>
    <t>40/2018/00211</t>
  </si>
  <si>
    <t>484430</t>
  </si>
  <si>
    <t>40/2018/00212</t>
  </si>
  <si>
    <t>484433</t>
  </si>
  <si>
    <t>40/2018/00213</t>
  </si>
  <si>
    <t>484436</t>
  </si>
  <si>
    <t>40/2018/00214</t>
  </si>
  <si>
    <t>484439</t>
  </si>
  <si>
    <t>40/2018/00215</t>
  </si>
  <si>
    <t>484441</t>
  </si>
  <si>
    <t>40/2018/00216</t>
  </si>
  <si>
    <t>484443</t>
  </si>
  <si>
    <t>40/2018/00217</t>
  </si>
  <si>
    <t>484446</t>
  </si>
  <si>
    <t>40/2018/00220</t>
  </si>
  <si>
    <t>484460</t>
  </si>
  <si>
    <t>40/2018/00222</t>
  </si>
  <si>
    <t>484467</t>
  </si>
  <si>
    <t>40/2018/00223</t>
  </si>
  <si>
    <t>484470</t>
  </si>
  <si>
    <t>40/2018/00224</t>
  </si>
  <si>
    <t>484473</t>
  </si>
  <si>
    <t>40/2018/00225</t>
  </si>
  <si>
    <t>484476</t>
  </si>
  <si>
    <t>607035</t>
  </si>
  <si>
    <t>484478</t>
  </si>
  <si>
    <t>607055</t>
  </si>
  <si>
    <t>484479</t>
  </si>
  <si>
    <t>40/2018/00226</t>
  </si>
  <si>
    <t>484481</t>
  </si>
  <si>
    <t>40/2018/00227</t>
  </si>
  <si>
    <t>484484</t>
  </si>
  <si>
    <t>40/2018/00228</t>
  </si>
  <si>
    <t>484487</t>
  </si>
  <si>
    <t>40/2018/00229</t>
  </si>
  <si>
    <t>484490</t>
  </si>
  <si>
    <t>40/2018/00230</t>
  </si>
  <si>
    <t>484493</t>
  </si>
  <si>
    <t>607065</t>
  </si>
  <si>
    <t>484495</t>
  </si>
  <si>
    <t>40/2018/00231</t>
  </si>
  <si>
    <t>486485</t>
  </si>
  <si>
    <t>40/2018/00232</t>
  </si>
  <si>
    <t>486488</t>
  </si>
  <si>
    <t>40/2018/00233</t>
  </si>
  <si>
    <t>486491</t>
  </si>
  <si>
    <t>40/2018/00246</t>
  </si>
  <si>
    <t>486533</t>
  </si>
  <si>
    <t>90/2018/00026</t>
  </si>
  <si>
    <t>486561</t>
  </si>
  <si>
    <t>90/2018/00028</t>
  </si>
  <si>
    <t>486567</t>
  </si>
  <si>
    <t>90/2018/00030</t>
  </si>
  <si>
    <t>486571</t>
  </si>
  <si>
    <t>90/2018/00031</t>
  </si>
  <si>
    <t>486573</t>
  </si>
  <si>
    <t>90/2018/00034</t>
  </si>
  <si>
    <t>486579</t>
  </si>
  <si>
    <t>40/2018/00315</t>
  </si>
  <si>
    <t>487603</t>
  </si>
  <si>
    <t>90/2018/00331</t>
  </si>
  <si>
    <t>490472</t>
  </si>
  <si>
    <t>24/2018/00069</t>
  </si>
  <si>
    <t>483316</t>
  </si>
  <si>
    <t>Brouillard</t>
  </si>
  <si>
    <t>28/2018/00006</t>
  </si>
  <si>
    <t>483351</t>
  </si>
  <si>
    <t>32/2018/00208</t>
  </si>
  <si>
    <t>483395</t>
  </si>
  <si>
    <t>90/2018/00019</t>
  </si>
  <si>
    <t>483496</t>
  </si>
  <si>
    <t>40/2018/00122</t>
  </si>
  <si>
    <t>484125</t>
  </si>
  <si>
    <t>40/2018/00123</t>
  </si>
  <si>
    <t>484127</t>
  </si>
  <si>
    <t>40/2018/00135</t>
  </si>
  <si>
    <t>484154</t>
  </si>
  <si>
    <t>40/2018/00136</t>
  </si>
  <si>
    <t>484157</t>
  </si>
  <si>
    <t>40/2018/00151</t>
  </si>
  <si>
    <t>484236</t>
  </si>
  <si>
    <t>40/2018/00153</t>
  </si>
  <si>
    <t>484242</t>
  </si>
  <si>
    <t>40/2018/00251</t>
  </si>
  <si>
    <t>486617</t>
  </si>
  <si>
    <t>90/2018/00022</t>
  </si>
  <si>
    <t>483552</t>
  </si>
  <si>
    <t>40/2018/00100</t>
  </si>
  <si>
    <t>483651</t>
  </si>
  <si>
    <t>40/2018/00156</t>
  </si>
  <si>
    <t>484251</t>
  </si>
  <si>
    <t>40/2018/01143</t>
  </si>
  <si>
    <t>510079</t>
  </si>
  <si>
    <t>40/2018/00116</t>
  </si>
  <si>
    <t>483711</t>
  </si>
  <si>
    <t>483713</t>
  </si>
  <si>
    <t>24/2018/00075</t>
  </si>
  <si>
    <t>483738</t>
  </si>
  <si>
    <t>32/2018/00212</t>
  </si>
  <si>
    <t>483800</t>
  </si>
  <si>
    <t>35/2018/00092</t>
  </si>
  <si>
    <t>484056</t>
  </si>
  <si>
    <t>24/2018/00080</t>
  </si>
  <si>
    <t>483748</t>
  </si>
  <si>
    <t>26/2018/00007</t>
  </si>
  <si>
    <t>483769</t>
  </si>
  <si>
    <t>27/2018/00055</t>
  </si>
  <si>
    <t>483772</t>
  </si>
  <si>
    <t>27/2018/00058</t>
  </si>
  <si>
    <t>483778</t>
  </si>
  <si>
    <t>32/2018/00215</t>
  </si>
  <si>
    <t>483806</t>
  </si>
  <si>
    <t>35/2018/00095</t>
  </si>
  <si>
    <t>484062</t>
  </si>
  <si>
    <t>40/2018/00120</t>
  </si>
  <si>
    <t>484121</t>
  </si>
  <si>
    <t>40/2018/00121</t>
  </si>
  <si>
    <t>484123</t>
  </si>
  <si>
    <t>40/2018/00124</t>
  </si>
  <si>
    <t>484129</t>
  </si>
  <si>
    <t>40/2018/00140</t>
  </si>
  <si>
    <t>484172</t>
  </si>
  <si>
    <t>40/2018/00142</t>
  </si>
  <si>
    <t>484178</t>
  </si>
  <si>
    <t>40/2018/00143</t>
  </si>
  <si>
    <t>484181</t>
  </si>
  <si>
    <t>40/2018/00144</t>
  </si>
  <si>
    <t>484184</t>
  </si>
  <si>
    <t>40/2018/00145</t>
  </si>
  <si>
    <t>484187</t>
  </si>
  <si>
    <t>40/2018/00146</t>
  </si>
  <si>
    <t>484190</t>
  </si>
  <si>
    <t>40/2018/00178</t>
  </si>
  <si>
    <t>484307</t>
  </si>
  <si>
    <t>40/2018/00179</t>
  </si>
  <si>
    <t>484310</t>
  </si>
  <si>
    <t>40/2018/00221</t>
  </si>
  <si>
    <t>484464</t>
  </si>
  <si>
    <t>40/2018/00256</t>
  </si>
  <si>
    <t>486632</t>
  </si>
  <si>
    <t>40/2018/00137</t>
  </si>
  <si>
    <t>484161</t>
  </si>
  <si>
    <t>40/2018/00241</t>
  </si>
  <si>
    <t>486516</t>
  </si>
  <si>
    <t>602251</t>
  </si>
  <si>
    <t>40/2018/00253</t>
  </si>
  <si>
    <t>486623</t>
  </si>
  <si>
    <t>40/2018/00254</t>
  </si>
  <si>
    <t>486626</t>
  </si>
  <si>
    <t>40/2018/01142</t>
  </si>
  <si>
    <t>510077</t>
  </si>
  <si>
    <t>40/2018/00138</t>
  </si>
  <si>
    <t>484164</t>
  </si>
  <si>
    <t>484166</t>
  </si>
  <si>
    <t>40/2018/00218</t>
  </si>
  <si>
    <t>484449</t>
  </si>
  <si>
    <t>647200</t>
  </si>
  <si>
    <t>23/2018/00042</t>
  </si>
  <si>
    <t>483723</t>
  </si>
  <si>
    <t>23/2018/00043</t>
  </si>
  <si>
    <t>483725</t>
  </si>
  <si>
    <t>631100</t>
  </si>
  <si>
    <t>23/2018/00047</t>
  </si>
  <si>
    <t>483735</t>
  </si>
  <si>
    <t>40/2018/00119</t>
  </si>
  <si>
    <t>484119</t>
  </si>
  <si>
    <t>40/2018/00184</t>
  </si>
  <si>
    <t>484332</t>
  </si>
  <si>
    <t>40/2018/00234</t>
  </si>
  <si>
    <t>486494</t>
  </si>
  <si>
    <t>40/2018/00235</t>
  </si>
  <si>
    <t>486497</t>
  </si>
  <si>
    <t>40/2018/00243</t>
  </si>
  <si>
    <t>486524</t>
  </si>
  <si>
    <t>40/2018/00244</t>
  </si>
  <si>
    <t>486527</t>
  </si>
  <si>
    <t>40/2018/00245</t>
  </si>
  <si>
    <t>486530</t>
  </si>
  <si>
    <t>40/2018/00265</t>
  </si>
  <si>
    <t>486869</t>
  </si>
  <si>
    <t>606824</t>
  </si>
  <si>
    <t>40/2018/00276</t>
  </si>
  <si>
    <t>486902</t>
  </si>
  <si>
    <t>486904</t>
  </si>
  <si>
    <t>623200</t>
  </si>
  <si>
    <t>40/2018/00305</t>
  </si>
  <si>
    <t>487501</t>
  </si>
  <si>
    <t>40/2018/00219</t>
  </si>
  <si>
    <t>484457</t>
  </si>
  <si>
    <t>40/2018/00240</t>
  </si>
  <si>
    <t>486513</t>
  </si>
  <si>
    <t>24/2018/00091</t>
  </si>
  <si>
    <t>486207</t>
  </si>
  <si>
    <t>32/2018/00262</t>
  </si>
  <si>
    <t>486267</t>
  </si>
  <si>
    <t>32/2018/00264</t>
  </si>
  <si>
    <t>486271</t>
  </si>
  <si>
    <t>40/2018/00247</t>
  </si>
  <si>
    <t>486535</t>
  </si>
  <si>
    <t>40/2018/00263</t>
  </si>
  <si>
    <t>486863</t>
  </si>
  <si>
    <t>40/2018/00264</t>
  </si>
  <si>
    <t>486866</t>
  </si>
  <si>
    <t>40/2018/00267</t>
  </si>
  <si>
    <t>486875</t>
  </si>
  <si>
    <t>40/2018/00268</t>
  </si>
  <si>
    <t>486878</t>
  </si>
  <si>
    <t>40/2018/00269</t>
  </si>
  <si>
    <t>486881</t>
  </si>
  <si>
    <t>40/2018/00274</t>
  </si>
  <si>
    <t>486896</t>
  </si>
  <si>
    <t>40/2018/00183</t>
  </si>
  <si>
    <t>484320</t>
  </si>
  <si>
    <t>28/2018/00007</t>
  </si>
  <si>
    <t>486265</t>
  </si>
  <si>
    <t>36/2018/00004</t>
  </si>
  <si>
    <t>487324</t>
  </si>
  <si>
    <t>40/2018/00255</t>
  </si>
  <si>
    <t>486629</t>
  </si>
  <si>
    <t>40/2018/00271</t>
  </si>
  <si>
    <t>486887</t>
  </si>
  <si>
    <t>40/2018/00272</t>
  </si>
  <si>
    <t>486890</t>
  </si>
  <si>
    <t>40/2018/00275</t>
  </si>
  <si>
    <t>486899</t>
  </si>
  <si>
    <t>647500</t>
  </si>
  <si>
    <t>40/2018/00478</t>
  </si>
  <si>
    <t>491091</t>
  </si>
  <si>
    <t>40/2018/00479</t>
  </si>
  <si>
    <t>491094</t>
  </si>
  <si>
    <t>40/2018/00480</t>
  </si>
  <si>
    <t>491097</t>
  </si>
  <si>
    <t>40/2018/00250</t>
  </si>
  <si>
    <t>486615</t>
  </si>
  <si>
    <t>40/2018/00273</t>
  </si>
  <si>
    <t>486893</t>
  </si>
  <si>
    <t>40/2018/00372</t>
  </si>
  <si>
    <t>490404</t>
  </si>
  <si>
    <t>90/2018/00332</t>
  </si>
  <si>
    <t>490474</t>
  </si>
  <si>
    <t>90/2018/00602</t>
  </si>
  <si>
    <t>493234</t>
  </si>
  <si>
    <t>90/2018/00603</t>
  </si>
  <si>
    <t>493236</t>
  </si>
  <si>
    <t>40/2018/00266</t>
  </si>
  <si>
    <t>486872</t>
  </si>
  <si>
    <t>40/2018/00357</t>
  </si>
  <si>
    <t>487709</t>
  </si>
  <si>
    <t>40/2018/00358</t>
  </si>
  <si>
    <t>487712</t>
  </si>
  <si>
    <t>40/2018/00373</t>
  </si>
  <si>
    <t>490407</t>
  </si>
  <si>
    <t>40/2018/00262</t>
  </si>
  <si>
    <t>486857</t>
  </si>
  <si>
    <t>40/2018/00270</t>
  </si>
  <si>
    <t>486884</t>
  </si>
  <si>
    <t>40/2018/00371</t>
  </si>
  <si>
    <t>490401</t>
  </si>
  <si>
    <t>40/2018/00278</t>
  </si>
  <si>
    <t>486912</t>
  </si>
  <si>
    <t>40/2018/00291</t>
  </si>
  <si>
    <t>486990</t>
  </si>
  <si>
    <t>40/2018/00292</t>
  </si>
  <si>
    <t>487020</t>
  </si>
  <si>
    <t>40/2018/00294</t>
  </si>
  <si>
    <t>487027</t>
  </si>
  <si>
    <t>602220</t>
  </si>
  <si>
    <t>90/2018/00047</t>
  </si>
  <si>
    <t>487565</t>
  </si>
  <si>
    <t>40/2018/00370</t>
  </si>
  <si>
    <t>490398</t>
  </si>
  <si>
    <t>40/2018/00379</t>
  </si>
  <si>
    <t>490426</t>
  </si>
  <si>
    <t>40/2018/00387</t>
  </si>
  <si>
    <t>490450</t>
  </si>
  <si>
    <t>40/2018/00436</t>
  </si>
  <si>
    <t>490606</t>
  </si>
  <si>
    <t>40/2018/00257</t>
  </si>
  <si>
    <t>486635</t>
  </si>
  <si>
    <t>40/2018/00428</t>
  </si>
  <si>
    <t>490582</t>
  </si>
  <si>
    <t>40/2018/00304</t>
  </si>
  <si>
    <t>487491</t>
  </si>
  <si>
    <t>40/2018/00431</t>
  </si>
  <si>
    <t>490591</t>
  </si>
  <si>
    <t>40/2018/00493</t>
  </si>
  <si>
    <t>491136</t>
  </si>
  <si>
    <t>621100</t>
  </si>
  <si>
    <t>40/2018/00310</t>
  </si>
  <si>
    <t>487587</t>
  </si>
  <si>
    <t>40/2018/00378</t>
  </si>
  <si>
    <t>490423</t>
  </si>
  <si>
    <t>40/2018/00297</t>
  </si>
  <si>
    <t>487036</t>
  </si>
  <si>
    <t>90/2018/00046</t>
  </si>
  <si>
    <t>487563</t>
  </si>
  <si>
    <t>40/2018/00311</t>
  </si>
  <si>
    <t>487590</t>
  </si>
  <si>
    <t>487593</t>
  </si>
  <si>
    <t>40/2018/00376</t>
  </si>
  <si>
    <t>490416</t>
  </si>
  <si>
    <t>40/2018/00383</t>
  </si>
  <si>
    <t>490438</t>
  </si>
  <si>
    <t>40/2018/00422</t>
  </si>
  <si>
    <t>490563</t>
  </si>
  <si>
    <t>40/2018/00279</t>
  </si>
  <si>
    <t>486915</t>
  </si>
  <si>
    <t>486917</t>
  </si>
  <si>
    <t>40/2018/00360</t>
  </si>
  <si>
    <t>487747</t>
  </si>
  <si>
    <t>40/2018/00415</t>
  </si>
  <si>
    <t>490539</t>
  </si>
  <si>
    <t>490541</t>
  </si>
  <si>
    <t>40/2018/00426</t>
  </si>
  <si>
    <t>490575</t>
  </si>
  <si>
    <t>490577</t>
  </si>
  <si>
    <t>40/2018/00429</t>
  </si>
  <si>
    <t>490585</t>
  </si>
  <si>
    <t>40/2018/00461</t>
  </si>
  <si>
    <t>491002</t>
  </si>
  <si>
    <t>491004</t>
  </si>
  <si>
    <t>90/2018/00413</t>
  </si>
  <si>
    <t>491701</t>
  </si>
  <si>
    <t>622612</t>
  </si>
  <si>
    <t>40/2018/00308</t>
  </si>
  <si>
    <t>487581</t>
  </si>
  <si>
    <t>40/2018/00236</t>
  </si>
  <si>
    <t>486500</t>
  </si>
  <si>
    <t>40/2018/00295</t>
  </si>
  <si>
    <t>487030</t>
  </si>
  <si>
    <t>40/2018/00296</t>
  </si>
  <si>
    <t>487033</t>
  </si>
  <si>
    <t>23/2018/00089</t>
  </si>
  <si>
    <t>487357</t>
  </si>
  <si>
    <t>23/2018/00093</t>
  </si>
  <si>
    <t>487552</t>
  </si>
  <si>
    <t>40/2018/00300</t>
  </si>
  <si>
    <t>487439</t>
  </si>
  <si>
    <t>40/2018/00301</t>
  </si>
  <si>
    <t>487441</t>
  </si>
  <si>
    <t>40/2018/00302</t>
  </si>
  <si>
    <t>487443</t>
  </si>
  <si>
    <t>40/2018/00303</t>
  </si>
  <si>
    <t>487466</t>
  </si>
  <si>
    <t>40/2018/00306</t>
  </si>
  <si>
    <t>487538</t>
  </si>
  <si>
    <t>487540</t>
  </si>
  <si>
    <t>40/2018/00307</t>
  </si>
  <si>
    <t>487550</t>
  </si>
  <si>
    <t>487561</t>
  </si>
  <si>
    <t>40/2018/00316</t>
  </si>
  <si>
    <t>487605</t>
  </si>
  <si>
    <t>40/2018/00317</t>
  </si>
  <si>
    <t>487607</t>
  </si>
  <si>
    <t>40/2018/00356</t>
  </si>
  <si>
    <t>487705</t>
  </si>
  <si>
    <t>487707</t>
  </si>
  <si>
    <t>64/2018/00003</t>
  </si>
  <si>
    <t>487719</t>
  </si>
  <si>
    <t>487717</t>
  </si>
  <si>
    <t>64/2018/00004</t>
  </si>
  <si>
    <t>487728</t>
  </si>
  <si>
    <t>487730</t>
  </si>
  <si>
    <t>487732</t>
  </si>
  <si>
    <t>487734</t>
  </si>
  <si>
    <t>487736</t>
  </si>
  <si>
    <t>40/2018/00361</t>
  </si>
  <si>
    <t>487750</t>
  </si>
  <si>
    <t>40/2018/00362</t>
  </si>
  <si>
    <t>487753</t>
  </si>
  <si>
    <t>40/2018/00363</t>
  </si>
  <si>
    <t>487756</t>
  </si>
  <si>
    <t>40/2018/00364</t>
  </si>
  <si>
    <t>487759</t>
  </si>
  <si>
    <t>40/2018/00365</t>
  </si>
  <si>
    <t>490383</t>
  </si>
  <si>
    <t>40/2018/00366</t>
  </si>
  <si>
    <t>490386</t>
  </si>
  <si>
    <t>40/2018/00367</t>
  </si>
  <si>
    <t>490389</t>
  </si>
  <si>
    <t>40/2018/00369</t>
  </si>
  <si>
    <t>490395</t>
  </si>
  <si>
    <t>40/2018/00374</t>
  </si>
  <si>
    <t>490410</t>
  </si>
  <si>
    <t>40/2018/00375</t>
  </si>
  <si>
    <t>490413</t>
  </si>
  <si>
    <t>40/2018/00377</t>
  </si>
  <si>
    <t>490419</t>
  </si>
  <si>
    <t>490421</t>
  </si>
  <si>
    <t>40/2018/00380</t>
  </si>
  <si>
    <t>490429</t>
  </si>
  <si>
    <t>40/2018/00381</t>
  </si>
  <si>
    <t>490432</t>
  </si>
  <si>
    <t>40/2018/00382</t>
  </si>
  <si>
    <t>490435</t>
  </si>
  <si>
    <t>40/2018/00384</t>
  </si>
  <si>
    <t>490441</t>
  </si>
  <si>
    <t>40/2018/00385</t>
  </si>
  <si>
    <t>490444</t>
  </si>
  <si>
    <t>40/2018/00386</t>
  </si>
  <si>
    <t>490447</t>
  </si>
  <si>
    <t>40/2018/00389</t>
  </si>
  <si>
    <t>490455</t>
  </si>
  <si>
    <t>40/2018/00392</t>
  </si>
  <si>
    <t>490483</t>
  </si>
  <si>
    <t>40/2018/00394</t>
  </si>
  <si>
    <t>490488</t>
  </si>
  <si>
    <t>40/2018/00398</t>
  </si>
  <si>
    <t>490496</t>
  </si>
  <si>
    <t>40/2018/00399</t>
  </si>
  <si>
    <t>490499</t>
  </si>
  <si>
    <t>40/2018/00400</t>
  </si>
  <si>
    <t>490501</t>
  </si>
  <si>
    <t>40/2018/00401</t>
  </si>
  <si>
    <t>490503</t>
  </si>
  <si>
    <t>40/2018/00402</t>
  </si>
  <si>
    <t>490505</t>
  </si>
  <si>
    <t>40/2018/00403</t>
  </si>
  <si>
    <t>490507</t>
  </si>
  <si>
    <t>40/2018/00407</t>
  </si>
  <si>
    <t>490515</t>
  </si>
  <si>
    <t>623600</t>
  </si>
  <si>
    <t>40/2018/00412</t>
  </si>
  <si>
    <t>490530</t>
  </si>
  <si>
    <t>40/2018/00413</t>
  </si>
  <si>
    <t>490533</t>
  </si>
  <si>
    <t>40/2018/00414</t>
  </si>
  <si>
    <t>490536</t>
  </si>
  <si>
    <t>40/2018/00416</t>
  </si>
  <si>
    <t>490544</t>
  </si>
  <si>
    <t>40/2018/00417</t>
  </si>
  <si>
    <t>490547</t>
  </si>
  <si>
    <t>40/2018/00418</t>
  </si>
  <si>
    <t>490550</t>
  </si>
  <si>
    <t>40/2018/00419</t>
  </si>
  <si>
    <t>490553</t>
  </si>
  <si>
    <t>40/2018/00421</t>
  </si>
  <si>
    <t>490559</t>
  </si>
  <si>
    <t>490561</t>
  </si>
  <si>
    <t>40/2018/00423</t>
  </si>
  <si>
    <t>490566</t>
  </si>
  <si>
    <t>40/2018/00424</t>
  </si>
  <si>
    <t>490569</t>
  </si>
  <si>
    <t>40/2018/00425</t>
  </si>
  <si>
    <t>490572</t>
  </si>
  <si>
    <t>40/2018/00427</t>
  </si>
  <si>
    <t>490579</t>
  </si>
  <si>
    <t>40/2018/00430</t>
  </si>
  <si>
    <t>490588</t>
  </si>
  <si>
    <t>40/2018/00432</t>
  </si>
  <si>
    <t>490594</t>
  </si>
  <si>
    <t>40/2018/00439</t>
  </si>
  <si>
    <t>490615</t>
  </si>
  <si>
    <t>40/2018/00440</t>
  </si>
  <si>
    <t>490618</t>
  </si>
  <si>
    <t>40/2018/00441</t>
  </si>
  <si>
    <t>490621</t>
  </si>
  <si>
    <t>40/2018/00445</t>
  </si>
  <si>
    <t>490635</t>
  </si>
  <si>
    <t>40/2018/00446</t>
  </si>
  <si>
    <t>490637</t>
  </si>
  <si>
    <t>40/2018/00447</t>
  </si>
  <si>
    <t>490639</t>
  </si>
  <si>
    <t>490642</t>
  </si>
  <si>
    <t>40/2018/00451</t>
  </si>
  <si>
    <t>490908</t>
  </si>
  <si>
    <t>40/2018/00456</t>
  </si>
  <si>
    <t>490987</t>
  </si>
  <si>
    <t>40/2018/00457</t>
  </si>
  <si>
    <t>490990</t>
  </si>
  <si>
    <t>40/2018/00458</t>
  </si>
  <si>
    <t>490993</t>
  </si>
  <si>
    <t>40/2018/00459</t>
  </si>
  <si>
    <t>490996</t>
  </si>
  <si>
    <t>40/2018/00460</t>
  </si>
  <si>
    <t>490999</t>
  </si>
  <si>
    <t>40/2018/00462</t>
  </si>
  <si>
    <t>491006</t>
  </si>
  <si>
    <t>40/2018/00520</t>
  </si>
  <si>
    <t>493588</t>
  </si>
  <si>
    <t>40/2018/00525</t>
  </si>
  <si>
    <t>493599</t>
  </si>
  <si>
    <t>24/2018/00138</t>
  </si>
  <si>
    <t>487374</t>
  </si>
  <si>
    <t>28/2018/00008</t>
  </si>
  <si>
    <t>487401</t>
  </si>
  <si>
    <t>32/2018/00361</t>
  </si>
  <si>
    <t>487409</t>
  </si>
  <si>
    <t>40/2018/00359</t>
  </si>
  <si>
    <t>487715</t>
  </si>
  <si>
    <t>40/2018/00443</t>
  </si>
  <si>
    <t>490629</t>
  </si>
  <si>
    <t>40/2018/00444</t>
  </si>
  <si>
    <t>490632</t>
  </si>
  <si>
    <t>40/2018/00465</t>
  </si>
  <si>
    <t>491019</t>
  </si>
  <si>
    <t>40/2018/00474</t>
  </si>
  <si>
    <t>491059</t>
  </si>
  <si>
    <t>40/2018/00506</t>
  </si>
  <si>
    <t>493261</t>
  </si>
  <si>
    <t>40/2018/00532</t>
  </si>
  <si>
    <t>493618</t>
  </si>
  <si>
    <t>40/2018/00575</t>
  </si>
  <si>
    <t>494816</t>
  </si>
  <si>
    <t>40/2018/00576</t>
  </si>
  <si>
    <t>494819</t>
  </si>
  <si>
    <t>40/2018/00577</t>
  </si>
  <si>
    <t>494822</t>
  </si>
  <si>
    <t>40/2018/00690</t>
  </si>
  <si>
    <t>495154</t>
  </si>
  <si>
    <t>40/2018/00691</t>
  </si>
  <si>
    <t>495157</t>
  </si>
  <si>
    <t>90/2018/00049</t>
  </si>
  <si>
    <t>487570</t>
  </si>
  <si>
    <t>487571</t>
  </si>
  <si>
    <t>40/2018/00397</t>
  </si>
  <si>
    <t>490494</t>
  </si>
  <si>
    <t>606400</t>
  </si>
  <si>
    <t>90/2018/00344</t>
  </si>
  <si>
    <t>491075</t>
  </si>
  <si>
    <t>40/2018/00435</t>
  </si>
  <si>
    <t>490603</t>
  </si>
  <si>
    <t>40/2018/00504</t>
  </si>
  <si>
    <t>493251</t>
  </si>
  <si>
    <t>40/2018/00572</t>
  </si>
  <si>
    <t>494805</t>
  </si>
  <si>
    <t>24/2018/00146</t>
  </si>
  <si>
    <t>487768</t>
  </si>
  <si>
    <t>27/2018/00120</t>
  </si>
  <si>
    <t>487802</t>
  </si>
  <si>
    <t>32/2018/00377</t>
  </si>
  <si>
    <t>487827</t>
  </si>
  <si>
    <t>35/2018/00170</t>
  </si>
  <si>
    <t>487940</t>
  </si>
  <si>
    <t>42</t>
  </si>
  <si>
    <t>42/2018/00002</t>
  </si>
  <si>
    <t>487574</t>
  </si>
  <si>
    <t>24/2018/00150</t>
  </si>
  <si>
    <t>487776</t>
  </si>
  <si>
    <t>26/2018/00011</t>
  </si>
  <si>
    <t>487797</t>
  </si>
  <si>
    <t>27/2018/00123</t>
  </si>
  <si>
    <t>487808</t>
  </si>
  <si>
    <t>32/2018/00385</t>
  </si>
  <si>
    <t>487843</t>
  </si>
  <si>
    <t>35/2018/00174</t>
  </si>
  <si>
    <t>487948</t>
  </si>
  <si>
    <t>40/2018/00390</t>
  </si>
  <si>
    <t>490479</t>
  </si>
  <si>
    <t>40/2018/00391</t>
  </si>
  <si>
    <t>490481</t>
  </si>
  <si>
    <t>40/2018/00408</t>
  </si>
  <si>
    <t>490517</t>
  </si>
  <si>
    <t>40/2018/00497</t>
  </si>
  <si>
    <t>493227</t>
  </si>
  <si>
    <t>40/2018/00437</t>
  </si>
  <si>
    <t>490609</t>
  </si>
  <si>
    <t>40/2018/00438</t>
  </si>
  <si>
    <t>490612</t>
  </si>
  <si>
    <t>40/2018/00448</t>
  </si>
  <si>
    <t>490644</t>
  </si>
  <si>
    <t>90/2018/00345</t>
  </si>
  <si>
    <t>491077</t>
  </si>
  <si>
    <t>90/2018/00687</t>
  </si>
  <si>
    <t>495895</t>
  </si>
  <si>
    <t>40/2018/00393</t>
  </si>
  <si>
    <t>490486</t>
  </si>
  <si>
    <t>40/2018/00483</t>
  </si>
  <si>
    <t>491107</t>
  </si>
  <si>
    <t>40/2018/00484</t>
  </si>
  <si>
    <t>491110</t>
  </si>
  <si>
    <t>40/2018/00485</t>
  </si>
  <si>
    <t>491113</t>
  </si>
  <si>
    <t>40/2018/00489</t>
  </si>
  <si>
    <t>491125</t>
  </si>
  <si>
    <t>40/2018/00490</t>
  </si>
  <si>
    <t>491128</t>
  </si>
  <si>
    <t>40/2018/00404</t>
  </si>
  <si>
    <t>490509</t>
  </si>
  <si>
    <t>40/2018/00405</t>
  </si>
  <si>
    <t>490511</t>
  </si>
  <si>
    <t>40/2018/00406</t>
  </si>
  <si>
    <t>490513</t>
  </si>
  <si>
    <t>40/2018/00420</t>
  </si>
  <si>
    <t>490556</t>
  </si>
  <si>
    <t>40/2018/00473</t>
  </si>
  <si>
    <t>491052</t>
  </si>
  <si>
    <t>42/2018/00004</t>
  </si>
  <si>
    <t>487740</t>
  </si>
  <si>
    <t>40/2018/00502</t>
  </si>
  <si>
    <t>493243</t>
  </si>
  <si>
    <t>40/2018/00515</t>
  </si>
  <si>
    <t>493526</t>
  </si>
  <si>
    <t>40/2018/00516</t>
  </si>
  <si>
    <t>493529</t>
  </si>
  <si>
    <t>40/2018/00523</t>
  </si>
  <si>
    <t>493595</t>
  </si>
  <si>
    <t>40/2018/00583</t>
  </si>
  <si>
    <t>494842</t>
  </si>
  <si>
    <t>40/2018/01172</t>
  </si>
  <si>
    <t>510161</t>
  </si>
  <si>
    <t>24/2018/00161</t>
  </si>
  <si>
    <t>490653</t>
  </si>
  <si>
    <t>32/2018/00400</t>
  </si>
  <si>
    <t>490748</t>
  </si>
  <si>
    <t>32/2018/00402</t>
  </si>
  <si>
    <t>490752</t>
  </si>
  <si>
    <t>40/2018/00452</t>
  </si>
  <si>
    <t>490949</t>
  </si>
  <si>
    <t>40/2018/00453</t>
  </si>
  <si>
    <t>490952</t>
  </si>
  <si>
    <t>90/2018/00605</t>
  </si>
  <si>
    <t>493254</t>
  </si>
  <si>
    <t>40/2018/00503</t>
  </si>
  <si>
    <t>493248</t>
  </si>
  <si>
    <t>40/2018/01262</t>
  </si>
  <si>
    <t>510936</t>
  </si>
  <si>
    <t>40/2018/00433</t>
  </si>
  <si>
    <t>490597</t>
  </si>
  <si>
    <t>40/2018/00434</t>
  </si>
  <si>
    <t>490600</t>
  </si>
  <si>
    <t>28/2018/00010</t>
  </si>
  <si>
    <t>490742</t>
  </si>
  <si>
    <t>23/2018/00113</t>
  </si>
  <si>
    <t>490945</t>
  </si>
  <si>
    <t>36/2018/00008</t>
  </si>
  <si>
    <t>493569</t>
  </si>
  <si>
    <t>40/2018/00570</t>
  </si>
  <si>
    <t>494799</t>
  </si>
  <si>
    <t>23/2018/00105</t>
  </si>
  <si>
    <t>487764</t>
  </si>
  <si>
    <t>40/2018/00449</t>
  </si>
  <si>
    <t>490646</t>
  </si>
  <si>
    <t>40/2018/00533</t>
  </si>
  <si>
    <t>493621</t>
  </si>
  <si>
    <t>602210</t>
  </si>
  <si>
    <t>42/2018/00006</t>
  </si>
  <si>
    <t>490460</t>
  </si>
  <si>
    <t>42/2018/00007</t>
  </si>
  <si>
    <t>490462</t>
  </si>
  <si>
    <t>42/2018/00008</t>
  </si>
  <si>
    <t>490465</t>
  </si>
  <si>
    <t>490463</t>
  </si>
  <si>
    <t>616300</t>
  </si>
  <si>
    <t>23/2018/00110</t>
  </si>
  <si>
    <t>490469</t>
  </si>
  <si>
    <t>490470</t>
  </si>
  <si>
    <t>24/2018/00167</t>
  </si>
  <si>
    <t>490665</t>
  </si>
  <si>
    <t>40/2018/00454</t>
  </si>
  <si>
    <t>490970</t>
  </si>
  <si>
    <t>40/2018/00455</t>
  </si>
  <si>
    <t>490984</t>
  </si>
  <si>
    <t>494782</t>
  </si>
  <si>
    <t>500201</t>
  </si>
  <si>
    <t>23/2018/00102</t>
  </si>
  <si>
    <t>487682</t>
  </si>
  <si>
    <t>40/2018/00463</t>
  </si>
  <si>
    <t>491009</t>
  </si>
  <si>
    <t>491012</t>
  </si>
  <si>
    <t>90/2018/00610</t>
  </si>
  <si>
    <t>494280</t>
  </si>
  <si>
    <t>40/2018/00619</t>
  </si>
  <si>
    <t>494957</t>
  </si>
  <si>
    <t>615620</t>
  </si>
  <si>
    <t>40/2018/00505</t>
  </si>
  <si>
    <t>493256</t>
  </si>
  <si>
    <t>40/2018/00511</t>
  </si>
  <si>
    <t>493276</t>
  </si>
  <si>
    <t>40/2018/00464</t>
  </si>
  <si>
    <t>491015</t>
  </si>
  <si>
    <t>40/2018/00514</t>
  </si>
  <si>
    <t>493523</t>
  </si>
  <si>
    <t>40/2018/00529</t>
  </si>
  <si>
    <t>493609</t>
  </si>
  <si>
    <t>40/2018/00542</t>
  </si>
  <si>
    <t>494712</t>
  </si>
  <si>
    <t>40/2018/00551</t>
  </si>
  <si>
    <t>494739</t>
  </si>
  <si>
    <t>40/2018/00659</t>
  </si>
  <si>
    <t>495053</t>
  </si>
  <si>
    <t>40/2018/00660</t>
  </si>
  <si>
    <t>495056</t>
  </si>
  <si>
    <t>495058</t>
  </si>
  <si>
    <t>40/2018/00667</t>
  </si>
  <si>
    <t>495079</t>
  </si>
  <si>
    <t>90/2018/00883</t>
  </si>
  <si>
    <t>497466</t>
  </si>
  <si>
    <t>497467</t>
  </si>
  <si>
    <t>90/2018/00884</t>
  </si>
  <si>
    <t>497470</t>
  </si>
  <si>
    <t>40/2018/00692</t>
  </si>
  <si>
    <t>497396</t>
  </si>
  <si>
    <t>497399</t>
  </si>
  <si>
    <t>90/2018/00904</t>
  </si>
  <si>
    <t>497911</t>
  </si>
  <si>
    <t>40/2018/00518</t>
  </si>
  <si>
    <t>493535</t>
  </si>
  <si>
    <t>40/2018/00512</t>
  </si>
  <si>
    <t>493319</t>
  </si>
  <si>
    <t>40/2018/00530</t>
  </si>
  <si>
    <t>493612</t>
  </si>
  <si>
    <t>40/2018/00531</t>
  </si>
  <si>
    <t>493615</t>
  </si>
  <si>
    <t>40/2018/00536</t>
  </si>
  <si>
    <t>493686</t>
  </si>
  <si>
    <t>40/2018/00538</t>
  </si>
  <si>
    <t>493709</t>
  </si>
  <si>
    <t>40/2018/00539</t>
  </si>
  <si>
    <t>493722</t>
  </si>
  <si>
    <t>40/2018/00540</t>
  </si>
  <si>
    <t>493725</t>
  </si>
  <si>
    <t>40/2018/00579</t>
  </si>
  <si>
    <t>494830</t>
  </si>
  <si>
    <t>40/2018/00580</t>
  </si>
  <si>
    <t>494833</t>
  </si>
  <si>
    <t>40/2018/00507</t>
  </si>
  <si>
    <t>493267</t>
  </si>
  <si>
    <t>40/2018/00508</t>
  </si>
  <si>
    <t>493269</t>
  </si>
  <si>
    <t>40/2018/00517</t>
  </si>
  <si>
    <t>493532</t>
  </si>
  <si>
    <t>40/2018/00602</t>
  </si>
  <si>
    <t>494903</t>
  </si>
  <si>
    <t>40/2018/00604</t>
  </si>
  <si>
    <t>494909</t>
  </si>
  <si>
    <t>40/2018/00607</t>
  </si>
  <si>
    <t>494921</t>
  </si>
  <si>
    <t>40/2018/00608</t>
  </si>
  <si>
    <t>494925</t>
  </si>
  <si>
    <t>40/2018/00680</t>
  </si>
  <si>
    <t>495123</t>
  </si>
  <si>
    <t>90/2018/00734</t>
  </si>
  <si>
    <t>496241</t>
  </si>
  <si>
    <t>40/2018/00954</t>
  </si>
  <si>
    <t>501717</t>
  </si>
  <si>
    <t>40/2018/00509</t>
  </si>
  <si>
    <t>493271</t>
  </si>
  <si>
    <t>40/2018/00541</t>
  </si>
  <si>
    <t>493728</t>
  </si>
  <si>
    <t>493730</t>
  </si>
  <si>
    <t>40/2018/00568</t>
  </si>
  <si>
    <t>494793</t>
  </si>
  <si>
    <t>40/2018/00599</t>
  </si>
  <si>
    <t>494894</t>
  </si>
  <si>
    <t>40/2018/00601</t>
  </si>
  <si>
    <t>494900</t>
  </si>
  <si>
    <t>40/2018/00603</t>
  </si>
  <si>
    <t>494906</t>
  </si>
  <si>
    <t>500788</t>
  </si>
  <si>
    <t>40/2018/01141</t>
  </si>
  <si>
    <t>510075</t>
  </si>
  <si>
    <t>40/2018/00519</t>
  </si>
  <si>
    <t>493538</t>
  </si>
  <si>
    <t>40/2018/00522</t>
  </si>
  <si>
    <t>493593</t>
  </si>
  <si>
    <t>40/2018/00600</t>
  </si>
  <si>
    <t>494897</t>
  </si>
  <si>
    <t>40/2018/01205</t>
  </si>
  <si>
    <t>510269</t>
  </si>
  <si>
    <t>40/2018/00558</t>
  </si>
  <si>
    <t>494762</t>
  </si>
  <si>
    <t>40/2018/00559</t>
  </si>
  <si>
    <t>494765</t>
  </si>
  <si>
    <t>40/2018/00584</t>
  </si>
  <si>
    <t>494845</t>
  </si>
  <si>
    <t>40/2018/00521</t>
  </si>
  <si>
    <t>493591</t>
  </si>
  <si>
    <t>40/2018/00524</t>
  </si>
  <si>
    <t>493597</t>
  </si>
  <si>
    <t>40/2018/00537</t>
  </si>
  <si>
    <t>493689</t>
  </si>
  <si>
    <t>40/2018/00550</t>
  </si>
  <si>
    <t>494736</t>
  </si>
  <si>
    <t>40/2018/00582</t>
  </si>
  <si>
    <t>494839</t>
  </si>
  <si>
    <t>40/2018/00618</t>
  </si>
  <si>
    <t>494955</t>
  </si>
  <si>
    <t>40/2018/00746</t>
  </si>
  <si>
    <t>497953</t>
  </si>
  <si>
    <t>40/2018/01140</t>
  </si>
  <si>
    <t>510073</t>
  </si>
  <si>
    <t>40/2018/00535</t>
  </si>
  <si>
    <t>493684</t>
  </si>
  <si>
    <t>40/2018/01139</t>
  </si>
  <si>
    <t>510071</t>
  </si>
  <si>
    <t>40/2018/00534</t>
  </si>
  <si>
    <t>493641</t>
  </si>
  <si>
    <t>493643</t>
  </si>
  <si>
    <t>40/2018/00563</t>
  </si>
  <si>
    <t>494777</t>
  </si>
  <si>
    <t>40/2018/00581</t>
  </si>
  <si>
    <t>494836</t>
  </si>
  <si>
    <t>40/2018/00605</t>
  </si>
  <si>
    <t>494912</t>
  </si>
  <si>
    <t>40/2018/00627</t>
  </si>
  <si>
    <t>494977</t>
  </si>
  <si>
    <t>90/2018/00882</t>
  </si>
  <si>
    <t>497462</t>
  </si>
  <si>
    <t>497463</t>
  </si>
  <si>
    <t>90/2018/00907</t>
  </si>
  <si>
    <t>497917</t>
  </si>
  <si>
    <t>40/2018/00549</t>
  </si>
  <si>
    <t>494733</t>
  </si>
  <si>
    <t>40/2018/00564</t>
  </si>
  <si>
    <t>494780</t>
  </si>
  <si>
    <t>40/2018/00569</t>
  </si>
  <si>
    <t>494796</t>
  </si>
  <si>
    <t>40/2018/00573</t>
  </si>
  <si>
    <t>494808</t>
  </si>
  <si>
    <t>494810</t>
  </si>
  <si>
    <t>40/2018/00598</t>
  </si>
  <si>
    <t>494891</t>
  </si>
  <si>
    <t>40/2018/00606</t>
  </si>
  <si>
    <t>494915</t>
  </si>
  <si>
    <t>494918</t>
  </si>
  <si>
    <t>40/2018/00643</t>
  </si>
  <si>
    <t>495019</t>
  </si>
  <si>
    <t>40/2018/00644</t>
  </si>
  <si>
    <t>495021</t>
  </si>
  <si>
    <t>40/2018/00645</t>
  </si>
  <si>
    <t>495023</t>
  </si>
  <si>
    <t>40/2018/00646</t>
  </si>
  <si>
    <t>495025</t>
  </si>
  <si>
    <t>40/2018/00647</t>
  </si>
  <si>
    <t>495027</t>
  </si>
  <si>
    <t>40/2018/00648</t>
  </si>
  <si>
    <t>495029</t>
  </si>
  <si>
    <t>40/2018/00651</t>
  </si>
  <si>
    <t>495035</t>
  </si>
  <si>
    <t>40/2018/00657</t>
  </si>
  <si>
    <t>495047</t>
  </si>
  <si>
    <t>40/2018/00668</t>
  </si>
  <si>
    <t>495082</t>
  </si>
  <si>
    <t>40/2018/00693</t>
  </si>
  <si>
    <t>497402</t>
  </si>
  <si>
    <t>497404</t>
  </si>
  <si>
    <t>40/2018/00708</t>
  </si>
  <si>
    <t>497445</t>
  </si>
  <si>
    <t>40/2018/00756</t>
  </si>
  <si>
    <t>497978</t>
  </si>
  <si>
    <t>40/2018/00442</t>
  </si>
  <si>
    <t>490624</t>
  </si>
  <si>
    <t>490626</t>
  </si>
  <si>
    <t>90/2018/00333</t>
  </si>
  <si>
    <t>491031</t>
  </si>
  <si>
    <t>90/2018/00334</t>
  </si>
  <si>
    <t>491033</t>
  </si>
  <si>
    <t>90/2018/00336</t>
  </si>
  <si>
    <t>491043</t>
  </si>
  <si>
    <t>90/2018/00338</t>
  </si>
  <si>
    <t>491050</t>
  </si>
  <si>
    <t>90/2018/00339</t>
  </si>
  <si>
    <t>491055</t>
  </si>
  <si>
    <t>90/2018/00340</t>
  </si>
  <si>
    <t>491057</t>
  </si>
  <si>
    <t>40/2018/00527</t>
  </si>
  <si>
    <t>493603</t>
  </si>
  <si>
    <t>40/2018/00543</t>
  </si>
  <si>
    <t>494715</t>
  </si>
  <si>
    <t>40/2018/00544</t>
  </si>
  <si>
    <t>494718</t>
  </si>
  <si>
    <t>40/2018/00545</t>
  </si>
  <si>
    <t>494721</t>
  </si>
  <si>
    <t>40/2018/00546</t>
  </si>
  <si>
    <t>494724</t>
  </si>
  <si>
    <t>40/2018/00547</t>
  </si>
  <si>
    <t>494727</t>
  </si>
  <si>
    <t>40/2018/00548</t>
  </si>
  <si>
    <t>494730</t>
  </si>
  <si>
    <t>40/2018/00552</t>
  </si>
  <si>
    <t>494742</t>
  </si>
  <si>
    <t>40/2018/00554</t>
  </si>
  <si>
    <t>494748</t>
  </si>
  <si>
    <t>40/2018/00556</t>
  </si>
  <si>
    <t>494755</t>
  </si>
  <si>
    <t>40/2018/00557</t>
  </si>
  <si>
    <t>494758</t>
  </si>
  <si>
    <t>494760</t>
  </si>
  <si>
    <t>40/2018/00560</t>
  </si>
  <si>
    <t>494768</t>
  </si>
  <si>
    <t>40/2018/00561</t>
  </si>
  <si>
    <t>494771</t>
  </si>
  <si>
    <t>40/2018/00562</t>
  </si>
  <si>
    <t>494774</t>
  </si>
  <si>
    <t>40/2018/00565</t>
  </si>
  <si>
    <t>494784</t>
  </si>
  <si>
    <t>40/2018/00566</t>
  </si>
  <si>
    <t>494787</t>
  </si>
  <si>
    <t>40/2018/00567</t>
  </si>
  <si>
    <t>494790</t>
  </si>
  <si>
    <t>40/2018/00578</t>
  </si>
  <si>
    <t>494826</t>
  </si>
  <si>
    <t>494828</t>
  </si>
  <si>
    <t>40/2018/00585</t>
  </si>
  <si>
    <t>494848</t>
  </si>
  <si>
    <t>40/2018/00587</t>
  </si>
  <si>
    <t>494855</t>
  </si>
  <si>
    <t>40/2018/00588</t>
  </si>
  <si>
    <t>494858</t>
  </si>
  <si>
    <t>40/2018/00589</t>
  </si>
  <si>
    <t>494861</t>
  </si>
  <si>
    <t>40/2018/00590</t>
  </si>
  <si>
    <t>494864</t>
  </si>
  <si>
    <t>40/2018/00591</t>
  </si>
  <si>
    <t>494867</t>
  </si>
  <si>
    <t>40/2018/00592</t>
  </si>
  <si>
    <t>494870</t>
  </si>
  <si>
    <t>40/2018/00593</t>
  </si>
  <si>
    <t>494873</t>
  </si>
  <si>
    <t>40/2018/00609</t>
  </si>
  <si>
    <t>494928</t>
  </si>
  <si>
    <t>494930</t>
  </si>
  <si>
    <t>40/2018/00611</t>
  </si>
  <si>
    <t>494935</t>
  </si>
  <si>
    <t>40/2018/00620</t>
  </si>
  <si>
    <t>494959</t>
  </si>
  <si>
    <t>40/2018/00623</t>
  </si>
  <si>
    <t>494966</t>
  </si>
  <si>
    <t>40/2018/00641</t>
  </si>
  <si>
    <t>495015</t>
  </si>
  <si>
    <t>40/2018/00642</t>
  </si>
  <si>
    <t>495017</t>
  </si>
  <si>
    <t>40/2018/00649</t>
  </si>
  <si>
    <t>495031</t>
  </si>
  <si>
    <t>40/2018/00650</t>
  </si>
  <si>
    <t>495033</t>
  </si>
  <si>
    <t>40/2018/00658</t>
  </si>
  <si>
    <t>495050</t>
  </si>
  <si>
    <t>40/2018/00661</t>
  </si>
  <si>
    <t>495060</t>
  </si>
  <si>
    <t>40/2018/00662</t>
  </si>
  <si>
    <t>495063</t>
  </si>
  <si>
    <t>40/2018/00670</t>
  </si>
  <si>
    <t>495089</t>
  </si>
  <si>
    <t>40/2018/00671</t>
  </si>
  <si>
    <t>495092</t>
  </si>
  <si>
    <t>40/2018/00672</t>
  </si>
  <si>
    <t>495095</t>
  </si>
  <si>
    <t>40/2018/00694</t>
  </si>
  <si>
    <t>497406</t>
  </si>
  <si>
    <t>623100</t>
  </si>
  <si>
    <t>40/2018/00701</t>
  </si>
  <si>
    <t>497424</t>
  </si>
  <si>
    <t>40/2018/00707</t>
  </si>
  <si>
    <t>497443</t>
  </si>
  <si>
    <t>40/2018/00715</t>
  </si>
  <si>
    <t>497461</t>
  </si>
  <si>
    <t>64/2018/00005</t>
  </si>
  <si>
    <t>497537</t>
  </si>
  <si>
    <t>497535</t>
  </si>
  <si>
    <t>64/2018/00006</t>
  </si>
  <si>
    <t>497546</t>
  </si>
  <si>
    <t>497548</t>
  </si>
  <si>
    <t>497550</t>
  </si>
  <si>
    <t>497552</t>
  </si>
  <si>
    <t>497554</t>
  </si>
  <si>
    <t>40/2018/00716</t>
  </si>
  <si>
    <t>497515</t>
  </si>
  <si>
    <t>40/2018/00610</t>
  </si>
  <si>
    <t>494932</t>
  </si>
  <si>
    <t>40/2018/00614</t>
  </si>
  <si>
    <t>494945</t>
  </si>
  <si>
    <t>40/2018/00688</t>
  </si>
  <si>
    <t>495147</t>
  </si>
  <si>
    <t>40/2018/00689</t>
  </si>
  <si>
    <t>495150</t>
  </si>
  <si>
    <t>40/2018/00740</t>
  </si>
  <si>
    <t>497937</t>
  </si>
  <si>
    <t>40/2018/00741</t>
  </si>
  <si>
    <t>497940</t>
  </si>
  <si>
    <t>24/2018/00220</t>
  </si>
  <si>
    <t>493998</t>
  </si>
  <si>
    <t>28/2018/00012</t>
  </si>
  <si>
    <t>494041</t>
  </si>
  <si>
    <t>32/2018/00514</t>
  </si>
  <si>
    <t>494051</t>
  </si>
  <si>
    <t>40/2018/00574</t>
  </si>
  <si>
    <t>494813</t>
  </si>
  <si>
    <t>40/2018/00696</t>
  </si>
  <si>
    <t>497413</t>
  </si>
  <si>
    <t>40/2018/00887</t>
  </si>
  <si>
    <t>500384</t>
  </si>
  <si>
    <t>40/2018/00907</t>
  </si>
  <si>
    <t>500777</t>
  </si>
  <si>
    <t>500779</t>
  </si>
  <si>
    <t>40/2018/00917</t>
  </si>
  <si>
    <t>500866</t>
  </si>
  <si>
    <t>40/2018/01138</t>
  </si>
  <si>
    <t>510069</t>
  </si>
  <si>
    <t>625120</t>
  </si>
  <si>
    <t>43</t>
  </si>
  <si>
    <t>43/2018/00004</t>
  </si>
  <si>
    <t>493933</t>
  </si>
  <si>
    <t>510817</t>
  </si>
  <si>
    <t>24/2018/00227</t>
  </si>
  <si>
    <t>494013</t>
  </si>
  <si>
    <t>27/2018/00171</t>
  </si>
  <si>
    <t>494037</t>
  </si>
  <si>
    <t>32/2018/00531</t>
  </si>
  <si>
    <t>494085</t>
  </si>
  <si>
    <t>35/2018/00233</t>
  </si>
  <si>
    <t>494251</t>
  </si>
  <si>
    <t>40/2018/00617</t>
  </si>
  <si>
    <t>494953</t>
  </si>
  <si>
    <t>40/2018/00674</t>
  </si>
  <si>
    <t>495101</t>
  </si>
  <si>
    <t>495103</t>
  </si>
  <si>
    <t>40/2018/00675</t>
  </si>
  <si>
    <t>495106</t>
  </si>
  <si>
    <t>495108</t>
  </si>
  <si>
    <t>40/2018/00702</t>
  </si>
  <si>
    <t>497429</t>
  </si>
  <si>
    <t>40/2018/00739</t>
  </si>
  <si>
    <t>497904</t>
  </si>
  <si>
    <t>24/2018/00234</t>
  </si>
  <si>
    <t>494292</t>
  </si>
  <si>
    <t>26/2018/00015</t>
  </si>
  <si>
    <t>494351</t>
  </si>
  <si>
    <t>27/2018/00173</t>
  </si>
  <si>
    <t>494358</t>
  </si>
  <si>
    <t>32/2018/00542</t>
  </si>
  <si>
    <t>494405</t>
  </si>
  <si>
    <t>35/2018/00242</t>
  </si>
  <si>
    <t>494647</t>
  </si>
  <si>
    <t>90/2018/00888</t>
  </si>
  <si>
    <t>497479</t>
  </si>
  <si>
    <t>40/2018/00553</t>
  </si>
  <si>
    <t>494745</t>
  </si>
  <si>
    <t>40/2018/00666</t>
  </si>
  <si>
    <t>495076</t>
  </si>
  <si>
    <t>40/2018/00673</t>
  </si>
  <si>
    <t>495098</t>
  </si>
  <si>
    <t>40/2018/00677</t>
  </si>
  <si>
    <t>495114</t>
  </si>
  <si>
    <t>40/2018/00678</t>
  </si>
  <si>
    <t>495117</t>
  </si>
  <si>
    <t>40/2018/00679</t>
  </si>
  <si>
    <t>495120</t>
  </si>
  <si>
    <t>40/2018/00681</t>
  </si>
  <si>
    <t>495126</t>
  </si>
  <si>
    <t>40/2018/00685</t>
  </si>
  <si>
    <t>495138</t>
  </si>
  <si>
    <t>40/2018/00686</t>
  </si>
  <si>
    <t>495141</t>
  </si>
  <si>
    <t>40/2018/00687</t>
  </si>
  <si>
    <t>495144</t>
  </si>
  <si>
    <t>40/2018/00704</t>
  </si>
  <si>
    <t>497436</t>
  </si>
  <si>
    <t>40/2018/00764</t>
  </si>
  <si>
    <t>498002</t>
  </si>
  <si>
    <t>40/2018/00555</t>
  </si>
  <si>
    <t>494752</t>
  </si>
  <si>
    <t>40/2018/00586</t>
  </si>
  <si>
    <t>494852</t>
  </si>
  <si>
    <t>40/2018/00766</t>
  </si>
  <si>
    <t>498008</t>
  </si>
  <si>
    <t>40/2018/00734</t>
  </si>
  <si>
    <t>497891</t>
  </si>
  <si>
    <t>40/2018/00735</t>
  </si>
  <si>
    <t>497893</t>
  </si>
  <si>
    <t>40/2018/01137</t>
  </si>
  <si>
    <t>510067</t>
  </si>
  <si>
    <t>24/2018/00244</t>
  </si>
  <si>
    <t>494313</t>
  </si>
  <si>
    <t>28/2018/00013</t>
  </si>
  <si>
    <t>494403</t>
  </si>
  <si>
    <t>32/2018/00561</t>
  </si>
  <si>
    <t>494443</t>
  </si>
  <si>
    <t>32/2018/00563</t>
  </si>
  <si>
    <t>494447</t>
  </si>
  <si>
    <t>23/2018/00157</t>
  </si>
  <si>
    <t>494710</t>
  </si>
  <si>
    <t>40/2018/00664</t>
  </si>
  <si>
    <t>495069</t>
  </si>
  <si>
    <t>40/2018/00665</t>
  </si>
  <si>
    <t>495072</t>
  </si>
  <si>
    <t>90/2018/00885</t>
  </si>
  <si>
    <t>497473</t>
  </si>
  <si>
    <t>36/2018/00012</t>
  </si>
  <si>
    <t>497830</t>
  </si>
  <si>
    <t>40/2018/00719</t>
  </si>
  <si>
    <t>497847</t>
  </si>
  <si>
    <t>40/2018/00720</t>
  </si>
  <si>
    <t>497850</t>
  </si>
  <si>
    <t>40/2018/00767</t>
  </si>
  <si>
    <t>498011</t>
  </si>
  <si>
    <t>40/2018/00571</t>
  </si>
  <si>
    <t>494802</t>
  </si>
  <si>
    <t>40/2018/00622</t>
  </si>
  <si>
    <t>494964</t>
  </si>
  <si>
    <t>90/2018/00887</t>
  </si>
  <si>
    <t>497477</t>
  </si>
  <si>
    <t>40/2018/00711</t>
  </si>
  <si>
    <t>497451</t>
  </si>
  <si>
    <t>40/2018/00712</t>
  </si>
  <si>
    <t>497454</t>
  </si>
  <si>
    <t>40/2018/00728</t>
  </si>
  <si>
    <t>497874</t>
  </si>
  <si>
    <t>40/2018/00729</t>
  </si>
  <si>
    <t>497876</t>
  </si>
  <si>
    <t>40/2018/00731</t>
  </si>
  <si>
    <t>497882</t>
  </si>
  <si>
    <t>40/2018/00732</t>
  </si>
  <si>
    <t>497885</t>
  </si>
  <si>
    <t>40/2018/00736</t>
  </si>
  <si>
    <t>497895</t>
  </si>
  <si>
    <t>40/2018/00737</t>
  </si>
  <si>
    <t>497898</t>
  </si>
  <si>
    <t>40/2018/00762</t>
  </si>
  <si>
    <t>497996</t>
  </si>
  <si>
    <t>40/2018/00763</t>
  </si>
  <si>
    <t>497999</t>
  </si>
  <si>
    <t>40/2018/00765</t>
  </si>
  <si>
    <t>498005</t>
  </si>
  <si>
    <t>615630</t>
  </si>
  <si>
    <t>40/2018/00802</t>
  </si>
  <si>
    <t>500073</t>
  </si>
  <si>
    <t>40/2018/01082</t>
  </si>
  <si>
    <t>509937</t>
  </si>
  <si>
    <t>40/2018/00663</t>
  </si>
  <si>
    <t>495066</t>
  </si>
  <si>
    <t>90/2018/00909</t>
  </si>
  <si>
    <t>497921</t>
  </si>
  <si>
    <t>40/2018/00757</t>
  </si>
  <si>
    <t>497981</t>
  </si>
  <si>
    <t>498019</t>
  </si>
  <si>
    <t>23/2018/00153</t>
  </si>
  <si>
    <t>494701</t>
  </si>
  <si>
    <t>494702</t>
  </si>
  <si>
    <t>40/2018/00721</t>
  </si>
  <si>
    <t>497853</t>
  </si>
  <si>
    <t>40/2018/00722</t>
  </si>
  <si>
    <t>497856</t>
  </si>
  <si>
    <t>40/2018/00723</t>
  </si>
  <si>
    <t>497859</t>
  </si>
  <si>
    <t>606500</t>
  </si>
  <si>
    <t>40/2018/00751</t>
  </si>
  <si>
    <t>497964</t>
  </si>
  <si>
    <t>40/2018/00718</t>
  </si>
  <si>
    <t>497844</t>
  </si>
  <si>
    <t>40/2018/00769</t>
  </si>
  <si>
    <t>498058</t>
  </si>
  <si>
    <t>40/2018/00770</t>
  </si>
  <si>
    <t>498061</t>
  </si>
  <si>
    <t>40/2018/00815</t>
  </si>
  <si>
    <t>500119</t>
  </si>
  <si>
    <t>40/2018/00816</t>
  </si>
  <si>
    <t>500122</t>
  </si>
  <si>
    <t>500124</t>
  </si>
  <si>
    <t>40/2018/00834</t>
  </si>
  <si>
    <t>500179</t>
  </si>
  <si>
    <t>40/2018/00758</t>
  </si>
  <si>
    <t>497984</t>
  </si>
  <si>
    <t>23/2018/00162</t>
  </si>
  <si>
    <t>497534</t>
  </si>
  <si>
    <t>26/2018/00022</t>
  </si>
  <si>
    <t>497627</t>
  </si>
  <si>
    <t>500202</t>
  </si>
  <si>
    <t>40/2018/00724</t>
  </si>
  <si>
    <t>497862</t>
  </si>
  <si>
    <t>40/2018/00725</t>
  </si>
  <si>
    <t>497865</t>
  </si>
  <si>
    <t>40/2018/00825</t>
  </si>
  <si>
    <t>500151</t>
  </si>
  <si>
    <t>90/2018/01445</t>
  </si>
  <si>
    <t>508766</t>
  </si>
  <si>
    <t>40/2018/00717</t>
  </si>
  <si>
    <t>497838</t>
  </si>
  <si>
    <t>40/2018/00759</t>
  </si>
  <si>
    <t>497987</t>
  </si>
  <si>
    <t>40/2018/00760</t>
  </si>
  <si>
    <t>497990</t>
  </si>
  <si>
    <t>40/2018/00768</t>
  </si>
  <si>
    <t>498014</t>
  </si>
  <si>
    <t>40/2018/00824</t>
  </si>
  <si>
    <t>500148</t>
  </si>
  <si>
    <t>40/2018/00832</t>
  </si>
  <si>
    <t>500173</t>
  </si>
  <si>
    <t>40/2018/00840</t>
  </si>
  <si>
    <t>500204</t>
  </si>
  <si>
    <t>40/2018/01136</t>
  </si>
  <si>
    <t>510065</t>
  </si>
  <si>
    <t>40/2018/00738</t>
  </si>
  <si>
    <t>497901</t>
  </si>
  <si>
    <t>40/2018/00742</t>
  </si>
  <si>
    <t>497943</t>
  </si>
  <si>
    <t>40/2018/00771</t>
  </si>
  <si>
    <t>498064</t>
  </si>
  <si>
    <t>40/2018/01374</t>
  </si>
  <si>
    <t>514403</t>
  </si>
  <si>
    <t>42/2018/00010</t>
  </si>
  <si>
    <t>497508</t>
  </si>
  <si>
    <t>42/2018/00011</t>
  </si>
  <si>
    <t>497510</t>
  </si>
  <si>
    <t>43/2018/00005</t>
  </si>
  <si>
    <t>497558</t>
  </si>
  <si>
    <t>622700</t>
  </si>
  <si>
    <t>23/2018/00169</t>
  </si>
  <si>
    <t>497577</t>
  </si>
  <si>
    <t>40/2018/00745</t>
  </si>
  <si>
    <t>497950</t>
  </si>
  <si>
    <t>90/2018/00911</t>
  </si>
  <si>
    <t>498067</t>
  </si>
  <si>
    <t>40/2018/00814</t>
  </si>
  <si>
    <t>500116</t>
  </si>
  <si>
    <t>40/2018/00829</t>
  </si>
  <si>
    <t>500163</t>
  </si>
  <si>
    <t>40/2018/00836</t>
  </si>
  <si>
    <t>500185</t>
  </si>
  <si>
    <t>40/2018/00837</t>
  </si>
  <si>
    <t>500188</t>
  </si>
  <si>
    <t>40/2018/00838</t>
  </si>
  <si>
    <t>500191</t>
  </si>
  <si>
    <t>40/2018/00871</t>
  </si>
  <si>
    <t>500290</t>
  </si>
  <si>
    <t>90/2018/01447</t>
  </si>
  <si>
    <t>508770</t>
  </si>
  <si>
    <t>40/2018/00744</t>
  </si>
  <si>
    <t>497948</t>
  </si>
  <si>
    <t>40/2018/00813</t>
  </si>
  <si>
    <t>500113</t>
  </si>
  <si>
    <t>40/2018/00818</t>
  </si>
  <si>
    <t>500129</t>
  </si>
  <si>
    <t>40/2018/00873</t>
  </si>
  <si>
    <t>500298</t>
  </si>
  <si>
    <t>40/2018/00743</t>
  </si>
  <si>
    <t>497946</t>
  </si>
  <si>
    <t>40/2018/00808</t>
  </si>
  <si>
    <t>500099</t>
  </si>
  <si>
    <t>40/2018/00817</t>
  </si>
  <si>
    <t>500126</t>
  </si>
  <si>
    <t>40/2018/00839</t>
  </si>
  <si>
    <t>500194</t>
  </si>
  <si>
    <t>40/2018/00845</t>
  </si>
  <si>
    <t>500220</t>
  </si>
  <si>
    <t>40/2018/00776</t>
  </si>
  <si>
    <t>498384</t>
  </si>
  <si>
    <t>498386</t>
  </si>
  <si>
    <t>40/2018/00833</t>
  </si>
  <si>
    <t>500176</t>
  </si>
  <si>
    <t>40/2018/01135</t>
  </si>
  <si>
    <t>510063</t>
  </si>
  <si>
    <t>40/2018/00807</t>
  </si>
  <si>
    <t>500093</t>
  </si>
  <si>
    <t>500095</t>
  </si>
  <si>
    <t>40/2018/00831</t>
  </si>
  <si>
    <t>500170</t>
  </si>
  <si>
    <t>40/2018/00867</t>
  </si>
  <si>
    <t>500276</t>
  </si>
  <si>
    <t>90/2018/00935</t>
  </si>
  <si>
    <t>501347</t>
  </si>
  <si>
    <t>501349</t>
  </si>
  <si>
    <t>654100</t>
  </si>
  <si>
    <t>90/2018/00960</t>
  </si>
  <si>
    <t>502363</t>
  </si>
  <si>
    <t>502364</t>
  </si>
  <si>
    <t>502365</t>
  </si>
  <si>
    <t>502366</t>
  </si>
  <si>
    <t>502367</t>
  </si>
  <si>
    <t>502368</t>
  </si>
  <si>
    <t>502369</t>
  </si>
  <si>
    <t>502370</t>
  </si>
  <si>
    <t>502371</t>
  </si>
  <si>
    <t>502372</t>
  </si>
  <si>
    <t>502373</t>
  </si>
  <si>
    <t>502374</t>
  </si>
  <si>
    <t>502375</t>
  </si>
  <si>
    <t>502376</t>
  </si>
  <si>
    <t>502377</t>
  </si>
  <si>
    <t>502378</t>
  </si>
  <si>
    <t>502379</t>
  </si>
  <si>
    <t>502380</t>
  </si>
  <si>
    <t>502381</t>
  </si>
  <si>
    <t>502382</t>
  </si>
  <si>
    <t>502383</t>
  </si>
  <si>
    <t>502384</t>
  </si>
  <si>
    <t>502385</t>
  </si>
  <si>
    <t>502386</t>
  </si>
  <si>
    <t>502387</t>
  </si>
  <si>
    <t>502388</t>
  </si>
  <si>
    <t>502389</t>
  </si>
  <si>
    <t>502390</t>
  </si>
  <si>
    <t>502391</t>
  </si>
  <si>
    <t>502392</t>
  </si>
  <si>
    <t>502393</t>
  </si>
  <si>
    <t>502394</t>
  </si>
  <si>
    <t>502395</t>
  </si>
  <si>
    <t>502396</t>
  </si>
  <si>
    <t>502397</t>
  </si>
  <si>
    <t>502398</t>
  </si>
  <si>
    <t>502399</t>
  </si>
  <si>
    <t>502400</t>
  </si>
  <si>
    <t>502401</t>
  </si>
  <si>
    <t>502402</t>
  </si>
  <si>
    <t>502403</t>
  </si>
  <si>
    <t>502404</t>
  </si>
  <si>
    <t>502405</t>
  </si>
  <si>
    <t>502406</t>
  </si>
  <si>
    <t>502407</t>
  </si>
  <si>
    <t>502408</t>
  </si>
  <si>
    <t>502409</t>
  </si>
  <si>
    <t>502410</t>
  </si>
  <si>
    <t>502411</t>
  </si>
  <si>
    <t>502412</t>
  </si>
  <si>
    <t>502413</t>
  </si>
  <si>
    <t>502414</t>
  </si>
  <si>
    <t>502415</t>
  </si>
  <si>
    <t>502416</t>
  </si>
  <si>
    <t>502417</t>
  </si>
  <si>
    <t>502418</t>
  </si>
  <si>
    <t>502419</t>
  </si>
  <si>
    <t>502420</t>
  </si>
  <si>
    <t>502421</t>
  </si>
  <si>
    <t>502422</t>
  </si>
  <si>
    <t>502423</t>
  </si>
  <si>
    <t>502424</t>
  </si>
  <si>
    <t>502425</t>
  </si>
  <si>
    <t>502426</t>
  </si>
  <si>
    <t>502427</t>
  </si>
  <si>
    <t>502428</t>
  </si>
  <si>
    <t>502429</t>
  </si>
  <si>
    <t>502430</t>
  </si>
  <si>
    <t>502431</t>
  </si>
  <si>
    <t>502432</t>
  </si>
  <si>
    <t>502433</t>
  </si>
  <si>
    <t>502434</t>
  </si>
  <si>
    <t>502435</t>
  </si>
  <si>
    <t>502436</t>
  </si>
  <si>
    <t>502437</t>
  </si>
  <si>
    <t>502438</t>
  </si>
  <si>
    <t>502439</t>
  </si>
  <si>
    <t>502440</t>
  </si>
  <si>
    <t>502441</t>
  </si>
  <si>
    <t>502442</t>
  </si>
  <si>
    <t>502443</t>
  </si>
  <si>
    <t>502444</t>
  </si>
  <si>
    <t>502445</t>
  </si>
  <si>
    <t>502446</t>
  </si>
  <si>
    <t>502447</t>
  </si>
  <si>
    <t>502565</t>
  </si>
  <si>
    <t>502566</t>
  </si>
  <si>
    <t>502567</t>
  </si>
  <si>
    <t>502568</t>
  </si>
  <si>
    <t>502569</t>
  </si>
  <si>
    <t>502570</t>
  </si>
  <si>
    <t>502571</t>
  </si>
  <si>
    <t>502572</t>
  </si>
  <si>
    <t>502573</t>
  </si>
  <si>
    <t>502574</t>
  </si>
  <si>
    <t>502575</t>
  </si>
  <si>
    <t>502576</t>
  </si>
  <si>
    <t>502577</t>
  </si>
  <si>
    <t>502578</t>
  </si>
  <si>
    <t>502579</t>
  </si>
  <si>
    <t>502580</t>
  </si>
  <si>
    <t>90/2018/00995</t>
  </si>
  <si>
    <t>503014</t>
  </si>
  <si>
    <t>503015</t>
  </si>
  <si>
    <t>503016</t>
  </si>
  <si>
    <t>503017</t>
  </si>
  <si>
    <t>503018</t>
  </si>
  <si>
    <t>503019</t>
  </si>
  <si>
    <t>503020</t>
  </si>
  <si>
    <t>503021</t>
  </si>
  <si>
    <t>503022</t>
  </si>
  <si>
    <t>503023</t>
  </si>
  <si>
    <t>503024</t>
  </si>
  <si>
    <t>503025</t>
  </si>
  <si>
    <t>503026</t>
  </si>
  <si>
    <t>503027</t>
  </si>
  <si>
    <t>503028</t>
  </si>
  <si>
    <t>503029</t>
  </si>
  <si>
    <t>503030</t>
  </si>
  <si>
    <t>503031</t>
  </si>
  <si>
    <t>503032</t>
  </si>
  <si>
    <t>503033</t>
  </si>
  <si>
    <t>503034</t>
  </si>
  <si>
    <t>503035</t>
  </si>
  <si>
    <t>503036</t>
  </si>
  <si>
    <t>503037</t>
  </si>
  <si>
    <t>503038</t>
  </si>
  <si>
    <t>503045</t>
  </si>
  <si>
    <t>503046</t>
  </si>
  <si>
    <t>90/2018/01022</t>
  </si>
  <si>
    <t>503346</t>
  </si>
  <si>
    <t>503347</t>
  </si>
  <si>
    <t>503348</t>
  </si>
  <si>
    <t>503349</t>
  </si>
  <si>
    <t>503350</t>
  </si>
  <si>
    <t>503351</t>
  </si>
  <si>
    <t>503352</t>
  </si>
  <si>
    <t>503353</t>
  </si>
  <si>
    <t>503354</t>
  </si>
  <si>
    <t>503355</t>
  </si>
  <si>
    <t>503356</t>
  </si>
  <si>
    <t>503357</t>
  </si>
  <si>
    <t>503358</t>
  </si>
  <si>
    <t>503359</t>
  </si>
  <si>
    <t>503360</t>
  </si>
  <si>
    <t>503361</t>
  </si>
  <si>
    <t>503362</t>
  </si>
  <si>
    <t>503363</t>
  </si>
  <si>
    <t>503364</t>
  </si>
  <si>
    <t>503365</t>
  </si>
  <si>
    <t>503366</t>
  </si>
  <si>
    <t>503367</t>
  </si>
  <si>
    <t>503368</t>
  </si>
  <si>
    <t>503369</t>
  </si>
  <si>
    <t>503370</t>
  </si>
  <si>
    <t>503371</t>
  </si>
  <si>
    <t>503372</t>
  </si>
  <si>
    <t>503373</t>
  </si>
  <si>
    <t>503374</t>
  </si>
  <si>
    <t>503375</t>
  </si>
  <si>
    <t>503376</t>
  </si>
  <si>
    <t>503377</t>
  </si>
  <si>
    <t>503378</t>
  </si>
  <si>
    <t>503379</t>
  </si>
  <si>
    <t>503380</t>
  </si>
  <si>
    <t>503381</t>
  </si>
  <si>
    <t>503382</t>
  </si>
  <si>
    <t>503383</t>
  </si>
  <si>
    <t>503384</t>
  </si>
  <si>
    <t>503385</t>
  </si>
  <si>
    <t>503386</t>
  </si>
  <si>
    <t>503387</t>
  </si>
  <si>
    <t>503388</t>
  </si>
  <si>
    <t>503389</t>
  </si>
  <si>
    <t>503390</t>
  </si>
  <si>
    <t>503391</t>
  </si>
  <si>
    <t>503392</t>
  </si>
  <si>
    <t>503393</t>
  </si>
  <si>
    <t>503394</t>
  </si>
  <si>
    <t>503395</t>
  </si>
  <si>
    <t>503396</t>
  </si>
  <si>
    <t>503397</t>
  </si>
  <si>
    <t>503398</t>
  </si>
  <si>
    <t>503399</t>
  </si>
  <si>
    <t>503400</t>
  </si>
  <si>
    <t>503401</t>
  </si>
  <si>
    <t>503402</t>
  </si>
  <si>
    <t>503403</t>
  </si>
  <si>
    <t>503404</t>
  </si>
  <si>
    <t>503405</t>
  </si>
  <si>
    <t>503406</t>
  </si>
  <si>
    <t>503407</t>
  </si>
  <si>
    <t>503408</t>
  </si>
  <si>
    <t>503409</t>
  </si>
  <si>
    <t>503410</t>
  </si>
  <si>
    <t>503411</t>
  </si>
  <si>
    <t>503412</t>
  </si>
  <si>
    <t>503413</t>
  </si>
  <si>
    <t>503414</t>
  </si>
  <si>
    <t>503415</t>
  </si>
  <si>
    <t>503416</t>
  </si>
  <si>
    <t>503417</t>
  </si>
  <si>
    <t>503418</t>
  </si>
  <si>
    <t>503419</t>
  </si>
  <si>
    <t>503420</t>
  </si>
  <si>
    <t>503421</t>
  </si>
  <si>
    <t>503422</t>
  </si>
  <si>
    <t>503423</t>
  </si>
  <si>
    <t>503424</t>
  </si>
  <si>
    <t>503425</t>
  </si>
  <si>
    <t>503426</t>
  </si>
  <si>
    <t>503427</t>
  </si>
  <si>
    <t>503428</t>
  </si>
  <si>
    <t>503429</t>
  </si>
  <si>
    <t>503430</t>
  </si>
  <si>
    <t>503431</t>
  </si>
  <si>
    <t>503432</t>
  </si>
  <si>
    <t>503433</t>
  </si>
  <si>
    <t>503434</t>
  </si>
  <si>
    <t>503435</t>
  </si>
  <si>
    <t>503436</t>
  </si>
  <si>
    <t>503437</t>
  </si>
  <si>
    <t>503438</t>
  </si>
  <si>
    <t>503439</t>
  </si>
  <si>
    <t>503440</t>
  </si>
  <si>
    <t>503441</t>
  </si>
  <si>
    <t>503442</t>
  </si>
  <si>
    <t>503443</t>
  </si>
  <si>
    <t>503475</t>
  </si>
  <si>
    <t>503476</t>
  </si>
  <si>
    <t>503477</t>
  </si>
  <si>
    <t>503478</t>
  </si>
  <si>
    <t>503479</t>
  </si>
  <si>
    <t>503480</t>
  </si>
  <si>
    <t>503481</t>
  </si>
  <si>
    <t>503482</t>
  </si>
  <si>
    <t>503483</t>
  </si>
  <si>
    <t>503484</t>
  </si>
  <si>
    <t>503485</t>
  </si>
  <si>
    <t>503486</t>
  </si>
  <si>
    <t>503487</t>
  </si>
  <si>
    <t>503488</t>
  </si>
  <si>
    <t>503502</t>
  </si>
  <si>
    <t>503503</t>
  </si>
  <si>
    <t>503504</t>
  </si>
  <si>
    <t>90/2018/01068</t>
  </si>
  <si>
    <t>504206</t>
  </si>
  <si>
    <t>504207</t>
  </si>
  <si>
    <t>504222</t>
  </si>
  <si>
    <t>504223</t>
  </si>
  <si>
    <t>504224</t>
  </si>
  <si>
    <t>504225</t>
  </si>
  <si>
    <t>504226</t>
  </si>
  <si>
    <t>504227</t>
  </si>
  <si>
    <t>504228</t>
  </si>
  <si>
    <t>504229</t>
  </si>
  <si>
    <t>504230</t>
  </si>
  <si>
    <t>504231</t>
  </si>
  <si>
    <t>504232</t>
  </si>
  <si>
    <t>504233</t>
  </si>
  <si>
    <t>504234</t>
  </si>
  <si>
    <t>504235</t>
  </si>
  <si>
    <t>504236</t>
  </si>
  <si>
    <t>504237</t>
  </si>
  <si>
    <t>504238</t>
  </si>
  <si>
    <t>504239</t>
  </si>
  <si>
    <t>504240</t>
  </si>
  <si>
    <t>504241</t>
  </si>
  <si>
    <t>504242</t>
  </si>
  <si>
    <t>504243</t>
  </si>
  <si>
    <t>504244</t>
  </si>
  <si>
    <t>504245</t>
  </si>
  <si>
    <t>504246</t>
  </si>
  <si>
    <t>504247</t>
  </si>
  <si>
    <t>504248</t>
  </si>
  <si>
    <t>504249</t>
  </si>
  <si>
    <t>504250</t>
  </si>
  <si>
    <t>504251</t>
  </si>
  <si>
    <t>504252</t>
  </si>
  <si>
    <t>504253</t>
  </si>
  <si>
    <t>504254</t>
  </si>
  <si>
    <t>504255</t>
  </si>
  <si>
    <t>504256</t>
  </si>
  <si>
    <t>504257</t>
  </si>
  <si>
    <t>504258</t>
  </si>
  <si>
    <t>504259</t>
  </si>
  <si>
    <t>504260</t>
  </si>
  <si>
    <t>504261</t>
  </si>
  <si>
    <t>504262</t>
  </si>
  <si>
    <t>504263</t>
  </si>
  <si>
    <t>504264</t>
  </si>
  <si>
    <t>504265</t>
  </si>
  <si>
    <t>504266</t>
  </si>
  <si>
    <t>504267</t>
  </si>
  <si>
    <t>504268</t>
  </si>
  <si>
    <t>504269</t>
  </si>
  <si>
    <t>504270</t>
  </si>
  <si>
    <t>504271</t>
  </si>
  <si>
    <t>504272</t>
  </si>
  <si>
    <t>504273</t>
  </si>
  <si>
    <t>504294</t>
  </si>
  <si>
    <t>504295</t>
  </si>
  <si>
    <t>504298</t>
  </si>
  <si>
    <t>504299</t>
  </si>
  <si>
    <t>504303</t>
  </si>
  <si>
    <t>504309</t>
  </si>
  <si>
    <t>504310</t>
  </si>
  <si>
    <t>504315</t>
  </si>
  <si>
    <t>504316</t>
  </si>
  <si>
    <t>504319</t>
  </si>
  <si>
    <t>504320</t>
  </si>
  <si>
    <t>504321</t>
  </si>
  <si>
    <t>504322</t>
  </si>
  <si>
    <t>504323</t>
  </si>
  <si>
    <t>504324</t>
  </si>
  <si>
    <t>504325</t>
  </si>
  <si>
    <t>504326</t>
  </si>
  <si>
    <t>504327</t>
  </si>
  <si>
    <t>504328</t>
  </si>
  <si>
    <t>504329</t>
  </si>
  <si>
    <t>504330</t>
  </si>
  <si>
    <t>504331</t>
  </si>
  <si>
    <t>504332</t>
  </si>
  <si>
    <t>504333</t>
  </si>
  <si>
    <t>504334</t>
  </si>
  <si>
    <t>504335</t>
  </si>
  <si>
    <t>504336</t>
  </si>
  <si>
    <t>504340</t>
  </si>
  <si>
    <t>504341</t>
  </si>
  <si>
    <t>504342</t>
  </si>
  <si>
    <t>504343</t>
  </si>
  <si>
    <t>504344</t>
  </si>
  <si>
    <t>504345</t>
  </si>
  <si>
    <t>504347</t>
  </si>
  <si>
    <t>504348</t>
  </si>
  <si>
    <t>504349</t>
  </si>
  <si>
    <t>504350</t>
  </si>
  <si>
    <t>504351</t>
  </si>
  <si>
    <t>504352</t>
  </si>
  <si>
    <t>504353</t>
  </si>
  <si>
    <t>504354</t>
  </si>
  <si>
    <t>504355</t>
  </si>
  <si>
    <t>504356</t>
  </si>
  <si>
    <t>504357</t>
  </si>
  <si>
    <t>504358</t>
  </si>
  <si>
    <t>504359</t>
  </si>
  <si>
    <t>504361</t>
  </si>
  <si>
    <t>504363</t>
  </si>
  <si>
    <t>504364</t>
  </si>
  <si>
    <t>504365</t>
  </si>
  <si>
    <t>504366</t>
  </si>
  <si>
    <t>504367</t>
  </si>
  <si>
    <t>504368</t>
  </si>
  <si>
    <t>504369</t>
  </si>
  <si>
    <t>504370</t>
  </si>
  <si>
    <t>504371</t>
  </si>
  <si>
    <t>504372</t>
  </si>
  <si>
    <t>504373</t>
  </si>
  <si>
    <t>504374</t>
  </si>
  <si>
    <t>504375</t>
  </si>
  <si>
    <t>504378</t>
  </si>
  <si>
    <t>504379</t>
  </si>
  <si>
    <t>504380</t>
  </si>
  <si>
    <t>504381</t>
  </si>
  <si>
    <t>504382</t>
  </si>
  <si>
    <t>504383</t>
  </si>
  <si>
    <t>504384</t>
  </si>
  <si>
    <t>504385</t>
  </si>
  <si>
    <t>504386</t>
  </si>
  <si>
    <t>504387</t>
  </si>
  <si>
    <t>504388</t>
  </si>
  <si>
    <t>504389</t>
  </si>
  <si>
    <t>504390</t>
  </si>
  <si>
    <t>504391</t>
  </si>
  <si>
    <t>504392</t>
  </si>
  <si>
    <t>504393</t>
  </si>
  <si>
    <t>504394</t>
  </si>
  <si>
    <t>504395</t>
  </si>
  <si>
    <t>504396</t>
  </si>
  <si>
    <t>504397</t>
  </si>
  <si>
    <t>504398</t>
  </si>
  <si>
    <t>504399</t>
  </si>
  <si>
    <t>504400</t>
  </si>
  <si>
    <t>504401</t>
  </si>
  <si>
    <t>504402</t>
  </si>
  <si>
    <t>504403</t>
  </si>
  <si>
    <t>504404</t>
  </si>
  <si>
    <t>504405</t>
  </si>
  <si>
    <t>504406</t>
  </si>
  <si>
    <t>504407</t>
  </si>
  <si>
    <t>504408</t>
  </si>
  <si>
    <t>504409</t>
  </si>
  <si>
    <t>504410</t>
  </si>
  <si>
    <t>504411</t>
  </si>
  <si>
    <t>504412</t>
  </si>
  <si>
    <t>504413</t>
  </si>
  <si>
    <t>504414</t>
  </si>
  <si>
    <t>504415</t>
  </si>
  <si>
    <t>504416</t>
  </si>
  <si>
    <t>504417</t>
  </si>
  <si>
    <t>504418</t>
  </si>
  <si>
    <t>504419</t>
  </si>
  <si>
    <t>504420</t>
  </si>
  <si>
    <t>504421</t>
  </si>
  <si>
    <t>504422</t>
  </si>
  <si>
    <t>504423</t>
  </si>
  <si>
    <t>504424</t>
  </si>
  <si>
    <t>504425</t>
  </si>
  <si>
    <t>504431</t>
  </si>
  <si>
    <t>504432</t>
  </si>
  <si>
    <t>504433</t>
  </si>
  <si>
    <t>504434</t>
  </si>
  <si>
    <t>504435</t>
  </si>
  <si>
    <t>504436</t>
  </si>
  <si>
    <t>504437</t>
  </si>
  <si>
    <t>504438</t>
  </si>
  <si>
    <t>504439</t>
  </si>
  <si>
    <t>504440</t>
  </si>
  <si>
    <t>504441</t>
  </si>
  <si>
    <t>504442</t>
  </si>
  <si>
    <t>504443</t>
  </si>
  <si>
    <t>90/2018/01195</t>
  </si>
  <si>
    <t>506056</t>
  </si>
  <si>
    <t>506059</t>
  </si>
  <si>
    <t>506060</t>
  </si>
  <si>
    <t>506061</t>
  </si>
  <si>
    <t>506062</t>
  </si>
  <si>
    <t>506063</t>
  </si>
  <si>
    <t>506064</t>
  </si>
  <si>
    <t>506065</t>
  </si>
  <si>
    <t>506066</t>
  </si>
  <si>
    <t>506067</t>
  </si>
  <si>
    <t>506068</t>
  </si>
  <si>
    <t>506069</t>
  </si>
  <si>
    <t>506070</t>
  </si>
  <si>
    <t>506071</t>
  </si>
  <si>
    <t>506072</t>
  </si>
  <si>
    <t>506073</t>
  </si>
  <si>
    <t>506074</t>
  </si>
  <si>
    <t>506075</t>
  </si>
  <si>
    <t>506076</t>
  </si>
  <si>
    <t>506077</t>
  </si>
  <si>
    <t>506078</t>
  </si>
  <si>
    <t>506079</t>
  </si>
  <si>
    <t>506080</t>
  </si>
  <si>
    <t>506081</t>
  </si>
  <si>
    <t>506082</t>
  </si>
  <si>
    <t>506083</t>
  </si>
  <si>
    <t>506084</t>
  </si>
  <si>
    <t>506085</t>
  </si>
  <si>
    <t>506086</t>
  </si>
  <si>
    <t>506087</t>
  </si>
  <si>
    <t>506088</t>
  </si>
  <si>
    <t>506089</t>
  </si>
  <si>
    <t>506090</t>
  </si>
  <si>
    <t>506091</t>
  </si>
  <si>
    <t>506092</t>
  </si>
  <si>
    <t>506093</t>
  </si>
  <si>
    <t>506094</t>
  </si>
  <si>
    <t>506095</t>
  </si>
  <si>
    <t>506096</t>
  </si>
  <si>
    <t>506097</t>
  </si>
  <si>
    <t>506098</t>
  </si>
  <si>
    <t>506099</t>
  </si>
  <si>
    <t>506100</t>
  </si>
  <si>
    <t>506101</t>
  </si>
  <si>
    <t>506102</t>
  </si>
  <si>
    <t>506103</t>
  </si>
  <si>
    <t>506104</t>
  </si>
  <si>
    <t>506105</t>
  </si>
  <si>
    <t>506106</t>
  </si>
  <si>
    <t>506111</t>
  </si>
  <si>
    <t>506112</t>
  </si>
  <si>
    <t>506113</t>
  </si>
  <si>
    <t>506114</t>
  </si>
  <si>
    <t>506115</t>
  </si>
  <si>
    <t>506116</t>
  </si>
  <si>
    <t>506117</t>
  </si>
  <si>
    <t>506118</t>
  </si>
  <si>
    <t>506119</t>
  </si>
  <si>
    <t>506120</t>
  </si>
  <si>
    <t>506121</t>
  </si>
  <si>
    <t>506122</t>
  </si>
  <si>
    <t>506123</t>
  </si>
  <si>
    <t>506124</t>
  </si>
  <si>
    <t>506125</t>
  </si>
  <si>
    <t>506126</t>
  </si>
  <si>
    <t>506127</t>
  </si>
  <si>
    <t>506128</t>
  </si>
  <si>
    <t>506129</t>
  </si>
  <si>
    <t>506130</t>
  </si>
  <si>
    <t>506131</t>
  </si>
  <si>
    <t>506132</t>
  </si>
  <si>
    <t>506133</t>
  </si>
  <si>
    <t>506134</t>
  </si>
  <si>
    <t>506136</t>
  </si>
  <si>
    <t>506137</t>
  </si>
  <si>
    <t>506141</t>
  </si>
  <si>
    <t>506142</t>
  </si>
  <si>
    <t>506143</t>
  </si>
  <si>
    <t>506144</t>
  </si>
  <si>
    <t>506145</t>
  </si>
  <si>
    <t>506146</t>
  </si>
  <si>
    <t>506147</t>
  </si>
  <si>
    <t>506148</t>
  </si>
  <si>
    <t>506149</t>
  </si>
  <si>
    <t>506151</t>
  </si>
  <si>
    <t>506152</t>
  </si>
  <si>
    <t>506153</t>
  </si>
  <si>
    <t>506154</t>
  </si>
  <si>
    <t>506155</t>
  </si>
  <si>
    <t>506156</t>
  </si>
  <si>
    <t>506157</t>
  </si>
  <si>
    <t>506158</t>
  </si>
  <si>
    <t>506159</t>
  </si>
  <si>
    <t>506160</t>
  </si>
  <si>
    <t>506161</t>
  </si>
  <si>
    <t>506162</t>
  </si>
  <si>
    <t>506163</t>
  </si>
  <si>
    <t>506164</t>
  </si>
  <si>
    <t>506165</t>
  </si>
  <si>
    <t>506166</t>
  </si>
  <si>
    <t>506167</t>
  </si>
  <si>
    <t>506168</t>
  </si>
  <si>
    <t>506169</t>
  </si>
  <si>
    <t>506170</t>
  </si>
  <si>
    <t>506171</t>
  </si>
  <si>
    <t>506172</t>
  </si>
  <si>
    <t>506173</t>
  </si>
  <si>
    <t>506174</t>
  </si>
  <si>
    <t>506175</t>
  </si>
  <si>
    <t>506176</t>
  </si>
  <si>
    <t>90/2018/01210</t>
  </si>
  <si>
    <t>506376</t>
  </si>
  <si>
    <t>506377</t>
  </si>
  <si>
    <t>506378</t>
  </si>
  <si>
    <t>506379</t>
  </si>
  <si>
    <t>506380</t>
  </si>
  <si>
    <t>506381</t>
  </si>
  <si>
    <t>506382</t>
  </si>
  <si>
    <t>506383</t>
  </si>
  <si>
    <t>506384</t>
  </si>
  <si>
    <t>506385</t>
  </si>
  <si>
    <t>506386</t>
  </si>
  <si>
    <t>506387</t>
  </si>
  <si>
    <t>506388</t>
  </si>
  <si>
    <t>506389</t>
  </si>
  <si>
    <t>506390</t>
  </si>
  <si>
    <t>506391</t>
  </si>
  <si>
    <t>506392</t>
  </si>
  <si>
    <t>506393</t>
  </si>
  <si>
    <t>506394</t>
  </si>
  <si>
    <t>506395</t>
  </si>
  <si>
    <t>506396</t>
  </si>
  <si>
    <t>506397</t>
  </si>
  <si>
    <t>506398</t>
  </si>
  <si>
    <t>506399</t>
  </si>
  <si>
    <t>506400</t>
  </si>
  <si>
    <t>506401</t>
  </si>
  <si>
    <t>506402</t>
  </si>
  <si>
    <t>506403</t>
  </si>
  <si>
    <t>506404</t>
  </si>
  <si>
    <t>506405</t>
  </si>
  <si>
    <t>506406</t>
  </si>
  <si>
    <t>506407</t>
  </si>
  <si>
    <t>506408</t>
  </si>
  <si>
    <t>506409</t>
  </si>
  <si>
    <t>506410</t>
  </si>
  <si>
    <t>506411</t>
  </si>
  <si>
    <t>506412</t>
  </si>
  <si>
    <t>506413</t>
  </si>
  <si>
    <t>506415</t>
  </si>
  <si>
    <t>506417</t>
  </si>
  <si>
    <t>506434</t>
  </si>
  <si>
    <t>90/2018/01211</t>
  </si>
  <si>
    <t>506494</t>
  </si>
  <si>
    <t>506495</t>
  </si>
  <si>
    <t>506496</t>
  </si>
  <si>
    <t>506497</t>
  </si>
  <si>
    <t>506498</t>
  </si>
  <si>
    <t>506499</t>
  </si>
  <si>
    <t>506500</t>
  </si>
  <si>
    <t>506501</t>
  </si>
  <si>
    <t>506503</t>
  </si>
  <si>
    <t>506504</t>
  </si>
  <si>
    <t>506505</t>
  </si>
  <si>
    <t>506506</t>
  </si>
  <si>
    <t>506507</t>
  </si>
  <si>
    <t>506512</t>
  </si>
  <si>
    <t>506515</t>
  </si>
  <si>
    <t>506516</t>
  </si>
  <si>
    <t>506517</t>
  </si>
  <si>
    <t>506518</t>
  </si>
  <si>
    <t>506522</t>
  </si>
  <si>
    <t>506523</t>
  </si>
  <si>
    <t>506524</t>
  </si>
  <si>
    <t>506526</t>
  </si>
  <si>
    <t>506527</t>
  </si>
  <si>
    <t>506528</t>
  </si>
  <si>
    <t>506529</t>
  </si>
  <si>
    <t>506530</t>
  </si>
  <si>
    <t>506531</t>
  </si>
  <si>
    <t>506532</t>
  </si>
  <si>
    <t>506536</t>
  </si>
  <si>
    <t>506537</t>
  </si>
  <si>
    <t>506538</t>
  </si>
  <si>
    <t>506539</t>
  </si>
  <si>
    <t>506540</t>
  </si>
  <si>
    <t>506541</t>
  </si>
  <si>
    <t>506544</t>
  </si>
  <si>
    <t>506545</t>
  </si>
  <si>
    <t>506546</t>
  </si>
  <si>
    <t>506547</t>
  </si>
  <si>
    <t>506549</t>
  </si>
  <si>
    <t>506550</t>
  </si>
  <si>
    <t>506551</t>
  </si>
  <si>
    <t>40/2018/01134</t>
  </si>
  <si>
    <t>510061</t>
  </si>
  <si>
    <t>90/2018/00913</t>
  </si>
  <si>
    <t>498072</t>
  </si>
  <si>
    <t>40/2018/00777</t>
  </si>
  <si>
    <t>498389</t>
  </si>
  <si>
    <t>40/2018/00821</t>
  </si>
  <si>
    <t>500138</t>
  </si>
  <si>
    <t>40/2018/00822</t>
  </si>
  <si>
    <t>500141</t>
  </si>
  <si>
    <t>40/2018/00846</t>
  </si>
  <si>
    <t>500223</t>
  </si>
  <si>
    <t>40/2018/00848</t>
  </si>
  <si>
    <t>500229</t>
  </si>
  <si>
    <t>40/2018/00870</t>
  </si>
  <si>
    <t>500287</t>
  </si>
  <si>
    <t>40/2018/00878</t>
  </si>
  <si>
    <t>500313</t>
  </si>
  <si>
    <t>40/2018/01133</t>
  </si>
  <si>
    <t>510059</t>
  </si>
  <si>
    <t>40/2018/00775</t>
  </si>
  <si>
    <t>498377</t>
  </si>
  <si>
    <t>498379</t>
  </si>
  <si>
    <t>40/2018/00799</t>
  </si>
  <si>
    <t>500062</t>
  </si>
  <si>
    <t>40/2018/00879</t>
  </si>
  <si>
    <t>500316</t>
  </si>
  <si>
    <t>500318</t>
  </si>
  <si>
    <t>40/2018/00959</t>
  </si>
  <si>
    <t>501743</t>
  </si>
  <si>
    <t>40/2018/00960</t>
  </si>
  <si>
    <t>501746</t>
  </si>
  <si>
    <t>40/2018/00962</t>
  </si>
  <si>
    <t>501751</t>
  </si>
  <si>
    <t>40/2018/00963</t>
  </si>
  <si>
    <t>501754</t>
  </si>
  <si>
    <t>40/2018/00965</t>
  </si>
  <si>
    <t>501760</t>
  </si>
  <si>
    <t>40/2018/00967</t>
  </si>
  <si>
    <t>501766</t>
  </si>
  <si>
    <t>40/2018/00621</t>
  </si>
  <si>
    <t>494961</t>
  </si>
  <si>
    <t>90/2018/00881</t>
  </si>
  <si>
    <t>497482</t>
  </si>
  <si>
    <t>90/2018/00895</t>
  </si>
  <si>
    <t>497496</t>
  </si>
  <si>
    <t>90/2018/00896</t>
  </si>
  <si>
    <t>497498</t>
  </si>
  <si>
    <t>90/2018/00898</t>
  </si>
  <si>
    <t>497502</t>
  </si>
  <si>
    <t>40/2018/00782</t>
  </si>
  <si>
    <t>498561</t>
  </si>
  <si>
    <t>40/2018/00783</t>
  </si>
  <si>
    <t>498856</t>
  </si>
  <si>
    <t>40/2018/00784</t>
  </si>
  <si>
    <t>498898</t>
  </si>
  <si>
    <t>40/2018/00785</t>
  </si>
  <si>
    <t>498900</t>
  </si>
  <si>
    <t>40/2018/00786</t>
  </si>
  <si>
    <t>498902</t>
  </si>
  <si>
    <t>64/2018/00007</t>
  </si>
  <si>
    <t>500043</t>
  </si>
  <si>
    <t>500033</t>
  </si>
  <si>
    <t>64/2018/00008</t>
  </si>
  <si>
    <t>500045</t>
  </si>
  <si>
    <t>500047</t>
  </si>
  <si>
    <t>500049</t>
  </si>
  <si>
    <t>500051</t>
  </si>
  <si>
    <t>500053</t>
  </si>
  <si>
    <t>40/2018/00800</t>
  </si>
  <si>
    <t>500067</t>
  </si>
  <si>
    <t>40/2018/00805</t>
  </si>
  <si>
    <t>500086</t>
  </si>
  <si>
    <t>500088</t>
  </si>
  <si>
    <t>40/2018/00809</t>
  </si>
  <si>
    <t>500102</t>
  </si>
  <si>
    <t>40/2018/00819</t>
  </si>
  <si>
    <t>500132</t>
  </si>
  <si>
    <t>40/2018/00820</t>
  </si>
  <si>
    <t>500135</t>
  </si>
  <si>
    <t>40/2018/00823</t>
  </si>
  <si>
    <t>500144</t>
  </si>
  <si>
    <t>500146</t>
  </si>
  <si>
    <t>40/2018/00826</t>
  </si>
  <si>
    <t>500154</t>
  </si>
  <si>
    <t>40/2018/00827</t>
  </si>
  <si>
    <t>500157</t>
  </si>
  <si>
    <t>40/2018/00828</t>
  </si>
  <si>
    <t>500160</t>
  </si>
  <si>
    <t>40/2018/00830</t>
  </si>
  <si>
    <t>500167</t>
  </si>
  <si>
    <t>40/2018/00835</t>
  </si>
  <si>
    <t>500182</t>
  </si>
  <si>
    <t>40/2018/00841</t>
  </si>
  <si>
    <t>500207</t>
  </si>
  <si>
    <t>40/2018/00842</t>
  </si>
  <si>
    <t>500210</t>
  </si>
  <si>
    <t>40/2018/00843</t>
  </si>
  <si>
    <t>500213</t>
  </si>
  <si>
    <t>40/2018/00844</t>
  </si>
  <si>
    <t>500216</t>
  </si>
  <si>
    <t>500218</t>
  </si>
  <si>
    <t>40/2018/00847</t>
  </si>
  <si>
    <t>500226</t>
  </si>
  <si>
    <t>40/2018/00850</t>
  </si>
  <si>
    <t>500235</t>
  </si>
  <si>
    <t>40/2018/00852</t>
  </si>
  <si>
    <t>500240</t>
  </si>
  <si>
    <t>40/2018/00853</t>
  </si>
  <si>
    <t>500242</t>
  </si>
  <si>
    <t>40/2018/00854</t>
  </si>
  <si>
    <t>500245</t>
  </si>
  <si>
    <t>40/2018/00855</t>
  </si>
  <si>
    <t>500247</t>
  </si>
  <si>
    <t>40/2018/00868</t>
  </si>
  <si>
    <t>500279</t>
  </si>
  <si>
    <t>500281</t>
  </si>
  <si>
    <t>500282</t>
  </si>
  <si>
    <t>40/2018/00869</t>
  </si>
  <si>
    <t>500284</t>
  </si>
  <si>
    <t>40/2018/00872</t>
  </si>
  <si>
    <t>500293</t>
  </si>
  <si>
    <t>500295</t>
  </si>
  <si>
    <t>500296</t>
  </si>
  <si>
    <t>40/2018/00874</t>
  </si>
  <si>
    <t>500301</t>
  </si>
  <si>
    <t>40/2018/00875</t>
  </si>
  <si>
    <t>500304</t>
  </si>
  <si>
    <t>40/2018/00877</t>
  </si>
  <si>
    <t>500310</t>
  </si>
  <si>
    <t>40/2018/00880</t>
  </si>
  <si>
    <t>500321</t>
  </si>
  <si>
    <t>40/2018/00882</t>
  </si>
  <si>
    <t>500372</t>
  </si>
  <si>
    <t>613503</t>
  </si>
  <si>
    <t>40/2018/00885</t>
  </si>
  <si>
    <t>500379</t>
  </si>
  <si>
    <t>40/2018/00886</t>
  </si>
  <si>
    <t>500382</t>
  </si>
  <si>
    <t>40/2018/00888</t>
  </si>
  <si>
    <t>500387</t>
  </si>
  <si>
    <t>40/2018/00891</t>
  </si>
  <si>
    <t>500445</t>
  </si>
  <si>
    <t>40/2018/00892</t>
  </si>
  <si>
    <t>500448</t>
  </si>
  <si>
    <t>40/2018/00894</t>
  </si>
  <si>
    <t>500605</t>
  </si>
  <si>
    <t>40/2018/00895</t>
  </si>
  <si>
    <t>500728</t>
  </si>
  <si>
    <t>40/2018/00896</t>
  </si>
  <si>
    <t>500731</t>
  </si>
  <si>
    <t>500733</t>
  </si>
  <si>
    <t>500734</t>
  </si>
  <si>
    <t>40/2018/00897</t>
  </si>
  <si>
    <t>500736</t>
  </si>
  <si>
    <t>40/2018/00898</t>
  </si>
  <si>
    <t>500739</t>
  </si>
  <si>
    <t>40/2018/00900</t>
  </si>
  <si>
    <t>500745</t>
  </si>
  <si>
    <t>40/2018/00901</t>
  </si>
  <si>
    <t>500748</t>
  </si>
  <si>
    <t>40/2018/00902</t>
  </si>
  <si>
    <t>500751</t>
  </si>
  <si>
    <t>500753</t>
  </si>
  <si>
    <t>40/2018/00903</t>
  </si>
  <si>
    <t>500755</t>
  </si>
  <si>
    <t>500757</t>
  </si>
  <si>
    <t>40/2018/00904</t>
  </si>
  <si>
    <t>500759</t>
  </si>
  <si>
    <t>40/2018/00908</t>
  </si>
  <si>
    <t>500796</t>
  </si>
  <si>
    <t>40/2018/00909</t>
  </si>
  <si>
    <t>500799</t>
  </si>
  <si>
    <t>40/2018/00913</t>
  </si>
  <si>
    <t>500826</t>
  </si>
  <si>
    <t>40/2018/00914</t>
  </si>
  <si>
    <t>500828</t>
  </si>
  <si>
    <t>40/2018/00905</t>
  </si>
  <si>
    <t>500770</t>
  </si>
  <si>
    <t>40/2018/00910</t>
  </si>
  <si>
    <t>500802</t>
  </si>
  <si>
    <t>40/2018/00906</t>
  </si>
  <si>
    <t>500773</t>
  </si>
  <si>
    <t>40/2018/00803</t>
  </si>
  <si>
    <t>500076</t>
  </si>
  <si>
    <t>40/2018/00804</t>
  </si>
  <si>
    <t>500079</t>
  </si>
  <si>
    <t>40/2018/00866</t>
  </si>
  <si>
    <t>500271</t>
  </si>
  <si>
    <t>500274</t>
  </si>
  <si>
    <t>40/2018/00955</t>
  </si>
  <si>
    <t>501731</t>
  </si>
  <si>
    <t>40/2018/00956</t>
  </si>
  <si>
    <t>501734</t>
  </si>
  <si>
    <t>40/2018/00975</t>
  </si>
  <si>
    <t>508855</t>
  </si>
  <si>
    <t>40/2018/00976</t>
  </si>
  <si>
    <t>508858</t>
  </si>
  <si>
    <t>40/2018/00988</t>
  </si>
  <si>
    <t>508896</t>
  </si>
  <si>
    <t>40/2018/00989</t>
  </si>
  <si>
    <t>508899</t>
  </si>
  <si>
    <t>40/2018/01000</t>
  </si>
  <si>
    <t>508934</t>
  </si>
  <si>
    <t>40/2018/01001</t>
  </si>
  <si>
    <t>508937</t>
  </si>
  <si>
    <t>40/2018/01066</t>
  </si>
  <si>
    <t>509579</t>
  </si>
  <si>
    <t>40/2018/01067</t>
  </si>
  <si>
    <t>509582</t>
  </si>
  <si>
    <t>40/2018/01068</t>
  </si>
  <si>
    <t>509585</t>
  </si>
  <si>
    <t>40/2018/01152</t>
  </si>
  <si>
    <t>510103</t>
  </si>
  <si>
    <t>24/2018/00308</t>
  </si>
  <si>
    <t>498409</t>
  </si>
  <si>
    <t>28/2018/00014</t>
  </si>
  <si>
    <t>498560</t>
  </si>
  <si>
    <t>32/2018/00681</t>
  </si>
  <si>
    <t>498591</t>
  </si>
  <si>
    <t>40/2018/00801</t>
  </si>
  <si>
    <t>500070</t>
  </si>
  <si>
    <t>40/2018/00792</t>
  </si>
  <si>
    <t>498914</t>
  </si>
  <si>
    <t>90/2018/00934</t>
  </si>
  <si>
    <t>500858</t>
  </si>
  <si>
    <t>40/2018/00939</t>
  </si>
  <si>
    <t>501672</t>
  </si>
  <si>
    <t>40/2018/00778</t>
  </si>
  <si>
    <t>498391</t>
  </si>
  <si>
    <t>40/2018/00779</t>
  </si>
  <si>
    <t>498446</t>
  </si>
  <si>
    <t>40/2018/00780</t>
  </si>
  <si>
    <t>498449</t>
  </si>
  <si>
    <t>24/2018/00313</t>
  </si>
  <si>
    <t>498420</t>
  </si>
  <si>
    <t>26/2018/00042</t>
  </si>
  <si>
    <t>498480</t>
  </si>
  <si>
    <t>27/2018/00234</t>
  </si>
  <si>
    <t>498531</t>
  </si>
  <si>
    <t>32/2018/00707</t>
  </si>
  <si>
    <t>498643</t>
  </si>
  <si>
    <t>35/2018/00299</t>
  </si>
  <si>
    <t>498858</t>
  </si>
  <si>
    <t>40/2018/00811</t>
  </si>
  <si>
    <t>500108</t>
  </si>
  <si>
    <t>40/2018/00849</t>
  </si>
  <si>
    <t>500232</t>
  </si>
  <si>
    <t>40/2018/00876</t>
  </si>
  <si>
    <t>500307</t>
  </si>
  <si>
    <t>40/2018/00943</t>
  </si>
  <si>
    <t>501684</t>
  </si>
  <si>
    <t>40/2018/00781</t>
  </si>
  <si>
    <t>498466</t>
  </si>
  <si>
    <t>24/2018/00318</t>
  </si>
  <si>
    <t>498430</t>
  </si>
  <si>
    <t>26/2018/00045</t>
  </si>
  <si>
    <t>498486</t>
  </si>
  <si>
    <t>27/2018/00238</t>
  </si>
  <si>
    <t>498539</t>
  </si>
  <si>
    <t>32/2018/00720</t>
  </si>
  <si>
    <t>498669</t>
  </si>
  <si>
    <t>35/2018/00303</t>
  </si>
  <si>
    <t>498866</t>
  </si>
  <si>
    <t>40/2018/00806</t>
  </si>
  <si>
    <t>500090</t>
  </si>
  <si>
    <t>40/2018/00940</t>
  </si>
  <si>
    <t>501675</t>
  </si>
  <si>
    <t>40/2018/00941</t>
  </si>
  <si>
    <t>501678</t>
  </si>
  <si>
    <t>40/2018/00978</t>
  </si>
  <si>
    <t>508865</t>
  </si>
  <si>
    <t>40/2018/01109</t>
  </si>
  <si>
    <t>510004</t>
  </si>
  <si>
    <t>24/2018/00321</t>
  </si>
  <si>
    <t>498437</t>
  </si>
  <si>
    <t>32/2018/00729</t>
  </si>
  <si>
    <t>498687</t>
  </si>
  <si>
    <t>32/2018/00731</t>
  </si>
  <si>
    <t>498691</t>
  </si>
  <si>
    <t>40/2018/00810</t>
  </si>
  <si>
    <t>500105</t>
  </si>
  <si>
    <t>36/2018/00016</t>
  </si>
  <si>
    <t>500413</t>
  </si>
  <si>
    <t>28/2018/00016</t>
  </si>
  <si>
    <t>500533</t>
  </si>
  <si>
    <t>40/2018/00912</t>
  </si>
  <si>
    <t>500823</t>
  </si>
  <si>
    <t>40/2018/00942</t>
  </si>
  <si>
    <t>501681</t>
  </si>
  <si>
    <t>40/2018/00958</t>
  </si>
  <si>
    <t>501740</t>
  </si>
  <si>
    <t>40/2018/00973</t>
  </si>
  <si>
    <t>508849</t>
  </si>
  <si>
    <t>40/2018/00996</t>
  </si>
  <si>
    <t>508920</t>
  </si>
  <si>
    <t>40/2018/00997</t>
  </si>
  <si>
    <t>508923</t>
  </si>
  <si>
    <t>40/2018/00812</t>
  </si>
  <si>
    <t>500111</t>
  </si>
  <si>
    <t>40/2018/00889</t>
  </si>
  <si>
    <t>500390</t>
  </si>
  <si>
    <t>23/2018/00211</t>
  </si>
  <si>
    <t>500766</t>
  </si>
  <si>
    <t>500767</t>
  </si>
  <si>
    <t>40/2018/00899</t>
  </si>
  <si>
    <t>500742</t>
  </si>
  <si>
    <t>40/2018/01580</t>
  </si>
  <si>
    <t>516583</t>
  </si>
  <si>
    <t>23/2018/00199</t>
  </si>
  <si>
    <t>500199</t>
  </si>
  <si>
    <t>40/2018/00881</t>
  </si>
  <si>
    <t>500323</t>
  </si>
  <si>
    <t>40/2018/00884</t>
  </si>
  <si>
    <t>500377</t>
  </si>
  <si>
    <t>40/2018/01373</t>
  </si>
  <si>
    <t>514401</t>
  </si>
  <si>
    <t>40/2018/00890</t>
  </si>
  <si>
    <t>500393</t>
  </si>
  <si>
    <t>40/2018/00893</t>
  </si>
  <si>
    <t>500450</t>
  </si>
  <si>
    <t>40/2018/00915</t>
  </si>
  <si>
    <t>500830</t>
  </si>
  <si>
    <t>23/2018/00201</t>
  </si>
  <si>
    <t>500328</t>
  </si>
  <si>
    <t>90/2018/00916</t>
  </si>
  <si>
    <t>500369</t>
  </si>
  <si>
    <t>40/2018/00911</t>
  </si>
  <si>
    <t>500805</t>
  </si>
  <si>
    <t>500808</t>
  </si>
  <si>
    <t>40/2018/00922</t>
  </si>
  <si>
    <t>501433</t>
  </si>
  <si>
    <t>615610</t>
  </si>
  <si>
    <t>40/2018/00948</t>
  </si>
  <si>
    <t>501699</t>
  </si>
  <si>
    <t>40/2018/00949</t>
  </si>
  <si>
    <t>501702</t>
  </si>
  <si>
    <t>90/2018/01473</t>
  </si>
  <si>
    <t>509444</t>
  </si>
  <si>
    <t>509446</t>
  </si>
  <si>
    <t>40/2018/00935</t>
  </si>
  <si>
    <t>501637</t>
  </si>
  <si>
    <t>40/2018/00937</t>
  </si>
  <si>
    <t>501643</t>
  </si>
  <si>
    <t>501645</t>
  </si>
  <si>
    <t>40/2018/00944</t>
  </si>
  <si>
    <t>501687</t>
  </si>
  <si>
    <t>40/2018/00971</t>
  </si>
  <si>
    <t>508841</t>
  </si>
  <si>
    <t>40/2018/00992</t>
  </si>
  <si>
    <t>508908</t>
  </si>
  <si>
    <t>40/2018/00993</t>
  </si>
  <si>
    <t>508911</t>
  </si>
  <si>
    <t>40/2018/01009</t>
  </si>
  <si>
    <t>509295</t>
  </si>
  <si>
    <t>40/2018/01010</t>
  </si>
  <si>
    <t>509318</t>
  </si>
  <si>
    <t>40/2018/01051</t>
  </si>
  <si>
    <t>509527</t>
  </si>
  <si>
    <t>40/2018/00923</t>
  </si>
  <si>
    <t>501529</t>
  </si>
  <si>
    <t>90/2018/01474</t>
  </si>
  <si>
    <t>509448</t>
  </si>
  <si>
    <t>40/2018/01006</t>
  </si>
  <si>
    <t>509235</t>
  </si>
  <si>
    <t>40/2018/01131</t>
  </si>
  <si>
    <t>510055</t>
  </si>
  <si>
    <t>40/2018/01375</t>
  </si>
  <si>
    <t>514405</t>
  </si>
  <si>
    <t>42/2018/00013</t>
  </si>
  <si>
    <t>500841</t>
  </si>
  <si>
    <t>42/2018/00014</t>
  </si>
  <si>
    <t>500843</t>
  </si>
  <si>
    <t>42/2018/00016</t>
  </si>
  <si>
    <t>500847</t>
  </si>
  <si>
    <t>40/2018/00921</t>
  </si>
  <si>
    <t>501409</t>
  </si>
  <si>
    <t>40/2018/00936</t>
  </si>
  <si>
    <t>501640</t>
  </si>
  <si>
    <t>40/2018/00983</t>
  </si>
  <si>
    <t>508881</t>
  </si>
  <si>
    <t>40/2018/01132</t>
  </si>
  <si>
    <t>510057</t>
  </si>
  <si>
    <t>40/2018/00932</t>
  </si>
  <si>
    <t>501628</t>
  </si>
  <si>
    <t>90/2018/01470</t>
  </si>
  <si>
    <t>509431</t>
  </si>
  <si>
    <t>90/2018/01475</t>
  </si>
  <si>
    <t>509450</t>
  </si>
  <si>
    <t>23/2018/00218</t>
  </si>
  <si>
    <t>500878</t>
  </si>
  <si>
    <t>23/2018/00214</t>
  </si>
  <si>
    <t>500870</t>
  </si>
  <si>
    <t>40/2018/00957</t>
  </si>
  <si>
    <t>501737</t>
  </si>
  <si>
    <t>40/2018/00972</t>
  </si>
  <si>
    <t>508844</t>
  </si>
  <si>
    <t>40/2018/00990</t>
  </si>
  <si>
    <t>508902</t>
  </si>
  <si>
    <t>90/2018/01472</t>
  </si>
  <si>
    <t>509441</t>
  </si>
  <si>
    <t>40/2018/01015</t>
  </si>
  <si>
    <t>509375</t>
  </si>
  <si>
    <t>40/2018/00938</t>
  </si>
  <si>
    <t>501647</t>
  </si>
  <si>
    <t>40/2018/00979</t>
  </si>
  <si>
    <t>508869</t>
  </si>
  <si>
    <t>40/2018/01153</t>
  </si>
  <si>
    <t>510106</t>
  </si>
  <si>
    <t>40/2018/00918</t>
  </si>
  <si>
    <t>501305</t>
  </si>
  <si>
    <t>501307</t>
  </si>
  <si>
    <t>90/2018/01477</t>
  </si>
  <si>
    <t>509458</t>
  </si>
  <si>
    <t>24/2018/00365</t>
  </si>
  <si>
    <t>501370</t>
  </si>
  <si>
    <t>40/2018/00945</t>
  </si>
  <si>
    <t>501690</t>
  </si>
  <si>
    <t>40/2018/00969</t>
  </si>
  <si>
    <t>501777</t>
  </si>
  <si>
    <t>40/2018/00991</t>
  </si>
  <si>
    <t>508905</t>
  </si>
  <si>
    <t>40/2018/00998</t>
  </si>
  <si>
    <t>508926</t>
  </si>
  <si>
    <t>40/2018/01020</t>
  </si>
  <si>
    <t>509390</t>
  </si>
  <si>
    <t>40/2018/01023</t>
  </si>
  <si>
    <t>509407</t>
  </si>
  <si>
    <t>40/2018/01049</t>
  </si>
  <si>
    <t>509521</t>
  </si>
  <si>
    <t>40/2018/01065</t>
  </si>
  <si>
    <t>509570</t>
  </si>
  <si>
    <t>40/2018/01245</t>
  </si>
  <si>
    <t>510885</t>
  </si>
  <si>
    <t>90/2018/00918</t>
  </si>
  <si>
    <t>500399</t>
  </si>
  <si>
    <t>90/2018/00921</t>
  </si>
  <si>
    <t>500405</t>
  </si>
  <si>
    <t>90/2018/00924</t>
  </si>
  <si>
    <t>500411</t>
  </si>
  <si>
    <t>90/2018/00925</t>
  </si>
  <si>
    <t>500781</t>
  </si>
  <si>
    <t>90/2018/00927</t>
  </si>
  <si>
    <t>500785</t>
  </si>
  <si>
    <t>90/2018/00930</t>
  </si>
  <si>
    <t>500792</t>
  </si>
  <si>
    <t>90/2018/00931</t>
  </si>
  <si>
    <t>500794</t>
  </si>
  <si>
    <t>64/2018/00009</t>
  </si>
  <si>
    <t>501649</t>
  </si>
  <si>
    <t>501651</t>
  </si>
  <si>
    <t>64/2018/00010</t>
  </si>
  <si>
    <t>501662</t>
  </si>
  <si>
    <t>501664</t>
  </si>
  <si>
    <t>501666</t>
  </si>
  <si>
    <t>501668</t>
  </si>
  <si>
    <t>40/2018/00934</t>
  </si>
  <si>
    <t>501632</t>
  </si>
  <si>
    <t>501634</t>
  </si>
  <si>
    <t>40/2018/00950</t>
  </si>
  <si>
    <t>501705</t>
  </si>
  <si>
    <t>501707</t>
  </si>
  <si>
    <t>40/2018/00961</t>
  </si>
  <si>
    <t>501749</t>
  </si>
  <si>
    <t>40/2018/00974</t>
  </si>
  <si>
    <t>508852</t>
  </si>
  <si>
    <t>40/2018/00977</t>
  </si>
  <si>
    <t>508861</t>
  </si>
  <si>
    <t>40/2018/00981</t>
  </si>
  <si>
    <t>508875</t>
  </si>
  <si>
    <t>40/2018/00982</t>
  </si>
  <si>
    <t>508878</t>
  </si>
  <si>
    <t>40/2018/00985</t>
  </si>
  <si>
    <t>508887</t>
  </si>
  <si>
    <t>40/2018/00986</t>
  </si>
  <si>
    <t>508890</t>
  </si>
  <si>
    <t>40/2018/00987</t>
  </si>
  <si>
    <t>508893</t>
  </si>
  <si>
    <t>40/2018/00994</t>
  </si>
  <si>
    <t>508914</t>
  </si>
  <si>
    <t>40/2018/00995</t>
  </si>
  <si>
    <t>508917</t>
  </si>
  <si>
    <t>40/2018/00999</t>
  </si>
  <si>
    <t>508931</t>
  </si>
  <si>
    <t>90/2018/01466</t>
  </si>
  <si>
    <t>508940</t>
  </si>
  <si>
    <t>90/2018/01467</t>
  </si>
  <si>
    <t>508942</t>
  </si>
  <si>
    <t>90/2018/01468</t>
  </si>
  <si>
    <t>508944</t>
  </si>
  <si>
    <t>40/2018/01002</t>
  </si>
  <si>
    <t>509222</t>
  </si>
  <si>
    <t>40/2018/01003</t>
  </si>
  <si>
    <t>509225</t>
  </si>
  <si>
    <t>509227</t>
  </si>
  <si>
    <t>40/2018/01004</t>
  </si>
  <si>
    <t>509229</t>
  </si>
  <si>
    <t>40/2018/01005</t>
  </si>
  <si>
    <t>509232</t>
  </si>
  <si>
    <t>40/2018/01007</t>
  </si>
  <si>
    <t>509239</t>
  </si>
  <si>
    <t>40/2018/01008</t>
  </si>
  <si>
    <t>509242</t>
  </si>
  <si>
    <t>40/2018/01011</t>
  </si>
  <si>
    <t>509339</t>
  </si>
  <si>
    <t>40/2018/01012</t>
  </si>
  <si>
    <t>509354</t>
  </si>
  <si>
    <t>40/2018/01013</t>
  </si>
  <si>
    <t>509365</t>
  </si>
  <si>
    <t>40/2018/01014</t>
  </si>
  <si>
    <t>509368</t>
  </si>
  <si>
    <t>40/2018/01016</t>
  </si>
  <si>
    <t>509378</t>
  </si>
  <si>
    <t>40/2018/01017</t>
  </si>
  <si>
    <t>509381</t>
  </si>
  <si>
    <t>40/2018/01018</t>
  </si>
  <si>
    <t>509384</t>
  </si>
  <si>
    <t>40/2018/01021</t>
  </si>
  <si>
    <t>509400</t>
  </si>
  <si>
    <t>40/2018/01022</t>
  </si>
  <si>
    <t>509404</t>
  </si>
  <si>
    <t>40/2018/01024</t>
  </si>
  <si>
    <t>509420</t>
  </si>
  <si>
    <t>40/2018/01028</t>
  </si>
  <si>
    <t>509453</t>
  </si>
  <si>
    <t>40/2018/01029</t>
  </si>
  <si>
    <t>509457</t>
  </si>
  <si>
    <t>40/2018/01035</t>
  </si>
  <si>
    <t>509472</t>
  </si>
  <si>
    <t>40/2018/01036</t>
  </si>
  <si>
    <t>509474</t>
  </si>
  <si>
    <t>40/2018/01037</t>
  </si>
  <si>
    <t>509476</t>
  </si>
  <si>
    <t>40/2018/01038</t>
  </si>
  <si>
    <t>509478</t>
  </si>
  <si>
    <t>40/2018/01040</t>
  </si>
  <si>
    <t>509482</t>
  </si>
  <si>
    <t>40/2018/01041</t>
  </si>
  <si>
    <t>509484</t>
  </si>
  <si>
    <t>40/2018/01042</t>
  </si>
  <si>
    <t>509486</t>
  </si>
  <si>
    <t>40/2018/01043</t>
  </si>
  <si>
    <t>509488</t>
  </si>
  <si>
    <t>40/2018/01044</t>
  </si>
  <si>
    <t>509490</t>
  </si>
  <si>
    <t>40/2018/01047</t>
  </si>
  <si>
    <t>509514</t>
  </si>
  <si>
    <t>509516</t>
  </si>
  <si>
    <t>40/2018/01048</t>
  </si>
  <si>
    <t>509518</t>
  </si>
  <si>
    <t>40/2018/01050</t>
  </si>
  <si>
    <t>509524</t>
  </si>
  <si>
    <t>40/2018/01052</t>
  </si>
  <si>
    <t>509530</t>
  </si>
  <si>
    <t>40/2018/01053</t>
  </si>
  <si>
    <t>509533</t>
  </si>
  <si>
    <t>40/2018/01054</t>
  </si>
  <si>
    <t>509536</t>
  </si>
  <si>
    <t>40/2018/01055</t>
  </si>
  <si>
    <t>509539</t>
  </si>
  <si>
    <t>40/2018/01056</t>
  </si>
  <si>
    <t>509542</t>
  </si>
  <si>
    <t>40/2018/01057</t>
  </si>
  <si>
    <t>509545</t>
  </si>
  <si>
    <t>40/2018/01059</t>
  </si>
  <si>
    <t>509551</t>
  </si>
  <si>
    <t>40/2018/01060</t>
  </si>
  <si>
    <t>509554</t>
  </si>
  <si>
    <t>40/2018/01064</t>
  </si>
  <si>
    <t>509566</t>
  </si>
  <si>
    <t>509568</t>
  </si>
  <si>
    <t>40/2018/01069</t>
  </si>
  <si>
    <t>509588</t>
  </si>
  <si>
    <t>40/2018/01077</t>
  </si>
  <si>
    <t>509919</t>
  </si>
  <si>
    <t>509921</t>
  </si>
  <si>
    <t>40/2018/01086</t>
  </si>
  <si>
    <t>509951</t>
  </si>
  <si>
    <t>40/2018/01090</t>
  </si>
  <si>
    <t>509960</t>
  </si>
  <si>
    <t>40/2018/01092</t>
  </si>
  <si>
    <t>509966</t>
  </si>
  <si>
    <t>40/2018/01100</t>
  </si>
  <si>
    <t>509983</t>
  </si>
  <si>
    <t>40/2018/01107</t>
  </si>
  <si>
    <t>509999</t>
  </si>
  <si>
    <t>40/2018/01108</t>
  </si>
  <si>
    <t>510002</t>
  </si>
  <si>
    <t>40/2018/01112</t>
  </si>
  <si>
    <t>510011</t>
  </si>
  <si>
    <t>501660</t>
  </si>
  <si>
    <t>40/2018/01392</t>
  </si>
  <si>
    <t>514498</t>
  </si>
  <si>
    <t>90/2018/00923</t>
  </si>
  <si>
    <t>500409</t>
  </si>
  <si>
    <t>23/2018/00223</t>
  </si>
  <si>
    <t>501344</t>
  </si>
  <si>
    <t>23/2018/00224</t>
  </si>
  <si>
    <t>501346</t>
  </si>
  <si>
    <t>42/2018/00017</t>
  </si>
  <si>
    <t>501358</t>
  </si>
  <si>
    <t>24/2018/00368</t>
  </si>
  <si>
    <t>501376</t>
  </si>
  <si>
    <t>28/2018/00018</t>
  </si>
  <si>
    <t>501403</t>
  </si>
  <si>
    <t>32/2018/00878</t>
  </si>
  <si>
    <t>501461</t>
  </si>
  <si>
    <t>40/2018/01088</t>
  </si>
  <si>
    <t>509956</t>
  </si>
  <si>
    <t>40/2018/01111</t>
  </si>
  <si>
    <t>510009</t>
  </si>
  <si>
    <t>40/2018/01122</t>
  </si>
  <si>
    <t>510035</t>
  </si>
  <si>
    <t>40/2018/01167</t>
  </si>
  <si>
    <t>510144</t>
  </si>
  <si>
    <t>40/2018/01168</t>
  </si>
  <si>
    <t>510147</t>
  </si>
  <si>
    <t>40/2018/01186</t>
  </si>
  <si>
    <t>510212</t>
  </si>
  <si>
    <t>40/2018/01188</t>
  </si>
  <si>
    <t>510219</t>
  </si>
  <si>
    <t>40/2018/01190</t>
  </si>
  <si>
    <t>510225</t>
  </si>
  <si>
    <t>40/2018/01191</t>
  </si>
  <si>
    <t>510228</t>
  </si>
  <si>
    <t>510214</t>
  </si>
  <si>
    <t>40/2018/01261</t>
  </si>
  <si>
    <t>510933</t>
  </si>
  <si>
    <t>40/2018/01019</t>
  </si>
  <si>
    <t>509387</t>
  </si>
  <si>
    <t>40/2018/01360</t>
  </si>
  <si>
    <t>514365</t>
  </si>
  <si>
    <t>40/2018/01361</t>
  </si>
  <si>
    <t>514368</t>
  </si>
  <si>
    <t>602270</t>
  </si>
  <si>
    <t>90/2018/01469</t>
  </si>
  <si>
    <t>509428</t>
  </si>
  <si>
    <t>40/2018/01223</t>
  </si>
  <si>
    <t>510772</t>
  </si>
  <si>
    <t>90/2018/00939</t>
  </si>
  <si>
    <t>501800</t>
  </si>
  <si>
    <t>24/2018/00373</t>
  </si>
  <si>
    <t>501806</t>
  </si>
  <si>
    <t>26/2018/00093</t>
  </si>
  <si>
    <t>501835</t>
  </si>
  <si>
    <t>27/2018/00282</t>
  </si>
  <si>
    <t>501856</t>
  </si>
  <si>
    <t>32/2018/00899</t>
  </si>
  <si>
    <t>501899</t>
  </si>
  <si>
    <t>35/2018/00353</t>
  </si>
  <si>
    <t>502113</t>
  </si>
  <si>
    <t>40/2018/01094</t>
  </si>
  <si>
    <t>509970</t>
  </si>
  <si>
    <t>40/2018/01182</t>
  </si>
  <si>
    <t>510191</t>
  </si>
  <si>
    <t>510193</t>
  </si>
  <si>
    <t>40/2018/01183</t>
  </si>
  <si>
    <t>510196</t>
  </si>
  <si>
    <t>510199</t>
  </si>
  <si>
    <t>40/2018/00968</t>
  </si>
  <si>
    <t>501771</t>
  </si>
  <si>
    <t>501773</t>
  </si>
  <si>
    <t>24/2018/00375</t>
  </si>
  <si>
    <t>501810</t>
  </si>
  <si>
    <t>26/2018/00094</t>
  </si>
  <si>
    <t>501837</t>
  </si>
  <si>
    <t>27/2018/00283</t>
  </si>
  <si>
    <t>501858</t>
  </si>
  <si>
    <t>32/2018/00909</t>
  </si>
  <si>
    <t>501919</t>
  </si>
  <si>
    <t>35/2018/00357</t>
  </si>
  <si>
    <t>502121</t>
  </si>
  <si>
    <t>40/2018/01093</t>
  </si>
  <si>
    <t>509968</t>
  </si>
  <si>
    <t>90/2018/01802</t>
  </si>
  <si>
    <t>513826</t>
  </si>
  <si>
    <t>90/2018/01471</t>
  </si>
  <si>
    <t>509434</t>
  </si>
  <si>
    <t>40/2018/01089</t>
  </si>
  <si>
    <t>509958</t>
  </si>
  <si>
    <t>40/2018/01105</t>
  </si>
  <si>
    <t>509995</t>
  </si>
  <si>
    <t>40/2018/01180</t>
  </si>
  <si>
    <t>510185</t>
  </si>
  <si>
    <t>40/2018/01193</t>
  </si>
  <si>
    <t>510234</t>
  </si>
  <si>
    <t>40/2018/01194</t>
  </si>
  <si>
    <t>510237</t>
  </si>
  <si>
    <t>40/2018/01195</t>
  </si>
  <si>
    <t>510240</t>
  </si>
  <si>
    <t>40/2018/01196</t>
  </si>
  <si>
    <t>510243</t>
  </si>
  <si>
    <t>40/2018/01199</t>
  </si>
  <si>
    <t>510252</t>
  </si>
  <si>
    <t>40/2018/01200</t>
  </si>
  <si>
    <t>510255</t>
  </si>
  <si>
    <t>40/2018/01202</t>
  </si>
  <si>
    <t>510261</t>
  </si>
  <si>
    <t>40/2018/01203</t>
  </si>
  <si>
    <t>510264</t>
  </si>
  <si>
    <t>40/2018/01368</t>
  </si>
  <si>
    <t>514389</t>
  </si>
  <si>
    <t>40/2018/00980</t>
  </si>
  <si>
    <t>508872</t>
  </si>
  <si>
    <t>40/2018/01080</t>
  </si>
  <si>
    <t>509930</t>
  </si>
  <si>
    <t>40/2018/01166</t>
  </si>
  <si>
    <t>510140</t>
  </si>
  <si>
    <t>510142</t>
  </si>
  <si>
    <t>40/2018/01282</t>
  </si>
  <si>
    <t>511156</t>
  </si>
  <si>
    <t>40/2018/01284</t>
  </si>
  <si>
    <t>511164</t>
  </si>
  <si>
    <t>40/2018/01185</t>
  </si>
  <si>
    <t>510205</t>
  </si>
  <si>
    <t>510208</t>
  </si>
  <si>
    <t>40/2018/01025</t>
  </si>
  <si>
    <t>509423</t>
  </si>
  <si>
    <t>40/2018/01026</t>
  </si>
  <si>
    <t>509426</t>
  </si>
  <si>
    <t>40/2018/01058</t>
  </si>
  <si>
    <t>509548</t>
  </si>
  <si>
    <t>40/2018/01061</t>
  </si>
  <si>
    <t>509557</t>
  </si>
  <si>
    <t>40/2018/01070</t>
  </si>
  <si>
    <t>509898</t>
  </si>
  <si>
    <t>40/2018/01234</t>
  </si>
  <si>
    <t>510854</t>
  </si>
  <si>
    <t>90/2018/01503</t>
  </si>
  <si>
    <t>511450</t>
  </si>
  <si>
    <t>24/2018/00386</t>
  </si>
  <si>
    <t>508948</t>
  </si>
  <si>
    <t>32/2018/00935</t>
  </si>
  <si>
    <t>509138</t>
  </si>
  <si>
    <t>32/2018/00937</t>
  </si>
  <si>
    <t>509142</t>
  </si>
  <si>
    <t>24/2018/00389</t>
  </si>
  <si>
    <t>508954</t>
  </si>
  <si>
    <t>26/2018/00102</t>
  </si>
  <si>
    <t>508993</t>
  </si>
  <si>
    <t>27/2018/00294</t>
  </si>
  <si>
    <t>509011</t>
  </si>
  <si>
    <t>28/2018/00019</t>
  </si>
  <si>
    <t>509035</t>
  </si>
  <si>
    <t>32/2018/00946</t>
  </si>
  <si>
    <t>509160</t>
  </si>
  <si>
    <t>35/2018/00373</t>
  </si>
  <si>
    <t>509332</t>
  </si>
  <si>
    <t>36/2018/00020</t>
  </si>
  <si>
    <t>509371</t>
  </si>
  <si>
    <t>40/2018/01158</t>
  </si>
  <si>
    <t>510121</t>
  </si>
  <si>
    <t>23/2018/00241</t>
  </si>
  <si>
    <t>509393</t>
  </si>
  <si>
    <t>509394</t>
  </si>
  <si>
    <t>509395</t>
  </si>
  <si>
    <t>509396</t>
  </si>
  <si>
    <t>40/2018/01106</t>
  </si>
  <si>
    <t>509997</t>
  </si>
  <si>
    <t>90/2018/01504</t>
  </si>
  <si>
    <t>511452</t>
  </si>
  <si>
    <t>90/2018/01505</t>
  </si>
  <si>
    <t>511455</t>
  </si>
  <si>
    <t>90/2018/01506</t>
  </si>
  <si>
    <t>511458</t>
  </si>
  <si>
    <t>509401</t>
  </si>
  <si>
    <t>40/2018/01074</t>
  </si>
  <si>
    <t>509910</t>
  </si>
  <si>
    <t>24/2018/00399</t>
  </si>
  <si>
    <t>508974</t>
  </si>
  <si>
    <t>40/2018/01062</t>
  </si>
  <si>
    <t>509560</t>
  </si>
  <si>
    <t>40/2018/01081</t>
  </si>
  <si>
    <t>509932</t>
  </si>
  <si>
    <t>40/2018/01175</t>
  </si>
  <si>
    <t>510170</t>
  </si>
  <si>
    <t>40/2018/01176</t>
  </si>
  <si>
    <t>510173</t>
  </si>
  <si>
    <t>40/2018/01177</t>
  </si>
  <si>
    <t>510176</t>
  </si>
  <si>
    <t>90/2018/01803</t>
  </si>
  <si>
    <t>513828</t>
  </si>
  <si>
    <t>40/2018/01737</t>
  </si>
  <si>
    <t>520106</t>
  </si>
  <si>
    <t>23/2018/00237</t>
  </si>
  <si>
    <t>501798</t>
  </si>
  <si>
    <t>40/2018/01027</t>
  </si>
  <si>
    <t>509438</t>
  </si>
  <si>
    <t>40/2018/01063</t>
  </si>
  <si>
    <t>509563</t>
  </si>
  <si>
    <t>40/2018/01179</t>
  </si>
  <si>
    <t>510182</t>
  </si>
  <si>
    <t>40/2018/01248</t>
  </si>
  <si>
    <t>510894</t>
  </si>
  <si>
    <t>40/2018/01293</t>
  </si>
  <si>
    <t>511356</t>
  </si>
  <si>
    <t>40/2018/01372</t>
  </si>
  <si>
    <t>514399</t>
  </si>
  <si>
    <t>40/2018/01075</t>
  </si>
  <si>
    <t>509913</t>
  </si>
  <si>
    <t>40/2018/01076</t>
  </si>
  <si>
    <t>509916</t>
  </si>
  <si>
    <t>40/2018/01217</t>
  </si>
  <si>
    <t>510337</t>
  </si>
  <si>
    <t>40/2018/01232</t>
  </si>
  <si>
    <t>510848</t>
  </si>
  <si>
    <t>40/2018/01241</t>
  </si>
  <si>
    <t>510873</t>
  </si>
  <si>
    <t>40/2018/01254</t>
  </si>
  <si>
    <t>510912</t>
  </si>
  <si>
    <t>40/2018/01255</t>
  </si>
  <si>
    <t>510915</t>
  </si>
  <si>
    <t>40/2018/01339</t>
  </si>
  <si>
    <t>514297</t>
  </si>
  <si>
    <t>514299</t>
  </si>
  <si>
    <t>40/2018/01242</t>
  </si>
  <si>
    <t>510876</t>
  </si>
  <si>
    <t>625200</t>
  </si>
  <si>
    <t>40/2018/01083</t>
  </si>
  <si>
    <t>509940</t>
  </si>
  <si>
    <t>509943</t>
  </si>
  <si>
    <t>40/2018/01114</t>
  </si>
  <si>
    <t>510016</t>
  </si>
  <si>
    <t>40/2018/01212</t>
  </si>
  <si>
    <t>510314</t>
  </si>
  <si>
    <t>40/2018/01071</t>
  </si>
  <si>
    <t>509901</t>
  </si>
  <si>
    <t>40/2018/01072</t>
  </si>
  <si>
    <t>509904</t>
  </si>
  <si>
    <t>40/2018/01120</t>
  </si>
  <si>
    <t>510030</t>
  </si>
  <si>
    <t>40/2018/01150</t>
  </si>
  <si>
    <t>510097</t>
  </si>
  <si>
    <t>40/2018/01156</t>
  </si>
  <si>
    <t>510115</t>
  </si>
  <si>
    <t>40/2018/01162</t>
  </si>
  <si>
    <t>510130</t>
  </si>
  <si>
    <t>40/2018/01210</t>
  </si>
  <si>
    <t>510308</t>
  </si>
  <si>
    <t>90/2018/01500</t>
  </si>
  <si>
    <t>510833</t>
  </si>
  <si>
    <t>40/2018/01227</t>
  </si>
  <si>
    <t>510837</t>
  </si>
  <si>
    <t>40/2018/01246</t>
  </si>
  <si>
    <t>510888</t>
  </si>
  <si>
    <t>40/2018/01073</t>
  </si>
  <si>
    <t>509907</t>
  </si>
  <si>
    <t>615520</t>
  </si>
  <si>
    <t>40/2018/01121</t>
  </si>
  <si>
    <t>510032</t>
  </si>
  <si>
    <t>40/2018/01151</t>
  </si>
  <si>
    <t>510100</t>
  </si>
  <si>
    <t>40/2018/01192</t>
  </si>
  <si>
    <t>510231</t>
  </si>
  <si>
    <t>40/2018/01247</t>
  </si>
  <si>
    <t>510891</t>
  </si>
  <si>
    <t>648000</t>
  </si>
  <si>
    <t>40/2018/01124</t>
  </si>
  <si>
    <t>510041</t>
  </si>
  <si>
    <t>40/2018/01163</t>
  </si>
  <si>
    <t>510132</t>
  </si>
  <si>
    <t>40/2018/01213</t>
  </si>
  <si>
    <t>510321</t>
  </si>
  <si>
    <t>40/2018/01215</t>
  </si>
  <si>
    <t>510325</t>
  </si>
  <si>
    <t>40/2018/01216</t>
  </si>
  <si>
    <t>510328</t>
  </si>
  <si>
    <t>40/2018/01238</t>
  </si>
  <si>
    <t>510865</t>
  </si>
  <si>
    <t>40/2018/01259</t>
  </si>
  <si>
    <t>510927</t>
  </si>
  <si>
    <t>40/2018/01260</t>
  </si>
  <si>
    <t>510930</t>
  </si>
  <si>
    <t>40/2018/01287</t>
  </si>
  <si>
    <t>511179</t>
  </si>
  <si>
    <t>40/2018/01288</t>
  </si>
  <si>
    <t>511182</t>
  </si>
  <si>
    <t>40/2018/01123</t>
  </si>
  <si>
    <t>510038</t>
  </si>
  <si>
    <t>23/2018/00249</t>
  </si>
  <si>
    <t>509617</t>
  </si>
  <si>
    <t>40/2018/01159</t>
  </si>
  <si>
    <t>510124</t>
  </si>
  <si>
    <t>40/2018/01160</t>
  </si>
  <si>
    <t>510126</t>
  </si>
  <si>
    <t>40/2018/01161</t>
  </si>
  <si>
    <t>510128</t>
  </si>
  <si>
    <t>40/2018/01249</t>
  </si>
  <si>
    <t>510897</t>
  </si>
  <si>
    <t>40/2018/01250</t>
  </si>
  <si>
    <t>510900</t>
  </si>
  <si>
    <t>90/2018/01614</t>
  </si>
  <si>
    <t>512293</t>
  </si>
  <si>
    <t>40/2018/01233</t>
  </si>
  <si>
    <t>510851</t>
  </si>
  <si>
    <t>40/2018/01243</t>
  </si>
  <si>
    <t>510879</t>
  </si>
  <si>
    <t>40/2018/01253</t>
  </si>
  <si>
    <t>510909</t>
  </si>
  <si>
    <t>40/2018/01318</t>
  </si>
  <si>
    <t>511425</t>
  </si>
  <si>
    <t>90/2018/01513</t>
  </si>
  <si>
    <t>511472</t>
  </si>
  <si>
    <t>90/2018/01514</t>
  </si>
  <si>
    <t>511474</t>
  </si>
  <si>
    <t>40/2018/01311</t>
  </si>
  <si>
    <t>511402</t>
  </si>
  <si>
    <t>511404</t>
  </si>
  <si>
    <t>40/2018/01208</t>
  </si>
  <si>
    <t>510301</t>
  </si>
  <si>
    <t>40/2018/01237</t>
  </si>
  <si>
    <t>510863</t>
  </si>
  <si>
    <t>40/2018/01235</t>
  </si>
  <si>
    <t>510857</t>
  </si>
  <si>
    <t>40/2018/01281</t>
  </si>
  <si>
    <t>511153</t>
  </si>
  <si>
    <t>40/2018/01295</t>
  </si>
  <si>
    <t>511362</t>
  </si>
  <si>
    <t>511364</t>
  </si>
  <si>
    <t>40/2018/01356</t>
  </si>
  <si>
    <t>514352</t>
  </si>
  <si>
    <t>40/2018/01369</t>
  </si>
  <si>
    <t>514392</t>
  </si>
  <si>
    <t>40/2018/01809</t>
  </si>
  <si>
    <t>522558</t>
  </si>
  <si>
    <t>40/2018/01214</t>
  </si>
  <si>
    <t>510323</t>
  </si>
  <si>
    <t>26/2018/00118</t>
  </si>
  <si>
    <t>510430</t>
  </si>
  <si>
    <t>510431</t>
  </si>
  <si>
    <t>40/2018/01219</t>
  </si>
  <si>
    <t>510582</t>
  </si>
  <si>
    <t>40/2018/01224</t>
  </si>
  <si>
    <t>510775</t>
  </si>
  <si>
    <t>40/2018/01252</t>
  </si>
  <si>
    <t>510906</t>
  </si>
  <si>
    <t>40/2018/01283</t>
  </si>
  <si>
    <t>511159</t>
  </si>
  <si>
    <t>511161</t>
  </si>
  <si>
    <t>90/2018/01507</t>
  </si>
  <si>
    <t>511460</t>
  </si>
  <si>
    <t>40/2018/01328</t>
  </si>
  <si>
    <t>514049</t>
  </si>
  <si>
    <t>40/2018/01329</t>
  </si>
  <si>
    <t>514052</t>
  </si>
  <si>
    <t>40/2018/01331</t>
  </si>
  <si>
    <t>514085</t>
  </si>
  <si>
    <t>40/2018/01207</t>
  </si>
  <si>
    <t>510297</t>
  </si>
  <si>
    <t>510299</t>
  </si>
  <si>
    <t>633300</t>
  </si>
  <si>
    <t>23/2018/00254</t>
  </si>
  <si>
    <t>510306</t>
  </si>
  <si>
    <t>40/2018/01226</t>
  </si>
  <si>
    <t>510790</t>
  </si>
  <si>
    <t>40/2018/01251</t>
  </si>
  <si>
    <t>510903</t>
  </si>
  <si>
    <t>40/2018/01317</t>
  </si>
  <si>
    <t>511422</t>
  </si>
  <si>
    <t>90/2018/01517</t>
  </si>
  <si>
    <t>511485</t>
  </si>
  <si>
    <t>40/2018/01365</t>
  </si>
  <si>
    <t>514380</t>
  </si>
  <si>
    <t>40/2018/01366</t>
  </si>
  <si>
    <t>514383</t>
  </si>
  <si>
    <t>40/2018/01393</t>
  </si>
  <si>
    <t>514503</t>
  </si>
  <si>
    <t>40/2018/01225</t>
  </si>
  <si>
    <t>510784</t>
  </si>
  <si>
    <t>510787</t>
  </si>
  <si>
    <t>40/2018/01228</t>
  </si>
  <si>
    <t>510840</t>
  </si>
  <si>
    <t>40/2018/01229</t>
  </si>
  <si>
    <t>510842</t>
  </si>
  <si>
    <t>40/2018/01230</t>
  </si>
  <si>
    <t>510844</t>
  </si>
  <si>
    <t>40/2018/01236</t>
  </si>
  <si>
    <t>510860</t>
  </si>
  <si>
    <t>40/2018/01265</t>
  </si>
  <si>
    <t>510948</t>
  </si>
  <si>
    <t>40/2018/01266</t>
  </si>
  <si>
    <t>510950</t>
  </si>
  <si>
    <t>40/2018/01267</t>
  </si>
  <si>
    <t>510952</t>
  </si>
  <si>
    <t>40/2018/01285</t>
  </si>
  <si>
    <t>511167</t>
  </si>
  <si>
    <t>40/2018/01307</t>
  </si>
  <si>
    <t>511393</t>
  </si>
  <si>
    <t>40/2018/01308</t>
  </si>
  <si>
    <t>511395</t>
  </si>
  <si>
    <t>40/2018/01289</t>
  </si>
  <si>
    <t>511185</t>
  </si>
  <si>
    <t>40/2018/01327</t>
  </si>
  <si>
    <t>513938</t>
  </si>
  <si>
    <t>40/2018/01330</t>
  </si>
  <si>
    <t>514055</t>
  </si>
  <si>
    <t>514062</t>
  </si>
  <si>
    <t>40/2018/01335</t>
  </si>
  <si>
    <t>514279</t>
  </si>
  <si>
    <t>40/2018/01336</t>
  </si>
  <si>
    <t>514284</t>
  </si>
  <si>
    <t>514288</t>
  </si>
  <si>
    <t>40/2018/01343</t>
  </si>
  <si>
    <t>514311</t>
  </si>
  <si>
    <t>514313</t>
  </si>
  <si>
    <t>40/2018/01349</t>
  </si>
  <si>
    <t>514330</t>
  </si>
  <si>
    <t>40/2018/01353</t>
  </si>
  <si>
    <t>514343</t>
  </si>
  <si>
    <t>40/2018/01354</t>
  </si>
  <si>
    <t>514346</t>
  </si>
  <si>
    <t>40/2018/01355</t>
  </si>
  <si>
    <t>514349</t>
  </si>
  <si>
    <t>40/2018/01359</t>
  </si>
  <si>
    <t>514361</t>
  </si>
  <si>
    <t>514363</t>
  </si>
  <si>
    <t>40/2018/01376</t>
  </si>
  <si>
    <t>514407</t>
  </si>
  <si>
    <t>40/2018/01377</t>
  </si>
  <si>
    <t>514409</t>
  </si>
  <si>
    <t>40/2018/01383</t>
  </si>
  <si>
    <t>514423</t>
  </si>
  <si>
    <t>40/2018/01394</t>
  </si>
  <si>
    <t>514506</t>
  </si>
  <si>
    <t>40/2018/01398</t>
  </si>
  <si>
    <t>514518</t>
  </si>
  <si>
    <t>514520</t>
  </si>
  <si>
    <t>90/2018/01478</t>
  </si>
  <si>
    <t>509496</t>
  </si>
  <si>
    <t>90/2018/01480</t>
  </si>
  <si>
    <t>509500</t>
  </si>
  <si>
    <t>90/2018/01483</t>
  </si>
  <si>
    <t>509506</t>
  </si>
  <si>
    <t>90/2018/01484</t>
  </si>
  <si>
    <t>509508</t>
  </si>
  <si>
    <t>90/2018/01486</t>
  </si>
  <si>
    <t>509512</t>
  </si>
  <si>
    <t>90/2018/01488</t>
  </si>
  <si>
    <t>509575</t>
  </si>
  <si>
    <t>90/2018/01490</t>
  </si>
  <si>
    <t>509591</t>
  </si>
  <si>
    <t>90/2018/01498</t>
  </si>
  <si>
    <t>510277</t>
  </si>
  <si>
    <t>641300</t>
  </si>
  <si>
    <t>510281</t>
  </si>
  <si>
    <t>510285</t>
  </si>
  <si>
    <t>510287</t>
  </si>
  <si>
    <t>510289</t>
  </si>
  <si>
    <t>510291</t>
  </si>
  <si>
    <t>510293</t>
  </si>
  <si>
    <t>510283</t>
  </si>
  <si>
    <t>90/2018/01499</t>
  </si>
  <si>
    <t>510797</t>
  </si>
  <si>
    <t>510796</t>
  </si>
  <si>
    <t>64/2018/00011</t>
  </si>
  <si>
    <t>510803</t>
  </si>
  <si>
    <t>510805</t>
  </si>
  <si>
    <t>510807</t>
  </si>
  <si>
    <t>510809</t>
  </si>
  <si>
    <t>510812</t>
  </si>
  <si>
    <t>40/2018/01239</t>
  </si>
  <si>
    <t>510867</t>
  </si>
  <si>
    <t>40/2018/01240</t>
  </si>
  <si>
    <t>510870</t>
  </si>
  <si>
    <t>40/2018/01244</t>
  </si>
  <si>
    <t>510882</t>
  </si>
  <si>
    <t>40/2018/01256</t>
  </si>
  <si>
    <t>510918</t>
  </si>
  <si>
    <t>40/2018/01257</t>
  </si>
  <si>
    <t>510921</t>
  </si>
  <si>
    <t>40/2018/01263</t>
  </si>
  <si>
    <t>510939</t>
  </si>
  <si>
    <t>510941</t>
  </si>
  <si>
    <t>40/2018/01264</t>
  </si>
  <si>
    <t>510943</t>
  </si>
  <si>
    <t>510945</t>
  </si>
  <si>
    <t>40/2018/01286</t>
  </si>
  <si>
    <t>511170</t>
  </si>
  <si>
    <t>40/2018/01290</t>
  </si>
  <si>
    <t>511188</t>
  </si>
  <si>
    <t>40/2018/01294</t>
  </si>
  <si>
    <t>511358</t>
  </si>
  <si>
    <t>40/2018/01310</t>
  </si>
  <si>
    <t>511399</t>
  </si>
  <si>
    <t>40/2018/01313</t>
  </si>
  <si>
    <t>511410</t>
  </si>
  <si>
    <t>40/2018/01316</t>
  </si>
  <si>
    <t>511419</t>
  </si>
  <si>
    <t>40/2018/01319</t>
  </si>
  <si>
    <t>511428</t>
  </si>
  <si>
    <t>40/2018/01320</t>
  </si>
  <si>
    <t>511431</t>
  </si>
  <si>
    <t>40/2018/01321</t>
  </si>
  <si>
    <t>511434</t>
  </si>
  <si>
    <t>510279</t>
  </si>
  <si>
    <t>40/2018/01323</t>
  </si>
  <si>
    <t>511440</t>
  </si>
  <si>
    <t>40/2018/01325</t>
  </si>
  <si>
    <t>511446</t>
  </si>
  <si>
    <t>40/2018/01326</t>
  </si>
  <si>
    <t>511448</t>
  </si>
  <si>
    <t>90/2018/01515</t>
  </si>
  <si>
    <t>511481</t>
  </si>
  <si>
    <t>40/2018/01332</t>
  </si>
  <si>
    <t>514156</t>
  </si>
  <si>
    <t>40/2018/01333</t>
  </si>
  <si>
    <t>514160</t>
  </si>
  <si>
    <t>514162</t>
  </si>
  <si>
    <t>40/2018/01334</t>
  </si>
  <si>
    <t>514274</t>
  </si>
  <si>
    <t>40/2018/01337</t>
  </si>
  <si>
    <t>514290</t>
  </si>
  <si>
    <t>40/2018/01338</t>
  </si>
  <si>
    <t>514293</t>
  </si>
  <si>
    <t>40/2018/01340</t>
  </si>
  <si>
    <t>514301</t>
  </si>
  <si>
    <t>40/2018/01341</t>
  </si>
  <si>
    <t>514304</t>
  </si>
  <si>
    <t>40/2018/01342</t>
  </si>
  <si>
    <t>514307</t>
  </si>
  <si>
    <t>514309</t>
  </si>
  <si>
    <t>40/2018/01344</t>
  </si>
  <si>
    <t>514315</t>
  </si>
  <si>
    <t>40/2018/01345</t>
  </si>
  <si>
    <t>514318</t>
  </si>
  <si>
    <t>40/2018/01346</t>
  </si>
  <si>
    <t>514321</t>
  </si>
  <si>
    <t>40/2018/01347</t>
  </si>
  <si>
    <t>514324</t>
  </si>
  <si>
    <t>514295</t>
  </si>
  <si>
    <t>40/2018/01350</t>
  </si>
  <si>
    <t>514333</t>
  </si>
  <si>
    <t>514335</t>
  </si>
  <si>
    <t>40/2018/01351</t>
  </si>
  <si>
    <t>514337</t>
  </si>
  <si>
    <t>40/2018/01352</t>
  </si>
  <si>
    <t>514340</t>
  </si>
  <si>
    <t>40/2018/01358</t>
  </si>
  <si>
    <t>514358</t>
  </si>
  <si>
    <t>40/2018/01362</t>
  </si>
  <si>
    <t>514371</t>
  </si>
  <si>
    <t>40/2018/01363</t>
  </si>
  <si>
    <t>514374</t>
  </si>
  <si>
    <t>40/2018/01364</t>
  </si>
  <si>
    <t>514377</t>
  </si>
  <si>
    <t>40/2018/01386</t>
  </si>
  <si>
    <t>514430</t>
  </si>
  <si>
    <t>40/2018/01387</t>
  </si>
  <si>
    <t>514433</t>
  </si>
  <si>
    <t>40/2018/01590</t>
  </si>
  <si>
    <t>516633</t>
  </si>
  <si>
    <t>40/2018/01591</t>
  </si>
  <si>
    <t>516636</t>
  </si>
  <si>
    <t>40/2018/01291</t>
  </si>
  <si>
    <t>511191</t>
  </si>
  <si>
    <t>40/2018/01292</t>
  </si>
  <si>
    <t>511194</t>
  </si>
  <si>
    <t>40/2018/01388</t>
  </si>
  <si>
    <t>514436</t>
  </si>
  <si>
    <t>514438</t>
  </si>
  <si>
    <t>40/2018/01415</t>
  </si>
  <si>
    <t>515486</t>
  </si>
  <si>
    <t>40/2018/01418</t>
  </si>
  <si>
    <t>515495</t>
  </si>
  <si>
    <t>40/2018/01433</t>
  </si>
  <si>
    <t>515721</t>
  </si>
  <si>
    <t>40/2018/01478</t>
  </si>
  <si>
    <t>516109</t>
  </si>
  <si>
    <t>40/2018/01479</t>
  </si>
  <si>
    <t>516114</t>
  </si>
  <si>
    <t>40/2018/01550</t>
  </si>
  <si>
    <t>516358</t>
  </si>
  <si>
    <t>40/2018/01218</t>
  </si>
  <si>
    <t>510580</t>
  </si>
  <si>
    <t>24/2018/00440</t>
  </si>
  <si>
    <t>510963</t>
  </si>
  <si>
    <t>28/2018/00020</t>
  </si>
  <si>
    <t>511047</t>
  </si>
  <si>
    <t>32/2018/01069</t>
  </si>
  <si>
    <t>511061</t>
  </si>
  <si>
    <t>40/2018/01309</t>
  </si>
  <si>
    <t>511397</t>
  </si>
  <si>
    <t>90/2018/02140</t>
  </si>
  <si>
    <t>519171</t>
  </si>
  <si>
    <t>40/2018/01322</t>
  </si>
  <si>
    <t>511437</t>
  </si>
  <si>
    <t>23/2018/00262</t>
  </si>
  <si>
    <t>510782</t>
  </si>
  <si>
    <t>90/2018/01516</t>
  </si>
  <si>
    <t>511483</t>
  </si>
  <si>
    <t>90/2018/02145</t>
  </si>
  <si>
    <t>519205</t>
  </si>
  <si>
    <t>43/2018/00008</t>
  </si>
  <si>
    <t>510822</t>
  </si>
  <si>
    <t>42/2018/00019</t>
  </si>
  <si>
    <t>510824</t>
  </si>
  <si>
    <t>24/2018/00447</t>
  </si>
  <si>
    <t>510978</t>
  </si>
  <si>
    <t>26/2018/00128</t>
  </si>
  <si>
    <t>511011</t>
  </si>
  <si>
    <t>27/2018/00342</t>
  </si>
  <si>
    <t>511032</t>
  </si>
  <si>
    <t>32/2018/01086</t>
  </si>
  <si>
    <t>511095</t>
  </si>
  <si>
    <t>35/2018/00437</t>
  </si>
  <si>
    <t>511291</t>
  </si>
  <si>
    <t>90/2018/01502</t>
  </si>
  <si>
    <t>511315</t>
  </si>
  <si>
    <t>648010</t>
  </si>
  <si>
    <t>40/2018/01279</t>
  </si>
  <si>
    <t>511147</t>
  </si>
  <si>
    <t>40/2018/01280</t>
  </si>
  <si>
    <t>511150</t>
  </si>
  <si>
    <t>40/2018/01348</t>
  </si>
  <si>
    <t>514327</t>
  </si>
  <si>
    <t>90/2018/01816</t>
  </si>
  <si>
    <t>514526</t>
  </si>
  <si>
    <t>90/2018/01817</t>
  </si>
  <si>
    <t>514528</t>
  </si>
  <si>
    <t>24/2018/00452</t>
  </si>
  <si>
    <t>510988</t>
  </si>
  <si>
    <t>26/2018/00130</t>
  </si>
  <si>
    <t>511015</t>
  </si>
  <si>
    <t>27/2018/00344</t>
  </si>
  <si>
    <t>511036</t>
  </si>
  <si>
    <t>32/2018/01089</t>
  </si>
  <si>
    <t>511101</t>
  </si>
  <si>
    <t>35/2018/00440</t>
  </si>
  <si>
    <t>511297</t>
  </si>
  <si>
    <t>40/2018/01312</t>
  </si>
  <si>
    <t>511407</t>
  </si>
  <si>
    <t>90/2018/01511</t>
  </si>
  <si>
    <t>511468</t>
  </si>
  <si>
    <t>40/2018/01384</t>
  </si>
  <si>
    <t>514425</t>
  </si>
  <si>
    <t>628400</t>
  </si>
  <si>
    <t>40/2018/01385</t>
  </si>
  <si>
    <t>514428</t>
  </si>
  <si>
    <t>90/2018/01818</t>
  </si>
  <si>
    <t>514530</t>
  </si>
  <si>
    <t>40/2018/01447</t>
  </si>
  <si>
    <t>515988</t>
  </si>
  <si>
    <t>40/2018/01480</t>
  </si>
  <si>
    <t>516123</t>
  </si>
  <si>
    <t>516125</t>
  </si>
  <si>
    <t>90/2018/02146</t>
  </si>
  <si>
    <t>519210</t>
  </si>
  <si>
    <t>40/2018/01315</t>
  </si>
  <si>
    <t>511416</t>
  </si>
  <si>
    <t>40/2018/01367</t>
  </si>
  <si>
    <t>514386</t>
  </si>
  <si>
    <t>40/2018/01389</t>
  </si>
  <si>
    <t>514441</t>
  </si>
  <si>
    <t>40/2018/01442</t>
  </si>
  <si>
    <t>515946</t>
  </si>
  <si>
    <t>40/2018/01408</t>
  </si>
  <si>
    <t>515465</t>
  </si>
  <si>
    <t>40/2018/01419</t>
  </si>
  <si>
    <t>515498</t>
  </si>
  <si>
    <t>40/2018/01431</t>
  </si>
  <si>
    <t>515715</t>
  </si>
  <si>
    <t>40/2018/01438</t>
  </si>
  <si>
    <t>515736</t>
  </si>
  <si>
    <t>40/2018/01439</t>
  </si>
  <si>
    <t>515739</t>
  </si>
  <si>
    <t>40/2018/01473</t>
  </si>
  <si>
    <t>516090</t>
  </si>
  <si>
    <t>23/2018/00271</t>
  </si>
  <si>
    <t>511176</t>
  </si>
  <si>
    <t>40/2018/01324</t>
  </si>
  <si>
    <t>511443</t>
  </si>
  <si>
    <t>24/2018/00461</t>
  </si>
  <si>
    <t>513834</t>
  </si>
  <si>
    <t>26/2018/00136</t>
  </si>
  <si>
    <t>513882</t>
  </si>
  <si>
    <t>27/2018/00352</t>
  </si>
  <si>
    <t>513906</t>
  </si>
  <si>
    <t>28/2018/00022</t>
  </si>
  <si>
    <t>513934</t>
  </si>
  <si>
    <t>32/2018/01112</t>
  </si>
  <si>
    <t>513967</t>
  </si>
  <si>
    <t>35/2018/00447</t>
  </si>
  <si>
    <t>514242</t>
  </si>
  <si>
    <t>24/2018/00462</t>
  </si>
  <si>
    <t>513836</t>
  </si>
  <si>
    <t>32/2018/01115</t>
  </si>
  <si>
    <t>513973</t>
  </si>
  <si>
    <t>32/2018/01116</t>
  </si>
  <si>
    <t>513975</t>
  </si>
  <si>
    <t>40/2018/01390</t>
  </si>
  <si>
    <t>514463</t>
  </si>
  <si>
    <t>40/2018/01395</t>
  </si>
  <si>
    <t>514509</t>
  </si>
  <si>
    <t>36/2018/00024</t>
  </si>
  <si>
    <t>515073</t>
  </si>
  <si>
    <t>90/2018/01824</t>
  </si>
  <si>
    <t>515078</t>
  </si>
  <si>
    <t>40/2018/01407</t>
  </si>
  <si>
    <t>515462</t>
  </si>
  <si>
    <t>40/2018/01417</t>
  </si>
  <si>
    <t>515492</t>
  </si>
  <si>
    <t>40/2018/01443</t>
  </si>
  <si>
    <t>515949</t>
  </si>
  <si>
    <t>42/2018/00020</t>
  </si>
  <si>
    <t>511478</t>
  </si>
  <si>
    <t>40/2018/01457</t>
  </si>
  <si>
    <t>516018</t>
  </si>
  <si>
    <t>40/2018/01459</t>
  </si>
  <si>
    <t>516047</t>
  </si>
  <si>
    <t>40/2018/01371</t>
  </si>
  <si>
    <t>514397</t>
  </si>
  <si>
    <t>40/2018/01381</t>
  </si>
  <si>
    <t>514418</t>
  </si>
  <si>
    <t>40/2018/01455</t>
  </si>
  <si>
    <t>516012</t>
  </si>
  <si>
    <t>40/2018/01391</t>
  </si>
  <si>
    <t>514466</t>
  </si>
  <si>
    <t>90/2018/01823</t>
  </si>
  <si>
    <t>514788</t>
  </si>
  <si>
    <t>40/2018/01409</t>
  </si>
  <si>
    <t>515468</t>
  </si>
  <si>
    <t>40/2018/01432</t>
  </si>
  <si>
    <t>515718</t>
  </si>
  <si>
    <t>40/2018/01444</t>
  </si>
  <si>
    <t>515952</t>
  </si>
  <si>
    <t>40/2018/01572</t>
  </si>
  <si>
    <t>516472</t>
  </si>
  <si>
    <t>90/2018/02141</t>
  </si>
  <si>
    <t>519173</t>
  </si>
  <si>
    <t>40/2018/01650</t>
  </si>
  <si>
    <t>519593</t>
  </si>
  <si>
    <t>40/2018/01429</t>
  </si>
  <si>
    <t>515709</t>
  </si>
  <si>
    <t>40/2018/01465</t>
  </si>
  <si>
    <t>516066</t>
  </si>
  <si>
    <t>40/2018/01466</t>
  </si>
  <si>
    <t>516069</t>
  </si>
  <si>
    <t>23/2018/00263</t>
  </si>
  <si>
    <t>510793</t>
  </si>
  <si>
    <t>40/2018/01441</t>
  </si>
  <si>
    <t>515891</t>
  </si>
  <si>
    <t>618300</t>
  </si>
  <si>
    <t>40/2018/01589</t>
  </si>
  <si>
    <t>516630</t>
  </si>
  <si>
    <t>43/2018/00009</t>
  </si>
  <si>
    <t>514472</t>
  </si>
  <si>
    <t>42/2018/00021</t>
  </si>
  <si>
    <t>514474</t>
  </si>
  <si>
    <t>42/2018/00022</t>
  </si>
  <si>
    <t>514476</t>
  </si>
  <si>
    <t>42/2018/00023</t>
  </si>
  <si>
    <t>514478</t>
  </si>
  <si>
    <t>42/2018/00024</t>
  </si>
  <si>
    <t>514480</t>
  </si>
  <si>
    <t>40/2018/01450</t>
  </si>
  <si>
    <t>515997</t>
  </si>
  <si>
    <t>90/2018/01838</t>
  </si>
  <si>
    <t>516042</t>
  </si>
  <si>
    <t>516044</t>
  </si>
  <si>
    <t>622610</t>
  </si>
  <si>
    <t>40/2018/01482</t>
  </si>
  <si>
    <t>516130</t>
  </si>
  <si>
    <t>516132</t>
  </si>
  <si>
    <t>40/2018/02012</t>
  </si>
  <si>
    <t>526328</t>
  </si>
  <si>
    <t>40/2018/01426</t>
  </si>
  <si>
    <t>515700</t>
  </si>
  <si>
    <t>40/2018/01437</t>
  </si>
  <si>
    <t>515733</t>
  </si>
  <si>
    <t>40/2018/01410</t>
  </si>
  <si>
    <t>515471</t>
  </si>
  <si>
    <t>40/2018/01420</t>
  </si>
  <si>
    <t>515533</t>
  </si>
  <si>
    <t>40/2018/01434</t>
  </si>
  <si>
    <t>515724</t>
  </si>
  <si>
    <t>40/2018/01435</t>
  </si>
  <si>
    <t>515727</t>
  </si>
  <si>
    <t>40/2018/01481</t>
  </si>
  <si>
    <t>516127</t>
  </si>
  <si>
    <t>40/2018/01470</t>
  </si>
  <si>
    <t>516081</t>
  </si>
  <si>
    <t>40/2018/01579</t>
  </si>
  <si>
    <t>516526</t>
  </si>
  <si>
    <t>40/2018/01586</t>
  </si>
  <si>
    <t>516624</t>
  </si>
  <si>
    <t>42/2018/00025</t>
  </si>
  <si>
    <t>514779</t>
  </si>
  <si>
    <t>40/2018/01573</t>
  </si>
  <si>
    <t>516475</t>
  </si>
  <si>
    <t>40/2018/01581</t>
  </si>
  <si>
    <t>516585</t>
  </si>
  <si>
    <t>40/2018/01582</t>
  </si>
  <si>
    <t>516587</t>
  </si>
  <si>
    <t>42/2018/00026</t>
  </si>
  <si>
    <t>514791</t>
  </si>
  <si>
    <t>40/2018/01540</t>
  </si>
  <si>
    <t>516310</t>
  </si>
  <si>
    <t>40/2018/01563</t>
  </si>
  <si>
    <t>516391</t>
  </si>
  <si>
    <t>40/2018/01565</t>
  </si>
  <si>
    <t>516397</t>
  </si>
  <si>
    <t>40/2018/01578</t>
  </si>
  <si>
    <t>516503</t>
  </si>
  <si>
    <t>615600</t>
  </si>
  <si>
    <t>40/2018/01699</t>
  </si>
  <si>
    <t>520016</t>
  </si>
  <si>
    <t>40/2018/01700</t>
  </si>
  <si>
    <t>520019</t>
  </si>
  <si>
    <t>40/2018/01738</t>
  </si>
  <si>
    <t>520109</t>
  </si>
  <si>
    <t>40/2018/01454</t>
  </si>
  <si>
    <t>516009</t>
  </si>
  <si>
    <t>40/2018/01574</t>
  </si>
  <si>
    <t>516477</t>
  </si>
  <si>
    <t>40/2018/01575</t>
  </si>
  <si>
    <t>516479</t>
  </si>
  <si>
    <t>40/2018/01576</t>
  </si>
  <si>
    <t>516481</t>
  </si>
  <si>
    <t>40/2018/01462</t>
  </si>
  <si>
    <t>516056</t>
  </si>
  <si>
    <t>516058</t>
  </si>
  <si>
    <t>40/2018/01571</t>
  </si>
  <si>
    <t>516458</t>
  </si>
  <si>
    <t>40/2018/01588</t>
  </si>
  <si>
    <t>516628</t>
  </si>
  <si>
    <t>40/2018/01614</t>
  </si>
  <si>
    <t>519206</t>
  </si>
  <si>
    <t>637810</t>
  </si>
  <si>
    <t>40/2018/01698</t>
  </si>
  <si>
    <t>520013</t>
  </si>
  <si>
    <t>40/2018/01402</t>
  </si>
  <si>
    <t>515355</t>
  </si>
  <si>
    <t>40/2018/01403</t>
  </si>
  <si>
    <t>515358</t>
  </si>
  <si>
    <t>40/2018/01404</t>
  </si>
  <si>
    <t>515421</t>
  </si>
  <si>
    <t>40/2018/01405</t>
  </si>
  <si>
    <t>515428</t>
  </si>
  <si>
    <t>40/2018/01451</t>
  </si>
  <si>
    <t>516000</t>
  </si>
  <si>
    <t>40/2018/01452</t>
  </si>
  <si>
    <t>516003</t>
  </si>
  <si>
    <t>40/2018/01453</t>
  </si>
  <si>
    <t>516006</t>
  </si>
  <si>
    <t>40/2018/01487</t>
  </si>
  <si>
    <t>516149</t>
  </si>
  <si>
    <t>40/2018/01584</t>
  </si>
  <si>
    <t>516608</t>
  </si>
  <si>
    <t>90/2018/01806</t>
  </si>
  <si>
    <t>514447</t>
  </si>
  <si>
    <t>90/2018/01808</t>
  </si>
  <si>
    <t>514451</t>
  </si>
  <si>
    <t>90/2018/01809</t>
  </si>
  <si>
    <t>514453</t>
  </si>
  <si>
    <t>90/2018/01811</t>
  </si>
  <si>
    <t>514457</t>
  </si>
  <si>
    <t>90/2018/01815</t>
  </si>
  <si>
    <t>514501</t>
  </si>
  <si>
    <t>40/2018/01401</t>
  </si>
  <si>
    <t>515352</t>
  </si>
  <si>
    <t>40/2018/01406</t>
  </si>
  <si>
    <t>515443</t>
  </si>
  <si>
    <t>40/2018/01411</t>
  </si>
  <si>
    <t>515474</t>
  </si>
  <si>
    <t>40/2018/01412</t>
  </si>
  <si>
    <t>515477</t>
  </si>
  <si>
    <t>40/2018/01414</t>
  </si>
  <si>
    <t>515483</t>
  </si>
  <si>
    <t>40/2018/01416</t>
  </si>
  <si>
    <t>515489</t>
  </si>
  <si>
    <t>40/2018/01421</t>
  </si>
  <si>
    <t>515563</t>
  </si>
  <si>
    <t>40/2018/01422</t>
  </si>
  <si>
    <t>515588</t>
  </si>
  <si>
    <t>40/2018/01424</t>
  </si>
  <si>
    <t>515684</t>
  </si>
  <si>
    <t>40/2018/01425</t>
  </si>
  <si>
    <t>515697</t>
  </si>
  <si>
    <t>40/2018/01427</t>
  </si>
  <si>
    <t>515703</t>
  </si>
  <si>
    <t>40/2018/01428</t>
  </si>
  <si>
    <t>515706</t>
  </si>
  <si>
    <t>40/2018/01430</t>
  </si>
  <si>
    <t>515712</t>
  </si>
  <si>
    <t>40/2018/01436</t>
  </si>
  <si>
    <t>515730</t>
  </si>
  <si>
    <t>40/2018/01440</t>
  </si>
  <si>
    <t>515864</t>
  </si>
  <si>
    <t>90/2018/01833</t>
  </si>
  <si>
    <t>516030</t>
  </si>
  <si>
    <t>40/2018/01445</t>
  </si>
  <si>
    <t>515982</t>
  </si>
  <si>
    <t>40/2018/01446</t>
  </si>
  <si>
    <t>515985</t>
  </si>
  <si>
    <t>40/2018/01448</t>
  </si>
  <si>
    <t>515991</t>
  </si>
  <si>
    <t>40/2018/01449</t>
  </si>
  <si>
    <t>515994</t>
  </si>
  <si>
    <t>40/2018/01456</t>
  </si>
  <si>
    <t>516015</t>
  </si>
  <si>
    <t>40/2018/01458</t>
  </si>
  <si>
    <t>516021</t>
  </si>
  <si>
    <t>516023</t>
  </si>
  <si>
    <t>40/2018/01460</t>
  </si>
  <si>
    <t>516050</t>
  </si>
  <si>
    <t>40/2018/01461</t>
  </si>
  <si>
    <t>516054</t>
  </si>
  <si>
    <t>40/2018/01463</t>
  </si>
  <si>
    <t>516060</t>
  </si>
  <si>
    <t>40/2018/01464</t>
  </si>
  <si>
    <t>516063</t>
  </si>
  <si>
    <t>40/2018/01467</t>
  </si>
  <si>
    <t>516072</t>
  </si>
  <si>
    <t>40/2018/01468</t>
  </si>
  <si>
    <t>516075</t>
  </si>
  <si>
    <t>40/2018/01469</t>
  </si>
  <si>
    <t>516078</t>
  </si>
  <si>
    <t>40/2018/01471</t>
  </si>
  <si>
    <t>516084</t>
  </si>
  <si>
    <t>40/2018/01472</t>
  </si>
  <si>
    <t>516087</t>
  </si>
  <si>
    <t>40/2018/01474</t>
  </si>
  <si>
    <t>516093</t>
  </si>
  <si>
    <t>40/2018/01475</t>
  </si>
  <si>
    <t>516096</t>
  </si>
  <si>
    <t>40/2018/01476</t>
  </si>
  <si>
    <t>516099</t>
  </si>
  <si>
    <t>40/2018/01477</t>
  </si>
  <si>
    <t>516102</t>
  </si>
  <si>
    <t>40/2018/01483</t>
  </si>
  <si>
    <t>516134</t>
  </si>
  <si>
    <t>516136</t>
  </si>
  <si>
    <t>40/2018/01484</t>
  </si>
  <si>
    <t>516138</t>
  </si>
  <si>
    <t>516140</t>
  </si>
  <si>
    <t>516141</t>
  </si>
  <si>
    <t>40/2018/01485</t>
  </si>
  <si>
    <t>516143</t>
  </si>
  <si>
    <t>40/2018/01486</t>
  </si>
  <si>
    <t>516146</t>
  </si>
  <si>
    <t>40/2018/01488</t>
  </si>
  <si>
    <t>516153</t>
  </si>
  <si>
    <t>40/2018/01489</t>
  </si>
  <si>
    <t>516156</t>
  </si>
  <si>
    <t>40/2018/01490</t>
  </si>
  <si>
    <t>516159</t>
  </si>
  <si>
    <t>516161</t>
  </si>
  <si>
    <t>40/2018/01491</t>
  </si>
  <si>
    <t>516167</t>
  </si>
  <si>
    <t>40/2018/01541</t>
  </si>
  <si>
    <t>516313</t>
  </si>
  <si>
    <t>40/2018/01545</t>
  </si>
  <si>
    <t>516323</t>
  </si>
  <si>
    <t>40/2018/01546</t>
  </si>
  <si>
    <t>516326</t>
  </si>
  <si>
    <t>64/2018/00012</t>
  </si>
  <si>
    <t>516336</t>
  </si>
  <si>
    <t>64/2018/00013</t>
  </si>
  <si>
    <t>516346</t>
  </si>
  <si>
    <t>516348</t>
  </si>
  <si>
    <t>516350</t>
  </si>
  <si>
    <t>516352</t>
  </si>
  <si>
    <t>516354</t>
  </si>
  <si>
    <t>40/2018/01552</t>
  </si>
  <si>
    <t>516366</t>
  </si>
  <si>
    <t>40/2018/01557</t>
  </si>
  <si>
    <t>516378</t>
  </si>
  <si>
    <t>40/2018/01558</t>
  </si>
  <si>
    <t>516381</t>
  </si>
  <si>
    <t>40/2018/01559</t>
  </si>
  <si>
    <t>516383</t>
  </si>
  <si>
    <t>40/2018/01560</t>
  </si>
  <si>
    <t>516385</t>
  </si>
  <si>
    <t>40/2018/01561</t>
  </si>
  <si>
    <t>516387</t>
  </si>
  <si>
    <t>40/2018/01562</t>
  </si>
  <si>
    <t>516389</t>
  </si>
  <si>
    <t>40/2018/01566</t>
  </si>
  <si>
    <t>516400</t>
  </si>
  <si>
    <t>40/2018/01567</t>
  </si>
  <si>
    <t>516402</t>
  </si>
  <si>
    <t>40/2018/01568</t>
  </si>
  <si>
    <t>516404</t>
  </si>
  <si>
    <t>40/2018/01585</t>
  </si>
  <si>
    <t>516621</t>
  </si>
  <si>
    <t>40/2018/01593</t>
  </si>
  <si>
    <t>516720</t>
  </si>
  <si>
    <t>40/2018/01609</t>
  </si>
  <si>
    <t>519191</t>
  </si>
  <si>
    <t>40/2018/01610</t>
  </si>
  <si>
    <t>519193</t>
  </si>
  <si>
    <t>40/2018/01611</t>
  </si>
  <si>
    <t>519196</t>
  </si>
  <si>
    <t>519509</t>
  </si>
  <si>
    <t>90/2018/02151</t>
  </si>
  <si>
    <t>519604</t>
  </si>
  <si>
    <t>24/2018/00525</t>
  </si>
  <si>
    <t>515104</t>
  </si>
  <si>
    <t>28/2018/00025</t>
  </si>
  <si>
    <t>515345</t>
  </si>
  <si>
    <t>32/2018/01236</t>
  </si>
  <si>
    <t>515411</t>
  </si>
  <si>
    <t>40/2018/01493</t>
  </si>
  <si>
    <t>516183</t>
  </si>
  <si>
    <t>516185</t>
  </si>
  <si>
    <t>40/2018/01494</t>
  </si>
  <si>
    <t>516188</t>
  </si>
  <si>
    <t>40/2018/01495</t>
  </si>
  <si>
    <t>516191</t>
  </si>
  <si>
    <t>40/2018/01496</t>
  </si>
  <si>
    <t>516194</t>
  </si>
  <si>
    <t>40/2018/01504</t>
  </si>
  <si>
    <t>516222</t>
  </si>
  <si>
    <t>40/2018/01506</t>
  </si>
  <si>
    <t>516228</t>
  </si>
  <si>
    <t>516230</t>
  </si>
  <si>
    <t>40/2018/01551</t>
  </si>
  <si>
    <t>516361</t>
  </si>
  <si>
    <t>40/2018/01570</t>
  </si>
  <si>
    <t>516455</t>
  </si>
  <si>
    <t>40/2018/01577</t>
  </si>
  <si>
    <t>516501</t>
  </si>
  <si>
    <t>40/2018/01676</t>
  </si>
  <si>
    <t>519943</t>
  </si>
  <si>
    <t>40/2018/01677</t>
  </si>
  <si>
    <t>519946</t>
  </si>
  <si>
    <t>40/2018/01746</t>
  </si>
  <si>
    <t>520349</t>
  </si>
  <si>
    <t>40/2018/01587</t>
  </si>
  <si>
    <t>516626</t>
  </si>
  <si>
    <t>90/2018/02147</t>
  </si>
  <si>
    <t>519562</t>
  </si>
  <si>
    <t>40/2018/01549</t>
  </si>
  <si>
    <t>516335</t>
  </si>
  <si>
    <t>24/2018/00534</t>
  </si>
  <si>
    <t>515123</t>
  </si>
  <si>
    <t>26/2018/00163</t>
  </si>
  <si>
    <t>515229</t>
  </si>
  <si>
    <t>27/2018/00403</t>
  </si>
  <si>
    <t>515307</t>
  </si>
  <si>
    <t>40/2018/01413</t>
  </si>
  <si>
    <t>515480</t>
  </si>
  <si>
    <t>40/2018/01423</t>
  </si>
  <si>
    <t>515591</t>
  </si>
  <si>
    <t>32/2018/01247</t>
  </si>
  <si>
    <t>515439</t>
  </si>
  <si>
    <t>35/2018/00503</t>
  </si>
  <si>
    <t>515904</t>
  </si>
  <si>
    <t>40/2018/01502</t>
  </si>
  <si>
    <t>516212</t>
  </si>
  <si>
    <t>516214</t>
  </si>
  <si>
    <t>40/2018/01503</t>
  </si>
  <si>
    <t>516217</t>
  </si>
  <si>
    <t>516219</t>
  </si>
  <si>
    <t>40/2018/01509</t>
  </si>
  <si>
    <t>516238</t>
  </si>
  <si>
    <t>40/2018/01600</t>
  </si>
  <si>
    <t>516741</t>
  </si>
  <si>
    <t>90/2018/02411</t>
  </si>
  <si>
    <t>522144</t>
  </si>
  <si>
    <t>24/2018/00536</t>
  </si>
  <si>
    <t>515127</t>
  </si>
  <si>
    <t>26/2018/00165</t>
  </si>
  <si>
    <t>515233</t>
  </si>
  <si>
    <t>27/2018/00404</t>
  </si>
  <si>
    <t>515309</t>
  </si>
  <si>
    <t>40/2018/01400</t>
  </si>
  <si>
    <t>515349</t>
  </si>
  <si>
    <t>32/2018/01252</t>
  </si>
  <si>
    <t>515452</t>
  </si>
  <si>
    <t>35/2018/00506</t>
  </si>
  <si>
    <t>515910</t>
  </si>
  <si>
    <t>40/2018/01498</t>
  </si>
  <si>
    <t>516200</t>
  </si>
  <si>
    <t>40/2018/01499</t>
  </si>
  <si>
    <t>516203</t>
  </si>
  <si>
    <t>40/2018/01500</t>
  </si>
  <si>
    <t>516206</t>
  </si>
  <si>
    <t>40/2018/01501</t>
  </si>
  <si>
    <t>516209</t>
  </si>
  <si>
    <t>40/2018/01595</t>
  </si>
  <si>
    <t>516726</t>
  </si>
  <si>
    <t>40/2018/01598</t>
  </si>
  <si>
    <t>516735</t>
  </si>
  <si>
    <t>40/2018/01599</t>
  </si>
  <si>
    <t>516738</t>
  </si>
  <si>
    <t>90/2018/01836</t>
  </si>
  <si>
    <t>516036</t>
  </si>
  <si>
    <t>516038</t>
  </si>
  <si>
    <t>40/2018/01955</t>
  </si>
  <si>
    <t>525843</t>
  </si>
  <si>
    <t>40/2018/01508</t>
  </si>
  <si>
    <t>516235</t>
  </si>
  <si>
    <t>90/2018/02410</t>
  </si>
  <si>
    <t>522075</t>
  </si>
  <si>
    <t>40/2018/01492</t>
  </si>
  <si>
    <t>516180</t>
  </si>
  <si>
    <t>40/2018/01507</t>
  </si>
  <si>
    <t>516232</t>
  </si>
  <si>
    <t>24/2018/00546</t>
  </si>
  <si>
    <t>515148</t>
  </si>
  <si>
    <t>24/2018/00552</t>
  </si>
  <si>
    <t>515160</t>
  </si>
  <si>
    <t>26/2018/00171</t>
  </si>
  <si>
    <t>515246</t>
  </si>
  <si>
    <t>27/2018/00410</t>
  </si>
  <si>
    <t>515322</t>
  </si>
  <si>
    <t>28/2018/00026</t>
  </si>
  <si>
    <t>515347</t>
  </si>
  <si>
    <t>32/2018/01260</t>
  </si>
  <si>
    <t>515507</t>
  </si>
  <si>
    <t>32/2018/01265</t>
  </si>
  <si>
    <t>515517</t>
  </si>
  <si>
    <t>35/2018/00511</t>
  </si>
  <si>
    <t>515920</t>
  </si>
  <si>
    <t>36/2018/00027</t>
  </si>
  <si>
    <t>515957</t>
  </si>
  <si>
    <t>90/2018/01837</t>
  </si>
  <si>
    <t>516040</t>
  </si>
  <si>
    <t>40/2018/01636</t>
  </si>
  <si>
    <t>519537</t>
  </si>
  <si>
    <t>40/2018/01637</t>
  </si>
  <si>
    <t>519540</t>
  </si>
  <si>
    <t>40/2018/01642</t>
  </si>
  <si>
    <t>519555</t>
  </si>
  <si>
    <t>40/2018/01672</t>
  </si>
  <si>
    <t>519931</t>
  </si>
  <si>
    <t>40/2018/01638</t>
  </si>
  <si>
    <t>519543</t>
  </si>
  <si>
    <t>40/2018/01639</t>
  </si>
  <si>
    <t>519546</t>
  </si>
  <si>
    <t>40/2018/01646</t>
  </si>
  <si>
    <t>519581</t>
  </si>
  <si>
    <t>40/2018/01663</t>
  </si>
  <si>
    <t>519898</t>
  </si>
  <si>
    <t>40/2018/01510</t>
  </si>
  <si>
    <t>516241</t>
  </si>
  <si>
    <t>90/2018/02148</t>
  </si>
  <si>
    <t>519565</t>
  </si>
  <si>
    <t>40/2018/01497</t>
  </si>
  <si>
    <t>516197</t>
  </si>
  <si>
    <t>519511</t>
  </si>
  <si>
    <t>40/2018/01644</t>
  </si>
  <si>
    <t>519575</t>
  </si>
  <si>
    <t>40/2018/01543</t>
  </si>
  <si>
    <t>516319</t>
  </si>
  <si>
    <t>40/2018/01630</t>
  </si>
  <si>
    <t>519519</t>
  </si>
  <si>
    <t>40/2018/01632</t>
  </si>
  <si>
    <t>519524</t>
  </si>
  <si>
    <t>90/2018/02412</t>
  </si>
  <si>
    <t>522146</t>
  </si>
  <si>
    <t>40/2018/01633</t>
  </si>
  <si>
    <t>519527</t>
  </si>
  <si>
    <t>519529</t>
  </si>
  <si>
    <t>40/2018/01634</t>
  </si>
  <si>
    <t>519531</t>
  </si>
  <si>
    <t>40/2018/01645</t>
  </si>
  <si>
    <t>519578</t>
  </si>
  <si>
    <t>40/2018/01660</t>
  </si>
  <si>
    <t>519888</t>
  </si>
  <si>
    <t>519890</t>
  </si>
  <si>
    <t>40/2018/01664</t>
  </si>
  <si>
    <t>519901</t>
  </si>
  <si>
    <t>40/2018/01544</t>
  </si>
  <si>
    <t>516321</t>
  </si>
  <si>
    <t>40/2018/01602</t>
  </si>
  <si>
    <t>516747</t>
  </si>
  <si>
    <t>40/2018/01603</t>
  </si>
  <si>
    <t>516751</t>
  </si>
  <si>
    <t>40/2018/01640</t>
  </si>
  <si>
    <t>519549</t>
  </si>
  <si>
    <t>40/2018/01641</t>
  </si>
  <si>
    <t>519552</t>
  </si>
  <si>
    <t>40/2018/01643</t>
  </si>
  <si>
    <t>519558</t>
  </si>
  <si>
    <t>40/2018/01969</t>
  </si>
  <si>
    <t>525886</t>
  </si>
  <si>
    <t>40/2018/01608</t>
  </si>
  <si>
    <t>519188</t>
  </si>
  <si>
    <t>42/2018/00027</t>
  </si>
  <si>
    <t>516170</t>
  </si>
  <si>
    <t>42/2018/00028</t>
  </si>
  <si>
    <t>516172</t>
  </si>
  <si>
    <t>42/2018/00029</t>
  </si>
  <si>
    <t>516174</t>
  </si>
  <si>
    <t>40/2018/01618</t>
  </si>
  <si>
    <t>519222</t>
  </si>
  <si>
    <t>519224</t>
  </si>
  <si>
    <t>40/2018/01647</t>
  </si>
  <si>
    <t>519584</t>
  </si>
  <si>
    <t>40/2018/01606</t>
  </si>
  <si>
    <t>516760</t>
  </si>
  <si>
    <t>40/2018/01620</t>
  </si>
  <si>
    <t>519230</t>
  </si>
  <si>
    <t>519232</t>
  </si>
  <si>
    <t>40/2018/01671</t>
  </si>
  <si>
    <t>519928</t>
  </si>
  <si>
    <t>90/2018/02997</t>
  </si>
  <si>
    <t>530553</t>
  </si>
  <si>
    <t>40/2018/01626</t>
  </si>
  <si>
    <t>519501</t>
  </si>
  <si>
    <t>519503</t>
  </si>
  <si>
    <t>90/2018/02164</t>
  </si>
  <si>
    <t>519809</t>
  </si>
  <si>
    <t>40/2018/01659</t>
  </si>
  <si>
    <t>519885</t>
  </si>
  <si>
    <t>40/2018/01687</t>
  </si>
  <si>
    <t>519980</t>
  </si>
  <si>
    <t>40/2018/01695</t>
  </si>
  <si>
    <t>520004</t>
  </si>
  <si>
    <t>40/2018/01624</t>
  </si>
  <si>
    <t>519493</t>
  </si>
  <si>
    <t>519495</t>
  </si>
  <si>
    <t>40/2018/01629</t>
  </si>
  <si>
    <t>519517</t>
  </si>
  <si>
    <t>40/2018/01635</t>
  </si>
  <si>
    <t>519534</t>
  </si>
  <si>
    <t>40/2018/01648</t>
  </si>
  <si>
    <t>519587</t>
  </si>
  <si>
    <t>40/2018/01649</t>
  </si>
  <si>
    <t>519590</t>
  </si>
  <si>
    <t>24/2018/00597</t>
  </si>
  <si>
    <t>519340</t>
  </si>
  <si>
    <t>40/2018/01681</t>
  </si>
  <si>
    <t>519960</t>
  </si>
  <si>
    <t>40/2018/01723</t>
  </si>
  <si>
    <t>520069</t>
  </si>
  <si>
    <t>90/2018/02414</t>
  </si>
  <si>
    <t>522151</t>
  </si>
  <si>
    <t>40/2018/01836</t>
  </si>
  <si>
    <t>525482</t>
  </si>
  <si>
    <t>40/2018/01839</t>
  </si>
  <si>
    <t>525495</t>
  </si>
  <si>
    <t>40/2018/01607</t>
  </si>
  <si>
    <t>519184</t>
  </si>
  <si>
    <t>519186</t>
  </si>
  <si>
    <t>40/2018/01623</t>
  </si>
  <si>
    <t>519486</t>
  </si>
  <si>
    <t>40/2018/01631</t>
  </si>
  <si>
    <t>519521</t>
  </si>
  <si>
    <t>40/2018/01714</t>
  </si>
  <si>
    <t>520051</t>
  </si>
  <si>
    <t>40/2018/01715</t>
  </si>
  <si>
    <t>520053</t>
  </si>
  <si>
    <t>40/2018/01828</t>
  </si>
  <si>
    <t>525123</t>
  </si>
  <si>
    <t>40/2018/01829</t>
  </si>
  <si>
    <t>525125</t>
  </si>
  <si>
    <t>40/2018/01616</t>
  </si>
  <si>
    <t>519216</t>
  </si>
  <si>
    <t>40/2018/01651</t>
  </si>
  <si>
    <t>519596</t>
  </si>
  <si>
    <t>40/2018/01670</t>
  </si>
  <si>
    <t>519923</t>
  </si>
  <si>
    <t>519925</t>
  </si>
  <si>
    <t>40/2018/01680</t>
  </si>
  <si>
    <t>519957</t>
  </si>
  <si>
    <t>40/2018/01745</t>
  </si>
  <si>
    <t>520131</t>
  </si>
  <si>
    <t>40/2018/01749</t>
  </si>
  <si>
    <t>520361</t>
  </si>
  <si>
    <t>90/2018/01826</t>
  </si>
  <si>
    <t>515742</t>
  </si>
  <si>
    <t>90/2018/01828</t>
  </si>
  <si>
    <t>515746</t>
  </si>
  <si>
    <t>90/2018/01830</t>
  </si>
  <si>
    <t>516025</t>
  </si>
  <si>
    <t>90/2018/01842</t>
  </si>
  <si>
    <t>516117</t>
  </si>
  <si>
    <t>90/2018/01844</t>
  </si>
  <si>
    <t>516121</t>
  </si>
  <si>
    <t>90/2018/01845</t>
  </si>
  <si>
    <t>516163</t>
  </si>
  <si>
    <t>64/2018/00014</t>
  </si>
  <si>
    <t>519237</t>
  </si>
  <si>
    <t>519236</t>
  </si>
  <si>
    <t>64/2018/00015</t>
  </si>
  <si>
    <t>519244</t>
  </si>
  <si>
    <t>519246</t>
  </si>
  <si>
    <t>519248</t>
  </si>
  <si>
    <t>519250</t>
  </si>
  <si>
    <t>519252</t>
  </si>
  <si>
    <t>40/2018/01627</t>
  </si>
  <si>
    <t>519506</t>
  </si>
  <si>
    <t>519508</t>
  </si>
  <si>
    <t>40/2018/01652</t>
  </si>
  <si>
    <t>519599</t>
  </si>
  <si>
    <t>519601</t>
  </si>
  <si>
    <t>40/2018/01655</t>
  </si>
  <si>
    <t>519873</t>
  </si>
  <si>
    <t>40/2018/01656</t>
  </si>
  <si>
    <t>519876</t>
  </si>
  <si>
    <t>40/2018/01657</t>
  </si>
  <si>
    <t>519879</t>
  </si>
  <si>
    <t>40/2018/01658</t>
  </si>
  <si>
    <t>519882</t>
  </si>
  <si>
    <t>40/2018/01661</t>
  </si>
  <si>
    <t>519892</t>
  </si>
  <si>
    <t>40/2018/01662</t>
  </si>
  <si>
    <t>519895</t>
  </si>
  <si>
    <t>40/2018/01666</t>
  </si>
  <si>
    <t>519911</t>
  </si>
  <si>
    <t>40/2018/01667</t>
  </si>
  <si>
    <t>519914</t>
  </si>
  <si>
    <t>40/2018/01668</t>
  </si>
  <si>
    <t>519917</t>
  </si>
  <si>
    <t>40/2018/01669</t>
  </si>
  <si>
    <t>519920</t>
  </si>
  <si>
    <t>40/2018/01673</t>
  </si>
  <si>
    <t>519934</t>
  </si>
  <si>
    <t>40/2018/01674</t>
  </si>
  <si>
    <t>519937</t>
  </si>
  <si>
    <t>40/2018/01675</t>
  </si>
  <si>
    <t>519940</t>
  </si>
  <si>
    <t>40/2018/01678</t>
  </si>
  <si>
    <t>519949</t>
  </si>
  <si>
    <t>519951</t>
  </si>
  <si>
    <t>40/2018/01679</t>
  </si>
  <si>
    <t>519954</t>
  </si>
  <si>
    <t>40/2018/01682</t>
  </si>
  <si>
    <t>519963</t>
  </si>
  <si>
    <t>40/2018/01683</t>
  </si>
  <si>
    <t>519966</t>
  </si>
  <si>
    <t>40/2018/01684</t>
  </si>
  <si>
    <t>519971</t>
  </si>
  <si>
    <t>40/2018/01685</t>
  </si>
  <si>
    <t>519974</t>
  </si>
  <si>
    <t>40/2018/01686</t>
  </si>
  <si>
    <t>519977</t>
  </si>
  <si>
    <t>40/2018/01688</t>
  </si>
  <si>
    <t>519983</t>
  </si>
  <si>
    <t>40/2018/01689</t>
  </si>
  <si>
    <t>519986</t>
  </si>
  <si>
    <t>40/2018/01690</t>
  </si>
  <si>
    <t>519989</t>
  </si>
  <si>
    <t>40/2018/01691</t>
  </si>
  <si>
    <t>519992</t>
  </si>
  <si>
    <t>40/2018/01692</t>
  </si>
  <si>
    <t>519995</t>
  </si>
  <si>
    <t>40/2018/01693</t>
  </si>
  <si>
    <t>519998</t>
  </si>
  <si>
    <t>40/2018/01711</t>
  </si>
  <si>
    <t>520045</t>
  </si>
  <si>
    <t>40/2018/01712</t>
  </si>
  <si>
    <t>520047</t>
  </si>
  <si>
    <t>40/2018/01721</t>
  </si>
  <si>
    <t>520065</t>
  </si>
  <si>
    <t>40/2018/01722</t>
  </si>
  <si>
    <t>520067</t>
  </si>
  <si>
    <t>40/2018/01724</t>
  </si>
  <si>
    <t>520072</t>
  </si>
  <si>
    <t>40/2018/01725</t>
  </si>
  <si>
    <t>520074</t>
  </si>
  <si>
    <t>40/2018/01726</t>
  </si>
  <si>
    <t>520076</t>
  </si>
  <si>
    <t>40/2018/01727</t>
  </si>
  <si>
    <t>520078</t>
  </si>
  <si>
    <t>40/2018/01728</t>
  </si>
  <si>
    <t>520080</t>
  </si>
  <si>
    <t>40/2018/01729</t>
  </si>
  <si>
    <t>520082</t>
  </si>
  <si>
    <t>40/2018/01730</t>
  </si>
  <si>
    <t>520084</t>
  </si>
  <si>
    <t>40/2018/01740</t>
  </si>
  <si>
    <t>520115</t>
  </si>
  <si>
    <t>40/2018/01741</t>
  </si>
  <si>
    <t>520118</t>
  </si>
  <si>
    <t>40/2018/01742</t>
  </si>
  <si>
    <t>520121</t>
  </si>
  <si>
    <t>40/2018/01743</t>
  </si>
  <si>
    <t>520124</t>
  </si>
  <si>
    <t>40/2018/01744</t>
  </si>
  <si>
    <t>520127</t>
  </si>
  <si>
    <t>520129</t>
  </si>
  <si>
    <t>40/2018/01747</t>
  </si>
  <si>
    <t>520355</t>
  </si>
  <si>
    <t>40/2018/01748</t>
  </si>
  <si>
    <t>520358</t>
  </si>
  <si>
    <t>40/2018/01750</t>
  </si>
  <si>
    <t>522077</t>
  </si>
  <si>
    <t>522079</t>
  </si>
  <si>
    <t>40/2018/01752</t>
  </si>
  <si>
    <t>522084</t>
  </si>
  <si>
    <t>40/2018/01753</t>
  </si>
  <si>
    <t>522091</t>
  </si>
  <si>
    <t>522093</t>
  </si>
  <si>
    <t>40/2018/01755</t>
  </si>
  <si>
    <t>522095</t>
  </si>
  <si>
    <t>40/2018/01756</t>
  </si>
  <si>
    <t>522098</t>
  </si>
  <si>
    <t>40/2018/01757</t>
  </si>
  <si>
    <t>522101</t>
  </si>
  <si>
    <t>40/2018/01758</t>
  </si>
  <si>
    <t>522104</t>
  </si>
  <si>
    <t>40/2018/01770</t>
  </si>
  <si>
    <t>522139</t>
  </si>
  <si>
    <t>90/2018/02416</t>
  </si>
  <si>
    <t>522155</t>
  </si>
  <si>
    <t>40/2018/01780</t>
  </si>
  <si>
    <t>522182</t>
  </si>
  <si>
    <t>40/2018/01716</t>
  </si>
  <si>
    <t>520055</t>
  </si>
  <si>
    <t>40/2018/01696</t>
  </si>
  <si>
    <t>520007</t>
  </si>
  <si>
    <t>40/2018/01697</t>
  </si>
  <si>
    <t>520010</t>
  </si>
  <si>
    <t>40/2018/01769</t>
  </si>
  <si>
    <t>522135</t>
  </si>
  <si>
    <t>522137</t>
  </si>
  <si>
    <t>40/2018/01826</t>
  </si>
  <si>
    <t>525117</t>
  </si>
  <si>
    <t>40/2018/01827</t>
  </si>
  <si>
    <t>525120</t>
  </si>
  <si>
    <t>40/2018/01830</t>
  </si>
  <si>
    <t>525127</t>
  </si>
  <si>
    <t>40/2018/01968</t>
  </si>
  <si>
    <t>525879</t>
  </si>
  <si>
    <t>24/2018/00613</t>
  </si>
  <si>
    <t>519650</t>
  </si>
  <si>
    <t>28/2018/00028</t>
  </si>
  <si>
    <t>519726</t>
  </si>
  <si>
    <t>32/2018/01365</t>
  </si>
  <si>
    <t>519728</t>
  </si>
  <si>
    <t>40/2018/01694</t>
  </si>
  <si>
    <t>520001</t>
  </si>
  <si>
    <t>40/2018/01720</t>
  </si>
  <si>
    <t>520063</t>
  </si>
  <si>
    <t>24/2018/00616</t>
  </si>
  <si>
    <t>519657</t>
  </si>
  <si>
    <t>26/2018/00185</t>
  </si>
  <si>
    <t>519691</t>
  </si>
  <si>
    <t>27/2018/00442</t>
  </si>
  <si>
    <t>519712</t>
  </si>
  <si>
    <t>32/2018/01369</t>
  </si>
  <si>
    <t>519736</t>
  </si>
  <si>
    <t>35/2018/00535</t>
  </si>
  <si>
    <t>519782</t>
  </si>
  <si>
    <t>40/2018/01719</t>
  </si>
  <si>
    <t>520061</t>
  </si>
  <si>
    <t>40/2018/01731</t>
  </si>
  <si>
    <t>520086</t>
  </si>
  <si>
    <t>40/2018/01732</t>
  </si>
  <si>
    <t>520089</t>
  </si>
  <si>
    <t>40/2018/01733</t>
  </si>
  <si>
    <t>520092</t>
  </si>
  <si>
    <t>40/2018/01734</t>
  </si>
  <si>
    <t>520095</t>
  </si>
  <si>
    <t>40/2018/01735</t>
  </si>
  <si>
    <t>520098</t>
  </si>
  <si>
    <t>40/2018/01736</t>
  </si>
  <si>
    <t>520101</t>
  </si>
  <si>
    <t>24/2018/00622</t>
  </si>
  <si>
    <t>519669</t>
  </si>
  <si>
    <t>26/2018/00187</t>
  </si>
  <si>
    <t>519695</t>
  </si>
  <si>
    <t>27/2018/00445</t>
  </si>
  <si>
    <t>519719</t>
  </si>
  <si>
    <t>32/2018/01370</t>
  </si>
  <si>
    <t>519738</t>
  </si>
  <si>
    <t>35/2018/00537</t>
  </si>
  <si>
    <t>519786</t>
  </si>
  <si>
    <t>40/2018/01718</t>
  </si>
  <si>
    <t>520059</t>
  </si>
  <si>
    <t>42/2018/00030</t>
  </si>
  <si>
    <t>519561</t>
  </si>
  <si>
    <t>90/2018/02152</t>
  </si>
  <si>
    <t>519609</t>
  </si>
  <si>
    <t>23/2018/00325</t>
  </si>
  <si>
    <t>519639</t>
  </si>
  <si>
    <t>24/2018/00624</t>
  </si>
  <si>
    <t>519674</t>
  </si>
  <si>
    <t>40/2018/01708</t>
  </si>
  <si>
    <t>520039</t>
  </si>
  <si>
    <t>40/2018/01710</t>
  </si>
  <si>
    <t>520043</t>
  </si>
  <si>
    <t>40/2018/01713</t>
  </si>
  <si>
    <t>520049</t>
  </si>
  <si>
    <t>40/2018/01739</t>
  </si>
  <si>
    <t>520112</t>
  </si>
  <si>
    <t>40/2018/01759</t>
  </si>
  <si>
    <t>522107</t>
  </si>
  <si>
    <t>522110</t>
  </si>
  <si>
    <t>40/2018/01813</t>
  </si>
  <si>
    <t>522569</t>
  </si>
  <si>
    <t>90/2018/02566</t>
  </si>
  <si>
    <t>523852</t>
  </si>
  <si>
    <t>523853</t>
  </si>
  <si>
    <t>523854</t>
  </si>
  <si>
    <t>523855</t>
  </si>
  <si>
    <t>523856</t>
  </si>
  <si>
    <t>523857</t>
  </si>
  <si>
    <t>523858</t>
  </si>
  <si>
    <t>523859</t>
  </si>
  <si>
    <t>523860</t>
  </si>
  <si>
    <t>523861</t>
  </si>
  <si>
    <t>523862</t>
  </si>
  <si>
    <t>523863</t>
  </si>
  <si>
    <t>523864</t>
  </si>
  <si>
    <t>523865</t>
  </si>
  <si>
    <t>523866</t>
  </si>
  <si>
    <t>523867</t>
  </si>
  <si>
    <t>523868</t>
  </si>
  <si>
    <t>523869</t>
  </si>
  <si>
    <t>523870</t>
  </si>
  <si>
    <t>523871</t>
  </si>
  <si>
    <t>523872</t>
  </si>
  <si>
    <t>523873</t>
  </si>
  <si>
    <t>523874</t>
  </si>
  <si>
    <t>523875</t>
  </si>
  <si>
    <t>523876</t>
  </si>
  <si>
    <t>523877</t>
  </si>
  <si>
    <t>523878</t>
  </si>
  <si>
    <t>523879</t>
  </si>
  <si>
    <t>523880</t>
  </si>
  <si>
    <t>523881</t>
  </si>
  <si>
    <t>523882</t>
  </si>
  <si>
    <t>523883</t>
  </si>
  <si>
    <t>523884</t>
  </si>
  <si>
    <t>523885</t>
  </si>
  <si>
    <t>523886</t>
  </si>
  <si>
    <t>523887</t>
  </si>
  <si>
    <t>523888</t>
  </si>
  <si>
    <t>523889</t>
  </si>
  <si>
    <t>523890</t>
  </si>
  <si>
    <t>523891</t>
  </si>
  <si>
    <t>523892</t>
  </si>
  <si>
    <t>523893</t>
  </si>
  <si>
    <t>523894</t>
  </si>
  <si>
    <t>523895</t>
  </si>
  <si>
    <t>523896</t>
  </si>
  <si>
    <t>523897</t>
  </si>
  <si>
    <t>523898</t>
  </si>
  <si>
    <t>523899</t>
  </si>
  <si>
    <t>523900</t>
  </si>
  <si>
    <t>523901</t>
  </si>
  <si>
    <t>523902</t>
  </si>
  <si>
    <t>523903</t>
  </si>
  <si>
    <t>523904</t>
  </si>
  <si>
    <t>523905</t>
  </si>
  <si>
    <t>523906</t>
  </si>
  <si>
    <t>523907</t>
  </si>
  <si>
    <t>523908</t>
  </si>
  <si>
    <t>523909</t>
  </si>
  <si>
    <t>523910</t>
  </si>
  <si>
    <t>523911</t>
  </si>
  <si>
    <t>523912</t>
  </si>
  <si>
    <t>523913</t>
  </si>
  <si>
    <t>523914</t>
  </si>
  <si>
    <t>523915</t>
  </si>
  <si>
    <t>523916</t>
  </si>
  <si>
    <t>523917</t>
  </si>
  <si>
    <t>523918</t>
  </si>
  <si>
    <t>523919</t>
  </si>
  <si>
    <t>523920</t>
  </si>
  <si>
    <t>40/2018/01892</t>
  </si>
  <si>
    <t>525667</t>
  </si>
  <si>
    <t>40/2018/01954</t>
  </si>
  <si>
    <t>525841</t>
  </si>
  <si>
    <t>90/2018/02163</t>
  </si>
  <si>
    <t>519636</t>
  </si>
  <si>
    <t>23/2018/00326</t>
  </si>
  <si>
    <t>519641</t>
  </si>
  <si>
    <t>90/2018/02434</t>
  </si>
  <si>
    <t>522228</t>
  </si>
  <si>
    <t>90/2018/02435</t>
  </si>
  <si>
    <t>522230</t>
  </si>
  <si>
    <t>90/2018/02659</t>
  </si>
  <si>
    <t>524698</t>
  </si>
  <si>
    <t>524699</t>
  </si>
  <si>
    <t>524700</t>
  </si>
  <si>
    <t>524701</t>
  </si>
  <si>
    <t>524702</t>
  </si>
  <si>
    <t>524703</t>
  </si>
  <si>
    <t>524704</t>
  </si>
  <si>
    <t>524705</t>
  </si>
  <si>
    <t>524706</t>
  </si>
  <si>
    <t>524707</t>
  </si>
  <si>
    <t>524708</t>
  </si>
  <si>
    <t>524709</t>
  </si>
  <si>
    <t>524710</t>
  </si>
  <si>
    <t>524711</t>
  </si>
  <si>
    <t>524712</t>
  </si>
  <si>
    <t>524713</t>
  </si>
  <si>
    <t>524714</t>
  </si>
  <si>
    <t>524715</t>
  </si>
  <si>
    <t>524716</t>
  </si>
  <si>
    <t>524717</t>
  </si>
  <si>
    <t>524718</t>
  </si>
  <si>
    <t>524719</t>
  </si>
  <si>
    <t>524720</t>
  </si>
  <si>
    <t>524721</t>
  </si>
  <si>
    <t>524722</t>
  </si>
  <si>
    <t>524723</t>
  </si>
  <si>
    <t>524724</t>
  </si>
  <si>
    <t>524725</t>
  </si>
  <si>
    <t>524726</t>
  </si>
  <si>
    <t>524727</t>
  </si>
  <si>
    <t>524728</t>
  </si>
  <si>
    <t>40/2018/01781</t>
  </si>
  <si>
    <t>522185</t>
  </si>
  <si>
    <t>40/2018/01784</t>
  </si>
  <si>
    <t>522233</t>
  </si>
  <si>
    <t>40/2018/01807</t>
  </si>
  <si>
    <t>522549</t>
  </si>
  <si>
    <t>40/2018/01820</t>
  </si>
  <si>
    <t>522660</t>
  </si>
  <si>
    <t>40/2018/01835</t>
  </si>
  <si>
    <t>525479</t>
  </si>
  <si>
    <t>40/2018/01865</t>
  </si>
  <si>
    <t>525579</t>
  </si>
  <si>
    <t>36/2018/00033</t>
  </si>
  <si>
    <t>519796</t>
  </si>
  <si>
    <t>24/2018/00634</t>
  </si>
  <si>
    <t>520142</t>
  </si>
  <si>
    <t>24/2018/00635</t>
  </si>
  <si>
    <t>520144</t>
  </si>
  <si>
    <t>26/2018/00195</t>
  </si>
  <si>
    <t>520183</t>
  </si>
  <si>
    <t>27/2018/00453</t>
  </si>
  <si>
    <t>520209</t>
  </si>
  <si>
    <t>28/2018/00029</t>
  </si>
  <si>
    <t>520231</t>
  </si>
  <si>
    <t>32/2018/01379</t>
  </si>
  <si>
    <t>520245</t>
  </si>
  <si>
    <t>32/2018/01380</t>
  </si>
  <si>
    <t>520247</t>
  </si>
  <si>
    <t>34</t>
  </si>
  <si>
    <t>34/2018/00810</t>
  </si>
  <si>
    <t>520305</t>
  </si>
  <si>
    <t>35/2018/00539</t>
  </si>
  <si>
    <t>520323</t>
  </si>
  <si>
    <t>40/2018/01751</t>
  </si>
  <si>
    <t>522081</t>
  </si>
  <si>
    <t>40/2018/01775</t>
  </si>
  <si>
    <t>522172</t>
  </si>
  <si>
    <t>40/2018/01782</t>
  </si>
  <si>
    <t>522188</t>
  </si>
  <si>
    <t>40/2018/01783</t>
  </si>
  <si>
    <t>522191</t>
  </si>
  <si>
    <t>40/2018/01787</t>
  </si>
  <si>
    <t>522242</t>
  </si>
  <si>
    <t>40/2018/01788</t>
  </si>
  <si>
    <t>522245</t>
  </si>
  <si>
    <t>40/2018/01794</t>
  </si>
  <si>
    <t>522263</t>
  </si>
  <si>
    <t>40/2018/01795</t>
  </si>
  <si>
    <t>522266</t>
  </si>
  <si>
    <t>40/2018/01776</t>
  </si>
  <si>
    <t>522174</t>
  </si>
  <si>
    <t>40/2018/01779</t>
  </si>
  <si>
    <t>522180</t>
  </si>
  <si>
    <t>90/2018/02431</t>
  </si>
  <si>
    <t>522221</t>
  </si>
  <si>
    <t>40/2018/01789</t>
  </si>
  <si>
    <t>522248</t>
  </si>
  <si>
    <t>40/2018/01805</t>
  </si>
  <si>
    <t>522444</t>
  </si>
  <si>
    <t>40/2018/01709</t>
  </si>
  <si>
    <t>520041</t>
  </si>
  <si>
    <t>40/2018/01768</t>
  </si>
  <si>
    <t>522133</t>
  </si>
  <si>
    <t>40/2018/01771</t>
  </si>
  <si>
    <t>522142</t>
  </si>
  <si>
    <t>90/2018/02433</t>
  </si>
  <si>
    <t>522226</t>
  </si>
  <si>
    <t>90/2018/02674</t>
  </si>
  <si>
    <t>524823</t>
  </si>
  <si>
    <t>524825</t>
  </si>
  <si>
    <t>40/2018/01777</t>
  </si>
  <si>
    <t>522176</t>
  </si>
  <si>
    <t>40/2018/01778</t>
  </si>
  <si>
    <t>522178</t>
  </si>
  <si>
    <t>40/2018/01797</t>
  </si>
  <si>
    <t>522272</t>
  </si>
  <si>
    <t>40/2018/01812</t>
  </si>
  <si>
    <t>522566</t>
  </si>
  <si>
    <t>24/2018/00647</t>
  </si>
  <si>
    <t>520168</t>
  </si>
  <si>
    <t>40/2018/01774</t>
  </si>
  <si>
    <t>522170</t>
  </si>
  <si>
    <t>40/2018/01806</t>
  </si>
  <si>
    <t>522447</t>
  </si>
  <si>
    <t>40/2018/01790</t>
  </si>
  <si>
    <t>522251</t>
  </si>
  <si>
    <t>40/2018/01791</t>
  </si>
  <si>
    <t>522254</t>
  </si>
  <si>
    <t>40/2018/01792</t>
  </si>
  <si>
    <t>522257</t>
  </si>
  <si>
    <t>40/2018/01793</t>
  </si>
  <si>
    <t>522260</t>
  </si>
  <si>
    <t>40/2018/01815</t>
  </si>
  <si>
    <t>522575</t>
  </si>
  <si>
    <t>40/2018/01822</t>
  </si>
  <si>
    <t>522666</t>
  </si>
  <si>
    <t>40/2018/01832</t>
  </si>
  <si>
    <t>525470</t>
  </si>
  <si>
    <t>40/2018/01786</t>
  </si>
  <si>
    <t>522239</t>
  </si>
  <si>
    <t>90/2018/02568</t>
  </si>
  <si>
    <t>523992</t>
  </si>
  <si>
    <t>523993</t>
  </si>
  <si>
    <t>40/2018/01796</t>
  </si>
  <si>
    <t>522269</t>
  </si>
  <si>
    <t>40/2018/01799</t>
  </si>
  <si>
    <t>522369</t>
  </si>
  <si>
    <t>90/2018/02673</t>
  </si>
  <si>
    <t>524820</t>
  </si>
  <si>
    <t>40/2018/01772</t>
  </si>
  <si>
    <t>522160</t>
  </si>
  <si>
    <t>522162</t>
  </si>
  <si>
    <t>522164</t>
  </si>
  <si>
    <t>40/2018/01785</t>
  </si>
  <si>
    <t>522236</t>
  </si>
  <si>
    <t>40/2018/01798</t>
  </si>
  <si>
    <t>522367</t>
  </si>
  <si>
    <t>40/2018/01801</t>
  </si>
  <si>
    <t>522432</t>
  </si>
  <si>
    <t>40/2018/01802</t>
  </si>
  <si>
    <t>522435</t>
  </si>
  <si>
    <t>40/2018/01803</t>
  </si>
  <si>
    <t>522438</t>
  </si>
  <si>
    <t>40/2018/01804</t>
  </si>
  <si>
    <t>522441</t>
  </si>
  <si>
    <t>40/2018/01808</t>
  </si>
  <si>
    <t>522552</t>
  </si>
  <si>
    <t>522555</t>
  </si>
  <si>
    <t>40/2018/01814</t>
  </si>
  <si>
    <t>522572</t>
  </si>
  <si>
    <t>40/2018/01823</t>
  </si>
  <si>
    <t>522669</t>
  </si>
  <si>
    <t>525593</t>
  </si>
  <si>
    <t>40/2018/01926</t>
  </si>
  <si>
    <t>525770</t>
  </si>
  <si>
    <t>40/2018/01821</t>
  </si>
  <si>
    <t>522663</t>
  </si>
  <si>
    <t>90/2018/02569</t>
  </si>
  <si>
    <t>523996</t>
  </si>
  <si>
    <t>40/2018/01837</t>
  </si>
  <si>
    <t>525487</t>
  </si>
  <si>
    <t>40/2018/01847</t>
  </si>
  <si>
    <t>525524</t>
  </si>
  <si>
    <t>40/2018/01866</t>
  </si>
  <si>
    <t>525582</t>
  </si>
  <si>
    <t>40/2018/01928</t>
  </si>
  <si>
    <t>525775</t>
  </si>
  <si>
    <t>40/2018/01949</t>
  </si>
  <si>
    <t>525830</t>
  </si>
  <si>
    <t>40/2018/01956</t>
  </si>
  <si>
    <t>525845</t>
  </si>
  <si>
    <t>40/2018/01981</t>
  </si>
  <si>
    <t>525936</t>
  </si>
  <si>
    <t>525938</t>
  </si>
  <si>
    <t>40/2018/01811</t>
  </si>
  <si>
    <t>522563</t>
  </si>
  <si>
    <t>90/2018/02675</t>
  </si>
  <si>
    <t>524828</t>
  </si>
  <si>
    <t>40/2018/01881</t>
  </si>
  <si>
    <t>525628</t>
  </si>
  <si>
    <t>40/2018/01924</t>
  </si>
  <si>
    <t>525766</t>
  </si>
  <si>
    <t>40/2018/01944</t>
  </si>
  <si>
    <t>525815</t>
  </si>
  <si>
    <t>40/2018/01971</t>
  </si>
  <si>
    <t>525898</t>
  </si>
  <si>
    <t>40/2018/01972</t>
  </si>
  <si>
    <t>525901</t>
  </si>
  <si>
    <t>40/2018/01974</t>
  </si>
  <si>
    <t>525907</t>
  </si>
  <si>
    <t>40/2018/01816</t>
  </si>
  <si>
    <t>522578</t>
  </si>
  <si>
    <t>40/2018/01833</t>
  </si>
  <si>
    <t>525473</t>
  </si>
  <si>
    <t>40/2018/01860</t>
  </si>
  <si>
    <t>525564</t>
  </si>
  <si>
    <t>40/2018/01864</t>
  </si>
  <si>
    <t>525576</t>
  </si>
  <si>
    <t>40/2018/01915</t>
  </si>
  <si>
    <t>525727</t>
  </si>
  <si>
    <t>40/2018/01810</t>
  </si>
  <si>
    <t>522560</t>
  </si>
  <si>
    <t>90/2018/02672</t>
  </si>
  <si>
    <t>524818</t>
  </si>
  <si>
    <t>40/2018/01927</t>
  </si>
  <si>
    <t>525773</t>
  </si>
  <si>
    <t>40/2018/02008</t>
  </si>
  <si>
    <t>526311</t>
  </si>
  <si>
    <t>40/2018/01817</t>
  </si>
  <si>
    <t>522581</t>
  </si>
  <si>
    <t>40/2018/01819</t>
  </si>
  <si>
    <t>522636</t>
  </si>
  <si>
    <t>40/2018/01930</t>
  </si>
  <si>
    <t>525779</t>
  </si>
  <si>
    <t>40/2018/01931</t>
  </si>
  <si>
    <t>525781</t>
  </si>
  <si>
    <t>40/2018/01932</t>
  </si>
  <si>
    <t>525783</t>
  </si>
  <si>
    <t>40/2018/01933</t>
  </si>
  <si>
    <t>525786</t>
  </si>
  <si>
    <t>40/2018/01818</t>
  </si>
  <si>
    <t>522592</t>
  </si>
  <si>
    <t>522594</t>
  </si>
  <si>
    <t>26/2018/00209</t>
  </si>
  <si>
    <t>522720</t>
  </si>
  <si>
    <t>522721</t>
  </si>
  <si>
    <t>40/2018/01834</t>
  </si>
  <si>
    <t>525476</t>
  </si>
  <si>
    <t>40/2018/01852</t>
  </si>
  <si>
    <t>525540</t>
  </si>
  <si>
    <t>40/2018/01854</t>
  </si>
  <si>
    <t>525546</t>
  </si>
  <si>
    <t>40/2018/01855</t>
  </si>
  <si>
    <t>525549</t>
  </si>
  <si>
    <t>40/2018/01871</t>
  </si>
  <si>
    <t>525598</t>
  </si>
  <si>
    <t>40/2018/01890</t>
  </si>
  <si>
    <t>525662</t>
  </si>
  <si>
    <t>40/2018/01929</t>
  </si>
  <si>
    <t>525777</t>
  </si>
  <si>
    <t>40/2018/01945</t>
  </si>
  <si>
    <t>525817</t>
  </si>
  <si>
    <t>525819</t>
  </si>
  <si>
    <t>40/2018/01984</t>
  </si>
  <si>
    <t>526235</t>
  </si>
  <si>
    <t>526237</t>
  </si>
  <si>
    <t>40/2018/02204</t>
  </si>
  <si>
    <t>530116</t>
  </si>
  <si>
    <t>23/2018/00372</t>
  </si>
  <si>
    <t>525130</t>
  </si>
  <si>
    <t>40/2018/01831</t>
  </si>
  <si>
    <t>525140</t>
  </si>
  <si>
    <t>90/2018/02680</t>
  </si>
  <si>
    <t>525226</t>
  </si>
  <si>
    <t>90/2018/02683</t>
  </si>
  <si>
    <t>525458</t>
  </si>
  <si>
    <t>40/2018/01838</t>
  </si>
  <si>
    <t>525492</t>
  </si>
  <si>
    <t>40/2018/01841</t>
  </si>
  <si>
    <t>525501</t>
  </si>
  <si>
    <t>40/2018/01842</t>
  </si>
  <si>
    <t>525505</t>
  </si>
  <si>
    <t>40/2018/01849</t>
  </si>
  <si>
    <t>525531</t>
  </si>
  <si>
    <t>40/2018/01851</t>
  </si>
  <si>
    <t>525537</t>
  </si>
  <si>
    <t>40/2018/01858</t>
  </si>
  <si>
    <t>525558</t>
  </si>
  <si>
    <t>40/2018/01868</t>
  </si>
  <si>
    <t>525588</t>
  </si>
  <si>
    <t>40/2018/01869</t>
  </si>
  <si>
    <t>525591</t>
  </si>
  <si>
    <t>40/2018/01874</t>
  </si>
  <si>
    <t>525607</t>
  </si>
  <si>
    <t>40/2018/01875</t>
  </si>
  <si>
    <t>525610</t>
  </si>
  <si>
    <t>40/2018/01889</t>
  </si>
  <si>
    <t>525657</t>
  </si>
  <si>
    <t>525659</t>
  </si>
  <si>
    <t>40/2018/01909</t>
  </si>
  <si>
    <t>525712</t>
  </si>
  <si>
    <t>40/2018/01922</t>
  </si>
  <si>
    <t>525761</t>
  </si>
  <si>
    <t>40/2018/01923</t>
  </si>
  <si>
    <t>525764</t>
  </si>
  <si>
    <t>40/2018/01950</t>
  </si>
  <si>
    <t>525832</t>
  </si>
  <si>
    <t>40/2018/01951</t>
  </si>
  <si>
    <t>525834</t>
  </si>
  <si>
    <t>40/2018/01957</t>
  </si>
  <si>
    <t>525847</t>
  </si>
  <si>
    <t>40/2018/01958</t>
  </si>
  <si>
    <t>525849</t>
  </si>
  <si>
    <t>40/2018/02009</t>
  </si>
  <si>
    <t>526314</t>
  </si>
  <si>
    <t>40/2018/02035</t>
  </si>
  <si>
    <t>526716</t>
  </si>
  <si>
    <t>40/2018/02062</t>
  </si>
  <si>
    <t>526942</t>
  </si>
  <si>
    <t>90/2018/02684</t>
  </si>
  <si>
    <t>525460</t>
  </si>
  <si>
    <t>40/2018/01845</t>
  </si>
  <si>
    <t>525514</t>
  </si>
  <si>
    <t>40/2018/01850</t>
  </si>
  <si>
    <t>525534</t>
  </si>
  <si>
    <t>40/2018/01853</t>
  </si>
  <si>
    <t>525543</t>
  </si>
  <si>
    <t>40/2018/01856</t>
  </si>
  <si>
    <t>525552</t>
  </si>
  <si>
    <t>40/2018/01857</t>
  </si>
  <si>
    <t>525555</t>
  </si>
  <si>
    <t>40/2018/01872</t>
  </si>
  <si>
    <t>525601</t>
  </si>
  <si>
    <t>40/2018/01873</t>
  </si>
  <si>
    <t>525604</t>
  </si>
  <si>
    <t>40/2018/01882</t>
  </si>
  <si>
    <t>525631</t>
  </si>
  <si>
    <t>40/2018/01883</t>
  </si>
  <si>
    <t>525634</t>
  </si>
  <si>
    <t>40/2018/01904</t>
  </si>
  <si>
    <t>525695</t>
  </si>
  <si>
    <t>40/2018/01925</t>
  </si>
  <si>
    <t>525768</t>
  </si>
  <si>
    <t>40/2018/01966</t>
  </si>
  <si>
    <t>525871</t>
  </si>
  <si>
    <t>40/2018/01967</t>
  </si>
  <si>
    <t>525874</t>
  </si>
  <si>
    <t>90/2018/02417</t>
  </si>
  <si>
    <t>522194</t>
  </si>
  <si>
    <t>90/2018/02422</t>
  </si>
  <si>
    <t>522204</t>
  </si>
  <si>
    <t>90/2018/02424</t>
  </si>
  <si>
    <t>522208</t>
  </si>
  <si>
    <t>90/2018/02425</t>
  </si>
  <si>
    <t>522210</t>
  </si>
  <si>
    <t>90/2018/02426</t>
  </si>
  <si>
    <t>522212</t>
  </si>
  <si>
    <t>90/2018/02428</t>
  </si>
  <si>
    <t>522216</t>
  </si>
  <si>
    <t>90/2018/02430</t>
  </si>
  <si>
    <t>522220</t>
  </si>
  <si>
    <t>64/2018/00016</t>
  </si>
  <si>
    <t>522640</t>
  </si>
  <si>
    <t>522639</t>
  </si>
  <si>
    <t>64/2018/00017</t>
  </si>
  <si>
    <t>522648</t>
  </si>
  <si>
    <t>522650</t>
  </si>
  <si>
    <t>522652</t>
  </si>
  <si>
    <t>522654</t>
  </si>
  <si>
    <t>522656</t>
  </si>
  <si>
    <t>40/2018/01843</t>
  </si>
  <si>
    <t>525508</t>
  </si>
  <si>
    <t>40/2018/01844</t>
  </si>
  <si>
    <t>525511</t>
  </si>
  <si>
    <t>40/2018/01846</t>
  </si>
  <si>
    <t>525517</t>
  </si>
  <si>
    <t>40/2018/01848</t>
  </si>
  <si>
    <t>525527</t>
  </si>
  <si>
    <t>525529</t>
  </si>
  <si>
    <t>40/2018/01859</t>
  </si>
  <si>
    <t>525561</t>
  </si>
  <si>
    <t>40/2018/01867</t>
  </si>
  <si>
    <t>525585</t>
  </si>
  <si>
    <t>40/2018/01870</t>
  </si>
  <si>
    <t>525595</t>
  </si>
  <si>
    <t>40/2018/01884</t>
  </si>
  <si>
    <t>525638</t>
  </si>
  <si>
    <t>525640</t>
  </si>
  <si>
    <t>40/2018/01888</t>
  </si>
  <si>
    <t>525653</t>
  </si>
  <si>
    <t>525655</t>
  </si>
  <si>
    <t>40/2018/01921</t>
  </si>
  <si>
    <t>525755</t>
  </si>
  <si>
    <t>40/2018/01934</t>
  </si>
  <si>
    <t>525788</t>
  </si>
  <si>
    <t>40/2018/01935</t>
  </si>
  <si>
    <t>525791</t>
  </si>
  <si>
    <t>40/2018/01952</t>
  </si>
  <si>
    <t>525836</t>
  </si>
  <si>
    <t>40/2018/01959</t>
  </si>
  <si>
    <t>525851</t>
  </si>
  <si>
    <t>40/2018/01964</t>
  </si>
  <si>
    <t>525865</t>
  </si>
  <si>
    <t>40/2018/01965</t>
  </si>
  <si>
    <t>525868</t>
  </si>
  <si>
    <t>24/2018/00688</t>
  </si>
  <si>
    <t>522878</t>
  </si>
  <si>
    <t>24/2018/00690</t>
  </si>
  <si>
    <t>522883</t>
  </si>
  <si>
    <t>32/2018/01455</t>
  </si>
  <si>
    <t>522892</t>
  </si>
  <si>
    <t>40/2018/01862</t>
  </si>
  <si>
    <t>525570</t>
  </si>
  <si>
    <t>40/2018/01885</t>
  </si>
  <si>
    <t>525643</t>
  </si>
  <si>
    <t>525645</t>
  </si>
  <si>
    <t>40/2018/01886</t>
  </si>
  <si>
    <t>525647</t>
  </si>
  <si>
    <t>40/2018/01887</t>
  </si>
  <si>
    <t>525650</t>
  </si>
  <si>
    <t>40/2018/01891</t>
  </si>
  <si>
    <t>525665</t>
  </si>
  <si>
    <t>90/2018/02707</t>
  </si>
  <si>
    <t>526227</t>
  </si>
  <si>
    <t>40/2018/01982</t>
  </si>
  <si>
    <t>526222</t>
  </si>
  <si>
    <t>526225</t>
  </si>
  <si>
    <t>40/2018/02156</t>
  </si>
  <si>
    <t>529986</t>
  </si>
  <si>
    <t>40/2018/02168</t>
  </si>
  <si>
    <t>530012</t>
  </si>
  <si>
    <t>40/2018/02169</t>
  </si>
  <si>
    <t>530015</t>
  </si>
  <si>
    <t>40/2018/02166</t>
  </si>
  <si>
    <t>530007</t>
  </si>
  <si>
    <t>40/2018/01983</t>
  </si>
  <si>
    <t>526233</t>
  </si>
  <si>
    <t>40/2018/01880</t>
  </si>
  <si>
    <t>525625</t>
  </si>
  <si>
    <t>90/2018/02857</t>
  </si>
  <si>
    <t>528567</t>
  </si>
  <si>
    <t>40/2018/02136</t>
  </si>
  <si>
    <t>529904</t>
  </si>
  <si>
    <t>24/2018/00698</t>
  </si>
  <si>
    <t>524908</t>
  </si>
  <si>
    <t>26/2018/00216</t>
  </si>
  <si>
    <t>524926</t>
  </si>
  <si>
    <t>27/2018/00501</t>
  </si>
  <si>
    <t>524950</t>
  </si>
  <si>
    <t>32/2018/01480</t>
  </si>
  <si>
    <t>525005</t>
  </si>
  <si>
    <t>35/2018/00592</t>
  </si>
  <si>
    <t>525093</t>
  </si>
  <si>
    <t>40/2018/01993</t>
  </si>
  <si>
    <t>526262</t>
  </si>
  <si>
    <t>40/2018/01994</t>
  </si>
  <si>
    <t>526265</t>
  </si>
  <si>
    <t>40/2018/01995</t>
  </si>
  <si>
    <t>526268</t>
  </si>
  <si>
    <t>40/2018/01996</t>
  </si>
  <si>
    <t>526271</t>
  </si>
  <si>
    <t>40/2018/01997</t>
  </si>
  <si>
    <t>526274</t>
  </si>
  <si>
    <t>40/2018/01999</t>
  </si>
  <si>
    <t>526281</t>
  </si>
  <si>
    <t>40/2018/02001</t>
  </si>
  <si>
    <t>526287</t>
  </si>
  <si>
    <t>40/2018/02002</t>
  </si>
  <si>
    <t>526290</t>
  </si>
  <si>
    <t>40/2018/02004</t>
  </si>
  <si>
    <t>526296</t>
  </si>
  <si>
    <t>40/2018/02005</t>
  </si>
  <si>
    <t>526299</t>
  </si>
  <si>
    <t>526301</t>
  </si>
  <si>
    <t>40/2018/02011</t>
  </si>
  <si>
    <t>526322</t>
  </si>
  <si>
    <t>526373</t>
  </si>
  <si>
    <t>42/2018/00032</t>
  </si>
  <si>
    <t>524858</t>
  </si>
  <si>
    <t>42/2018/00033</t>
  </si>
  <si>
    <t>524860</t>
  </si>
  <si>
    <t>24/2018/00704</t>
  </si>
  <si>
    <t>525238</t>
  </si>
  <si>
    <t>26/2018/00218</t>
  </si>
  <si>
    <t>525274</t>
  </si>
  <si>
    <t>27/2018/00509</t>
  </si>
  <si>
    <t>525285</t>
  </si>
  <si>
    <t>32/2018/01488</t>
  </si>
  <si>
    <t>525344</t>
  </si>
  <si>
    <t>35/2018/00597</t>
  </si>
  <si>
    <t>525427</t>
  </si>
  <si>
    <t>40/2018/01953</t>
  </si>
  <si>
    <t>525839</t>
  </si>
  <si>
    <t>90/2018/02708</t>
  </si>
  <si>
    <t>526230</t>
  </si>
  <si>
    <t>40/2018/01876</t>
  </si>
  <si>
    <t>525613</t>
  </si>
  <si>
    <t>40/2018/01877</t>
  </si>
  <si>
    <t>525616</t>
  </si>
  <si>
    <t>40/2018/01905</t>
  </si>
  <si>
    <t>525698</t>
  </si>
  <si>
    <t>40/2018/01990</t>
  </si>
  <si>
    <t>526253</t>
  </si>
  <si>
    <t>40/2018/01992</t>
  </si>
  <si>
    <t>526259</t>
  </si>
  <si>
    <t>42/2018/00035</t>
  </si>
  <si>
    <t>525113</t>
  </si>
  <si>
    <t>43/2018/00011</t>
  </si>
  <si>
    <t>525134</t>
  </si>
  <si>
    <t>24/2018/00711</t>
  </si>
  <si>
    <t>525251</t>
  </si>
  <si>
    <t>27/2018/00518</t>
  </si>
  <si>
    <t>525304</t>
  </si>
  <si>
    <t>28/2018/00030</t>
  </si>
  <si>
    <t>525342</t>
  </si>
  <si>
    <t>32/2018/01501</t>
  </si>
  <si>
    <t>525370</t>
  </si>
  <si>
    <t>35/2018/00599</t>
  </si>
  <si>
    <t>525431</t>
  </si>
  <si>
    <t>40/2018/01840</t>
  </si>
  <si>
    <t>525498</t>
  </si>
  <si>
    <t>40/2018/01910</t>
  </si>
  <si>
    <t>525714</t>
  </si>
  <si>
    <t>40/2018/01911</t>
  </si>
  <si>
    <t>525717</t>
  </si>
  <si>
    <t>40/2018/01912</t>
  </si>
  <si>
    <t>525720</t>
  </si>
  <si>
    <t>40/2018/01970</t>
  </si>
  <si>
    <t>525895</t>
  </si>
  <si>
    <t>40/2018/01977</t>
  </si>
  <si>
    <t>525916</t>
  </si>
  <si>
    <t>40/2018/01978</t>
  </si>
  <si>
    <t>525919</t>
  </si>
  <si>
    <t>40/2018/02098</t>
  </si>
  <si>
    <t>529485</t>
  </si>
  <si>
    <t>26/2018/00220</t>
  </si>
  <si>
    <t>525279</t>
  </si>
  <si>
    <t>24/2018/00712</t>
  </si>
  <si>
    <t>525253</t>
  </si>
  <si>
    <t>32/2018/01502</t>
  </si>
  <si>
    <t>525372</t>
  </si>
  <si>
    <t>40/2018/01906</t>
  </si>
  <si>
    <t>525701</t>
  </si>
  <si>
    <t>40/2018/01907</t>
  </si>
  <si>
    <t>525704</t>
  </si>
  <si>
    <t>525707</t>
  </si>
  <si>
    <t>40/2018/01975</t>
  </si>
  <si>
    <t>525910</t>
  </si>
  <si>
    <t>40/2018/01976</t>
  </si>
  <si>
    <t>525913</t>
  </si>
  <si>
    <t>36/2018/00038</t>
  </si>
  <si>
    <t>526674</t>
  </si>
  <si>
    <t>40/2018/02058</t>
  </si>
  <si>
    <t>526930</t>
  </si>
  <si>
    <t>40/2018/02059</t>
  </si>
  <si>
    <t>526933</t>
  </si>
  <si>
    <t>90/2018/02978</t>
  </si>
  <si>
    <t>529855</t>
  </si>
  <si>
    <t>40/2018/01918</t>
  </si>
  <si>
    <t>525745</t>
  </si>
  <si>
    <t>40/2018/01919</t>
  </si>
  <si>
    <t>525747</t>
  </si>
  <si>
    <t>40/2018/01920</t>
  </si>
  <si>
    <t>525752</t>
  </si>
  <si>
    <t>40/2018/01979</t>
  </si>
  <si>
    <t>525922</t>
  </si>
  <si>
    <t>90/2018/02712</t>
  </si>
  <si>
    <t>527397</t>
  </si>
  <si>
    <t>90/2018/02165</t>
  </si>
  <si>
    <t>519811</t>
  </si>
  <si>
    <t>23/2018/00380</t>
  </si>
  <si>
    <t>525234</t>
  </si>
  <si>
    <t>40/2018/01861</t>
  </si>
  <si>
    <t>525567</t>
  </si>
  <si>
    <t>40/2018/01878</t>
  </si>
  <si>
    <t>525619</t>
  </si>
  <si>
    <t>40/2018/01913</t>
  </si>
  <si>
    <t>525723</t>
  </si>
  <si>
    <t>40/2018/01916</t>
  </si>
  <si>
    <t>525730</t>
  </si>
  <si>
    <t>40/2018/01917</t>
  </si>
  <si>
    <t>525732</t>
  </si>
  <si>
    <t>40/2018/01980</t>
  </si>
  <si>
    <t>525925</t>
  </si>
  <si>
    <t>40/2018/01989</t>
  </si>
  <si>
    <t>526250</t>
  </si>
  <si>
    <t>90/2018/02713</t>
  </si>
  <si>
    <t>527399</t>
  </si>
  <si>
    <t>40/2018/02016</t>
  </si>
  <si>
    <t>526341</t>
  </si>
  <si>
    <t>40/2018/02046</t>
  </si>
  <si>
    <t>526753</t>
  </si>
  <si>
    <t>40/2018/02047</t>
  </si>
  <si>
    <t>526756</t>
  </si>
  <si>
    <t>40/2018/02050</t>
  </si>
  <si>
    <t>526765</t>
  </si>
  <si>
    <t>40/2018/02061</t>
  </si>
  <si>
    <t>526939</t>
  </si>
  <si>
    <t>42/2018/00036</t>
  </si>
  <si>
    <t>525464</t>
  </si>
  <si>
    <t>40/2018/01985</t>
  </si>
  <si>
    <t>526239</t>
  </si>
  <si>
    <t>40/2018/01986</t>
  </si>
  <si>
    <t>526241</t>
  </si>
  <si>
    <t>40/2018/02007</t>
  </si>
  <si>
    <t>526307</t>
  </si>
  <si>
    <t>526309</t>
  </si>
  <si>
    <t>40/2018/01914</t>
  </si>
  <si>
    <t>525725</t>
  </si>
  <si>
    <t>40/2018/02052</t>
  </si>
  <si>
    <t>526771</t>
  </si>
  <si>
    <t>23/2018/00389</t>
  </si>
  <si>
    <t>525737</t>
  </si>
  <si>
    <t>40/2018/02015</t>
  </si>
  <si>
    <t>526339</t>
  </si>
  <si>
    <t>40/2018/02031</t>
  </si>
  <si>
    <t>526702</t>
  </si>
  <si>
    <t>40/2018/02054</t>
  </si>
  <si>
    <t>526826</t>
  </si>
  <si>
    <t>40/2018/02055</t>
  </si>
  <si>
    <t>526829</t>
  </si>
  <si>
    <t>40/2018/02010</t>
  </si>
  <si>
    <t>526320</t>
  </si>
  <si>
    <t>40/2018/02022</t>
  </si>
  <si>
    <t>526357</t>
  </si>
  <si>
    <t>40/2018/02023</t>
  </si>
  <si>
    <t>526360</t>
  </si>
  <si>
    <t>40/2018/02051</t>
  </si>
  <si>
    <t>526768</t>
  </si>
  <si>
    <t>40/2018/02091</t>
  </si>
  <si>
    <t>529464</t>
  </si>
  <si>
    <t>40/2018/02048</t>
  </si>
  <si>
    <t>526759</t>
  </si>
  <si>
    <t>40/2018/02049</t>
  </si>
  <si>
    <t>526762</t>
  </si>
  <si>
    <t>40/2018/02057</t>
  </si>
  <si>
    <t>526927</t>
  </si>
  <si>
    <t>40/2018/02060</t>
  </si>
  <si>
    <t>526936</t>
  </si>
  <si>
    <t>40/2018/02081</t>
  </si>
  <si>
    <t>529434</t>
  </si>
  <si>
    <t>40/2018/02128</t>
  </si>
  <si>
    <t>529880</t>
  </si>
  <si>
    <t>40/2018/02013</t>
  </si>
  <si>
    <t>526331</t>
  </si>
  <si>
    <t>40/2018/02032</t>
  </si>
  <si>
    <t>526705</t>
  </si>
  <si>
    <t>40/2018/02117</t>
  </si>
  <si>
    <t>529808</t>
  </si>
  <si>
    <t>40/2018/02134</t>
  </si>
  <si>
    <t>529898</t>
  </si>
  <si>
    <t>42/2018/00037</t>
  </si>
  <si>
    <t>526318</t>
  </si>
  <si>
    <t>40/2018/02030</t>
  </si>
  <si>
    <t>526700</t>
  </si>
  <si>
    <t>40/2018/02039</t>
  </si>
  <si>
    <t>526731</t>
  </si>
  <si>
    <t>526734</t>
  </si>
  <si>
    <t>40/2018/02029</t>
  </si>
  <si>
    <t>526698</t>
  </si>
  <si>
    <t>40/2018/02037</t>
  </si>
  <si>
    <t>526721</t>
  </si>
  <si>
    <t>526723</t>
  </si>
  <si>
    <t>40/2018/02069</t>
  </si>
  <si>
    <t>526957</t>
  </si>
  <si>
    <t>40/2018/02070</t>
  </si>
  <si>
    <t>526959</t>
  </si>
  <si>
    <t>40/2018/02026</t>
  </si>
  <si>
    <t>526692</t>
  </si>
  <si>
    <t>40/2018/02028</t>
  </si>
  <si>
    <t>526696</t>
  </si>
  <si>
    <t>40/2018/02038</t>
  </si>
  <si>
    <t>526726</t>
  </si>
  <si>
    <t>90/2018/02711</t>
  </si>
  <si>
    <t>526774</t>
  </si>
  <si>
    <t>40/2018/02067</t>
  </si>
  <si>
    <t>526953</t>
  </si>
  <si>
    <t>90/2018/02977</t>
  </si>
  <si>
    <t>529852</t>
  </si>
  <si>
    <t>40/2018/02027</t>
  </si>
  <si>
    <t>526694</t>
  </si>
  <si>
    <t>40/2018/02064</t>
  </si>
  <si>
    <t>526947</t>
  </si>
  <si>
    <t>40/2018/02066</t>
  </si>
  <si>
    <t>526951</t>
  </si>
  <si>
    <t>40/2018/02068</t>
  </si>
  <si>
    <t>526955</t>
  </si>
  <si>
    <t>40/2018/02071</t>
  </si>
  <si>
    <t>526961</t>
  </si>
  <si>
    <t>526963</t>
  </si>
  <si>
    <t>40/2018/02116</t>
  </si>
  <si>
    <t>529805</t>
  </si>
  <si>
    <t>40/2018/02118</t>
  </si>
  <si>
    <t>529811</t>
  </si>
  <si>
    <t>40/2018/02130</t>
  </si>
  <si>
    <t>529886</t>
  </si>
  <si>
    <t>40/2018/02135</t>
  </si>
  <si>
    <t>529901</t>
  </si>
  <si>
    <t>40/2018/02140</t>
  </si>
  <si>
    <t>529916</t>
  </si>
  <si>
    <t>40/2018/02082</t>
  </si>
  <si>
    <t>529437</t>
  </si>
  <si>
    <t>40/2018/02092</t>
  </si>
  <si>
    <t>529467</t>
  </si>
  <si>
    <t>40/2018/02099</t>
  </si>
  <si>
    <t>529488</t>
  </si>
  <si>
    <t>529490</t>
  </si>
  <si>
    <t>40/2018/02102</t>
  </si>
  <si>
    <t>529759</t>
  </si>
  <si>
    <t>40/2018/02103</t>
  </si>
  <si>
    <t>529762</t>
  </si>
  <si>
    <t>40/2018/02172</t>
  </si>
  <si>
    <t>530025</t>
  </si>
  <si>
    <t>40/2018/02056</t>
  </si>
  <si>
    <t>526838</t>
  </si>
  <si>
    <t>40/2018/02065</t>
  </si>
  <si>
    <t>526949</t>
  </si>
  <si>
    <t>40/2018/02097</t>
  </si>
  <si>
    <t>529482</t>
  </si>
  <si>
    <t>40/2018/02115</t>
  </si>
  <si>
    <t>529801</t>
  </si>
  <si>
    <t>529918</t>
  </si>
  <si>
    <t>90/2018/02998</t>
  </si>
  <si>
    <t>530554</t>
  </si>
  <si>
    <t>40/2018/02033</t>
  </si>
  <si>
    <t>526708</t>
  </si>
  <si>
    <t>40/2018/02053</t>
  </si>
  <si>
    <t>526777</t>
  </si>
  <si>
    <t>526779</t>
  </si>
  <si>
    <t>40/2018/02063</t>
  </si>
  <si>
    <t>526945</t>
  </si>
  <si>
    <t>40/2018/02080</t>
  </si>
  <si>
    <t>529431</t>
  </si>
  <si>
    <t>40/2018/02088</t>
  </si>
  <si>
    <t>529455</t>
  </si>
  <si>
    <t>40/2018/02089</t>
  </si>
  <si>
    <t>529458</t>
  </si>
  <si>
    <t>40/2018/02110</t>
  </si>
  <si>
    <t>529786</t>
  </si>
  <si>
    <t>40/2018/02114</t>
  </si>
  <si>
    <t>529798</t>
  </si>
  <si>
    <t>23/2018/00373</t>
  </si>
  <si>
    <t>525132</t>
  </si>
  <si>
    <t>90/2018/02694</t>
  </si>
  <si>
    <t>525882</t>
  </si>
  <si>
    <t>90/2018/02696</t>
  </si>
  <si>
    <t>525889</t>
  </si>
  <si>
    <t>90/2018/02697</t>
  </si>
  <si>
    <t>525891</t>
  </si>
  <si>
    <t>90/2018/02698</t>
  </si>
  <si>
    <t>525893</t>
  </si>
  <si>
    <t>90/2018/02699</t>
  </si>
  <si>
    <t>525928</t>
  </si>
  <si>
    <t>90/2018/02702</t>
  </si>
  <si>
    <t>525934</t>
  </si>
  <si>
    <t>40/2018/02072</t>
  </si>
  <si>
    <t>526966</t>
  </si>
  <si>
    <t>526968</t>
  </si>
  <si>
    <t>40/2018/02073</t>
  </si>
  <si>
    <t>526970</t>
  </si>
  <si>
    <t>40/2018/02074</t>
  </si>
  <si>
    <t>526972</t>
  </si>
  <si>
    <t>40/2018/02075</t>
  </si>
  <si>
    <t>526974</t>
  </si>
  <si>
    <t>23/2018/00413</t>
  </si>
  <si>
    <t>527340</t>
  </si>
  <si>
    <t>641410</t>
  </si>
  <si>
    <t>64/2018/00018</t>
  </si>
  <si>
    <t>527378</t>
  </si>
  <si>
    <t>527376</t>
  </si>
  <si>
    <t>64/2018/00019</t>
  </si>
  <si>
    <t>527384</t>
  </si>
  <si>
    <t>527386</t>
  </si>
  <si>
    <t>527388</t>
  </si>
  <si>
    <t>527390</t>
  </si>
  <si>
    <t>527392</t>
  </si>
  <si>
    <t>40/2018/02079</t>
  </si>
  <si>
    <t>529428</t>
  </si>
  <si>
    <t>40/2018/02083</t>
  </si>
  <si>
    <t>529440</t>
  </si>
  <si>
    <t>40/2018/02084</t>
  </si>
  <si>
    <t>529443</t>
  </si>
  <si>
    <t>40/2018/02085</t>
  </si>
  <si>
    <t>529446</t>
  </si>
  <si>
    <t>40/2018/02086</t>
  </si>
  <si>
    <t>529449</t>
  </si>
  <si>
    <t>40/2018/02087</t>
  </si>
  <si>
    <t>529452</t>
  </si>
  <si>
    <t>40/2018/02093</t>
  </si>
  <si>
    <t>529470</t>
  </si>
  <si>
    <t>40/2018/02096</t>
  </si>
  <si>
    <t>529479</t>
  </si>
  <si>
    <t>40/2018/02100</t>
  </si>
  <si>
    <t>529751</t>
  </si>
  <si>
    <t>529753</t>
  </si>
  <si>
    <t>529754</t>
  </si>
  <si>
    <t>40/2018/02101</t>
  </si>
  <si>
    <t>529756</t>
  </si>
  <si>
    <t>40/2018/02104</t>
  </si>
  <si>
    <t>529765</t>
  </si>
  <si>
    <t>40/2018/02107</t>
  </si>
  <si>
    <t>529777</t>
  </si>
  <si>
    <t>40/2018/02108</t>
  </si>
  <si>
    <t>529780</t>
  </si>
  <si>
    <t>40/2018/02109</t>
  </si>
  <si>
    <t>529783</t>
  </si>
  <si>
    <t>40/2018/02105</t>
  </si>
  <si>
    <t>529768</t>
  </si>
  <si>
    <t>40/2018/02111</t>
  </si>
  <si>
    <t>529789</t>
  </si>
  <si>
    <t>40/2018/02113</t>
  </si>
  <si>
    <t>529795</t>
  </si>
  <si>
    <t>40/2018/02119</t>
  </si>
  <si>
    <t>529814</t>
  </si>
  <si>
    <t>40/2018/02120</t>
  </si>
  <si>
    <t>529817</t>
  </si>
  <si>
    <t>40/2018/02121</t>
  </si>
  <si>
    <t>529820</t>
  </si>
  <si>
    <t>40/2018/02122</t>
  </si>
  <si>
    <t>529823</t>
  </si>
  <si>
    <t>40/2018/02123</t>
  </si>
  <si>
    <t>529826</t>
  </si>
  <si>
    <t>40/2018/02124</t>
  </si>
  <si>
    <t>529829</t>
  </si>
  <si>
    <t>40/2018/02125</t>
  </si>
  <si>
    <t>529832</t>
  </si>
  <si>
    <t>40/2018/02126</t>
  </si>
  <si>
    <t>529835</t>
  </si>
  <si>
    <t>40/2018/02127</t>
  </si>
  <si>
    <t>529838</t>
  </si>
  <si>
    <t>40/2018/02129</t>
  </si>
  <si>
    <t>529883</t>
  </si>
  <si>
    <t>40/2018/02131</t>
  </si>
  <si>
    <t>529889</t>
  </si>
  <si>
    <t>40/2018/02132</t>
  </si>
  <si>
    <t>529892</t>
  </si>
  <si>
    <t>40/2018/02133</t>
  </si>
  <si>
    <t>529895</t>
  </si>
  <si>
    <t>40/2018/02137</t>
  </si>
  <si>
    <t>529907</t>
  </si>
  <si>
    <t>40/2018/02138</t>
  </si>
  <si>
    <t>529910</t>
  </si>
  <si>
    <t>40/2018/02139</t>
  </si>
  <si>
    <t>529913</t>
  </si>
  <si>
    <t>40/2018/02144</t>
  </si>
  <si>
    <t>529930</t>
  </si>
  <si>
    <t>529934</t>
  </si>
  <si>
    <t>40/2018/02145</t>
  </si>
  <si>
    <t>529940</t>
  </si>
  <si>
    <t>529942</t>
  </si>
  <si>
    <t>40/2018/02147</t>
  </si>
  <si>
    <t>529952</t>
  </si>
  <si>
    <t>529955</t>
  </si>
  <si>
    <t>40/2018/02154</t>
  </si>
  <si>
    <t>529981</t>
  </si>
  <si>
    <t>40/2018/02170</t>
  </si>
  <si>
    <t>530019</t>
  </si>
  <si>
    <t>40/2018/02173</t>
  </si>
  <si>
    <t>530028</t>
  </si>
  <si>
    <t>40/2018/02174</t>
  </si>
  <si>
    <t>530030</t>
  </si>
  <si>
    <t>40/2018/02175</t>
  </si>
  <si>
    <t>530032</t>
  </si>
  <si>
    <t>40/2018/02176</t>
  </si>
  <si>
    <t>530034</t>
  </si>
  <si>
    <t>40/2018/02177</t>
  </si>
  <si>
    <t>530036</t>
  </si>
  <si>
    <t>40/2018/02178</t>
  </si>
  <si>
    <t>530038</t>
  </si>
  <si>
    <t>40/2018/02180</t>
  </si>
  <si>
    <t>530050</t>
  </si>
  <si>
    <t>40/2018/02185</t>
  </si>
  <si>
    <t>530063</t>
  </si>
  <si>
    <t>40/2018/02186</t>
  </si>
  <si>
    <t>530077</t>
  </si>
  <si>
    <t>40/2018/02179</t>
  </si>
  <si>
    <t>530048</t>
  </si>
  <si>
    <t>40/2018/02206</t>
  </si>
  <si>
    <t>530120</t>
  </si>
  <si>
    <t>40/2018/02094</t>
  </si>
  <si>
    <t>529473</t>
  </si>
  <si>
    <t>40/2018/02076</t>
  </si>
  <si>
    <t>526977</t>
  </si>
  <si>
    <t>40/2018/02090</t>
  </si>
  <si>
    <t>529461</t>
  </si>
  <si>
    <t>40/2018/02150</t>
  </si>
  <si>
    <t>529963</t>
  </si>
  <si>
    <t>40/2018/02151</t>
  </si>
  <si>
    <t>529966</t>
  </si>
  <si>
    <t>40/2018/02152</t>
  </si>
  <si>
    <t>529969</t>
  </si>
  <si>
    <t>529971</t>
  </si>
  <si>
    <t>40/2018/02219</t>
  </si>
  <si>
    <t>530418</t>
  </si>
  <si>
    <t>40/2018/02220</t>
  </si>
  <si>
    <t>530421</t>
  </si>
  <si>
    <t>24/2018/00768</t>
  </si>
  <si>
    <t>526995</t>
  </si>
  <si>
    <t>24/2018/00769</t>
  </si>
  <si>
    <t>526998</t>
  </si>
  <si>
    <t>32/2018/01596</t>
  </si>
  <si>
    <t>527154</t>
  </si>
  <si>
    <t>40/2018/02241</t>
  </si>
  <si>
    <t>530522</t>
  </si>
  <si>
    <t>40/2018/02095</t>
  </si>
  <si>
    <t>529476</t>
  </si>
  <si>
    <t>40/2018/02112</t>
  </si>
  <si>
    <t>529792</t>
  </si>
  <si>
    <t>40/2018/02233</t>
  </si>
  <si>
    <t>530497</t>
  </si>
  <si>
    <t>24/2018/00775</t>
  </si>
  <si>
    <t>527011</t>
  </si>
  <si>
    <t>26/2018/00236</t>
  </si>
  <si>
    <t>527048</t>
  </si>
  <si>
    <t>27/2018/00592</t>
  </si>
  <si>
    <t>527081</t>
  </si>
  <si>
    <t>32/2018/01600</t>
  </si>
  <si>
    <t>527162</t>
  </si>
  <si>
    <t>35/2018/00649</t>
  </si>
  <si>
    <t>527290</t>
  </si>
  <si>
    <t>24/2018/00777</t>
  </si>
  <si>
    <t>527015</t>
  </si>
  <si>
    <t>24/2018/00778</t>
  </si>
  <si>
    <t>527018</t>
  </si>
  <si>
    <t>24/2018/00779</t>
  </si>
  <si>
    <t>527020</t>
  </si>
  <si>
    <t>26/2018/00237</t>
  </si>
  <si>
    <t>527050</t>
  </si>
  <si>
    <t>26/2018/00238</t>
  </si>
  <si>
    <t>527053</t>
  </si>
  <si>
    <t>26/2018/00239</t>
  </si>
  <si>
    <t>527055</t>
  </si>
  <si>
    <t>27/2018/00595</t>
  </si>
  <si>
    <t>527087</t>
  </si>
  <si>
    <t>27/2018/00596</t>
  </si>
  <si>
    <t>527089</t>
  </si>
  <si>
    <t>27/2018/00597</t>
  </si>
  <si>
    <t>527091</t>
  </si>
  <si>
    <t>28/2018/00034</t>
  </si>
  <si>
    <t>527124</t>
  </si>
  <si>
    <t>39/    06283</t>
  </si>
  <si>
    <t>527134</t>
  </si>
  <si>
    <t>32/2018/01604</t>
  </si>
  <si>
    <t>527170</t>
  </si>
  <si>
    <t>32/2018/01605</t>
  </si>
  <si>
    <t>527172</t>
  </si>
  <si>
    <t>32/2018/01606</t>
  </si>
  <si>
    <t>527174</t>
  </si>
  <si>
    <t>35/2018/00651</t>
  </si>
  <si>
    <t>527294</t>
  </si>
  <si>
    <t>35/2018/00652</t>
  </si>
  <si>
    <t>527296</t>
  </si>
  <si>
    <t>35/2018/00653</t>
  </si>
  <si>
    <t>527298</t>
  </si>
  <si>
    <t>40/2018/02167</t>
  </si>
  <si>
    <t>530010</t>
  </si>
  <si>
    <t>40/2018/02181</t>
  </si>
  <si>
    <t>530052</t>
  </si>
  <si>
    <t>40/2018/02207</t>
  </si>
  <si>
    <t>530123</t>
  </si>
  <si>
    <t>90/2018/02973</t>
  </si>
  <si>
    <t>529842</t>
  </si>
  <si>
    <t>529843</t>
  </si>
  <si>
    <t>40/2018/02182</t>
  </si>
  <si>
    <t>530054</t>
  </si>
  <si>
    <t>40/2018/02183</t>
  </si>
  <si>
    <t>530057</t>
  </si>
  <si>
    <t>40/2018/02184</t>
  </si>
  <si>
    <t>530060</t>
  </si>
  <si>
    <t>90/2018/02993</t>
  </si>
  <si>
    <t>530384</t>
  </si>
  <si>
    <t>40/2018/02200</t>
  </si>
  <si>
    <t>530108</t>
  </si>
  <si>
    <t>90/2018/02999</t>
  </si>
  <si>
    <t>530557</t>
  </si>
  <si>
    <t>24/2018/00793</t>
  </si>
  <si>
    <t>529493</t>
  </si>
  <si>
    <t>32/2018/01625</t>
  </si>
  <si>
    <t>529569</t>
  </si>
  <si>
    <t>40/2018/02142</t>
  </si>
  <si>
    <t>529923</t>
  </si>
  <si>
    <t>40/2018/02226</t>
  </si>
  <si>
    <t>530441</t>
  </si>
  <si>
    <t>40/2018/02228</t>
  </si>
  <si>
    <t>530482</t>
  </si>
  <si>
    <t>40/2018/02230</t>
  </si>
  <si>
    <t>530488</t>
  </si>
  <si>
    <t>40/2018/02231</t>
  </si>
  <si>
    <t>530491</t>
  </si>
  <si>
    <t>40/2018/02235</t>
  </si>
  <si>
    <t>530503</t>
  </si>
  <si>
    <t>40/2018/02236</t>
  </si>
  <si>
    <t>530506</t>
  </si>
  <si>
    <t>40/2018/02240</t>
  </si>
  <si>
    <t>530518</t>
  </si>
  <si>
    <t>40/2018/02244</t>
  </si>
  <si>
    <t>530545</t>
  </si>
  <si>
    <t>40/2018/02248</t>
  </si>
  <si>
    <t>530938</t>
  </si>
  <si>
    <t>36/2018/00043</t>
  </si>
  <si>
    <t>527330</t>
  </si>
  <si>
    <t>24/2018/00798</t>
  </si>
  <si>
    <t>529503</t>
  </si>
  <si>
    <t>26/2018/00246</t>
  </si>
  <si>
    <t>529529</t>
  </si>
  <si>
    <t>27/2018/00615</t>
  </si>
  <si>
    <t>529545</t>
  </si>
  <si>
    <t>32/2018/01640</t>
  </si>
  <si>
    <t>529599</t>
  </si>
  <si>
    <t>35/2018/00671</t>
  </si>
  <si>
    <t>529721</t>
  </si>
  <si>
    <t>40/2018/02153</t>
  </si>
  <si>
    <t>529977</t>
  </si>
  <si>
    <t>40/2018/02189</t>
  </si>
  <si>
    <t>530084</t>
  </si>
  <si>
    <t>40/2018/02369</t>
  </si>
  <si>
    <t>533694</t>
  </si>
  <si>
    <t>40/2018/02143</t>
  </si>
  <si>
    <t>529926</t>
  </si>
  <si>
    <t>529928</t>
  </si>
  <si>
    <t>40/2018/02205</t>
  </si>
  <si>
    <t>530118</t>
  </si>
  <si>
    <t>623800</t>
  </si>
  <si>
    <t>90/2018/02992</t>
  </si>
  <si>
    <t>530382</t>
  </si>
  <si>
    <t>40/2018/02141</t>
  </si>
  <si>
    <t>529920</t>
  </si>
  <si>
    <t>40/2018/02203</t>
  </si>
  <si>
    <t>530114</t>
  </si>
  <si>
    <t>602160</t>
  </si>
  <si>
    <t>90/2018/02994</t>
  </si>
  <si>
    <t>530386</t>
  </si>
  <si>
    <t>40/2018/02229</t>
  </si>
  <si>
    <t>530485</t>
  </si>
  <si>
    <t>42/2018/00038</t>
  </si>
  <si>
    <t>527402</t>
  </si>
  <si>
    <t>42/2018/00039</t>
  </si>
  <si>
    <t>527404</t>
  </si>
  <si>
    <t>42/2018/00040</t>
  </si>
  <si>
    <t>527406</t>
  </si>
  <si>
    <t>40/2018/02149</t>
  </si>
  <si>
    <t>529959</t>
  </si>
  <si>
    <t>529961</t>
  </si>
  <si>
    <t>23/2018/00436</t>
  </si>
  <si>
    <t>530374</t>
  </si>
  <si>
    <t>40/2018/02213</t>
  </si>
  <si>
    <t>530404</t>
  </si>
  <si>
    <t>40/2018/02146</t>
  </si>
  <si>
    <t>529948</t>
  </si>
  <si>
    <t>40/2018/02188</t>
  </si>
  <si>
    <t>530082</t>
  </si>
  <si>
    <t>40/2018/02190</t>
  </si>
  <si>
    <t>530086</t>
  </si>
  <si>
    <t>40/2018/02201</t>
  </si>
  <si>
    <t>530110</t>
  </si>
  <si>
    <t>40/2018/02221</t>
  </si>
  <si>
    <t>530424</t>
  </si>
  <si>
    <t>530426</t>
  </si>
  <si>
    <t>40/2018/02234</t>
  </si>
  <si>
    <t>530500</t>
  </si>
  <si>
    <t>40/2018/02238</t>
  </si>
  <si>
    <t>530512</t>
  </si>
  <si>
    <t>40/2018/02239</t>
  </si>
  <si>
    <t>530515</t>
  </si>
  <si>
    <t>90/2018/03254</t>
  </si>
  <si>
    <t>533567</t>
  </si>
  <si>
    <t>90/2018/03255</t>
  </si>
  <si>
    <t>533570</t>
  </si>
  <si>
    <t>40/2018/02210</t>
  </si>
  <si>
    <t>530138</t>
  </si>
  <si>
    <t>637820</t>
  </si>
  <si>
    <t>40/2018/02148</t>
  </si>
  <si>
    <t>529957</t>
  </si>
  <si>
    <t>40/2018/02202</t>
  </si>
  <si>
    <t>530112</t>
  </si>
  <si>
    <t>40/2018/02214</t>
  </si>
  <si>
    <t>530407</t>
  </si>
  <si>
    <t>651600</t>
  </si>
  <si>
    <t>40/2018/02208</t>
  </si>
  <si>
    <t>530126</t>
  </si>
  <si>
    <t>530130</t>
  </si>
  <si>
    <t>40/2018/02209</t>
  </si>
  <si>
    <t>530133</t>
  </si>
  <si>
    <t>530135</t>
  </si>
  <si>
    <t>40/2018/02232</t>
  </si>
  <si>
    <t>530494</t>
  </si>
  <si>
    <t>40/2018/02237</t>
  </si>
  <si>
    <t>530509</t>
  </si>
  <si>
    <t>42/2018/00043</t>
  </si>
  <si>
    <t>529973</t>
  </si>
  <si>
    <t>635150</t>
  </si>
  <si>
    <t>23/2018/00431</t>
  </si>
  <si>
    <t>530042</t>
  </si>
  <si>
    <t>23/2018/00432</t>
  </si>
  <si>
    <t>530044</t>
  </si>
  <si>
    <t>23/2018/00433</t>
  </si>
  <si>
    <t>530046</t>
  </si>
  <si>
    <t>40/2018/02211</t>
  </si>
  <si>
    <t>530141</t>
  </si>
  <si>
    <t>40/2018/02223</t>
  </si>
  <si>
    <t>530432</t>
  </si>
  <si>
    <t>40/2018/02224</t>
  </si>
  <si>
    <t>530435</t>
  </si>
  <si>
    <t>40/2018/02242</t>
  </si>
  <si>
    <t>530525</t>
  </si>
  <si>
    <t>90/2018/03020</t>
  </si>
  <si>
    <t>531255</t>
  </si>
  <si>
    <t>90/2018/03049</t>
  </si>
  <si>
    <t>531442</t>
  </si>
  <si>
    <t>90/2018/03084</t>
  </si>
  <si>
    <t>531704</t>
  </si>
  <si>
    <t>90/2018/03129</t>
  </si>
  <si>
    <t>531998</t>
  </si>
  <si>
    <t>531999</t>
  </si>
  <si>
    <t>532000</t>
  </si>
  <si>
    <t>532001</t>
  </si>
  <si>
    <t>532002</t>
  </si>
  <si>
    <t>532003</t>
  </si>
  <si>
    <t>532004</t>
  </si>
  <si>
    <t>532005</t>
  </si>
  <si>
    <t>532006</t>
  </si>
  <si>
    <t>532007</t>
  </si>
  <si>
    <t>532008</t>
  </si>
  <si>
    <t>90/2018/03225</t>
  </si>
  <si>
    <t>532767</t>
  </si>
  <si>
    <t>532768</t>
  </si>
  <si>
    <t>42/2018/00044</t>
  </si>
  <si>
    <t>530144</t>
  </si>
  <si>
    <t>40/2018/02245</t>
  </si>
  <si>
    <t>530548</t>
  </si>
  <si>
    <t>40/2018/02243</t>
  </si>
  <si>
    <t>530542</t>
  </si>
  <si>
    <t>40/2018/02249</t>
  </si>
  <si>
    <t>530941</t>
  </si>
  <si>
    <t>40/2018/02330</t>
  </si>
  <si>
    <t>533546</t>
  </si>
  <si>
    <t>40/2018/02247</t>
  </si>
  <si>
    <t>530552</t>
  </si>
  <si>
    <t>40/2018/02283</t>
  </si>
  <si>
    <t>533160</t>
  </si>
  <si>
    <t>42/2018/00045</t>
  </si>
  <si>
    <t>530389</t>
  </si>
  <si>
    <t>40/2018/02227</t>
  </si>
  <si>
    <t>530444</t>
  </si>
  <si>
    <t>530447</t>
  </si>
  <si>
    <t>40/2018/02246</t>
  </si>
  <si>
    <t>530550</t>
  </si>
  <si>
    <t>40/2018/02253</t>
  </si>
  <si>
    <t>530950</t>
  </si>
  <si>
    <t>40/2018/02310</t>
  </si>
  <si>
    <t>533246</t>
  </si>
  <si>
    <t>40/2018/02311</t>
  </si>
  <si>
    <t>533249</t>
  </si>
  <si>
    <t>90/2018/02981</t>
  </si>
  <si>
    <t>529870</t>
  </si>
  <si>
    <t>90/2018/02982</t>
  </si>
  <si>
    <t>529872</t>
  </si>
  <si>
    <t>90/2018/02983</t>
  </si>
  <si>
    <t>529874</t>
  </si>
  <si>
    <t>90/2018/02985</t>
  </si>
  <si>
    <t>529878</t>
  </si>
  <si>
    <t>90/2018/02988</t>
  </si>
  <si>
    <t>529938</t>
  </si>
  <si>
    <t>42/2018/00046</t>
  </si>
  <si>
    <t>530528</t>
  </si>
  <si>
    <t>42/2018/00047</t>
  </si>
  <si>
    <t>530530</t>
  </si>
  <si>
    <t>64/2018/00020</t>
  </si>
  <si>
    <t>530914</t>
  </si>
  <si>
    <t>530912</t>
  </si>
  <si>
    <t>530910</t>
  </si>
  <si>
    <t>64/2018/00021</t>
  </si>
  <si>
    <t>530920</t>
  </si>
  <si>
    <t>530922</t>
  </si>
  <si>
    <t>530924</t>
  </si>
  <si>
    <t>530926</t>
  </si>
  <si>
    <t>530928</t>
  </si>
  <si>
    <t>40/2018/02254</t>
  </si>
  <si>
    <t>530952</t>
  </si>
  <si>
    <t>40/2018/02258</t>
  </si>
  <si>
    <t>530960</t>
  </si>
  <si>
    <t>40/2018/02259</t>
  </si>
  <si>
    <t>530962</t>
  </si>
  <si>
    <t>40/2018/02260</t>
  </si>
  <si>
    <t>530964</t>
  </si>
  <si>
    <t>40/2018/02261</t>
  </si>
  <si>
    <t>530966</t>
  </si>
  <si>
    <t>40/2018/02264</t>
  </si>
  <si>
    <t>530972</t>
  </si>
  <si>
    <t>40/2018/02265</t>
  </si>
  <si>
    <t>530974</t>
  </si>
  <si>
    <t>40/2018/02266</t>
  </si>
  <si>
    <t>530976</t>
  </si>
  <si>
    <t>530978</t>
  </si>
  <si>
    <t>40/2018/02267</t>
  </si>
  <si>
    <t>530981</t>
  </si>
  <si>
    <t>530983</t>
  </si>
  <si>
    <t>40/2018/02268</t>
  </si>
  <si>
    <t>530985</t>
  </si>
  <si>
    <t>530987</t>
  </si>
  <si>
    <t>40/2018/02269</t>
  </si>
  <si>
    <t>530989</t>
  </si>
  <si>
    <t>40/2018/02270</t>
  </si>
  <si>
    <t>530991</t>
  </si>
  <si>
    <t>40/2018/02271</t>
  </si>
  <si>
    <t>530993</t>
  </si>
  <si>
    <t>40/2018/02272</t>
  </si>
  <si>
    <t>530995</t>
  </si>
  <si>
    <t>40/2018/02273</t>
  </si>
  <si>
    <t>532898</t>
  </si>
  <si>
    <t>40/2018/02274</t>
  </si>
  <si>
    <t>532901</t>
  </si>
  <si>
    <t>40/2018/02276</t>
  </si>
  <si>
    <t>532906</t>
  </si>
  <si>
    <t>40/2018/02279</t>
  </si>
  <si>
    <t>532913</t>
  </si>
  <si>
    <t>40/2018/02280</t>
  </si>
  <si>
    <t>532916</t>
  </si>
  <si>
    <t>40/2018/02284</t>
  </si>
  <si>
    <t>533163</t>
  </si>
  <si>
    <t>40/2018/02285</t>
  </si>
  <si>
    <t>533165</t>
  </si>
  <si>
    <t>40/2018/02286</t>
  </si>
  <si>
    <t>533167</t>
  </si>
  <si>
    <t>40/2018/02299</t>
  </si>
  <si>
    <t>533208</t>
  </si>
  <si>
    <t>40/2018/02300</t>
  </si>
  <si>
    <t>533211</t>
  </si>
  <si>
    <t>40/2018/02301</t>
  </si>
  <si>
    <t>533214</t>
  </si>
  <si>
    <t>533216</t>
  </si>
  <si>
    <t>40/2018/02302</t>
  </si>
  <si>
    <t>533218</t>
  </si>
  <si>
    <t>40/2018/02303</t>
  </si>
  <si>
    <t>533221</t>
  </si>
  <si>
    <t>40/2018/02304</t>
  </si>
  <si>
    <t>533227</t>
  </si>
  <si>
    <t>40/2018/02305</t>
  </si>
  <si>
    <t>533230</t>
  </si>
  <si>
    <t>40/2018/02306</t>
  </si>
  <si>
    <t>533233</t>
  </si>
  <si>
    <t>40/2018/02307</t>
  </si>
  <si>
    <t>533237</t>
  </si>
  <si>
    <t>40/2018/02308</t>
  </si>
  <si>
    <t>533240</t>
  </si>
  <si>
    <t>40/2018/02309</t>
  </si>
  <si>
    <t>533243</t>
  </si>
  <si>
    <t>40/2018/02312</t>
  </si>
  <si>
    <t>533252</t>
  </si>
  <si>
    <t>40/2018/02333</t>
  </si>
  <si>
    <t>533555</t>
  </si>
  <si>
    <t>40/2018/02334</t>
  </si>
  <si>
    <t>533558</t>
  </si>
  <si>
    <t>40/2018/02335</t>
  </si>
  <si>
    <t>533561</t>
  </si>
  <si>
    <t>40/2018/02336</t>
  </si>
  <si>
    <t>533564</t>
  </si>
  <si>
    <t>40/2018/02337</t>
  </si>
  <si>
    <t>533574</t>
  </si>
  <si>
    <t>40/2018/02342</t>
  </si>
  <si>
    <t>533586</t>
  </si>
  <si>
    <t>40/2018/02351</t>
  </si>
  <si>
    <t>533620</t>
  </si>
  <si>
    <t>40/2018/02352</t>
  </si>
  <si>
    <t>533623</t>
  </si>
  <si>
    <t>40/2018/02353</t>
  </si>
  <si>
    <t>533626</t>
  </si>
  <si>
    <t>40/2018/02354</t>
  </si>
  <si>
    <t>533629</t>
  </si>
  <si>
    <t>40/2018/02355</t>
  </si>
  <si>
    <t>533632</t>
  </si>
  <si>
    <t>533634</t>
  </si>
  <si>
    <t>40/2018/02356</t>
  </si>
  <si>
    <t>533636</t>
  </si>
  <si>
    <t>533638</t>
  </si>
  <si>
    <t>40/2018/02358</t>
  </si>
  <si>
    <t>533643</t>
  </si>
  <si>
    <t>40/2018/02359</t>
  </si>
  <si>
    <t>533646</t>
  </si>
  <si>
    <t>40/2018/02360</t>
  </si>
  <si>
    <t>533649</t>
  </si>
  <si>
    <t>40/2018/02361</t>
  </si>
  <si>
    <t>533652</t>
  </si>
  <si>
    <t>40/2018/02362</t>
  </si>
  <si>
    <t>533655</t>
  </si>
  <si>
    <t>40/2018/02363</t>
  </si>
  <si>
    <t>533658</t>
  </si>
  <si>
    <t>40/2018/02364</t>
  </si>
  <si>
    <t>533661</t>
  </si>
  <si>
    <t>40/2018/02365</t>
  </si>
  <si>
    <t>533664</t>
  </si>
  <si>
    <t>40/2018/02370</t>
  </si>
  <si>
    <t>533697</t>
  </si>
  <si>
    <t>641450</t>
  </si>
  <si>
    <t>90/2018/02688</t>
  </si>
  <si>
    <t>525734</t>
  </si>
  <si>
    <t>525735</t>
  </si>
  <si>
    <t>90/2018/02693</t>
  </si>
  <si>
    <t>525754</t>
  </si>
  <si>
    <t>525758</t>
  </si>
  <si>
    <t>90/2018/02705</t>
  </si>
  <si>
    <t>526167</t>
  </si>
  <si>
    <t>526169</t>
  </si>
  <si>
    <t>526171</t>
  </si>
  <si>
    <t>526172</t>
  </si>
  <si>
    <t>526174</t>
  </si>
  <si>
    <t>526176</t>
  </si>
  <si>
    <t>526177</t>
  </si>
  <si>
    <t>526178</t>
  </si>
  <si>
    <t>526179</t>
  </si>
  <si>
    <t>526180</t>
  </si>
  <si>
    <t>90/2018/02706</t>
  </si>
  <si>
    <t>526181</t>
  </si>
  <si>
    <t>526184</t>
  </si>
  <si>
    <t>526189</t>
  </si>
  <si>
    <t>526192</t>
  </si>
  <si>
    <t>526196</t>
  </si>
  <si>
    <t>526198</t>
  </si>
  <si>
    <t>526201</t>
  </si>
  <si>
    <t>526203</t>
  </si>
  <si>
    <t>526205</t>
  </si>
  <si>
    <t>526210</t>
  </si>
  <si>
    <t>526208</t>
  </si>
  <si>
    <t>526214</t>
  </si>
  <si>
    <t>526217</t>
  </si>
  <si>
    <t>40/2018/02288</t>
  </si>
  <si>
    <t>533172</t>
  </si>
  <si>
    <t>40/2018/02289</t>
  </si>
  <si>
    <t>533175</t>
  </si>
  <si>
    <t>40/2018/02343</t>
  </si>
  <si>
    <t>533589</t>
  </si>
  <si>
    <t>24/2018/00835</t>
  </si>
  <si>
    <t>530872</t>
  </si>
  <si>
    <t>24/2018/00836</t>
  </si>
  <si>
    <t>530875</t>
  </si>
  <si>
    <t>32/2018/01736</t>
  </si>
  <si>
    <t>530890</t>
  </si>
  <si>
    <t>40/2018/02257</t>
  </si>
  <si>
    <t>530958</t>
  </si>
  <si>
    <t>40/2018/02278</t>
  </si>
  <si>
    <t>532911</t>
  </si>
  <si>
    <t>24/2018/00840</t>
  </si>
  <si>
    <t>532940</t>
  </si>
  <si>
    <t>26/2018/00270</t>
  </si>
  <si>
    <t>532973</t>
  </si>
  <si>
    <t>27/2018/00660</t>
  </si>
  <si>
    <t>532994</t>
  </si>
  <si>
    <t>32/2018/01742</t>
  </si>
  <si>
    <t>533019</t>
  </si>
  <si>
    <t>32/2018/01743</t>
  </si>
  <si>
    <t>533021</t>
  </si>
  <si>
    <t>35/2018/00730</t>
  </si>
  <si>
    <t>533096</t>
  </si>
  <si>
    <t>40/2018/02291</t>
  </si>
  <si>
    <t>533181</t>
  </si>
  <si>
    <t>533183</t>
  </si>
  <si>
    <t>40/2018/02321</t>
  </si>
  <si>
    <t>533274</t>
  </si>
  <si>
    <t>40/2018/02324</t>
  </si>
  <si>
    <t>533283</t>
  </si>
  <si>
    <t>40/2018/02325</t>
  </si>
  <si>
    <t>533286</t>
  </si>
  <si>
    <t>40/2018/02326</t>
  </si>
  <si>
    <t>533289</t>
  </si>
  <si>
    <t>40/2018/02327</t>
  </si>
  <si>
    <t>533307</t>
  </si>
  <si>
    <t>533309</t>
  </si>
  <si>
    <t>42/2018/00049</t>
  </si>
  <si>
    <t>530904</t>
  </si>
  <si>
    <t>42/2018/00050</t>
  </si>
  <si>
    <t>530906</t>
  </si>
  <si>
    <t>40/2018/02275</t>
  </si>
  <si>
    <t>532903</t>
  </si>
  <si>
    <t>40/2018/02277</t>
  </si>
  <si>
    <t>532909</t>
  </si>
  <si>
    <t>24/2018/00849</t>
  </si>
  <si>
    <t>532958</t>
  </si>
  <si>
    <t>26/2018/00271</t>
  </si>
  <si>
    <t>532975</t>
  </si>
  <si>
    <t>27/2018/00662</t>
  </si>
  <si>
    <t>532998</t>
  </si>
  <si>
    <t>32/2018/01747</t>
  </si>
  <si>
    <t>533029</t>
  </si>
  <si>
    <t>35/2018/00733</t>
  </si>
  <si>
    <t>533102</t>
  </si>
  <si>
    <t>40/2018/02287</t>
  </si>
  <si>
    <t>533170</t>
  </si>
  <si>
    <t>90/2018/03258</t>
  </si>
  <si>
    <t>533617</t>
  </si>
  <si>
    <t>40/2018/02292</t>
  </si>
  <si>
    <t>533186</t>
  </si>
  <si>
    <t>90/2018/03252</t>
  </si>
  <si>
    <t>533296</t>
  </si>
  <si>
    <t>40/2018/02339</t>
  </si>
  <si>
    <t>533580</t>
  </si>
  <si>
    <t>40/2018/02295</t>
  </si>
  <si>
    <t>533195</t>
  </si>
  <si>
    <t>40/2018/02296</t>
  </si>
  <si>
    <t>533198</t>
  </si>
  <si>
    <t>40/2018/02297</t>
  </si>
  <si>
    <t>533202</t>
  </si>
  <si>
    <t>40/2018/02298</t>
  </si>
  <si>
    <t>533205</t>
  </si>
  <si>
    <t>90/2018/03253</t>
  </si>
  <si>
    <t>533298</t>
  </si>
  <si>
    <t>40/2018/02345</t>
  </si>
  <si>
    <t>533595</t>
  </si>
  <si>
    <t>40/2018/02347</t>
  </si>
  <si>
    <t>533602</t>
  </si>
  <si>
    <t>40/2018/02348</t>
  </si>
  <si>
    <t>533605</t>
  </si>
  <si>
    <t>40/2018/02349</t>
  </si>
  <si>
    <t>533608</t>
  </si>
  <si>
    <t>40/2018/02367</t>
  </si>
  <si>
    <t>533688</t>
  </si>
  <si>
    <t>40/2018/02290</t>
  </si>
  <si>
    <t>533178</t>
  </si>
  <si>
    <t>24/2018/00858</t>
  </si>
  <si>
    <t>533332</t>
  </si>
  <si>
    <t>24/2018/00860</t>
  </si>
  <si>
    <t>533336</t>
  </si>
  <si>
    <t>26/2018/00279</t>
  </si>
  <si>
    <t>533375</t>
  </si>
  <si>
    <t>27/2018/00672</t>
  </si>
  <si>
    <t>533399</t>
  </si>
  <si>
    <t>32/2018/01770</t>
  </si>
  <si>
    <t>533437</t>
  </si>
  <si>
    <t>32/2018/01772</t>
  </si>
  <si>
    <t>533441</t>
  </si>
  <si>
    <t>35/2018/00741</t>
  </si>
  <si>
    <t>533515</t>
  </si>
  <si>
    <t>40/2018/02368</t>
  </si>
  <si>
    <t>533691</t>
  </si>
  <si>
    <t>42/2018/00051</t>
  </si>
  <si>
    <t>533154</t>
  </si>
  <si>
    <t>40/2018/02331</t>
  </si>
  <si>
    <t>533549</t>
  </si>
  <si>
    <t>40/2018/02332</t>
  </si>
  <si>
    <t>533552</t>
  </si>
  <si>
    <t>40/2018/02340</t>
  </si>
  <si>
    <t>533582</t>
  </si>
  <si>
    <t>23/2018/00481</t>
  </si>
  <si>
    <t>533539</t>
  </si>
  <si>
    <t>40/2018/02338</t>
  </si>
  <si>
    <t>533578</t>
  </si>
  <si>
    <t>43/2018/00013</t>
  </si>
  <si>
    <t>533292</t>
  </si>
  <si>
    <t>42/2018/00053</t>
  </si>
  <si>
    <t>533316</t>
  </si>
  <si>
    <t>42/2018/00054</t>
  </si>
  <si>
    <t>533318</t>
  </si>
  <si>
    <t>24/2018/00872</t>
  </si>
  <si>
    <t>533360</t>
  </si>
  <si>
    <t>23/2018/00465</t>
  </si>
  <si>
    <t>532934</t>
  </si>
  <si>
    <t>90/2018/03259</t>
  </si>
  <si>
    <t>533672</t>
  </si>
  <si>
    <t>42/2018/00057</t>
  </si>
  <si>
    <t>533921</t>
  </si>
  <si>
    <t>42/2018/00058</t>
  </si>
  <si>
    <t>533923</t>
  </si>
  <si>
    <t>42/2018/00059</t>
  </si>
  <si>
    <t>533925</t>
  </si>
  <si>
    <t>42/2018/00061</t>
  </si>
  <si>
    <t>533928</t>
  </si>
  <si>
    <t>42/2018/00060</t>
  </si>
  <si>
    <t>533929</t>
  </si>
  <si>
    <t>681100</t>
  </si>
  <si>
    <t>90/2018/02677</t>
  </si>
  <si>
    <t>524873</t>
  </si>
  <si>
    <t>524875</t>
  </si>
  <si>
    <t>524877</t>
  </si>
  <si>
    <t>524879</t>
  </si>
  <si>
    <t>524885</t>
  </si>
  <si>
    <t>524887</t>
  </si>
  <si>
    <t>524889</t>
  </si>
  <si>
    <t>524891</t>
  </si>
  <si>
    <t>524893</t>
  </si>
  <si>
    <t>687100</t>
  </si>
  <si>
    <t>90/2018/02678</t>
  </si>
  <si>
    <t>525149</t>
  </si>
  <si>
    <t>675000</t>
  </si>
  <si>
    <t>90/2018/02681</t>
  </si>
  <si>
    <t>525230</t>
  </si>
  <si>
    <t>90/2018/02704</t>
  </si>
  <si>
    <t>525955</t>
  </si>
  <si>
    <t>681110</t>
  </si>
  <si>
    <t>524871</t>
  </si>
  <si>
    <t>90/2018/03260</t>
  </si>
  <si>
    <t>533674</t>
  </si>
  <si>
    <t>90/2018/03262</t>
  </si>
  <si>
    <t>533678</t>
  </si>
  <si>
    <t>90/2018/03266</t>
  </si>
  <si>
    <t>533686</t>
  </si>
  <si>
    <t>BLOIS CENTRE DENTAIRE</t>
  </si>
  <si>
    <t>MOIS</t>
  </si>
  <si>
    <t>CHARGES</t>
  </si>
  <si>
    <t xml:space="preserve">Réel </t>
  </si>
  <si>
    <t>Estimation</t>
  </si>
  <si>
    <t>Budget</t>
  </si>
  <si>
    <t xml:space="preserve">Commentaires : </t>
  </si>
  <si>
    <t>Variation N/N-1</t>
  </si>
  <si>
    <t>Consommation ex en provenance de tiers</t>
  </si>
  <si>
    <t xml:space="preserve">   Achats stockés approvisionnements</t>
  </si>
  <si>
    <t xml:space="preserve">   Variation stock </t>
  </si>
  <si>
    <t xml:space="preserve">   Achats stockés matières, fournitures</t>
  </si>
  <si>
    <t xml:space="preserve">   Charges externes</t>
  </si>
  <si>
    <t>Impots et taxes, verst assimilés</t>
  </si>
  <si>
    <t xml:space="preserve">   Sur rémunérations</t>
  </si>
  <si>
    <t>Charges de Personnel</t>
  </si>
  <si>
    <t xml:space="preserve">   Rémunérations du Personnel</t>
  </si>
  <si>
    <t xml:space="preserve">   Charges sociales</t>
  </si>
  <si>
    <t>Dotations  amortissements et provisions</t>
  </si>
  <si>
    <t xml:space="preserve">   Sur immobilisations : amortissements</t>
  </si>
  <si>
    <t xml:space="preserve">   Sur immobilisations : provisions</t>
  </si>
  <si>
    <t xml:space="preserve">   Sur actif circulant : provisions</t>
  </si>
  <si>
    <t xml:space="preserve">   Pour risques et charges</t>
  </si>
  <si>
    <t>Autres charges</t>
  </si>
  <si>
    <t xml:space="preserve">   Autres charges </t>
  </si>
  <si>
    <t>Charges financières</t>
  </si>
  <si>
    <t xml:space="preserve">   Intérêts des emprunts et dettes</t>
  </si>
  <si>
    <t>Charges exceptionnelles</t>
  </si>
  <si>
    <t xml:space="preserve">   Sur opérations de gestion</t>
  </si>
  <si>
    <t xml:space="preserve">   Sur opération de capital :</t>
  </si>
  <si>
    <t xml:space="preserve">          Valeur des éléments actif cédés</t>
  </si>
  <si>
    <t xml:space="preserve">          Autres</t>
  </si>
  <si>
    <t>Impôts sur les bénéfices et assimilés</t>
  </si>
  <si>
    <t>Solde créditeur = EXCEDENT</t>
  </si>
  <si>
    <t>PRODUITS</t>
  </si>
  <si>
    <t>Ventes de m/ses</t>
  </si>
  <si>
    <t>Production vendue</t>
  </si>
  <si>
    <t>Subvention d'exploitation</t>
  </si>
  <si>
    <t>Reprises provisions et amortissements</t>
  </si>
  <si>
    <t>Transferts de charges</t>
  </si>
  <si>
    <t>Autres produits</t>
  </si>
  <si>
    <t xml:space="preserve">   Autres produits </t>
  </si>
  <si>
    <t>TOTAL PRODUITS EXPLOITATION</t>
  </si>
  <si>
    <t>Produits financiers</t>
  </si>
  <si>
    <t xml:space="preserve">   Des immobilisations financières </t>
  </si>
  <si>
    <t xml:space="preserve">   Des valeurs mobilières de placements</t>
  </si>
  <si>
    <t>Produits exceptionnels</t>
  </si>
  <si>
    <t xml:space="preserve">   Sur opération de gestion</t>
  </si>
  <si>
    <t xml:space="preserve">   Sur opération en capital :</t>
  </si>
  <si>
    <t xml:space="preserve">          Pdts cessions éléments actif</t>
  </si>
  <si>
    <t>Solde débiteur = PERTE</t>
  </si>
  <si>
    <t xml:space="preserve">  DETAIL DES CHARGES</t>
  </si>
  <si>
    <t xml:space="preserve">Prendre les achats dans le fichier d'estimation du chiffre d'affaires </t>
  </si>
  <si>
    <t>1 fois par an</t>
  </si>
  <si>
    <t>loc TPE + fac Mutuale</t>
  </si>
  <si>
    <t>Renouvellement licence TRIOS 3 SHAPE</t>
  </si>
  <si>
    <t>autocom Alcatel</t>
  </si>
  <si>
    <t>Facture Mutuale + salaire Anne Catherine LLORET et Frédérique RENAUD</t>
  </si>
  <si>
    <t>Fidelta + Gilles Hubert</t>
  </si>
  <si>
    <t>ICM</t>
  </si>
  <si>
    <t>Prendre les salaires dans le fichier Salaires 2018</t>
  </si>
  <si>
    <t>Cf Cristophe</t>
  </si>
  <si>
    <t>TOTAL DES CHARGES</t>
  </si>
  <si>
    <t xml:space="preserve">       DETAIL DES PRODUITS</t>
  </si>
  <si>
    <t xml:space="preserve">Prendre les ventes dans le fichier d'estimation du chiffre d'affaires </t>
  </si>
  <si>
    <t>TOTAL DES PRODUITS</t>
  </si>
  <si>
    <t>RESULTAT</t>
  </si>
  <si>
    <t>=SOMMEPROD((MOIS($A$2:$A$5000)=1)*($B$2:$B$5000="602230")*($C$2:$C$5000="3")*($F$2:$F$5000))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</si>
</sst>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5" formatCode="_-* #,##0\ _€_-;\-* #,##0\ _€_-;_-* &quot;-&quot;??\ _€_-;_-@_-"/>
    <numFmt numFmtId="166" formatCode="[$-40C]mmm\-yy;@"/>
    <numFmt numFmtId="167" formatCode="#,###.##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Helv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665020"/>
      <name val="Calibri"/>
      <family val="2"/>
      <scheme val="minor"/>
    </font>
    <font>
      <i/>
      <sz val="11"/>
      <color indexed="8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4"/>
      <color indexed="8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i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EFEE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7F1E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181">
    <xf numFmtId="0" fontId="0" fillId="0" borderId="0" xfId="0"/>
    <xf numFmtId="0" fontId="5" fillId="3" borderId="0" xfId="0" applyFont="1" applyFill="1" applyBorder="1"/>
    <xf numFmtId="0" fontId="0" fillId="3" borderId="0" xfId="0" applyFill="1" applyBorder="1"/>
    <xf numFmtId="0" fontId="0" fillId="4" borderId="0" xfId="0" applyFill="1" applyBorder="1"/>
    <xf numFmtId="0" fontId="8" fillId="4" borderId="0" xfId="0" applyFont="1" applyFill="1" applyBorder="1"/>
    <xf numFmtId="0" fontId="0" fillId="3" borderId="0" xfId="0" applyFill="1"/>
    <xf numFmtId="0" fontId="9" fillId="3" borderId="0" xfId="0" applyFont="1" applyFill="1" applyBorder="1" applyAlignment="1"/>
    <xf numFmtId="0" fontId="0" fillId="4" borderId="0" xfId="0" applyFill="1"/>
    <xf numFmtId="0" fontId="10" fillId="4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 vertical="top"/>
    </xf>
    <xf numFmtId="0" fontId="8" fillId="4" borderId="0" xfId="0" applyFont="1" applyFill="1" applyAlignment="1">
      <alignment horizontal="center" vertical="top"/>
    </xf>
    <xf numFmtId="0" fontId="2" fillId="3" borderId="0" xfId="0" applyFont="1" applyFill="1" applyBorder="1" applyAlignment="1">
      <alignment horizontal="center"/>
    </xf>
    <xf numFmtId="0" fontId="12" fillId="5" borderId="6" xfId="0" applyFont="1" applyFill="1" applyBorder="1"/>
    <xf numFmtId="0" fontId="12" fillId="5" borderId="7" xfId="0" applyFont="1" applyFill="1" applyBorder="1"/>
    <xf numFmtId="14" fontId="12" fillId="5" borderId="5" xfId="0" applyNumberFormat="1" applyFont="1" applyFill="1" applyBorder="1"/>
    <xf numFmtId="14" fontId="0" fillId="0" borderId="0" xfId="0" applyNumberFormat="1"/>
    <xf numFmtId="165" fontId="13" fillId="0" borderId="0" xfId="1" applyNumberFormat="1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vertical="center"/>
    </xf>
    <xf numFmtId="165" fontId="15" fillId="0" borderId="0" xfId="1" applyNumberFormat="1" applyFont="1" applyFill="1" applyAlignment="1">
      <alignment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" fontId="17" fillId="6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4" applyFont="1" applyFill="1" applyAlignment="1">
      <alignment vertical="center" wrapText="1"/>
    </xf>
    <xf numFmtId="165" fontId="18" fillId="0" borderId="0" xfId="1" applyNumberFormat="1" applyFont="1" applyFill="1" applyAlignment="1">
      <alignment vertical="center"/>
    </xf>
    <xf numFmtId="0" fontId="19" fillId="0" borderId="8" xfId="4" applyFont="1" applyFill="1" applyBorder="1" applyAlignment="1">
      <alignment horizontal="center" vertical="center" wrapText="1"/>
    </xf>
    <xf numFmtId="0" fontId="19" fillId="7" borderId="9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7" borderId="11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Fill="1" applyBorder="1" applyAlignment="1">
      <alignment horizontal="center" vertical="center" wrapText="1"/>
    </xf>
    <xf numFmtId="0" fontId="19" fillId="8" borderId="12" xfId="0" applyNumberFormat="1" applyFont="1" applyFill="1" applyBorder="1" applyAlignment="1">
      <alignment horizontal="center" vertical="center" wrapText="1"/>
    </xf>
    <xf numFmtId="0" fontId="19" fillId="9" borderId="12" xfId="0" applyNumberFormat="1" applyFont="1" applyFill="1" applyBorder="1" applyAlignment="1">
      <alignment horizontal="center" vertical="center" wrapText="1"/>
    </xf>
    <xf numFmtId="0" fontId="19" fillId="0" borderId="12" xfId="4" applyNumberFormat="1" applyFont="1" applyFill="1" applyBorder="1" applyAlignment="1">
      <alignment horizontal="center" vertical="center"/>
    </xf>
    <xf numFmtId="0" fontId="19" fillId="0" borderId="13" xfId="4" applyNumberFormat="1" applyFont="1" applyFill="1" applyBorder="1" applyAlignment="1">
      <alignment horizontal="center" vertical="center"/>
    </xf>
    <xf numFmtId="0" fontId="20" fillId="0" borderId="14" xfId="4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9" fillId="0" borderId="15" xfId="4" applyFont="1" applyFill="1" applyBorder="1" applyAlignment="1">
      <alignment horizontal="center" vertical="center" wrapText="1"/>
    </xf>
    <xf numFmtId="0" fontId="19" fillId="7" borderId="16" xfId="4" applyNumberFormat="1" applyFont="1" applyFill="1" applyBorder="1" applyAlignment="1">
      <alignment horizontal="center" vertical="center"/>
    </xf>
    <xf numFmtId="166" fontId="19" fillId="0" borderId="16" xfId="4" applyNumberFormat="1" applyFont="1" applyFill="1" applyBorder="1" applyAlignment="1">
      <alignment horizontal="center" vertical="center"/>
    </xf>
    <xf numFmtId="0" fontId="19" fillId="8" borderId="16" xfId="4" applyNumberFormat="1" applyFont="1" applyFill="1" applyBorder="1" applyAlignment="1">
      <alignment horizontal="center" vertical="center"/>
    </xf>
    <xf numFmtId="0" fontId="19" fillId="9" borderId="16" xfId="4" applyNumberFormat="1" applyFont="1" applyFill="1" applyBorder="1" applyAlignment="1">
      <alignment horizontal="center" vertical="center"/>
    </xf>
    <xf numFmtId="0" fontId="19" fillId="0" borderId="16" xfId="4" applyNumberFormat="1" applyFont="1" applyFill="1" applyBorder="1" applyAlignment="1">
      <alignment horizontal="center" vertical="center"/>
    </xf>
    <xf numFmtId="0" fontId="19" fillId="0" borderId="17" xfId="4" applyNumberFormat="1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9" fillId="0" borderId="14" xfId="4" applyFont="1" applyFill="1" applyBorder="1" applyAlignment="1">
      <alignment vertical="center" wrapText="1"/>
    </xf>
    <xf numFmtId="43" fontId="19" fillId="7" borderId="18" xfId="1" applyFont="1" applyFill="1" applyBorder="1" applyAlignment="1">
      <alignment vertical="center"/>
    </xf>
    <xf numFmtId="43" fontId="19" fillId="0" borderId="18" xfId="1" applyFont="1" applyFill="1" applyBorder="1" applyAlignment="1">
      <alignment vertical="center"/>
    </xf>
    <xf numFmtId="43" fontId="19" fillId="8" borderId="18" xfId="1" applyFont="1" applyFill="1" applyBorder="1" applyAlignment="1">
      <alignment vertical="center"/>
    </xf>
    <xf numFmtId="43" fontId="19" fillId="9" borderId="18" xfId="1" applyFont="1" applyFill="1" applyBorder="1" applyAlignment="1">
      <alignment vertical="center"/>
    </xf>
    <xf numFmtId="43" fontId="19" fillId="0" borderId="19" xfId="1" applyFont="1" applyFill="1" applyBorder="1" applyAlignment="1">
      <alignment vertical="center"/>
    </xf>
    <xf numFmtId="43" fontId="14" fillId="0" borderId="0" xfId="1" applyFont="1" applyFill="1" applyBorder="1" applyAlignment="1">
      <alignment vertical="center"/>
    </xf>
    <xf numFmtId="0" fontId="5" fillId="0" borderId="14" xfId="4" applyFont="1" applyFill="1" applyBorder="1" applyAlignment="1">
      <alignment vertical="center" wrapText="1"/>
    </xf>
    <xf numFmtId="43" fontId="5" fillId="7" borderId="18" xfId="1" applyFont="1" applyFill="1" applyBorder="1" applyAlignment="1">
      <alignment vertical="center"/>
    </xf>
    <xf numFmtId="43" fontId="5" fillId="0" borderId="18" xfId="1" applyFont="1" applyFill="1" applyBorder="1" applyAlignment="1">
      <alignment vertical="center"/>
    </xf>
    <xf numFmtId="43" fontId="5" fillId="8" borderId="18" xfId="1" applyFont="1" applyFill="1" applyBorder="1" applyAlignment="1">
      <alignment vertical="center"/>
    </xf>
    <xf numFmtId="43" fontId="5" fillId="9" borderId="18" xfId="1" applyFont="1" applyFill="1" applyBorder="1" applyAlignment="1">
      <alignment vertical="center"/>
    </xf>
    <xf numFmtId="43" fontId="5" fillId="0" borderId="19" xfId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 wrapText="1"/>
    </xf>
    <xf numFmtId="43" fontId="5" fillId="7" borderId="4" xfId="1" applyFont="1" applyFill="1" applyBorder="1" applyAlignment="1">
      <alignment vertical="center"/>
    </xf>
    <xf numFmtId="43" fontId="5" fillId="0" borderId="4" xfId="1" applyFont="1" applyFill="1" applyBorder="1" applyAlignment="1">
      <alignment vertical="center"/>
    </xf>
    <xf numFmtId="43" fontId="5" fillId="8" borderId="4" xfId="1" applyFont="1" applyFill="1" applyBorder="1" applyAlignment="1">
      <alignment vertical="center"/>
    </xf>
    <xf numFmtId="43" fontId="5" fillId="9" borderId="4" xfId="1" applyFont="1" applyFill="1" applyBorder="1" applyAlignment="1">
      <alignment vertical="center"/>
    </xf>
    <xf numFmtId="43" fontId="5" fillId="0" borderId="20" xfId="1" applyFont="1" applyFill="1" applyBorder="1" applyAlignment="1">
      <alignment vertical="center"/>
    </xf>
    <xf numFmtId="0" fontId="19" fillId="0" borderId="21" xfId="4" applyFont="1" applyFill="1" applyBorder="1" applyAlignment="1">
      <alignment vertical="center" wrapText="1"/>
    </xf>
    <xf numFmtId="43" fontId="19" fillId="7" borderId="22" xfId="1" applyFont="1" applyFill="1" applyBorder="1" applyAlignment="1">
      <alignment vertical="center"/>
    </xf>
    <xf numFmtId="43" fontId="19" fillId="0" borderId="22" xfId="1" applyFont="1" applyFill="1" applyBorder="1" applyAlignment="1">
      <alignment vertical="center"/>
    </xf>
    <xf numFmtId="43" fontId="19" fillId="8" borderId="22" xfId="1" applyFont="1" applyFill="1" applyBorder="1" applyAlignment="1">
      <alignment vertical="center"/>
    </xf>
    <xf numFmtId="43" fontId="19" fillId="9" borderId="22" xfId="1" applyFont="1" applyFill="1" applyBorder="1" applyAlignment="1">
      <alignment vertical="center"/>
    </xf>
    <xf numFmtId="43" fontId="19" fillId="0" borderId="23" xfId="1" applyFont="1" applyFill="1" applyBorder="1" applyAlignment="1">
      <alignment vertical="center"/>
    </xf>
    <xf numFmtId="0" fontId="5" fillId="0" borderId="24" xfId="4" applyFont="1" applyFill="1" applyBorder="1" applyAlignment="1">
      <alignment vertical="center" wrapText="1"/>
    </xf>
    <xf numFmtId="0" fontId="19" fillId="0" borderId="25" xfId="4" applyFont="1" applyFill="1" applyBorder="1" applyAlignment="1">
      <alignment vertical="center" wrapText="1"/>
    </xf>
    <xf numFmtId="43" fontId="19" fillId="7" borderId="26" xfId="1" applyFont="1" applyFill="1" applyBorder="1" applyAlignment="1">
      <alignment vertical="center"/>
    </xf>
    <xf numFmtId="43" fontId="19" fillId="0" borderId="26" xfId="1" applyFont="1" applyFill="1" applyBorder="1" applyAlignment="1">
      <alignment vertical="center"/>
    </xf>
    <xf numFmtId="43" fontId="19" fillId="8" borderId="26" xfId="1" applyFont="1" applyFill="1" applyBorder="1" applyAlignment="1">
      <alignment vertical="center"/>
    </xf>
    <xf numFmtId="43" fontId="19" fillId="9" borderId="26" xfId="1" applyFont="1" applyFill="1" applyBorder="1" applyAlignment="1">
      <alignment vertical="center"/>
    </xf>
    <xf numFmtId="43" fontId="19" fillId="0" borderId="27" xfId="1" applyFont="1" applyFill="1" applyBorder="1" applyAlignment="1">
      <alignment vertical="center"/>
    </xf>
    <xf numFmtId="0" fontId="19" fillId="0" borderId="28" xfId="4" applyFont="1" applyFill="1" applyBorder="1" applyAlignment="1">
      <alignment horizontal="center" vertical="center" wrapText="1"/>
    </xf>
    <xf numFmtId="43" fontId="19" fillId="7" borderId="29" xfId="1" applyFont="1" applyFill="1" applyBorder="1" applyAlignment="1">
      <alignment vertical="center"/>
    </xf>
    <xf numFmtId="43" fontId="19" fillId="0" borderId="29" xfId="1" applyFont="1" applyFill="1" applyBorder="1" applyAlignment="1">
      <alignment vertical="center"/>
    </xf>
    <xf numFmtId="43" fontId="19" fillId="8" borderId="29" xfId="1" applyFont="1" applyFill="1" applyBorder="1" applyAlignment="1">
      <alignment vertical="center"/>
    </xf>
    <xf numFmtId="43" fontId="19" fillId="9" borderId="29" xfId="1" applyFont="1" applyFill="1" applyBorder="1" applyAlignment="1">
      <alignment vertical="center"/>
    </xf>
    <xf numFmtId="43" fontId="19" fillId="0" borderId="30" xfId="1" applyFont="1" applyFill="1" applyBorder="1" applyAlignment="1">
      <alignment vertical="center"/>
    </xf>
    <xf numFmtId="0" fontId="5" fillId="0" borderId="0" xfId="4" applyFont="1" applyFill="1" applyBorder="1" applyAlignment="1">
      <alignment vertical="center" wrapText="1"/>
    </xf>
    <xf numFmtId="4" fontId="5" fillId="0" borderId="0" xfId="0" applyNumberFormat="1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4" fontId="5" fillId="0" borderId="0" xfId="4" applyNumberFormat="1" applyFont="1" applyFill="1" applyBorder="1" applyAlignment="1">
      <alignment vertical="center"/>
    </xf>
    <xf numFmtId="4" fontId="14" fillId="0" borderId="0" xfId="4" applyNumberFormat="1" applyFont="1" applyFill="1" applyBorder="1" applyAlignment="1">
      <alignment vertical="center"/>
    </xf>
    <xf numFmtId="0" fontId="14" fillId="0" borderId="0" xfId="4" applyNumberFormat="1" applyFont="1" applyFill="1" applyBorder="1" applyAlignment="1">
      <alignment horizontal="center" vertical="center"/>
    </xf>
    <xf numFmtId="9" fontId="2" fillId="0" borderId="0" xfId="2" applyFont="1" applyFill="1" applyAlignment="1">
      <alignment vertical="center"/>
    </xf>
    <xf numFmtId="43" fontId="19" fillId="7" borderId="16" xfId="1" applyFont="1" applyFill="1" applyBorder="1" applyAlignment="1">
      <alignment vertical="center"/>
    </xf>
    <xf numFmtId="43" fontId="19" fillId="0" borderId="16" xfId="1" applyFont="1" applyFill="1" applyBorder="1" applyAlignment="1">
      <alignment vertical="center"/>
    </xf>
    <xf numFmtId="43" fontId="19" fillId="8" borderId="16" xfId="1" applyFont="1" applyFill="1" applyBorder="1" applyAlignment="1">
      <alignment vertical="center"/>
    </xf>
    <xf numFmtId="43" fontId="19" fillId="9" borderId="16" xfId="1" applyFont="1" applyFill="1" applyBorder="1" applyAlignment="1">
      <alignment vertical="center"/>
    </xf>
    <xf numFmtId="43" fontId="19" fillId="0" borderId="17" xfId="1" applyFont="1" applyFill="1" applyBorder="1" applyAlignment="1">
      <alignment vertical="center"/>
    </xf>
    <xf numFmtId="167" fontId="5" fillId="0" borderId="0" xfId="4" applyNumberFormat="1" applyFont="1" applyFill="1" applyAlignment="1">
      <alignment horizontal="right" vertical="center"/>
    </xf>
    <xf numFmtId="167" fontId="14" fillId="0" borderId="0" xfId="4" applyNumberFormat="1" applyFont="1" applyFill="1" applyAlignment="1">
      <alignment horizontal="right" vertical="center"/>
    </xf>
    <xf numFmtId="167" fontId="5" fillId="0" borderId="0" xfId="4" applyNumberFormat="1" applyFont="1" applyFill="1" applyAlignment="1">
      <alignment vertical="center"/>
    </xf>
    <xf numFmtId="167" fontId="14" fillId="0" borderId="0" xfId="4" applyNumberFormat="1" applyFont="1" applyFill="1" applyAlignment="1">
      <alignment vertical="center"/>
    </xf>
    <xf numFmtId="167" fontId="19" fillId="0" borderId="8" xfId="4" applyNumberFormat="1" applyFont="1" applyFill="1" applyBorder="1" applyAlignment="1">
      <alignment horizontal="center" vertical="center"/>
    </xf>
    <xf numFmtId="0" fontId="19" fillId="0" borderId="31" xfId="4" applyNumberFormat="1" applyFont="1" applyFill="1" applyBorder="1" applyAlignment="1">
      <alignment horizontal="center" vertical="center"/>
    </xf>
    <xf numFmtId="167" fontId="19" fillId="0" borderId="15" xfId="4" applyNumberFormat="1" applyFont="1" applyFill="1" applyBorder="1" applyAlignment="1">
      <alignment horizontal="center" vertical="center"/>
    </xf>
    <xf numFmtId="0" fontId="19" fillId="0" borderId="32" xfId="4" applyNumberFormat="1" applyFont="1" applyFill="1" applyBorder="1" applyAlignment="1">
      <alignment horizontal="center" vertical="center"/>
    </xf>
    <xf numFmtId="0" fontId="22" fillId="0" borderId="14" xfId="4" applyFont="1" applyFill="1" applyBorder="1" applyAlignment="1">
      <alignment horizontal="left" vertical="center" wrapText="1"/>
    </xf>
    <xf numFmtId="43" fontId="19" fillId="0" borderId="33" xfId="1" applyFont="1" applyFill="1" applyBorder="1" applyAlignment="1">
      <alignment vertical="center"/>
    </xf>
    <xf numFmtId="43" fontId="0" fillId="0" borderId="0" xfId="0" applyNumberFormat="1" applyFont="1" applyFill="1" applyAlignment="1">
      <alignment vertical="center"/>
    </xf>
    <xf numFmtId="43" fontId="5" fillId="0" borderId="33" xfId="1" applyFont="1" applyFill="1" applyBorder="1" applyAlignment="1">
      <alignment vertical="center"/>
    </xf>
    <xf numFmtId="43" fontId="5" fillId="10" borderId="18" xfId="1" applyFont="1" applyFill="1" applyBorder="1" applyAlignment="1">
      <alignment vertical="center"/>
    </xf>
    <xf numFmtId="43" fontId="5" fillId="11" borderId="33" xfId="1" applyFont="1" applyFill="1" applyBorder="1" applyAlignment="1">
      <alignment vertical="center"/>
    </xf>
    <xf numFmtId="0" fontId="5" fillId="0" borderId="34" xfId="0" applyFont="1" applyFill="1" applyBorder="1" applyAlignment="1">
      <alignment vertical="center" wrapText="1"/>
    </xf>
    <xf numFmtId="0" fontId="22" fillId="0" borderId="35" xfId="4" applyFont="1" applyFill="1" applyBorder="1" applyAlignment="1">
      <alignment vertical="center" wrapText="1"/>
    </xf>
    <xf numFmtId="43" fontId="19" fillId="0" borderId="36" xfId="1" applyFont="1" applyFill="1" applyBorder="1" applyAlignment="1">
      <alignment vertical="center"/>
    </xf>
    <xf numFmtId="43" fontId="11" fillId="0" borderId="18" xfId="1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43" fontId="0" fillId="0" borderId="0" xfId="1" applyFont="1" applyFill="1" applyBorder="1" applyAlignment="1">
      <alignment horizontal="center" vertical="center"/>
    </xf>
    <xf numFmtId="11" fontId="5" fillId="0" borderId="14" xfId="4" applyNumberFormat="1" applyFont="1" applyFill="1" applyBorder="1" applyAlignment="1">
      <alignment vertical="center" wrapText="1"/>
    </xf>
    <xf numFmtId="43" fontId="0" fillId="0" borderId="0" xfId="0" applyNumberFormat="1" applyFont="1" applyFill="1" applyBorder="1" applyAlignment="1">
      <alignment vertical="center"/>
    </xf>
    <xf numFmtId="43" fontId="8" fillId="2" borderId="33" xfId="1" applyFont="1" applyFill="1" applyBorder="1" applyAlignment="1">
      <alignment vertical="center"/>
    </xf>
    <xf numFmtId="0" fontId="5" fillId="0" borderId="34" xfId="4" applyFont="1" applyFill="1" applyBorder="1" applyAlignment="1">
      <alignment vertical="center" wrapText="1"/>
    </xf>
    <xf numFmtId="0" fontId="22" fillId="0" borderId="35" xfId="4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43" fontId="5" fillId="10" borderId="33" xfId="1" applyFont="1" applyFill="1" applyBorder="1" applyAlignment="1">
      <alignment vertical="center"/>
    </xf>
    <xf numFmtId="43" fontId="24" fillId="0" borderId="0" xfId="1" applyFont="1" applyFill="1" applyBorder="1" applyAlignment="1">
      <alignment vertical="center"/>
    </xf>
    <xf numFmtId="0" fontId="5" fillId="0" borderId="14" xfId="4" applyFont="1" applyFill="1" applyBorder="1" applyAlignment="1">
      <alignment horizontal="left" vertical="center" wrapText="1"/>
    </xf>
    <xf numFmtId="43" fontId="25" fillId="7" borderId="4" xfId="1" applyFont="1" applyFill="1" applyBorder="1" applyAlignment="1">
      <alignment vertical="center"/>
    </xf>
    <xf numFmtId="43" fontId="5" fillId="0" borderId="37" xfId="1" applyFont="1" applyFill="1" applyBorder="1" applyAlignment="1">
      <alignment vertical="center"/>
    </xf>
    <xf numFmtId="0" fontId="19" fillId="0" borderId="38" xfId="4" applyFont="1" applyFill="1" applyBorder="1" applyAlignment="1">
      <alignment horizontal="center" vertical="center" wrapText="1"/>
    </xf>
    <xf numFmtId="43" fontId="19" fillId="0" borderId="39" xfId="1" applyFont="1" applyFill="1" applyBorder="1" applyAlignment="1">
      <alignment vertical="center"/>
    </xf>
    <xf numFmtId="43" fontId="0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167" fontId="19" fillId="0" borderId="0" xfId="4" applyNumberFormat="1" applyFont="1" applyFill="1" applyAlignment="1">
      <alignment horizontal="center" vertical="center" wrapText="1"/>
    </xf>
    <xf numFmtId="43" fontId="5" fillId="0" borderId="0" xfId="1" applyFont="1" applyFill="1" applyAlignment="1">
      <alignment vertical="center"/>
    </xf>
    <xf numFmtId="167" fontId="5" fillId="0" borderId="0" xfId="0" applyNumberFormat="1" applyFont="1" applyFill="1" applyAlignment="1">
      <alignment vertical="center"/>
    </xf>
    <xf numFmtId="167" fontId="19" fillId="0" borderId="8" xfId="4" applyNumberFormat="1" applyFont="1" applyFill="1" applyBorder="1" applyAlignment="1">
      <alignment horizontal="center" vertical="center" wrapText="1"/>
    </xf>
    <xf numFmtId="167" fontId="19" fillId="0" borderId="40" xfId="4" applyNumberFormat="1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left" vertical="center" wrapText="1"/>
    </xf>
    <xf numFmtId="43" fontId="8" fillId="0" borderId="33" xfId="1" applyFont="1" applyFill="1" applyBorder="1" applyAlignment="1">
      <alignment vertical="center"/>
    </xf>
    <xf numFmtId="0" fontId="5" fillId="0" borderId="34" xfId="4" applyFont="1" applyFill="1" applyBorder="1" applyAlignment="1">
      <alignment horizontal="left" vertical="center" wrapText="1"/>
    </xf>
    <xf numFmtId="9" fontId="0" fillId="0" borderId="0" xfId="0" applyNumberFormat="1" applyFont="1" applyFill="1" applyBorder="1" applyAlignment="1">
      <alignment vertical="center"/>
    </xf>
    <xf numFmtId="43" fontId="0" fillId="0" borderId="0" xfId="1" applyFont="1" applyFill="1" applyAlignment="1">
      <alignment horizontal="center" vertical="center"/>
    </xf>
    <xf numFmtId="43" fontId="8" fillId="10" borderId="33" xfId="1" applyFont="1" applyFill="1" applyBorder="1" applyAlignment="1">
      <alignment vertical="center"/>
    </xf>
    <xf numFmtId="0" fontId="22" fillId="0" borderId="41" xfId="4" applyFont="1" applyFill="1" applyBorder="1" applyAlignment="1">
      <alignment horizontal="left" vertical="center" wrapText="1"/>
    </xf>
    <xf numFmtId="43" fontId="5" fillId="0" borderId="26" xfId="1" applyFont="1" applyFill="1" applyBorder="1" applyAlignment="1">
      <alignment vertical="center"/>
    </xf>
    <xf numFmtId="43" fontId="19" fillId="0" borderId="42" xfId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43" fontId="19" fillId="0" borderId="32" xfId="1" applyFont="1" applyFill="1" applyBorder="1" applyAlignment="1">
      <alignment vertical="center"/>
    </xf>
    <xf numFmtId="43" fontId="1" fillId="0" borderId="0" xfId="1" applyFont="1" applyFill="1" applyAlignment="1">
      <alignment vertical="center"/>
    </xf>
    <xf numFmtId="43" fontId="14" fillId="0" borderId="0" xfId="1" applyFont="1" applyFill="1" applyAlignment="1">
      <alignment vertical="center"/>
    </xf>
    <xf numFmtId="9" fontId="0" fillId="0" borderId="0" xfId="2" applyFont="1" applyFill="1" applyBorder="1" applyAlignment="1">
      <alignment horizontal="center" vertical="center"/>
    </xf>
    <xf numFmtId="9" fontId="0" fillId="0" borderId="0" xfId="2" applyFont="1" applyFill="1" applyAlignment="1">
      <alignment horizontal="center" vertical="center"/>
    </xf>
    <xf numFmtId="0" fontId="2" fillId="0" borderId="43" xfId="0" applyFont="1" applyFill="1" applyBorder="1" applyAlignment="1">
      <alignment vertical="center" wrapText="1"/>
    </xf>
    <xf numFmtId="43" fontId="19" fillId="0" borderId="44" xfId="1" applyFont="1" applyFill="1" applyBorder="1" applyAlignment="1">
      <alignment vertical="center"/>
    </xf>
    <xf numFmtId="43" fontId="19" fillId="0" borderId="45" xfId="1" applyFont="1" applyFill="1" applyBorder="1" applyAlignment="1">
      <alignment vertical="center"/>
    </xf>
    <xf numFmtId="43" fontId="1" fillId="0" borderId="0" xfId="1" applyFont="1" applyFill="1" applyBorder="1" applyAlignment="1">
      <alignment vertical="center"/>
    </xf>
    <xf numFmtId="43" fontId="13" fillId="0" borderId="0" xfId="1" applyFont="1" applyFill="1" applyAlignment="1">
      <alignment vertical="center"/>
    </xf>
    <xf numFmtId="43" fontId="0" fillId="0" borderId="0" xfId="1" applyFont="1" applyFill="1" applyAlignment="1">
      <alignment vertical="center" wrapText="1"/>
    </xf>
    <xf numFmtId="43" fontId="0" fillId="0" borderId="0" xfId="1" applyFont="1" applyFill="1" applyAlignment="1">
      <alignment horizontal="right" vertical="center"/>
    </xf>
    <xf numFmtId="43" fontId="0" fillId="0" borderId="0" xfId="1" applyFont="1"/>
    <xf numFmtId="43" fontId="14" fillId="0" borderId="0" xfId="1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" fontId="0" fillId="0" borderId="0" xfId="0" applyNumberFormat="1" applyFont="1" applyFill="1" applyAlignment="1">
      <alignment vertical="center"/>
    </xf>
    <xf numFmtId="9" fontId="0" fillId="0" borderId="0" xfId="2" applyFont="1" applyFill="1" applyAlignment="1">
      <alignment vertical="center"/>
    </xf>
    <xf numFmtId="0" fontId="0" fillId="0" borderId="0" xfId="0" quotePrefix="1" applyFont="1" applyFill="1" applyAlignment="1">
      <alignment vertical="center" wrapText="1"/>
    </xf>
  </cellXfs>
  <cellStyles count="5">
    <cellStyle name="Milliers" xfId="1" builtinId="3"/>
    <cellStyle name="Normal" xfId="0" builtinId="0"/>
    <cellStyle name="Normal 2" xfId="3"/>
    <cellStyle name="Normal 3" xfId="4"/>
    <cellStyle name="Pourcentage" xfId="2" builtinId="5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CCFF"/>
      <color rgb="FFFEFEE2"/>
      <color rgb="FFFEFDF0"/>
      <color rgb="FFCCFFCC"/>
      <color rgb="FFFFFF99"/>
      <color rgb="FF222B56"/>
      <color rgb="FFFF1E23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Sources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Acceuil!A1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2</xdr:col>
      <xdr:colOff>264601</xdr:colOff>
      <xdr:row>3</xdr:row>
      <xdr:rowOff>161925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DCE803E-7E1C-4E52-94E5-B17C79732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9" t="4124" r="1892" b="4639"/>
        <a:stretch/>
      </xdr:blipFill>
      <xdr:spPr>
        <a:xfrm>
          <a:off x="771525" y="19050"/>
          <a:ext cx="1017076" cy="714375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26</xdr:row>
      <xdr:rowOff>95250</xdr:rowOff>
    </xdr:from>
    <xdr:to>
      <xdr:col>17</xdr:col>
      <xdr:colOff>714374</xdr:colOff>
      <xdr:row>29</xdr:row>
      <xdr:rowOff>180974</xdr:rowOff>
    </xdr:to>
    <xdr:pic>
      <xdr:nvPicPr>
        <xdr:cNvPr id="5" name="Graphiqu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CEDC5F0-04E7-49F8-904D-142F8059D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3011150" y="5048250"/>
          <a:ext cx="657224" cy="657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133350</xdr:rowOff>
    </xdr:from>
    <xdr:to>
      <xdr:col>2</xdr:col>
      <xdr:colOff>255076</xdr:colOff>
      <xdr:row>4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8426E2F-FB1B-4FE4-BA21-8030ECC4E0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9" t="4124" r="1892" b="4639"/>
        <a:stretch/>
      </xdr:blipFill>
      <xdr:spPr>
        <a:xfrm>
          <a:off x="762000" y="133350"/>
          <a:ext cx="1017076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</xdr:row>
      <xdr:rowOff>9524</xdr:rowOff>
    </xdr:from>
    <xdr:to>
      <xdr:col>0</xdr:col>
      <xdr:colOff>638309</xdr:colOff>
      <xdr:row>3</xdr:row>
      <xdr:rowOff>181107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E49A46B-67D4-4EF3-B5F0-479D3D1F8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200024"/>
          <a:ext cx="552583" cy="552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UIVI\MFOS\Optique\2018\OPTIQUE%20-%20Suivi%20du%20CA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FOS%20-%20r&#233;el%20au%2031.09.2018v2%20-%20Budget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-1"/>
      <sheetName val="Prévisionnel"/>
      <sheetName val="Analyse globale"/>
      <sheetName val="Ordo + Panier moyen"/>
      <sheetName val="SGLF"/>
      <sheetName val="VENDÔME"/>
      <sheetName val="ROMORANTIN"/>
      <sheetName val="OPTIQUE"/>
    </sheetNames>
    <sheetDataSet>
      <sheetData sheetId="0">
        <row r="12">
          <cell r="R12" t="str">
            <v>Janvier</v>
          </cell>
        </row>
      </sheetData>
      <sheetData sheetId="1">
        <row r="12">
          <cell r="R12" t="str">
            <v>Janvier</v>
          </cell>
        </row>
      </sheetData>
      <sheetData sheetId="2">
        <row r="2">
          <cell r="B2" t="str">
            <v>Novembre</v>
          </cell>
        </row>
        <row r="5">
          <cell r="C5" t="str">
            <v>J</v>
          </cell>
          <cell r="D5" t="str">
            <v>F</v>
          </cell>
          <cell r="E5" t="str">
            <v>M</v>
          </cell>
          <cell r="F5" t="str">
            <v>A</v>
          </cell>
          <cell r="G5" t="str">
            <v>M</v>
          </cell>
          <cell r="H5" t="str">
            <v>J</v>
          </cell>
          <cell r="I5" t="str">
            <v>J</v>
          </cell>
          <cell r="J5" t="str">
            <v>A</v>
          </cell>
          <cell r="K5" t="str">
            <v>S</v>
          </cell>
          <cell r="L5" t="str">
            <v>O</v>
          </cell>
          <cell r="M5" t="str">
            <v>N</v>
          </cell>
          <cell r="N5" t="str">
            <v>D</v>
          </cell>
        </row>
        <row r="11">
          <cell r="C11">
            <v>88480.34</v>
          </cell>
          <cell r="D11">
            <v>77740.989999999991</v>
          </cell>
          <cell r="E11">
            <v>115296.18</v>
          </cell>
          <cell r="F11">
            <v>101650.95</v>
          </cell>
          <cell r="G11">
            <v>90712.530000000013</v>
          </cell>
          <cell r="H11">
            <v>119164.25000000003</v>
          </cell>
          <cell r="I11">
            <v>99529.04</v>
          </cell>
          <cell r="J11">
            <v>85956.85</v>
          </cell>
          <cell r="K11">
            <v>75830.599999999991</v>
          </cell>
          <cell r="L11">
            <v>94237.68</v>
          </cell>
          <cell r="M11">
            <v>86445.579999999987</v>
          </cell>
          <cell r="N11">
            <v>0</v>
          </cell>
        </row>
        <row r="12">
          <cell r="C12">
            <v>80900.12</v>
          </cell>
          <cell r="D12">
            <v>91249.39</v>
          </cell>
          <cell r="E12">
            <v>88780.329999999987</v>
          </cell>
          <cell r="F12">
            <v>89272.709999999992</v>
          </cell>
          <cell r="G12">
            <v>85244.75999999998</v>
          </cell>
          <cell r="H12">
            <v>108877.41</v>
          </cell>
          <cell r="I12">
            <v>87326.949999999983</v>
          </cell>
          <cell r="J12">
            <v>90807.91</v>
          </cell>
          <cell r="K12">
            <v>74821.299999999988</v>
          </cell>
          <cell r="L12">
            <v>114124.12</v>
          </cell>
          <cell r="M12">
            <v>94776.12</v>
          </cell>
          <cell r="N12">
            <v>0</v>
          </cell>
        </row>
        <row r="13">
          <cell r="B13" t="str">
            <v>Écarts</v>
          </cell>
          <cell r="C13">
            <v>7580.2200000000012</v>
          </cell>
          <cell r="D13">
            <v>-13508.400000000009</v>
          </cell>
          <cell r="E13">
            <v>26515.850000000006</v>
          </cell>
          <cell r="F13">
            <v>12378.240000000005</v>
          </cell>
          <cell r="G13">
            <v>5467.7700000000332</v>
          </cell>
          <cell r="H13">
            <v>10286.840000000026</v>
          </cell>
          <cell r="I13">
            <v>12202.090000000011</v>
          </cell>
          <cell r="J13">
            <v>-4851.0599999999977</v>
          </cell>
          <cell r="K13">
            <v>1009.3000000000029</v>
          </cell>
          <cell r="L13">
            <v>-19886.440000000002</v>
          </cell>
          <cell r="M13">
            <v>-8330.5400000000081</v>
          </cell>
          <cell r="N13">
            <v>0</v>
          </cell>
        </row>
        <row r="14">
          <cell r="B14"/>
        </row>
        <row r="26">
          <cell r="B26" t="str">
            <v>Écarts</v>
          </cell>
          <cell r="C26">
            <v>13773.060000000005</v>
          </cell>
          <cell r="D26">
            <v>8426.5400000000009</v>
          </cell>
          <cell r="E26">
            <v>41269.310000000012</v>
          </cell>
          <cell r="F26">
            <v>-8593.0899999999965</v>
          </cell>
          <cell r="G26">
            <v>-2285.2299999999886</v>
          </cell>
          <cell r="H26">
            <v>-4061.2000000000044</v>
          </cell>
          <cell r="I26">
            <v>8574.8800000000047</v>
          </cell>
          <cell r="J26">
            <v>5860.1600000000035</v>
          </cell>
          <cell r="K26">
            <v>1298.3700000000026</v>
          </cell>
          <cell r="L26">
            <v>-10989.229999999996</v>
          </cell>
          <cell r="M26">
            <v>-16738.07</v>
          </cell>
          <cell r="N26">
            <v>0</v>
          </cell>
        </row>
        <row r="27">
          <cell r="B27"/>
        </row>
        <row r="39">
          <cell r="B39" t="str">
            <v>Écarts</v>
          </cell>
          <cell r="C39">
            <v>2176.91</v>
          </cell>
          <cell r="D39">
            <v>-8640.9699999999975</v>
          </cell>
          <cell r="E39">
            <v>-998.75999999999476</v>
          </cell>
          <cell r="F39">
            <v>5731.9300000000039</v>
          </cell>
          <cell r="G39">
            <v>-1039.7700000000004</v>
          </cell>
          <cell r="H39">
            <v>17888.840000000011</v>
          </cell>
          <cell r="I39">
            <v>2754.3200000000033</v>
          </cell>
          <cell r="J39">
            <v>-9792.0599999999977</v>
          </cell>
          <cell r="K39">
            <v>-132.16000000000349</v>
          </cell>
          <cell r="L39">
            <v>-3307.1599999999962</v>
          </cell>
          <cell r="M39">
            <v>3250.4600000000064</v>
          </cell>
          <cell r="N39">
            <v>0</v>
          </cell>
        </row>
        <row r="40">
          <cell r="B40"/>
        </row>
        <row r="52">
          <cell r="B52" t="str">
            <v>Écarts</v>
          </cell>
          <cell r="C52">
            <v>-8369.75</v>
          </cell>
          <cell r="D52">
            <v>-13293.97</v>
          </cell>
          <cell r="E52">
            <v>-13754.699999999999</v>
          </cell>
          <cell r="F52">
            <v>15239.400000000003</v>
          </cell>
          <cell r="G52">
            <v>8792.7700000000023</v>
          </cell>
          <cell r="H52">
            <v>-3540.8000000000011</v>
          </cell>
          <cell r="I52">
            <v>872.89000000000306</v>
          </cell>
          <cell r="J52">
            <v>-919.15999999999804</v>
          </cell>
          <cell r="K52">
            <v>-156.90999999999985</v>
          </cell>
          <cell r="L52">
            <v>-5590.0500000000065</v>
          </cell>
          <cell r="M52">
            <v>5157.07</v>
          </cell>
          <cell r="N52">
            <v>0</v>
          </cell>
        </row>
        <row r="53">
          <cell r="B53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T LCSV"/>
      <sheetName val="DENT VEND"/>
      <sheetName val="DENT ROMO"/>
      <sheetName val="DENT SPDC"/>
      <sheetName val="DENT BOU"/>
      <sheetName val="DENT - BUDGET 2018"/>
      <sheetName val="DENT - BUDGET 2019"/>
      <sheetName val="OPT SGLF"/>
      <sheetName val="OPT VEND"/>
      <sheetName val="OPT ROMO"/>
      <sheetName val="OPT BOU"/>
      <sheetName val="OPT - BUDGET 2018"/>
      <sheetName val="OPT - BUDGET 2019"/>
      <sheetName val="MFOS - BUDGET 2019"/>
      <sheetName val="MF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EAEAEA"/>
  </sheetPr>
  <dimension ref="A2:V31"/>
  <sheetViews>
    <sheetView workbookViewId="0">
      <selection activeCell="F23" sqref="F23"/>
    </sheetView>
  </sheetViews>
  <sheetFormatPr baseColWidth="10" defaultRowHeight="15" x14ac:dyDescent="0.25"/>
  <cols>
    <col min="1" max="1" width="11.42578125" style="3"/>
    <col min="2" max="16384" width="11.42578125" style="2"/>
  </cols>
  <sheetData>
    <row r="2" spans="1:5" x14ac:dyDescent="0.25">
      <c r="A2" s="4"/>
    </row>
    <row r="12" spans="1:5" x14ac:dyDescent="0.25">
      <c r="E12" s="1"/>
    </row>
    <row r="27" spans="15:22" x14ac:dyDescent="0.25">
      <c r="O27" s="6"/>
      <c r="P27" s="6"/>
      <c r="Q27" s="6"/>
      <c r="R27" s="6"/>
      <c r="S27" s="6"/>
      <c r="T27" s="6"/>
      <c r="U27" s="6"/>
      <c r="V27" s="6"/>
    </row>
    <row r="28" spans="15:22" x14ac:dyDescent="0.25">
      <c r="O28" s="11"/>
      <c r="P28" s="11"/>
      <c r="Q28" s="11"/>
      <c r="R28" s="11"/>
      <c r="S28" s="11"/>
      <c r="T28" s="11"/>
      <c r="U28" s="11"/>
      <c r="V28" s="11"/>
    </row>
    <row r="31" spans="15:22" x14ac:dyDescent="0.25">
      <c r="R31" s="9" t="s">
        <v>1</v>
      </c>
    </row>
  </sheetData>
  <mergeCells count="2">
    <mergeCell ref="O28:R28"/>
    <mergeCell ref="S28:V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222B56"/>
  </sheetPr>
  <dimension ref="A1:A5"/>
  <sheetViews>
    <sheetView showGridLines="0" workbookViewId="0">
      <selection activeCell="I23" sqref="I23"/>
    </sheetView>
  </sheetViews>
  <sheetFormatPr baseColWidth="10" defaultRowHeight="15" x14ac:dyDescent="0.25"/>
  <cols>
    <col min="1" max="1" width="11.42578125" style="7"/>
    <col min="2" max="16384" width="11.42578125" style="5"/>
  </cols>
  <sheetData>
    <row r="1" spans="1:1" x14ac:dyDescent="0.25">
      <c r="A1" s="8" t="s">
        <v>2</v>
      </c>
    </row>
    <row r="5" spans="1:1" x14ac:dyDescent="0.25">
      <c r="A5" s="10" t="s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222B56"/>
  </sheetPr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2B56"/>
  </sheetPr>
  <dimension ref="A1:W4198"/>
  <sheetViews>
    <sheetView tabSelected="1" workbookViewId="0">
      <selection activeCell="D1" sqref="D1:D1048576"/>
    </sheetView>
  </sheetViews>
  <sheetFormatPr baseColWidth="10" defaultRowHeight="15" x14ac:dyDescent="0.25"/>
  <cols>
    <col min="1" max="1" width="10.7109375" style="15" bestFit="1" customWidth="1"/>
    <col min="2" max="2" width="11" bestFit="1" customWidth="1"/>
    <col min="3" max="3" width="17.5703125" bestFit="1" customWidth="1"/>
    <col min="4" max="4" width="63.5703125" bestFit="1" customWidth="1"/>
    <col min="5" max="5" width="7" bestFit="1" customWidth="1"/>
    <col min="6" max="6" width="16.42578125" bestFit="1" customWidth="1"/>
    <col min="7" max="7" width="13.85546875" bestFit="1" customWidth="1"/>
    <col min="8" max="8" width="6.42578125" bestFit="1" customWidth="1"/>
    <col min="9" max="9" width="20.28515625" bestFit="1" customWidth="1"/>
    <col min="10" max="10" width="11.140625" bestFit="1" customWidth="1"/>
    <col min="11" max="11" width="16.42578125" bestFit="1" customWidth="1"/>
    <col min="12" max="12" width="8" bestFit="1" customWidth="1"/>
    <col min="13" max="13" width="13.5703125" bestFit="1" customWidth="1"/>
    <col min="14" max="14" width="7.42578125" bestFit="1" customWidth="1"/>
    <col min="15" max="15" width="8.85546875" bestFit="1" customWidth="1"/>
    <col min="16" max="16" width="5.85546875" bestFit="1" customWidth="1"/>
    <col min="17" max="17" width="18.42578125" bestFit="1" customWidth="1"/>
    <col min="18" max="18" width="22.85546875" bestFit="1" customWidth="1"/>
    <col min="19" max="19" width="15.85546875" bestFit="1" customWidth="1"/>
    <col min="20" max="20" width="20.42578125" bestFit="1" customWidth="1"/>
    <col min="21" max="21" width="16.85546875" bestFit="1" customWidth="1"/>
    <col min="22" max="22" width="19" bestFit="1" customWidth="1"/>
    <col min="23" max="23" width="21.28515625" bestFit="1" customWidth="1"/>
  </cols>
  <sheetData>
    <row r="1" spans="1:23" ht="15.75" thickTop="1" x14ac:dyDescent="0.25">
      <c r="A1" s="14" t="s">
        <v>171</v>
      </c>
      <c r="B1" s="12" t="s">
        <v>172</v>
      </c>
      <c r="C1" s="12" t="s">
        <v>173</v>
      </c>
      <c r="D1" s="12"/>
      <c r="E1" s="12" t="s">
        <v>174</v>
      </c>
      <c r="F1" s="12" t="s">
        <v>175</v>
      </c>
      <c r="G1" s="12" t="s">
        <v>176</v>
      </c>
      <c r="H1" s="12" t="s">
        <v>177</v>
      </c>
      <c r="I1" s="12" t="s">
        <v>178</v>
      </c>
      <c r="J1" s="12" t="s">
        <v>179</v>
      </c>
      <c r="K1" s="12" t="s">
        <v>180</v>
      </c>
      <c r="L1" s="12" t="s">
        <v>181</v>
      </c>
      <c r="M1" s="12" t="s">
        <v>182</v>
      </c>
      <c r="N1" s="12" t="s">
        <v>183</v>
      </c>
      <c r="O1" s="12" t="s">
        <v>184</v>
      </c>
      <c r="P1" s="12" t="s">
        <v>185</v>
      </c>
      <c r="Q1" s="12" t="s">
        <v>186</v>
      </c>
      <c r="R1" s="12" t="s">
        <v>187</v>
      </c>
      <c r="S1" s="12" t="s">
        <v>188</v>
      </c>
      <c r="T1" s="12" t="s">
        <v>189</v>
      </c>
      <c r="U1" s="12" t="s">
        <v>190</v>
      </c>
      <c r="V1" s="12" t="s">
        <v>191</v>
      </c>
      <c r="W1" s="13" t="s">
        <v>192</v>
      </c>
    </row>
    <row r="2" spans="1:23" x14ac:dyDescent="0.25">
      <c r="A2" s="15">
        <v>43101</v>
      </c>
      <c r="B2" t="s">
        <v>193</v>
      </c>
      <c r="C2" t="s">
        <v>194</v>
      </c>
      <c r="E2" t="s">
        <v>195</v>
      </c>
      <c r="F2">
        <v>420.05</v>
      </c>
      <c r="G2">
        <v>420.05</v>
      </c>
      <c r="H2" t="s">
        <v>196</v>
      </c>
      <c r="I2" t="s">
        <v>197</v>
      </c>
      <c r="J2">
        <v>420.05</v>
      </c>
      <c r="K2">
        <v>420.05</v>
      </c>
      <c r="L2" t="s">
        <v>193</v>
      </c>
      <c r="M2" t="s">
        <v>198</v>
      </c>
      <c r="N2" t="s">
        <v>199</v>
      </c>
      <c r="O2">
        <v>0</v>
      </c>
      <c r="P2" t="s">
        <v>200</v>
      </c>
      <c r="Q2">
        <v>49034</v>
      </c>
      <c r="R2" t="s">
        <v>201</v>
      </c>
      <c r="S2" t="s">
        <v>202</v>
      </c>
      <c r="T2" t="s">
        <v>203</v>
      </c>
      <c r="U2" t="s">
        <v>204</v>
      </c>
      <c r="V2" t="s">
        <v>205</v>
      </c>
      <c r="W2" t="s">
        <v>206</v>
      </c>
    </row>
    <row r="3" spans="1:23" x14ac:dyDescent="0.25">
      <c r="A3" s="15">
        <v>43101</v>
      </c>
      <c r="B3" t="s">
        <v>193</v>
      </c>
      <c r="C3" t="s">
        <v>207</v>
      </c>
      <c r="E3" t="s">
        <v>195</v>
      </c>
      <c r="F3">
        <v>420.05</v>
      </c>
      <c r="G3">
        <v>420.05</v>
      </c>
      <c r="H3" t="s">
        <v>196</v>
      </c>
      <c r="I3" t="s">
        <v>197</v>
      </c>
      <c r="J3">
        <v>420.05</v>
      </c>
      <c r="K3">
        <v>420.05</v>
      </c>
      <c r="L3" t="s">
        <v>193</v>
      </c>
      <c r="M3" t="s">
        <v>198</v>
      </c>
      <c r="N3" t="s">
        <v>199</v>
      </c>
      <c r="O3">
        <v>0</v>
      </c>
      <c r="P3" t="s">
        <v>200</v>
      </c>
      <c r="Q3">
        <v>49034</v>
      </c>
      <c r="R3" t="s">
        <v>201</v>
      </c>
      <c r="S3" t="s">
        <v>202</v>
      </c>
      <c r="T3" t="s">
        <v>203</v>
      </c>
      <c r="U3" t="s">
        <v>204</v>
      </c>
      <c r="V3" t="s">
        <v>205</v>
      </c>
      <c r="W3" t="s">
        <v>206</v>
      </c>
    </row>
    <row r="4" spans="1:23" x14ac:dyDescent="0.25">
      <c r="A4" s="15">
        <v>43101</v>
      </c>
      <c r="B4" t="s">
        <v>193</v>
      </c>
      <c r="C4" t="s">
        <v>208</v>
      </c>
      <c r="E4" t="s">
        <v>195</v>
      </c>
      <c r="F4">
        <v>313.39</v>
      </c>
      <c r="G4">
        <v>313.39</v>
      </c>
      <c r="H4" t="s">
        <v>196</v>
      </c>
      <c r="I4" t="s">
        <v>197</v>
      </c>
      <c r="J4">
        <v>313.39</v>
      </c>
      <c r="K4">
        <v>313.39</v>
      </c>
      <c r="L4" t="s">
        <v>193</v>
      </c>
      <c r="M4" t="s">
        <v>198</v>
      </c>
      <c r="N4" t="s">
        <v>199</v>
      </c>
      <c r="O4">
        <v>0</v>
      </c>
      <c r="P4" t="s">
        <v>200</v>
      </c>
      <c r="Q4">
        <v>49035</v>
      </c>
      <c r="R4" t="s">
        <v>201</v>
      </c>
      <c r="S4" t="s">
        <v>202</v>
      </c>
      <c r="T4" t="s">
        <v>203</v>
      </c>
      <c r="U4" t="s">
        <v>209</v>
      </c>
      <c r="V4" t="s">
        <v>210</v>
      </c>
      <c r="W4" t="s">
        <v>206</v>
      </c>
    </row>
    <row r="5" spans="1:23" x14ac:dyDescent="0.25">
      <c r="A5" s="15">
        <v>43101</v>
      </c>
      <c r="B5" t="s">
        <v>193</v>
      </c>
      <c r="C5" t="s">
        <v>211</v>
      </c>
      <c r="E5" t="s">
        <v>195</v>
      </c>
      <c r="F5">
        <v>313.38</v>
      </c>
      <c r="G5">
        <v>313.38</v>
      </c>
      <c r="H5" t="s">
        <v>196</v>
      </c>
      <c r="I5" t="s">
        <v>197</v>
      </c>
      <c r="J5">
        <v>313.38</v>
      </c>
      <c r="K5">
        <v>313.38</v>
      </c>
      <c r="L5" t="s">
        <v>193</v>
      </c>
      <c r="M5" t="s">
        <v>198</v>
      </c>
      <c r="N5" t="s">
        <v>199</v>
      </c>
      <c r="O5">
        <v>0</v>
      </c>
      <c r="P5" t="s">
        <v>200</v>
      </c>
      <c r="Q5">
        <v>49035</v>
      </c>
      <c r="R5" t="s">
        <v>201</v>
      </c>
      <c r="S5" t="s">
        <v>202</v>
      </c>
      <c r="T5" t="s">
        <v>203</v>
      </c>
      <c r="U5" t="s">
        <v>209</v>
      </c>
      <c r="V5" t="s">
        <v>210</v>
      </c>
      <c r="W5" t="s">
        <v>206</v>
      </c>
    </row>
    <row r="6" spans="1:23" x14ac:dyDescent="0.25">
      <c r="A6" s="15">
        <v>43101</v>
      </c>
      <c r="B6" t="s">
        <v>193</v>
      </c>
      <c r="C6" t="s">
        <v>212</v>
      </c>
      <c r="E6" t="s">
        <v>195</v>
      </c>
      <c r="F6">
        <v>313.39</v>
      </c>
      <c r="G6">
        <v>313.39</v>
      </c>
      <c r="H6" t="s">
        <v>196</v>
      </c>
      <c r="I6" t="s">
        <v>197</v>
      </c>
      <c r="J6">
        <v>313.39</v>
      </c>
      <c r="K6">
        <v>313.39</v>
      </c>
      <c r="L6" t="s">
        <v>193</v>
      </c>
      <c r="M6" t="s">
        <v>198</v>
      </c>
      <c r="N6" t="s">
        <v>199</v>
      </c>
      <c r="O6">
        <v>0</v>
      </c>
      <c r="P6" t="s">
        <v>200</v>
      </c>
      <c r="Q6">
        <v>49035</v>
      </c>
      <c r="R6" t="s">
        <v>201</v>
      </c>
      <c r="S6" t="s">
        <v>202</v>
      </c>
      <c r="T6" t="s">
        <v>203</v>
      </c>
      <c r="U6" t="s">
        <v>209</v>
      </c>
      <c r="V6" t="s">
        <v>210</v>
      </c>
      <c r="W6" t="s">
        <v>206</v>
      </c>
    </row>
    <row r="7" spans="1:23" x14ac:dyDescent="0.25">
      <c r="A7" s="15">
        <v>43101</v>
      </c>
      <c r="B7" t="s">
        <v>213</v>
      </c>
      <c r="C7" t="s">
        <v>194</v>
      </c>
      <c r="E7" t="s">
        <v>195</v>
      </c>
      <c r="F7">
        <v>33.71</v>
      </c>
      <c r="G7">
        <v>33.71</v>
      </c>
      <c r="H7" t="s">
        <v>196</v>
      </c>
      <c r="I7" t="s">
        <v>197</v>
      </c>
      <c r="J7">
        <v>33.71</v>
      </c>
      <c r="K7">
        <v>33.71</v>
      </c>
      <c r="L7" t="s">
        <v>213</v>
      </c>
      <c r="M7" t="s">
        <v>198</v>
      </c>
      <c r="N7" t="s">
        <v>199</v>
      </c>
      <c r="O7">
        <v>0</v>
      </c>
      <c r="P7" t="s">
        <v>200</v>
      </c>
      <c r="Q7">
        <v>49036</v>
      </c>
      <c r="R7" t="s">
        <v>201</v>
      </c>
      <c r="S7" t="s">
        <v>202</v>
      </c>
      <c r="T7" t="s">
        <v>203</v>
      </c>
      <c r="U7" t="s">
        <v>214</v>
      </c>
      <c r="V7" t="s">
        <v>215</v>
      </c>
      <c r="W7" t="s">
        <v>206</v>
      </c>
    </row>
    <row r="8" spans="1:23" x14ac:dyDescent="0.25">
      <c r="A8" s="15">
        <v>43101</v>
      </c>
      <c r="B8" t="s">
        <v>213</v>
      </c>
      <c r="C8" t="s">
        <v>207</v>
      </c>
      <c r="E8" t="s">
        <v>195</v>
      </c>
      <c r="F8">
        <v>33.71</v>
      </c>
      <c r="G8">
        <v>33.71</v>
      </c>
      <c r="H8" t="s">
        <v>196</v>
      </c>
      <c r="I8" t="s">
        <v>197</v>
      </c>
      <c r="J8">
        <v>33.71</v>
      </c>
      <c r="K8">
        <v>33.71</v>
      </c>
      <c r="L8" t="s">
        <v>213</v>
      </c>
      <c r="M8" t="s">
        <v>198</v>
      </c>
      <c r="N8" t="s">
        <v>199</v>
      </c>
      <c r="O8">
        <v>0</v>
      </c>
      <c r="P8" t="s">
        <v>200</v>
      </c>
      <c r="Q8">
        <v>49036</v>
      </c>
      <c r="R8" t="s">
        <v>201</v>
      </c>
      <c r="S8" t="s">
        <v>202</v>
      </c>
      <c r="T8" t="s">
        <v>203</v>
      </c>
      <c r="U8" t="s">
        <v>214</v>
      </c>
      <c r="V8" t="s">
        <v>215</v>
      </c>
      <c r="W8" t="s">
        <v>206</v>
      </c>
    </row>
    <row r="9" spans="1:23" x14ac:dyDescent="0.25">
      <c r="A9" s="15">
        <v>43101</v>
      </c>
      <c r="B9" t="s">
        <v>216</v>
      </c>
      <c r="C9" t="s">
        <v>207</v>
      </c>
      <c r="E9" t="s">
        <v>195</v>
      </c>
      <c r="F9">
        <v>-7.31</v>
      </c>
      <c r="G9">
        <v>7.31</v>
      </c>
      <c r="H9" t="s">
        <v>217</v>
      </c>
      <c r="I9" t="s">
        <v>218</v>
      </c>
      <c r="J9">
        <v>7.31</v>
      </c>
      <c r="K9">
        <v>-7.31</v>
      </c>
      <c r="L9" t="s">
        <v>216</v>
      </c>
      <c r="M9" t="s">
        <v>198</v>
      </c>
      <c r="N9" t="s">
        <v>199</v>
      </c>
      <c r="O9">
        <v>0</v>
      </c>
      <c r="P9" t="s">
        <v>200</v>
      </c>
      <c r="Q9">
        <v>51388</v>
      </c>
      <c r="R9" t="s">
        <v>201</v>
      </c>
      <c r="S9" t="s">
        <v>202</v>
      </c>
      <c r="T9" t="s">
        <v>203</v>
      </c>
      <c r="U9" t="s">
        <v>219</v>
      </c>
      <c r="V9" t="s">
        <v>220</v>
      </c>
      <c r="W9" t="s">
        <v>206</v>
      </c>
    </row>
    <row r="10" spans="1:23" x14ac:dyDescent="0.25">
      <c r="A10" s="15">
        <v>43101</v>
      </c>
      <c r="B10" t="s">
        <v>221</v>
      </c>
      <c r="C10" t="s">
        <v>222</v>
      </c>
      <c r="E10" t="s">
        <v>195</v>
      </c>
      <c r="F10">
        <v>271.22000000000003</v>
      </c>
      <c r="G10">
        <v>271.22000000000003</v>
      </c>
      <c r="H10" t="s">
        <v>196</v>
      </c>
      <c r="I10" t="s">
        <v>197</v>
      </c>
      <c r="J10">
        <v>271.22000000000003</v>
      </c>
      <c r="K10">
        <v>271.22000000000003</v>
      </c>
      <c r="L10" t="s">
        <v>221</v>
      </c>
      <c r="M10" t="s">
        <v>198</v>
      </c>
      <c r="N10" t="s">
        <v>199</v>
      </c>
      <c r="O10">
        <v>0</v>
      </c>
      <c r="P10" t="s">
        <v>200</v>
      </c>
      <c r="Q10">
        <v>54147</v>
      </c>
      <c r="R10" t="s">
        <v>201</v>
      </c>
      <c r="S10" t="s">
        <v>202</v>
      </c>
      <c r="T10" t="s">
        <v>203</v>
      </c>
      <c r="U10" t="s">
        <v>223</v>
      </c>
      <c r="V10" t="s">
        <v>224</v>
      </c>
      <c r="W10" t="s">
        <v>206</v>
      </c>
    </row>
    <row r="11" spans="1:23" x14ac:dyDescent="0.25">
      <c r="A11" s="15">
        <v>43101</v>
      </c>
      <c r="B11" t="s">
        <v>225</v>
      </c>
      <c r="C11" t="s">
        <v>194</v>
      </c>
      <c r="E11" t="s">
        <v>195</v>
      </c>
      <c r="F11">
        <v>435</v>
      </c>
      <c r="G11">
        <v>435</v>
      </c>
      <c r="H11" t="s">
        <v>196</v>
      </c>
      <c r="I11" t="s">
        <v>197</v>
      </c>
      <c r="J11">
        <v>435</v>
      </c>
      <c r="K11">
        <v>435</v>
      </c>
      <c r="L11" t="s">
        <v>225</v>
      </c>
      <c r="M11" t="s">
        <v>198</v>
      </c>
      <c r="N11" t="s">
        <v>199</v>
      </c>
      <c r="O11">
        <v>0</v>
      </c>
      <c r="P11" t="s">
        <v>200</v>
      </c>
      <c r="Q11">
        <v>54198</v>
      </c>
      <c r="R11" t="s">
        <v>201</v>
      </c>
      <c r="S11" t="s">
        <v>202</v>
      </c>
      <c r="T11" t="s">
        <v>203</v>
      </c>
      <c r="U11" t="s">
        <v>226</v>
      </c>
      <c r="V11" t="s">
        <v>227</v>
      </c>
      <c r="W11" t="s">
        <v>206</v>
      </c>
    </row>
    <row r="12" spans="1:23" x14ac:dyDescent="0.25">
      <c r="A12" s="15">
        <v>43101</v>
      </c>
      <c r="B12" t="s">
        <v>228</v>
      </c>
      <c r="C12" t="s">
        <v>212</v>
      </c>
      <c r="E12" t="s">
        <v>195</v>
      </c>
      <c r="F12">
        <v>9</v>
      </c>
      <c r="G12">
        <v>9</v>
      </c>
      <c r="H12" t="s">
        <v>196</v>
      </c>
      <c r="I12" t="s">
        <v>197</v>
      </c>
      <c r="J12">
        <v>9</v>
      </c>
      <c r="K12">
        <v>9</v>
      </c>
      <c r="L12" t="s">
        <v>228</v>
      </c>
      <c r="M12" t="s">
        <v>198</v>
      </c>
      <c r="N12" t="s">
        <v>199</v>
      </c>
      <c r="O12">
        <v>0</v>
      </c>
      <c r="P12" t="s">
        <v>200</v>
      </c>
      <c r="Q12">
        <v>54199</v>
      </c>
      <c r="R12" t="s">
        <v>201</v>
      </c>
      <c r="S12" t="s">
        <v>202</v>
      </c>
      <c r="T12" t="s">
        <v>203</v>
      </c>
      <c r="U12" t="s">
        <v>229</v>
      </c>
      <c r="V12" t="s">
        <v>230</v>
      </c>
      <c r="W12" t="s">
        <v>206</v>
      </c>
    </row>
    <row r="13" spans="1:23" x14ac:dyDescent="0.25">
      <c r="A13" s="15">
        <v>43101</v>
      </c>
      <c r="B13" t="s">
        <v>228</v>
      </c>
      <c r="C13" t="s">
        <v>212</v>
      </c>
      <c r="E13" t="s">
        <v>195</v>
      </c>
      <c r="F13">
        <v>21</v>
      </c>
      <c r="G13">
        <v>21</v>
      </c>
      <c r="H13" t="s">
        <v>196</v>
      </c>
      <c r="I13" t="s">
        <v>197</v>
      </c>
      <c r="J13">
        <v>21</v>
      </c>
      <c r="K13">
        <v>21</v>
      </c>
      <c r="L13" t="s">
        <v>228</v>
      </c>
      <c r="M13" t="s">
        <v>198</v>
      </c>
      <c r="N13" t="s">
        <v>199</v>
      </c>
      <c r="O13">
        <v>0</v>
      </c>
      <c r="P13" t="s">
        <v>200</v>
      </c>
      <c r="Q13">
        <v>54200</v>
      </c>
      <c r="R13" t="s">
        <v>201</v>
      </c>
      <c r="S13" t="s">
        <v>202</v>
      </c>
      <c r="T13" t="s">
        <v>203</v>
      </c>
      <c r="U13" t="s">
        <v>231</v>
      </c>
      <c r="V13" t="s">
        <v>232</v>
      </c>
      <c r="W13" t="s">
        <v>206</v>
      </c>
    </row>
    <row r="14" spans="1:23" x14ac:dyDescent="0.25">
      <c r="A14" s="15">
        <v>43101</v>
      </c>
      <c r="B14" t="s">
        <v>228</v>
      </c>
      <c r="C14" t="s">
        <v>212</v>
      </c>
      <c r="E14" t="s">
        <v>195</v>
      </c>
      <c r="F14">
        <v>3</v>
      </c>
      <c r="G14">
        <v>3</v>
      </c>
      <c r="H14" t="s">
        <v>196</v>
      </c>
      <c r="I14" t="s">
        <v>197</v>
      </c>
      <c r="J14">
        <v>3</v>
      </c>
      <c r="K14">
        <v>3</v>
      </c>
      <c r="L14" t="s">
        <v>228</v>
      </c>
      <c r="M14" t="s">
        <v>198</v>
      </c>
      <c r="N14" t="s">
        <v>199</v>
      </c>
      <c r="O14">
        <v>0</v>
      </c>
      <c r="P14" t="s">
        <v>200</v>
      </c>
      <c r="Q14">
        <v>54201</v>
      </c>
      <c r="R14" t="s">
        <v>201</v>
      </c>
      <c r="S14" t="s">
        <v>202</v>
      </c>
      <c r="T14" t="s">
        <v>203</v>
      </c>
      <c r="U14" t="s">
        <v>233</v>
      </c>
      <c r="V14" t="s">
        <v>234</v>
      </c>
      <c r="W14" t="s">
        <v>206</v>
      </c>
    </row>
    <row r="15" spans="1:23" x14ac:dyDescent="0.25">
      <c r="A15" s="15">
        <v>43101</v>
      </c>
      <c r="B15" t="s">
        <v>228</v>
      </c>
      <c r="C15" t="s">
        <v>212</v>
      </c>
      <c r="E15" t="s">
        <v>195</v>
      </c>
      <c r="F15">
        <v>-9</v>
      </c>
      <c r="G15">
        <v>9</v>
      </c>
      <c r="H15" t="s">
        <v>217</v>
      </c>
      <c r="I15" t="s">
        <v>218</v>
      </c>
      <c r="J15">
        <v>9</v>
      </c>
      <c r="K15">
        <v>-9</v>
      </c>
      <c r="L15" t="s">
        <v>228</v>
      </c>
      <c r="M15" t="s">
        <v>198</v>
      </c>
      <c r="N15" t="s">
        <v>199</v>
      </c>
      <c r="O15">
        <v>0</v>
      </c>
      <c r="P15" t="s">
        <v>200</v>
      </c>
      <c r="Q15">
        <v>54299</v>
      </c>
      <c r="R15" t="s">
        <v>201</v>
      </c>
      <c r="S15" t="s">
        <v>202</v>
      </c>
      <c r="T15" t="s">
        <v>203</v>
      </c>
      <c r="U15" t="s">
        <v>235</v>
      </c>
      <c r="V15" t="s">
        <v>236</v>
      </c>
      <c r="W15" t="s">
        <v>206</v>
      </c>
    </row>
    <row r="16" spans="1:23" x14ac:dyDescent="0.25">
      <c r="A16" s="15">
        <v>43101</v>
      </c>
      <c r="B16" t="s">
        <v>228</v>
      </c>
      <c r="C16" t="s">
        <v>212</v>
      </c>
      <c r="E16" t="s">
        <v>195</v>
      </c>
      <c r="F16">
        <v>-21</v>
      </c>
      <c r="G16">
        <v>21</v>
      </c>
      <c r="H16" t="s">
        <v>217</v>
      </c>
      <c r="I16" t="s">
        <v>218</v>
      </c>
      <c r="J16">
        <v>21</v>
      </c>
      <c r="K16">
        <v>-21</v>
      </c>
      <c r="L16" t="s">
        <v>228</v>
      </c>
      <c r="M16" t="s">
        <v>198</v>
      </c>
      <c r="N16" t="s">
        <v>199</v>
      </c>
      <c r="O16">
        <v>0</v>
      </c>
      <c r="P16" t="s">
        <v>200</v>
      </c>
      <c r="Q16">
        <v>54300</v>
      </c>
      <c r="R16" t="s">
        <v>201</v>
      </c>
      <c r="S16" t="s">
        <v>202</v>
      </c>
      <c r="T16" t="s">
        <v>203</v>
      </c>
      <c r="U16" t="s">
        <v>237</v>
      </c>
      <c r="V16" t="s">
        <v>238</v>
      </c>
      <c r="W16" t="s">
        <v>206</v>
      </c>
    </row>
    <row r="17" spans="1:23" x14ac:dyDescent="0.25">
      <c r="A17" s="15">
        <v>43101</v>
      </c>
      <c r="B17" t="s">
        <v>228</v>
      </c>
      <c r="C17" t="s">
        <v>212</v>
      </c>
      <c r="E17" t="s">
        <v>195</v>
      </c>
      <c r="F17">
        <v>-3</v>
      </c>
      <c r="G17">
        <v>3</v>
      </c>
      <c r="H17" t="s">
        <v>217</v>
      </c>
      <c r="I17" t="s">
        <v>218</v>
      </c>
      <c r="J17">
        <v>3</v>
      </c>
      <c r="K17">
        <v>-3</v>
      </c>
      <c r="L17" t="s">
        <v>228</v>
      </c>
      <c r="M17" t="s">
        <v>198</v>
      </c>
      <c r="N17" t="s">
        <v>199</v>
      </c>
      <c r="O17">
        <v>0</v>
      </c>
      <c r="P17" t="s">
        <v>200</v>
      </c>
      <c r="Q17">
        <v>54301</v>
      </c>
      <c r="R17" t="s">
        <v>201</v>
      </c>
      <c r="S17" t="s">
        <v>202</v>
      </c>
      <c r="T17" t="s">
        <v>203</v>
      </c>
      <c r="U17" t="s">
        <v>239</v>
      </c>
      <c r="V17" t="s">
        <v>240</v>
      </c>
      <c r="W17" t="s">
        <v>206</v>
      </c>
    </row>
    <row r="18" spans="1:23" x14ac:dyDescent="0.25">
      <c r="A18" s="15">
        <v>43102</v>
      </c>
      <c r="B18" t="s">
        <v>241</v>
      </c>
      <c r="C18" t="s">
        <v>194</v>
      </c>
      <c r="E18" t="s">
        <v>195</v>
      </c>
      <c r="F18">
        <v>475.69</v>
      </c>
      <c r="G18">
        <v>475.69</v>
      </c>
      <c r="H18" t="s">
        <v>196</v>
      </c>
      <c r="I18" t="s">
        <v>197</v>
      </c>
      <c r="J18">
        <v>475.69</v>
      </c>
      <c r="K18">
        <v>475.69</v>
      </c>
      <c r="L18" t="s">
        <v>241</v>
      </c>
      <c r="M18" t="s">
        <v>198</v>
      </c>
      <c r="N18" t="s">
        <v>199</v>
      </c>
      <c r="O18">
        <v>0</v>
      </c>
      <c r="P18" t="s">
        <v>200</v>
      </c>
      <c r="Q18">
        <v>48598</v>
      </c>
      <c r="R18" t="s">
        <v>201</v>
      </c>
      <c r="S18" t="s">
        <v>202</v>
      </c>
      <c r="T18" t="s">
        <v>203</v>
      </c>
      <c r="U18" t="s">
        <v>242</v>
      </c>
      <c r="V18" t="s">
        <v>243</v>
      </c>
      <c r="W18" t="s">
        <v>206</v>
      </c>
    </row>
    <row r="19" spans="1:23" x14ac:dyDescent="0.25">
      <c r="A19" s="15">
        <v>43102</v>
      </c>
      <c r="B19" t="s">
        <v>241</v>
      </c>
      <c r="C19" t="s">
        <v>207</v>
      </c>
      <c r="E19" t="s">
        <v>195</v>
      </c>
      <c r="F19">
        <v>475.68</v>
      </c>
      <c r="G19">
        <v>475.68</v>
      </c>
      <c r="H19" t="s">
        <v>196</v>
      </c>
      <c r="I19" t="s">
        <v>197</v>
      </c>
      <c r="J19">
        <v>475.68</v>
      </c>
      <c r="K19">
        <v>475.68</v>
      </c>
      <c r="L19" t="s">
        <v>241</v>
      </c>
      <c r="M19" t="s">
        <v>198</v>
      </c>
      <c r="N19" t="s">
        <v>199</v>
      </c>
      <c r="O19">
        <v>0</v>
      </c>
      <c r="P19" t="s">
        <v>200</v>
      </c>
      <c r="Q19">
        <v>48598</v>
      </c>
      <c r="R19" t="s">
        <v>201</v>
      </c>
      <c r="S19" t="s">
        <v>202</v>
      </c>
      <c r="T19" t="s">
        <v>203</v>
      </c>
      <c r="U19" t="s">
        <v>242</v>
      </c>
      <c r="V19" t="s">
        <v>243</v>
      </c>
      <c r="W19" t="s">
        <v>206</v>
      </c>
    </row>
    <row r="20" spans="1:23" x14ac:dyDescent="0.25">
      <c r="A20" s="15">
        <v>43102</v>
      </c>
      <c r="B20" t="s">
        <v>244</v>
      </c>
      <c r="C20" t="s">
        <v>208</v>
      </c>
      <c r="E20" t="s">
        <v>195</v>
      </c>
      <c r="F20">
        <v>643.05999999999995</v>
      </c>
      <c r="G20">
        <v>643.05999999999995</v>
      </c>
      <c r="H20" t="s">
        <v>196</v>
      </c>
      <c r="I20" t="s">
        <v>197</v>
      </c>
      <c r="J20">
        <v>643.05999999999995</v>
      </c>
      <c r="K20">
        <v>643.05999999999995</v>
      </c>
      <c r="L20" t="s">
        <v>244</v>
      </c>
      <c r="M20" t="s">
        <v>198</v>
      </c>
      <c r="N20" t="s">
        <v>245</v>
      </c>
      <c r="O20">
        <v>0</v>
      </c>
      <c r="P20" t="s">
        <v>200</v>
      </c>
      <c r="Q20">
        <v>48612</v>
      </c>
      <c r="R20" t="s">
        <v>201</v>
      </c>
      <c r="S20" t="s">
        <v>202</v>
      </c>
      <c r="T20" t="s">
        <v>203</v>
      </c>
      <c r="U20" t="s">
        <v>246</v>
      </c>
      <c r="V20" t="s">
        <v>247</v>
      </c>
      <c r="W20" t="s">
        <v>206</v>
      </c>
    </row>
    <row r="21" spans="1:23" x14ac:dyDescent="0.25">
      <c r="A21" s="15">
        <v>43102</v>
      </c>
      <c r="B21" t="s">
        <v>248</v>
      </c>
      <c r="C21" t="s">
        <v>249</v>
      </c>
      <c r="E21" t="s">
        <v>195</v>
      </c>
      <c r="F21">
        <v>2044.07</v>
      </c>
      <c r="G21">
        <v>2044.07</v>
      </c>
      <c r="H21" t="s">
        <v>196</v>
      </c>
      <c r="I21" t="s">
        <v>197</v>
      </c>
      <c r="J21">
        <v>2044.07</v>
      </c>
      <c r="K21">
        <v>2044.07</v>
      </c>
      <c r="L21" t="s">
        <v>248</v>
      </c>
      <c r="M21" t="s">
        <v>198</v>
      </c>
      <c r="N21" t="s">
        <v>250</v>
      </c>
      <c r="O21">
        <v>0</v>
      </c>
      <c r="P21" t="s">
        <v>200</v>
      </c>
      <c r="Q21">
        <v>48630</v>
      </c>
      <c r="R21" t="s">
        <v>201</v>
      </c>
      <c r="S21" t="s">
        <v>202</v>
      </c>
      <c r="T21" t="s">
        <v>203</v>
      </c>
      <c r="U21" t="s">
        <v>251</v>
      </c>
      <c r="V21" t="s">
        <v>252</v>
      </c>
      <c r="W21" t="s">
        <v>206</v>
      </c>
    </row>
    <row r="22" spans="1:23" x14ac:dyDescent="0.25">
      <c r="A22" s="15">
        <v>43102</v>
      </c>
      <c r="B22" t="s">
        <v>253</v>
      </c>
      <c r="C22" t="s">
        <v>194</v>
      </c>
      <c r="E22" t="s">
        <v>195</v>
      </c>
      <c r="F22">
        <v>2400</v>
      </c>
      <c r="G22">
        <v>2400</v>
      </c>
      <c r="H22" t="s">
        <v>196</v>
      </c>
      <c r="I22" t="s">
        <v>197</v>
      </c>
      <c r="J22">
        <v>2400</v>
      </c>
      <c r="K22">
        <v>2400</v>
      </c>
      <c r="L22" t="s">
        <v>253</v>
      </c>
      <c r="M22" t="s">
        <v>198</v>
      </c>
      <c r="N22" t="s">
        <v>254</v>
      </c>
      <c r="O22">
        <v>0</v>
      </c>
      <c r="P22" t="s">
        <v>200</v>
      </c>
      <c r="Q22">
        <v>48631</v>
      </c>
      <c r="R22" t="s">
        <v>201</v>
      </c>
      <c r="S22" t="s">
        <v>202</v>
      </c>
      <c r="T22" t="s">
        <v>203</v>
      </c>
      <c r="U22" t="s">
        <v>255</v>
      </c>
      <c r="V22" t="s">
        <v>256</v>
      </c>
      <c r="W22" t="s">
        <v>206</v>
      </c>
    </row>
    <row r="23" spans="1:23" x14ac:dyDescent="0.25">
      <c r="A23" s="15">
        <v>43102</v>
      </c>
      <c r="B23" t="s">
        <v>257</v>
      </c>
      <c r="C23" t="s">
        <v>208</v>
      </c>
      <c r="E23" t="s">
        <v>195</v>
      </c>
      <c r="F23">
        <v>116.84</v>
      </c>
      <c r="G23">
        <v>116.84</v>
      </c>
      <c r="H23" t="s">
        <v>196</v>
      </c>
      <c r="I23" t="s">
        <v>197</v>
      </c>
      <c r="J23">
        <v>116.84</v>
      </c>
      <c r="K23">
        <v>116.84</v>
      </c>
      <c r="L23" t="s">
        <v>257</v>
      </c>
      <c r="M23" t="s">
        <v>198</v>
      </c>
      <c r="N23" t="s">
        <v>199</v>
      </c>
      <c r="O23">
        <v>0</v>
      </c>
      <c r="P23" t="s">
        <v>200</v>
      </c>
      <c r="Q23">
        <v>49019</v>
      </c>
      <c r="R23" t="s">
        <v>201</v>
      </c>
      <c r="S23" t="s">
        <v>202</v>
      </c>
      <c r="T23" t="s">
        <v>203</v>
      </c>
      <c r="U23" t="s">
        <v>258</v>
      </c>
      <c r="V23" t="s">
        <v>259</v>
      </c>
      <c r="W23" t="s">
        <v>206</v>
      </c>
    </row>
    <row r="24" spans="1:23" x14ac:dyDescent="0.25">
      <c r="A24" s="15">
        <v>43102</v>
      </c>
      <c r="B24" t="s">
        <v>228</v>
      </c>
      <c r="C24" t="s">
        <v>212</v>
      </c>
      <c r="E24" t="s">
        <v>195</v>
      </c>
      <c r="F24">
        <v>40.1</v>
      </c>
      <c r="G24">
        <v>40.1</v>
      </c>
      <c r="H24" t="s">
        <v>196</v>
      </c>
      <c r="I24" t="s">
        <v>197</v>
      </c>
      <c r="J24">
        <v>40.1</v>
      </c>
      <c r="K24">
        <v>40.1</v>
      </c>
      <c r="L24" t="s">
        <v>228</v>
      </c>
      <c r="M24" t="s">
        <v>198</v>
      </c>
      <c r="N24" t="s">
        <v>199</v>
      </c>
      <c r="O24">
        <v>0</v>
      </c>
      <c r="P24" t="s">
        <v>200</v>
      </c>
      <c r="Q24">
        <v>49225</v>
      </c>
      <c r="R24" t="s">
        <v>201</v>
      </c>
      <c r="S24" t="s">
        <v>202</v>
      </c>
      <c r="T24" t="s">
        <v>203</v>
      </c>
      <c r="U24" t="s">
        <v>260</v>
      </c>
      <c r="V24" t="s">
        <v>261</v>
      </c>
      <c r="W24" t="s">
        <v>206</v>
      </c>
    </row>
    <row r="25" spans="1:23" x14ac:dyDescent="0.25">
      <c r="A25" s="15">
        <v>43104</v>
      </c>
      <c r="B25" t="s">
        <v>262</v>
      </c>
      <c r="C25" t="s">
        <v>208</v>
      </c>
      <c r="E25" t="s">
        <v>195</v>
      </c>
      <c r="F25">
        <v>23.4</v>
      </c>
      <c r="G25">
        <v>23.4</v>
      </c>
      <c r="H25" t="s">
        <v>196</v>
      </c>
      <c r="I25" t="s">
        <v>197</v>
      </c>
      <c r="J25">
        <v>23.4</v>
      </c>
      <c r="K25">
        <v>23.4</v>
      </c>
      <c r="L25" t="s">
        <v>262</v>
      </c>
      <c r="M25" t="s">
        <v>198</v>
      </c>
      <c r="N25" t="s">
        <v>245</v>
      </c>
      <c r="O25">
        <v>0</v>
      </c>
      <c r="P25" t="s">
        <v>200</v>
      </c>
      <c r="Q25">
        <v>48613</v>
      </c>
      <c r="R25" t="s">
        <v>201</v>
      </c>
      <c r="S25" t="s">
        <v>202</v>
      </c>
      <c r="T25" t="s">
        <v>203</v>
      </c>
      <c r="U25" t="s">
        <v>263</v>
      </c>
      <c r="V25" t="s">
        <v>264</v>
      </c>
      <c r="W25" t="s">
        <v>206</v>
      </c>
    </row>
    <row r="26" spans="1:23" x14ac:dyDescent="0.25">
      <c r="A26" s="15">
        <v>43104</v>
      </c>
      <c r="B26" t="s">
        <v>262</v>
      </c>
      <c r="C26" t="s">
        <v>212</v>
      </c>
      <c r="E26" t="s">
        <v>195</v>
      </c>
      <c r="F26">
        <v>22.08</v>
      </c>
      <c r="G26">
        <v>22.08</v>
      </c>
      <c r="H26" t="s">
        <v>196</v>
      </c>
      <c r="I26" t="s">
        <v>197</v>
      </c>
      <c r="J26">
        <v>22.08</v>
      </c>
      <c r="K26">
        <v>22.08</v>
      </c>
      <c r="L26" t="s">
        <v>262</v>
      </c>
      <c r="M26" t="s">
        <v>198</v>
      </c>
      <c r="N26" t="s">
        <v>265</v>
      </c>
      <c r="O26">
        <v>0</v>
      </c>
      <c r="P26" t="s">
        <v>200</v>
      </c>
      <c r="Q26">
        <v>48629</v>
      </c>
      <c r="R26" t="s">
        <v>201</v>
      </c>
      <c r="S26" t="s">
        <v>202</v>
      </c>
      <c r="T26" t="s">
        <v>203</v>
      </c>
      <c r="U26" t="s">
        <v>266</v>
      </c>
      <c r="V26" t="s">
        <v>267</v>
      </c>
      <c r="W26" t="s">
        <v>206</v>
      </c>
    </row>
    <row r="27" spans="1:23" x14ac:dyDescent="0.25">
      <c r="A27" s="15">
        <v>43104</v>
      </c>
      <c r="B27" t="s">
        <v>262</v>
      </c>
      <c r="C27" t="s">
        <v>194</v>
      </c>
      <c r="E27" t="s">
        <v>195</v>
      </c>
      <c r="F27">
        <v>52.15</v>
      </c>
      <c r="G27">
        <v>52.15</v>
      </c>
      <c r="H27" t="s">
        <v>196</v>
      </c>
      <c r="I27" t="s">
        <v>197</v>
      </c>
      <c r="J27">
        <v>52.15</v>
      </c>
      <c r="K27">
        <v>52.15</v>
      </c>
      <c r="L27" t="s">
        <v>262</v>
      </c>
      <c r="M27" t="s">
        <v>198</v>
      </c>
      <c r="N27" t="s">
        <v>254</v>
      </c>
      <c r="O27">
        <v>0</v>
      </c>
      <c r="P27" t="s">
        <v>200</v>
      </c>
      <c r="Q27">
        <v>48632</v>
      </c>
      <c r="R27" t="s">
        <v>201</v>
      </c>
      <c r="S27" t="s">
        <v>202</v>
      </c>
      <c r="T27" t="s">
        <v>203</v>
      </c>
      <c r="U27" t="s">
        <v>268</v>
      </c>
      <c r="V27" t="s">
        <v>269</v>
      </c>
      <c r="W27" t="s">
        <v>206</v>
      </c>
    </row>
    <row r="28" spans="1:23" x14ac:dyDescent="0.25">
      <c r="A28" s="15">
        <v>43104</v>
      </c>
      <c r="B28" t="s">
        <v>262</v>
      </c>
      <c r="C28" t="s">
        <v>207</v>
      </c>
      <c r="E28" t="s">
        <v>195</v>
      </c>
      <c r="F28">
        <v>5.83</v>
      </c>
      <c r="G28">
        <v>5.83</v>
      </c>
      <c r="H28" t="s">
        <v>196</v>
      </c>
      <c r="I28" t="s">
        <v>197</v>
      </c>
      <c r="J28">
        <v>5.83</v>
      </c>
      <c r="K28">
        <v>5.83</v>
      </c>
      <c r="L28" t="s">
        <v>262</v>
      </c>
      <c r="M28" t="s">
        <v>198</v>
      </c>
      <c r="N28" t="s">
        <v>270</v>
      </c>
      <c r="O28">
        <v>0</v>
      </c>
      <c r="P28" t="s">
        <v>200</v>
      </c>
      <c r="Q28">
        <v>48640</v>
      </c>
      <c r="R28" t="s">
        <v>201</v>
      </c>
      <c r="S28" t="s">
        <v>202</v>
      </c>
      <c r="T28" t="s">
        <v>203</v>
      </c>
      <c r="U28" t="s">
        <v>271</v>
      </c>
      <c r="V28" t="s">
        <v>272</v>
      </c>
      <c r="W28" t="s">
        <v>206</v>
      </c>
    </row>
    <row r="29" spans="1:23" x14ac:dyDescent="0.25">
      <c r="A29" s="15">
        <v>43105</v>
      </c>
      <c r="B29" t="s">
        <v>273</v>
      </c>
      <c r="C29" t="s">
        <v>208</v>
      </c>
      <c r="E29" t="s">
        <v>195</v>
      </c>
      <c r="F29">
        <v>31.44</v>
      </c>
      <c r="G29">
        <v>31.44</v>
      </c>
      <c r="H29" t="s">
        <v>196</v>
      </c>
      <c r="I29" t="s">
        <v>197</v>
      </c>
      <c r="J29">
        <v>31.44</v>
      </c>
      <c r="K29">
        <v>31.44</v>
      </c>
      <c r="L29" t="s">
        <v>273</v>
      </c>
      <c r="M29" t="s">
        <v>198</v>
      </c>
      <c r="N29" t="s">
        <v>245</v>
      </c>
      <c r="O29">
        <v>0</v>
      </c>
      <c r="P29" t="s">
        <v>200</v>
      </c>
      <c r="Q29">
        <v>48948</v>
      </c>
      <c r="R29" t="s">
        <v>201</v>
      </c>
      <c r="S29" t="s">
        <v>202</v>
      </c>
      <c r="T29" t="s">
        <v>203</v>
      </c>
      <c r="U29" t="s">
        <v>274</v>
      </c>
      <c r="V29" t="s">
        <v>275</v>
      </c>
      <c r="W29" t="s">
        <v>206</v>
      </c>
    </row>
    <row r="30" spans="1:23" x14ac:dyDescent="0.25">
      <c r="A30" s="15">
        <v>43105</v>
      </c>
      <c r="B30" t="s">
        <v>273</v>
      </c>
      <c r="C30" t="s">
        <v>211</v>
      </c>
      <c r="E30" t="s">
        <v>195</v>
      </c>
      <c r="F30">
        <v>30.65</v>
      </c>
      <c r="G30">
        <v>30.65</v>
      </c>
      <c r="H30" t="s">
        <v>196</v>
      </c>
      <c r="I30" t="s">
        <v>197</v>
      </c>
      <c r="J30">
        <v>30.65</v>
      </c>
      <c r="K30">
        <v>30.65</v>
      </c>
      <c r="L30" t="s">
        <v>273</v>
      </c>
      <c r="M30" t="s">
        <v>198</v>
      </c>
      <c r="N30" t="s">
        <v>276</v>
      </c>
      <c r="O30">
        <v>0</v>
      </c>
      <c r="P30" t="s">
        <v>200</v>
      </c>
      <c r="Q30">
        <v>48950</v>
      </c>
      <c r="R30" t="s">
        <v>201</v>
      </c>
      <c r="S30" t="s">
        <v>202</v>
      </c>
      <c r="T30" t="s">
        <v>203</v>
      </c>
      <c r="U30" t="s">
        <v>277</v>
      </c>
      <c r="V30" t="s">
        <v>278</v>
      </c>
      <c r="W30" t="s">
        <v>206</v>
      </c>
    </row>
    <row r="31" spans="1:23" x14ac:dyDescent="0.25">
      <c r="A31" s="15">
        <v>43105</v>
      </c>
      <c r="B31" t="s">
        <v>273</v>
      </c>
      <c r="C31" t="s">
        <v>212</v>
      </c>
      <c r="E31" t="s">
        <v>195</v>
      </c>
      <c r="F31">
        <v>30.65</v>
      </c>
      <c r="G31">
        <v>30.65</v>
      </c>
      <c r="H31" t="s">
        <v>196</v>
      </c>
      <c r="I31" t="s">
        <v>197</v>
      </c>
      <c r="J31">
        <v>30.65</v>
      </c>
      <c r="K31">
        <v>30.65</v>
      </c>
      <c r="L31" t="s">
        <v>273</v>
      </c>
      <c r="M31" t="s">
        <v>198</v>
      </c>
      <c r="N31" t="s">
        <v>265</v>
      </c>
      <c r="O31">
        <v>0</v>
      </c>
      <c r="P31" t="s">
        <v>200</v>
      </c>
      <c r="Q31">
        <v>48951</v>
      </c>
      <c r="R31" t="s">
        <v>201</v>
      </c>
      <c r="S31" t="s">
        <v>202</v>
      </c>
      <c r="T31" t="s">
        <v>203</v>
      </c>
      <c r="U31" t="s">
        <v>279</v>
      </c>
      <c r="V31" t="s">
        <v>280</v>
      </c>
      <c r="W31" t="s">
        <v>206</v>
      </c>
    </row>
    <row r="32" spans="1:23" x14ac:dyDescent="0.25">
      <c r="A32" s="15">
        <v>43105</v>
      </c>
      <c r="B32" t="s">
        <v>273</v>
      </c>
      <c r="C32" t="s">
        <v>194</v>
      </c>
      <c r="E32" t="s">
        <v>195</v>
      </c>
      <c r="F32">
        <v>12.36</v>
      </c>
      <c r="G32">
        <v>12.36</v>
      </c>
      <c r="H32" t="s">
        <v>196</v>
      </c>
      <c r="I32" t="s">
        <v>197</v>
      </c>
      <c r="J32">
        <v>12.36</v>
      </c>
      <c r="K32">
        <v>12.36</v>
      </c>
      <c r="L32" t="s">
        <v>273</v>
      </c>
      <c r="M32" t="s">
        <v>198</v>
      </c>
      <c r="N32" t="s">
        <v>254</v>
      </c>
      <c r="O32">
        <v>0</v>
      </c>
      <c r="P32" t="s">
        <v>200</v>
      </c>
      <c r="Q32">
        <v>48953</v>
      </c>
      <c r="R32" t="s">
        <v>201</v>
      </c>
      <c r="S32" t="s">
        <v>202</v>
      </c>
      <c r="T32" t="s">
        <v>203</v>
      </c>
      <c r="U32" t="s">
        <v>281</v>
      </c>
      <c r="V32" t="s">
        <v>282</v>
      </c>
      <c r="W32" t="s">
        <v>206</v>
      </c>
    </row>
    <row r="33" spans="1:23" x14ac:dyDescent="0.25">
      <c r="A33" s="15">
        <v>43105</v>
      </c>
      <c r="B33" t="s">
        <v>273</v>
      </c>
      <c r="C33" t="s">
        <v>207</v>
      </c>
      <c r="E33" t="s">
        <v>195</v>
      </c>
      <c r="F33">
        <v>27.19</v>
      </c>
      <c r="G33">
        <v>27.19</v>
      </c>
      <c r="H33" t="s">
        <v>196</v>
      </c>
      <c r="I33" t="s">
        <v>197</v>
      </c>
      <c r="J33">
        <v>27.19</v>
      </c>
      <c r="K33">
        <v>27.19</v>
      </c>
      <c r="L33" t="s">
        <v>273</v>
      </c>
      <c r="M33" t="s">
        <v>198</v>
      </c>
      <c r="N33" t="s">
        <v>270</v>
      </c>
      <c r="O33">
        <v>0</v>
      </c>
      <c r="P33" t="s">
        <v>200</v>
      </c>
      <c r="Q33">
        <v>48958</v>
      </c>
      <c r="R33" t="s">
        <v>201</v>
      </c>
      <c r="S33" t="s">
        <v>202</v>
      </c>
      <c r="T33" t="s">
        <v>203</v>
      </c>
      <c r="U33" t="s">
        <v>283</v>
      </c>
      <c r="V33" t="s">
        <v>284</v>
      </c>
      <c r="W33" t="s">
        <v>206</v>
      </c>
    </row>
    <row r="34" spans="1:23" x14ac:dyDescent="0.25">
      <c r="A34" s="15">
        <v>43106</v>
      </c>
      <c r="B34" t="s">
        <v>285</v>
      </c>
      <c r="C34" t="s">
        <v>208</v>
      </c>
      <c r="E34" t="s">
        <v>195</v>
      </c>
      <c r="F34">
        <v>85.25</v>
      </c>
      <c r="G34">
        <v>85.25</v>
      </c>
      <c r="H34" t="s">
        <v>196</v>
      </c>
      <c r="I34" t="s">
        <v>197</v>
      </c>
      <c r="J34">
        <v>85.25</v>
      </c>
      <c r="K34">
        <v>85.25</v>
      </c>
      <c r="L34" t="s">
        <v>285</v>
      </c>
      <c r="M34" t="s">
        <v>198</v>
      </c>
      <c r="N34" t="s">
        <v>199</v>
      </c>
      <c r="O34">
        <v>0</v>
      </c>
      <c r="P34" t="s">
        <v>200</v>
      </c>
      <c r="Q34">
        <v>49020</v>
      </c>
      <c r="R34" t="s">
        <v>201</v>
      </c>
      <c r="S34" t="s">
        <v>202</v>
      </c>
      <c r="T34" t="s">
        <v>203</v>
      </c>
      <c r="U34" t="s">
        <v>286</v>
      </c>
      <c r="V34" t="s">
        <v>287</v>
      </c>
      <c r="W34" t="s">
        <v>206</v>
      </c>
    </row>
    <row r="35" spans="1:23" x14ac:dyDescent="0.25">
      <c r="A35" s="15">
        <v>43108</v>
      </c>
      <c r="B35" t="s">
        <v>225</v>
      </c>
      <c r="C35" t="s">
        <v>207</v>
      </c>
      <c r="E35" t="s">
        <v>195</v>
      </c>
      <c r="F35">
        <v>305.70999999999998</v>
      </c>
      <c r="G35">
        <v>305.70999999999998</v>
      </c>
      <c r="H35" t="s">
        <v>196</v>
      </c>
      <c r="I35" t="s">
        <v>197</v>
      </c>
      <c r="J35">
        <v>305.70999999999998</v>
      </c>
      <c r="K35">
        <v>305.70999999999998</v>
      </c>
      <c r="L35" t="s">
        <v>225</v>
      </c>
      <c r="M35" t="s">
        <v>198</v>
      </c>
      <c r="N35" t="s">
        <v>199</v>
      </c>
      <c r="O35">
        <v>0</v>
      </c>
      <c r="P35" t="s">
        <v>200</v>
      </c>
      <c r="Q35">
        <v>48708</v>
      </c>
      <c r="R35" t="s">
        <v>201</v>
      </c>
      <c r="S35" t="s">
        <v>202</v>
      </c>
      <c r="T35" t="s">
        <v>203</v>
      </c>
      <c r="U35" t="s">
        <v>288</v>
      </c>
      <c r="V35" t="s">
        <v>289</v>
      </c>
      <c r="W35" t="s">
        <v>206</v>
      </c>
    </row>
    <row r="36" spans="1:23" x14ac:dyDescent="0.25">
      <c r="A36" s="15">
        <v>43108</v>
      </c>
      <c r="B36" t="s">
        <v>225</v>
      </c>
      <c r="C36" t="s">
        <v>207</v>
      </c>
      <c r="E36" t="s">
        <v>195</v>
      </c>
      <c r="F36">
        <v>40.799999999999997</v>
      </c>
      <c r="G36">
        <v>40.799999999999997</v>
      </c>
      <c r="H36" t="s">
        <v>196</v>
      </c>
      <c r="I36" t="s">
        <v>197</v>
      </c>
      <c r="J36">
        <v>40.799999999999997</v>
      </c>
      <c r="K36">
        <v>40.799999999999997</v>
      </c>
      <c r="L36" t="s">
        <v>225</v>
      </c>
      <c r="M36" t="s">
        <v>198</v>
      </c>
      <c r="N36" t="s">
        <v>199</v>
      </c>
      <c r="O36">
        <v>0</v>
      </c>
      <c r="P36" t="s">
        <v>200</v>
      </c>
      <c r="Q36">
        <v>48709</v>
      </c>
      <c r="R36" t="s">
        <v>201</v>
      </c>
      <c r="S36" t="s">
        <v>202</v>
      </c>
      <c r="T36" t="s">
        <v>203</v>
      </c>
      <c r="U36" t="s">
        <v>290</v>
      </c>
      <c r="V36" t="s">
        <v>291</v>
      </c>
      <c r="W36" t="s">
        <v>206</v>
      </c>
    </row>
    <row r="37" spans="1:23" x14ac:dyDescent="0.25">
      <c r="A37" s="15">
        <v>43108</v>
      </c>
      <c r="B37" t="s">
        <v>292</v>
      </c>
      <c r="C37" t="s">
        <v>207</v>
      </c>
      <c r="E37" t="s">
        <v>195</v>
      </c>
      <c r="F37">
        <v>320.95</v>
      </c>
      <c r="G37">
        <v>320.95</v>
      </c>
      <c r="H37" t="s">
        <v>196</v>
      </c>
      <c r="I37" t="s">
        <v>197</v>
      </c>
      <c r="J37">
        <v>320.95</v>
      </c>
      <c r="K37">
        <v>320.95</v>
      </c>
      <c r="L37" t="s">
        <v>292</v>
      </c>
      <c r="M37" t="s">
        <v>198</v>
      </c>
      <c r="N37" t="s">
        <v>199</v>
      </c>
      <c r="O37">
        <v>0</v>
      </c>
      <c r="P37" t="s">
        <v>200</v>
      </c>
      <c r="Q37">
        <v>48710</v>
      </c>
      <c r="R37" t="s">
        <v>201</v>
      </c>
      <c r="S37" t="s">
        <v>202</v>
      </c>
      <c r="T37" t="s">
        <v>203</v>
      </c>
      <c r="U37" t="s">
        <v>293</v>
      </c>
      <c r="V37" t="s">
        <v>294</v>
      </c>
      <c r="W37" t="s">
        <v>206</v>
      </c>
    </row>
    <row r="38" spans="1:23" x14ac:dyDescent="0.25">
      <c r="A38" s="15">
        <v>43108</v>
      </c>
      <c r="B38" t="s">
        <v>295</v>
      </c>
      <c r="C38" t="s">
        <v>194</v>
      </c>
      <c r="E38" t="s">
        <v>195</v>
      </c>
      <c r="F38">
        <v>1567.08</v>
      </c>
      <c r="G38">
        <v>1567.08</v>
      </c>
      <c r="H38" t="s">
        <v>196</v>
      </c>
      <c r="I38" t="s">
        <v>197</v>
      </c>
      <c r="J38">
        <v>1567.08</v>
      </c>
      <c r="K38">
        <v>1567.08</v>
      </c>
      <c r="L38" t="s">
        <v>295</v>
      </c>
      <c r="M38" t="s">
        <v>198</v>
      </c>
      <c r="N38" t="s">
        <v>199</v>
      </c>
      <c r="O38">
        <v>0</v>
      </c>
      <c r="P38" t="s">
        <v>200</v>
      </c>
      <c r="Q38">
        <v>49029</v>
      </c>
      <c r="R38" t="s">
        <v>201</v>
      </c>
      <c r="S38" t="s">
        <v>202</v>
      </c>
      <c r="T38" t="s">
        <v>203</v>
      </c>
      <c r="U38" t="s">
        <v>296</v>
      </c>
      <c r="V38" t="s">
        <v>297</v>
      </c>
      <c r="W38" t="s">
        <v>206</v>
      </c>
    </row>
    <row r="39" spans="1:23" x14ac:dyDescent="0.25">
      <c r="A39" s="15">
        <v>43108</v>
      </c>
      <c r="B39" t="s">
        <v>295</v>
      </c>
      <c r="C39" t="s">
        <v>194</v>
      </c>
      <c r="E39" t="s">
        <v>195</v>
      </c>
      <c r="F39">
        <v>504.65</v>
      </c>
      <c r="G39">
        <v>504.65</v>
      </c>
      <c r="H39" t="s">
        <v>196</v>
      </c>
      <c r="I39" t="s">
        <v>197</v>
      </c>
      <c r="J39">
        <v>504.65</v>
      </c>
      <c r="K39">
        <v>504.65</v>
      </c>
      <c r="L39" t="s">
        <v>295</v>
      </c>
      <c r="M39" t="s">
        <v>198</v>
      </c>
      <c r="N39" t="s">
        <v>199</v>
      </c>
      <c r="O39">
        <v>0</v>
      </c>
      <c r="P39" t="s">
        <v>200</v>
      </c>
      <c r="Q39">
        <v>49030</v>
      </c>
      <c r="R39" t="s">
        <v>201</v>
      </c>
      <c r="S39" t="s">
        <v>202</v>
      </c>
      <c r="T39" t="s">
        <v>203</v>
      </c>
      <c r="U39" t="s">
        <v>298</v>
      </c>
      <c r="V39" t="s">
        <v>299</v>
      </c>
      <c r="W39" t="s">
        <v>206</v>
      </c>
    </row>
    <row r="40" spans="1:23" x14ac:dyDescent="0.25">
      <c r="A40" s="15">
        <v>43108</v>
      </c>
      <c r="B40" t="s">
        <v>295</v>
      </c>
      <c r="C40" t="s">
        <v>194</v>
      </c>
      <c r="E40" t="s">
        <v>195</v>
      </c>
      <c r="F40">
        <v>297.64999999999998</v>
      </c>
      <c r="G40">
        <v>297.64999999999998</v>
      </c>
      <c r="H40" t="s">
        <v>196</v>
      </c>
      <c r="I40" t="s">
        <v>197</v>
      </c>
      <c r="J40">
        <v>297.64999999999998</v>
      </c>
      <c r="K40">
        <v>297.64999999999998</v>
      </c>
      <c r="L40" t="s">
        <v>295</v>
      </c>
      <c r="M40" t="s">
        <v>198</v>
      </c>
      <c r="N40" t="s">
        <v>199</v>
      </c>
      <c r="O40">
        <v>0</v>
      </c>
      <c r="P40" t="s">
        <v>200</v>
      </c>
      <c r="Q40">
        <v>49031</v>
      </c>
      <c r="R40" t="s">
        <v>201</v>
      </c>
      <c r="S40" t="s">
        <v>202</v>
      </c>
      <c r="T40" t="s">
        <v>203</v>
      </c>
      <c r="U40" t="s">
        <v>300</v>
      </c>
      <c r="V40" t="s">
        <v>301</v>
      </c>
      <c r="W40" t="s">
        <v>206</v>
      </c>
    </row>
    <row r="41" spans="1:23" x14ac:dyDescent="0.25">
      <c r="A41" s="15">
        <v>43108</v>
      </c>
      <c r="B41" t="s">
        <v>292</v>
      </c>
      <c r="C41" t="s">
        <v>249</v>
      </c>
      <c r="E41" t="s">
        <v>195</v>
      </c>
      <c r="F41">
        <v>22</v>
      </c>
      <c r="G41">
        <v>22</v>
      </c>
      <c r="H41" t="s">
        <v>196</v>
      </c>
      <c r="I41" t="s">
        <v>197</v>
      </c>
      <c r="J41">
        <v>22</v>
      </c>
      <c r="K41">
        <v>22</v>
      </c>
      <c r="L41" t="s">
        <v>292</v>
      </c>
      <c r="M41" t="s">
        <v>198</v>
      </c>
      <c r="N41" t="s">
        <v>199</v>
      </c>
      <c r="O41">
        <v>0</v>
      </c>
      <c r="P41" t="s">
        <v>200</v>
      </c>
      <c r="Q41">
        <v>49032</v>
      </c>
      <c r="R41" t="s">
        <v>201</v>
      </c>
      <c r="S41" t="s">
        <v>202</v>
      </c>
      <c r="T41" t="s">
        <v>203</v>
      </c>
      <c r="U41" t="s">
        <v>302</v>
      </c>
      <c r="V41" t="s">
        <v>303</v>
      </c>
      <c r="W41" t="s">
        <v>206</v>
      </c>
    </row>
    <row r="42" spans="1:23" x14ac:dyDescent="0.25">
      <c r="A42" s="15">
        <v>43109</v>
      </c>
      <c r="B42" t="s">
        <v>228</v>
      </c>
      <c r="C42" t="s">
        <v>208</v>
      </c>
      <c r="E42" t="s">
        <v>195</v>
      </c>
      <c r="F42">
        <v>51</v>
      </c>
      <c r="G42">
        <v>51</v>
      </c>
      <c r="H42" t="s">
        <v>196</v>
      </c>
      <c r="I42" t="s">
        <v>197</v>
      </c>
      <c r="J42">
        <v>51</v>
      </c>
      <c r="K42">
        <v>51</v>
      </c>
      <c r="L42" t="s">
        <v>228</v>
      </c>
      <c r="M42" t="s">
        <v>198</v>
      </c>
      <c r="N42" t="s">
        <v>199</v>
      </c>
      <c r="O42">
        <v>0</v>
      </c>
      <c r="P42" t="s">
        <v>200</v>
      </c>
      <c r="Q42">
        <v>49016</v>
      </c>
      <c r="R42" t="s">
        <v>201</v>
      </c>
      <c r="S42" t="s">
        <v>202</v>
      </c>
      <c r="T42" t="s">
        <v>203</v>
      </c>
      <c r="U42" t="s">
        <v>304</v>
      </c>
      <c r="V42" t="s">
        <v>305</v>
      </c>
      <c r="W42" t="s">
        <v>206</v>
      </c>
    </row>
    <row r="43" spans="1:23" x14ac:dyDescent="0.25">
      <c r="A43" s="15">
        <v>43109</v>
      </c>
      <c r="B43" t="s">
        <v>306</v>
      </c>
      <c r="C43" t="s">
        <v>212</v>
      </c>
      <c r="E43" t="s">
        <v>195</v>
      </c>
      <c r="F43">
        <v>29.35</v>
      </c>
      <c r="G43">
        <v>29.35</v>
      </c>
      <c r="H43" t="s">
        <v>196</v>
      </c>
      <c r="I43" t="s">
        <v>197</v>
      </c>
      <c r="J43">
        <v>29.35</v>
      </c>
      <c r="K43">
        <v>29.35</v>
      </c>
      <c r="L43" t="s">
        <v>306</v>
      </c>
      <c r="M43" t="s">
        <v>198</v>
      </c>
      <c r="N43" t="s">
        <v>307</v>
      </c>
      <c r="O43">
        <v>0</v>
      </c>
      <c r="P43" t="s">
        <v>200</v>
      </c>
      <c r="Q43">
        <v>49174</v>
      </c>
      <c r="R43" t="s">
        <v>201</v>
      </c>
      <c r="S43" t="s">
        <v>202</v>
      </c>
      <c r="T43" t="s">
        <v>203</v>
      </c>
      <c r="U43" t="s">
        <v>308</v>
      </c>
      <c r="V43" t="s">
        <v>309</v>
      </c>
      <c r="W43" t="s">
        <v>206</v>
      </c>
    </row>
    <row r="44" spans="1:23" x14ac:dyDescent="0.25">
      <c r="A44" s="15">
        <v>43109</v>
      </c>
      <c r="B44" t="s">
        <v>310</v>
      </c>
      <c r="C44" t="s">
        <v>208</v>
      </c>
      <c r="E44" t="s">
        <v>195</v>
      </c>
      <c r="F44">
        <v>0.02</v>
      </c>
      <c r="G44">
        <v>0.02</v>
      </c>
      <c r="H44" t="s">
        <v>196</v>
      </c>
      <c r="I44" t="s">
        <v>197</v>
      </c>
      <c r="J44">
        <v>0.02</v>
      </c>
      <c r="K44">
        <v>0.02</v>
      </c>
      <c r="L44" t="s">
        <v>310</v>
      </c>
      <c r="M44" t="s">
        <v>198</v>
      </c>
      <c r="N44" t="s">
        <v>307</v>
      </c>
      <c r="O44">
        <v>0</v>
      </c>
      <c r="P44" t="s">
        <v>200</v>
      </c>
      <c r="Q44">
        <v>50751</v>
      </c>
      <c r="R44" t="s">
        <v>201</v>
      </c>
      <c r="S44" t="s">
        <v>202</v>
      </c>
      <c r="T44" t="s">
        <v>203</v>
      </c>
      <c r="U44" t="s">
        <v>311</v>
      </c>
      <c r="V44" t="s">
        <v>312</v>
      </c>
      <c r="W44" t="s">
        <v>206</v>
      </c>
    </row>
    <row r="45" spans="1:23" x14ac:dyDescent="0.25">
      <c r="A45" s="15">
        <v>43109</v>
      </c>
      <c r="B45" t="s">
        <v>225</v>
      </c>
      <c r="C45" t="s">
        <v>194</v>
      </c>
      <c r="E45" t="s">
        <v>195</v>
      </c>
      <c r="F45">
        <v>22.6</v>
      </c>
      <c r="G45">
        <v>22.6</v>
      </c>
      <c r="H45" t="s">
        <v>196</v>
      </c>
      <c r="I45" t="s">
        <v>197</v>
      </c>
      <c r="J45">
        <v>22.6</v>
      </c>
      <c r="K45">
        <v>22.6</v>
      </c>
      <c r="L45" t="s">
        <v>225</v>
      </c>
      <c r="M45" t="s">
        <v>198</v>
      </c>
      <c r="N45" t="s">
        <v>199</v>
      </c>
      <c r="O45">
        <v>0</v>
      </c>
      <c r="P45" t="s">
        <v>200</v>
      </c>
      <c r="Q45">
        <v>50890</v>
      </c>
      <c r="R45" t="s">
        <v>201</v>
      </c>
      <c r="S45" t="s">
        <v>202</v>
      </c>
      <c r="T45" t="s">
        <v>203</v>
      </c>
      <c r="U45" t="s">
        <v>313</v>
      </c>
      <c r="V45" t="s">
        <v>314</v>
      </c>
      <c r="W45" t="s">
        <v>206</v>
      </c>
    </row>
    <row r="46" spans="1:23" x14ac:dyDescent="0.25">
      <c r="A46" s="15">
        <v>43110</v>
      </c>
      <c r="B46" t="s">
        <v>315</v>
      </c>
      <c r="C46" t="s">
        <v>208</v>
      </c>
      <c r="E46" t="s">
        <v>195</v>
      </c>
      <c r="F46">
        <v>151.62</v>
      </c>
      <c r="G46">
        <v>151.62</v>
      </c>
      <c r="H46" t="s">
        <v>196</v>
      </c>
      <c r="I46" t="s">
        <v>197</v>
      </c>
      <c r="J46">
        <v>151.62</v>
      </c>
      <c r="K46">
        <v>151.62</v>
      </c>
      <c r="L46" t="s">
        <v>315</v>
      </c>
      <c r="M46" t="s">
        <v>198</v>
      </c>
      <c r="N46" t="s">
        <v>316</v>
      </c>
      <c r="O46">
        <v>0</v>
      </c>
      <c r="P46" t="s">
        <v>200</v>
      </c>
      <c r="Q46">
        <v>48686</v>
      </c>
      <c r="R46" t="s">
        <v>201</v>
      </c>
      <c r="S46" t="s">
        <v>202</v>
      </c>
      <c r="T46" t="s">
        <v>203</v>
      </c>
      <c r="U46" t="s">
        <v>317</v>
      </c>
      <c r="V46" t="s">
        <v>318</v>
      </c>
      <c r="W46" t="s">
        <v>206</v>
      </c>
    </row>
    <row r="47" spans="1:23" x14ac:dyDescent="0.25">
      <c r="A47" s="15">
        <v>43110</v>
      </c>
      <c r="B47" t="s">
        <v>315</v>
      </c>
      <c r="C47" t="s">
        <v>211</v>
      </c>
      <c r="E47" t="s">
        <v>195</v>
      </c>
      <c r="F47">
        <v>151.62</v>
      </c>
      <c r="G47">
        <v>151.62</v>
      </c>
      <c r="H47" t="s">
        <v>196</v>
      </c>
      <c r="I47" t="s">
        <v>197</v>
      </c>
      <c r="J47">
        <v>151.62</v>
      </c>
      <c r="K47">
        <v>151.62</v>
      </c>
      <c r="L47" t="s">
        <v>315</v>
      </c>
      <c r="M47" t="s">
        <v>198</v>
      </c>
      <c r="N47" t="s">
        <v>316</v>
      </c>
      <c r="O47">
        <v>0</v>
      </c>
      <c r="P47" t="s">
        <v>200</v>
      </c>
      <c r="Q47">
        <v>48686</v>
      </c>
      <c r="R47" t="s">
        <v>201</v>
      </c>
      <c r="S47" t="s">
        <v>202</v>
      </c>
      <c r="T47" t="s">
        <v>203</v>
      </c>
      <c r="U47" t="s">
        <v>317</v>
      </c>
      <c r="V47" t="s">
        <v>318</v>
      </c>
      <c r="W47" t="s">
        <v>206</v>
      </c>
    </row>
    <row r="48" spans="1:23" x14ac:dyDescent="0.25">
      <c r="A48" s="15">
        <v>43110</v>
      </c>
      <c r="B48" t="s">
        <v>315</v>
      </c>
      <c r="C48" t="s">
        <v>212</v>
      </c>
      <c r="E48" t="s">
        <v>195</v>
      </c>
      <c r="F48">
        <v>151.62</v>
      </c>
      <c r="G48">
        <v>151.62</v>
      </c>
      <c r="H48" t="s">
        <v>196</v>
      </c>
      <c r="I48" t="s">
        <v>197</v>
      </c>
      <c r="J48">
        <v>151.62</v>
      </c>
      <c r="K48">
        <v>151.62</v>
      </c>
      <c r="L48" t="s">
        <v>315</v>
      </c>
      <c r="M48" t="s">
        <v>198</v>
      </c>
      <c r="N48" t="s">
        <v>316</v>
      </c>
      <c r="O48">
        <v>0</v>
      </c>
      <c r="P48" t="s">
        <v>200</v>
      </c>
      <c r="Q48">
        <v>48686</v>
      </c>
      <c r="R48" t="s">
        <v>201</v>
      </c>
      <c r="S48" t="s">
        <v>202</v>
      </c>
      <c r="T48" t="s">
        <v>203</v>
      </c>
      <c r="U48" t="s">
        <v>317</v>
      </c>
      <c r="V48" t="s">
        <v>318</v>
      </c>
      <c r="W48" t="s">
        <v>206</v>
      </c>
    </row>
    <row r="49" spans="1:23" x14ac:dyDescent="0.25">
      <c r="A49" s="15">
        <v>43110</v>
      </c>
      <c r="B49" t="s">
        <v>315</v>
      </c>
      <c r="C49" t="s">
        <v>194</v>
      </c>
      <c r="E49" t="s">
        <v>195</v>
      </c>
      <c r="F49">
        <v>151.62</v>
      </c>
      <c r="G49">
        <v>151.62</v>
      </c>
      <c r="H49" t="s">
        <v>196</v>
      </c>
      <c r="I49" t="s">
        <v>197</v>
      </c>
      <c r="J49">
        <v>151.62</v>
      </c>
      <c r="K49">
        <v>151.62</v>
      </c>
      <c r="L49" t="s">
        <v>315</v>
      </c>
      <c r="M49" t="s">
        <v>198</v>
      </c>
      <c r="N49" t="s">
        <v>316</v>
      </c>
      <c r="O49">
        <v>0</v>
      </c>
      <c r="P49" t="s">
        <v>200</v>
      </c>
      <c r="Q49">
        <v>48686</v>
      </c>
      <c r="R49" t="s">
        <v>201</v>
      </c>
      <c r="S49" t="s">
        <v>202</v>
      </c>
      <c r="T49" t="s">
        <v>203</v>
      </c>
      <c r="U49" t="s">
        <v>317</v>
      </c>
      <c r="V49" t="s">
        <v>318</v>
      </c>
      <c r="W49" t="s">
        <v>206</v>
      </c>
    </row>
    <row r="50" spans="1:23" x14ac:dyDescent="0.25">
      <c r="A50" s="15">
        <v>43110</v>
      </c>
      <c r="B50" t="s">
        <v>315</v>
      </c>
      <c r="C50" t="s">
        <v>207</v>
      </c>
      <c r="E50" t="s">
        <v>195</v>
      </c>
      <c r="F50">
        <v>151.63</v>
      </c>
      <c r="G50">
        <v>151.63</v>
      </c>
      <c r="H50" t="s">
        <v>196</v>
      </c>
      <c r="I50" t="s">
        <v>197</v>
      </c>
      <c r="J50">
        <v>151.63</v>
      </c>
      <c r="K50">
        <v>151.63</v>
      </c>
      <c r="L50" t="s">
        <v>315</v>
      </c>
      <c r="M50" t="s">
        <v>198</v>
      </c>
      <c r="N50" t="s">
        <v>316</v>
      </c>
      <c r="O50">
        <v>0</v>
      </c>
      <c r="P50" t="s">
        <v>200</v>
      </c>
      <c r="Q50">
        <v>48686</v>
      </c>
      <c r="R50" t="s">
        <v>201</v>
      </c>
      <c r="S50" t="s">
        <v>202</v>
      </c>
      <c r="T50" t="s">
        <v>203</v>
      </c>
      <c r="U50" t="s">
        <v>317</v>
      </c>
      <c r="V50" t="s">
        <v>318</v>
      </c>
      <c r="W50" t="s">
        <v>206</v>
      </c>
    </row>
    <row r="51" spans="1:23" x14ac:dyDescent="0.25">
      <c r="A51" s="15">
        <v>43110</v>
      </c>
      <c r="B51" t="s">
        <v>319</v>
      </c>
      <c r="C51" t="s">
        <v>208</v>
      </c>
      <c r="E51" t="s">
        <v>195</v>
      </c>
      <c r="F51">
        <v>310.33999999999997</v>
      </c>
      <c r="G51">
        <v>310.33999999999997</v>
      </c>
      <c r="H51" t="s">
        <v>196</v>
      </c>
      <c r="I51" t="s">
        <v>197</v>
      </c>
      <c r="J51">
        <v>310.33999999999997</v>
      </c>
      <c r="K51">
        <v>310.33999999999997</v>
      </c>
      <c r="L51" t="s">
        <v>319</v>
      </c>
      <c r="M51" t="s">
        <v>198</v>
      </c>
      <c r="N51" t="s">
        <v>316</v>
      </c>
      <c r="O51">
        <v>0</v>
      </c>
      <c r="P51" t="s">
        <v>200</v>
      </c>
      <c r="Q51">
        <v>48687</v>
      </c>
      <c r="R51" t="s">
        <v>201</v>
      </c>
      <c r="S51" t="s">
        <v>202</v>
      </c>
      <c r="T51" t="s">
        <v>203</v>
      </c>
      <c r="U51" t="s">
        <v>320</v>
      </c>
      <c r="V51" t="s">
        <v>321</v>
      </c>
      <c r="W51" t="s">
        <v>206</v>
      </c>
    </row>
    <row r="52" spans="1:23" x14ac:dyDescent="0.25">
      <c r="A52" s="15">
        <v>43110</v>
      </c>
      <c r="B52" t="s">
        <v>319</v>
      </c>
      <c r="C52" t="s">
        <v>211</v>
      </c>
      <c r="E52" t="s">
        <v>195</v>
      </c>
      <c r="F52">
        <v>742.95</v>
      </c>
      <c r="G52">
        <v>742.95</v>
      </c>
      <c r="H52" t="s">
        <v>196</v>
      </c>
      <c r="I52" t="s">
        <v>197</v>
      </c>
      <c r="J52">
        <v>742.95</v>
      </c>
      <c r="K52">
        <v>742.95</v>
      </c>
      <c r="L52" t="s">
        <v>319</v>
      </c>
      <c r="M52" t="s">
        <v>198</v>
      </c>
      <c r="N52" t="s">
        <v>316</v>
      </c>
      <c r="O52">
        <v>0</v>
      </c>
      <c r="P52" t="s">
        <v>200</v>
      </c>
      <c r="Q52">
        <v>48687</v>
      </c>
      <c r="R52" t="s">
        <v>201</v>
      </c>
      <c r="S52" t="s">
        <v>202</v>
      </c>
      <c r="T52" t="s">
        <v>203</v>
      </c>
      <c r="U52" t="s">
        <v>320</v>
      </c>
      <c r="V52" t="s">
        <v>321</v>
      </c>
      <c r="W52" t="s">
        <v>206</v>
      </c>
    </row>
    <row r="53" spans="1:23" x14ac:dyDescent="0.25">
      <c r="A53" s="15">
        <v>43110</v>
      </c>
      <c r="B53" t="s">
        <v>319</v>
      </c>
      <c r="C53" t="s">
        <v>212</v>
      </c>
      <c r="E53" t="s">
        <v>195</v>
      </c>
      <c r="F53">
        <v>571.41999999999996</v>
      </c>
      <c r="G53">
        <v>571.41999999999996</v>
      </c>
      <c r="H53" t="s">
        <v>196</v>
      </c>
      <c r="I53" t="s">
        <v>197</v>
      </c>
      <c r="J53">
        <v>571.41999999999996</v>
      </c>
      <c r="K53">
        <v>571.41999999999996</v>
      </c>
      <c r="L53" t="s">
        <v>319</v>
      </c>
      <c r="M53" t="s">
        <v>198</v>
      </c>
      <c r="N53" t="s">
        <v>316</v>
      </c>
      <c r="O53">
        <v>0</v>
      </c>
      <c r="P53" t="s">
        <v>200</v>
      </c>
      <c r="Q53">
        <v>48687</v>
      </c>
      <c r="R53" t="s">
        <v>201</v>
      </c>
      <c r="S53" t="s">
        <v>202</v>
      </c>
      <c r="T53" t="s">
        <v>203</v>
      </c>
      <c r="U53" t="s">
        <v>320</v>
      </c>
      <c r="V53" t="s">
        <v>321</v>
      </c>
      <c r="W53" t="s">
        <v>206</v>
      </c>
    </row>
    <row r="54" spans="1:23" x14ac:dyDescent="0.25">
      <c r="A54" s="15">
        <v>43110</v>
      </c>
      <c r="B54" t="s">
        <v>319</v>
      </c>
      <c r="C54" t="s">
        <v>249</v>
      </c>
      <c r="E54" t="s">
        <v>195</v>
      </c>
      <c r="F54">
        <v>999.95</v>
      </c>
      <c r="G54">
        <v>999.95</v>
      </c>
      <c r="H54" t="s">
        <v>196</v>
      </c>
      <c r="I54" t="s">
        <v>197</v>
      </c>
      <c r="J54">
        <v>999.95</v>
      </c>
      <c r="K54">
        <v>999.95</v>
      </c>
      <c r="L54" t="s">
        <v>319</v>
      </c>
      <c r="M54" t="s">
        <v>198</v>
      </c>
      <c r="N54" t="s">
        <v>316</v>
      </c>
      <c r="O54">
        <v>0</v>
      </c>
      <c r="P54" t="s">
        <v>200</v>
      </c>
      <c r="Q54">
        <v>48687</v>
      </c>
      <c r="R54" t="s">
        <v>201</v>
      </c>
      <c r="S54" t="s">
        <v>202</v>
      </c>
      <c r="T54" t="s">
        <v>203</v>
      </c>
      <c r="U54" t="s">
        <v>320</v>
      </c>
      <c r="V54" t="s">
        <v>321</v>
      </c>
      <c r="W54" t="s">
        <v>206</v>
      </c>
    </row>
    <row r="55" spans="1:23" x14ac:dyDescent="0.25">
      <c r="A55" s="15">
        <v>43110</v>
      </c>
      <c r="B55" t="s">
        <v>322</v>
      </c>
      <c r="C55" t="s">
        <v>208</v>
      </c>
      <c r="E55" t="s">
        <v>195</v>
      </c>
      <c r="F55">
        <v>73.180000000000007</v>
      </c>
      <c r="G55">
        <v>73.180000000000007</v>
      </c>
      <c r="H55" t="s">
        <v>196</v>
      </c>
      <c r="I55" t="s">
        <v>197</v>
      </c>
      <c r="J55">
        <v>73.180000000000007</v>
      </c>
      <c r="K55">
        <v>73.180000000000007</v>
      </c>
      <c r="L55" t="s">
        <v>322</v>
      </c>
      <c r="M55" t="s">
        <v>198</v>
      </c>
      <c r="N55" t="s">
        <v>245</v>
      </c>
      <c r="O55">
        <v>0</v>
      </c>
      <c r="P55" t="s">
        <v>200</v>
      </c>
      <c r="Q55">
        <v>48949</v>
      </c>
      <c r="R55" t="s">
        <v>201</v>
      </c>
      <c r="S55" t="s">
        <v>202</v>
      </c>
      <c r="T55" t="s">
        <v>203</v>
      </c>
      <c r="U55" t="s">
        <v>323</v>
      </c>
      <c r="V55" t="s">
        <v>324</v>
      </c>
      <c r="W55" t="s">
        <v>206</v>
      </c>
    </row>
    <row r="56" spans="1:23" x14ac:dyDescent="0.25">
      <c r="A56" s="15">
        <v>43110</v>
      </c>
      <c r="B56" t="s">
        <v>325</v>
      </c>
      <c r="C56" t="s">
        <v>249</v>
      </c>
      <c r="E56" t="s">
        <v>195</v>
      </c>
      <c r="F56">
        <v>1.44</v>
      </c>
      <c r="G56">
        <v>1.44</v>
      </c>
      <c r="H56" t="s">
        <v>196</v>
      </c>
      <c r="I56" t="s">
        <v>197</v>
      </c>
      <c r="J56">
        <v>1.44</v>
      </c>
      <c r="K56">
        <v>1.44</v>
      </c>
      <c r="L56" t="s">
        <v>325</v>
      </c>
      <c r="M56" t="s">
        <v>198</v>
      </c>
      <c r="N56" t="s">
        <v>250</v>
      </c>
      <c r="O56">
        <v>0</v>
      </c>
      <c r="P56" t="s">
        <v>200</v>
      </c>
      <c r="Q56">
        <v>48952</v>
      </c>
      <c r="R56" t="s">
        <v>201</v>
      </c>
      <c r="S56" t="s">
        <v>202</v>
      </c>
      <c r="T56" t="s">
        <v>203</v>
      </c>
      <c r="U56" t="s">
        <v>326</v>
      </c>
      <c r="V56" t="s">
        <v>327</v>
      </c>
      <c r="W56" t="s">
        <v>206</v>
      </c>
    </row>
    <row r="57" spans="1:23" x14ac:dyDescent="0.25">
      <c r="A57" s="15">
        <v>43110</v>
      </c>
      <c r="B57" t="s">
        <v>322</v>
      </c>
      <c r="C57" t="s">
        <v>194</v>
      </c>
      <c r="E57" t="s">
        <v>195</v>
      </c>
      <c r="F57">
        <v>2.86</v>
      </c>
      <c r="G57">
        <v>2.86</v>
      </c>
      <c r="H57" t="s">
        <v>196</v>
      </c>
      <c r="I57" t="s">
        <v>197</v>
      </c>
      <c r="J57">
        <v>2.86</v>
      </c>
      <c r="K57">
        <v>2.86</v>
      </c>
      <c r="L57" t="s">
        <v>322</v>
      </c>
      <c r="M57" t="s">
        <v>198</v>
      </c>
      <c r="N57" t="s">
        <v>254</v>
      </c>
      <c r="O57">
        <v>0</v>
      </c>
      <c r="P57" t="s">
        <v>200</v>
      </c>
      <c r="Q57">
        <v>48954</v>
      </c>
      <c r="R57" t="s">
        <v>201</v>
      </c>
      <c r="S57" t="s">
        <v>202</v>
      </c>
      <c r="T57" t="s">
        <v>203</v>
      </c>
      <c r="U57" t="s">
        <v>328</v>
      </c>
      <c r="V57" t="s">
        <v>329</v>
      </c>
      <c r="W57" t="s">
        <v>206</v>
      </c>
    </row>
    <row r="58" spans="1:23" x14ac:dyDescent="0.25">
      <c r="A58" s="15">
        <v>43110</v>
      </c>
      <c r="B58" t="s">
        <v>322</v>
      </c>
      <c r="C58" t="s">
        <v>194</v>
      </c>
      <c r="E58" t="s">
        <v>195</v>
      </c>
      <c r="F58">
        <v>161.59</v>
      </c>
      <c r="G58">
        <v>161.59</v>
      </c>
      <c r="H58" t="s">
        <v>196</v>
      </c>
      <c r="I58" t="s">
        <v>197</v>
      </c>
      <c r="J58">
        <v>161.59</v>
      </c>
      <c r="K58">
        <v>161.59</v>
      </c>
      <c r="L58" t="s">
        <v>322</v>
      </c>
      <c r="M58" t="s">
        <v>198</v>
      </c>
      <c r="N58" t="s">
        <v>254</v>
      </c>
      <c r="O58">
        <v>0</v>
      </c>
      <c r="P58" t="s">
        <v>200</v>
      </c>
      <c r="Q58">
        <v>48955</v>
      </c>
      <c r="R58" t="s">
        <v>201</v>
      </c>
      <c r="S58" t="s">
        <v>202</v>
      </c>
      <c r="T58" t="s">
        <v>203</v>
      </c>
      <c r="U58" t="s">
        <v>330</v>
      </c>
      <c r="V58" t="s">
        <v>331</v>
      </c>
      <c r="W58" t="s">
        <v>206</v>
      </c>
    </row>
    <row r="59" spans="1:23" x14ac:dyDescent="0.25">
      <c r="A59" s="15">
        <v>43110</v>
      </c>
      <c r="B59" t="s">
        <v>325</v>
      </c>
      <c r="C59" t="s">
        <v>222</v>
      </c>
      <c r="E59" t="s">
        <v>195</v>
      </c>
      <c r="F59">
        <v>8.48</v>
      </c>
      <c r="G59">
        <v>8.48</v>
      </c>
      <c r="H59" t="s">
        <v>196</v>
      </c>
      <c r="I59" t="s">
        <v>197</v>
      </c>
      <c r="J59">
        <v>8.48</v>
      </c>
      <c r="K59">
        <v>8.48</v>
      </c>
      <c r="L59" t="s">
        <v>325</v>
      </c>
      <c r="M59" t="s">
        <v>198</v>
      </c>
      <c r="N59" t="s">
        <v>332</v>
      </c>
      <c r="O59">
        <v>0</v>
      </c>
      <c r="P59" t="s">
        <v>200</v>
      </c>
      <c r="Q59">
        <v>48959</v>
      </c>
      <c r="R59" t="s">
        <v>201</v>
      </c>
      <c r="S59" t="s">
        <v>202</v>
      </c>
      <c r="T59" t="s">
        <v>203</v>
      </c>
      <c r="U59" t="s">
        <v>333</v>
      </c>
      <c r="V59" t="s">
        <v>334</v>
      </c>
      <c r="W59" t="s">
        <v>206</v>
      </c>
    </row>
    <row r="60" spans="1:23" x14ac:dyDescent="0.25">
      <c r="A60" s="15">
        <v>43110</v>
      </c>
      <c r="B60" t="s">
        <v>257</v>
      </c>
      <c r="C60" t="s">
        <v>208</v>
      </c>
      <c r="E60" t="s">
        <v>195</v>
      </c>
      <c r="F60">
        <v>142.46</v>
      </c>
      <c r="G60">
        <v>142.46</v>
      </c>
      <c r="H60" t="s">
        <v>196</v>
      </c>
      <c r="I60" t="s">
        <v>197</v>
      </c>
      <c r="J60">
        <v>142.46</v>
      </c>
      <c r="K60">
        <v>142.46</v>
      </c>
      <c r="L60" t="s">
        <v>257</v>
      </c>
      <c r="M60" t="s">
        <v>198</v>
      </c>
      <c r="N60" t="s">
        <v>199</v>
      </c>
      <c r="O60">
        <v>0</v>
      </c>
      <c r="P60" t="s">
        <v>200</v>
      </c>
      <c r="Q60">
        <v>49017</v>
      </c>
      <c r="R60" t="s">
        <v>201</v>
      </c>
      <c r="S60" t="s">
        <v>202</v>
      </c>
      <c r="T60" t="s">
        <v>203</v>
      </c>
      <c r="U60" t="s">
        <v>335</v>
      </c>
      <c r="V60" t="s">
        <v>336</v>
      </c>
      <c r="W60" t="s">
        <v>206</v>
      </c>
    </row>
    <row r="61" spans="1:23" x14ac:dyDescent="0.25">
      <c r="A61" s="15">
        <v>43110</v>
      </c>
      <c r="B61" t="s">
        <v>325</v>
      </c>
      <c r="C61" t="s">
        <v>207</v>
      </c>
      <c r="E61" t="s">
        <v>195</v>
      </c>
      <c r="F61">
        <v>9</v>
      </c>
      <c r="G61">
        <v>9</v>
      </c>
      <c r="H61" t="s">
        <v>196</v>
      </c>
      <c r="I61" t="s">
        <v>197</v>
      </c>
      <c r="J61">
        <v>9</v>
      </c>
      <c r="K61">
        <v>9</v>
      </c>
      <c r="L61" t="s">
        <v>325</v>
      </c>
      <c r="M61" t="s">
        <v>198</v>
      </c>
      <c r="N61" t="s">
        <v>337</v>
      </c>
      <c r="O61">
        <v>0</v>
      </c>
      <c r="P61" t="s">
        <v>200</v>
      </c>
      <c r="Q61">
        <v>49158</v>
      </c>
      <c r="R61" t="s">
        <v>201</v>
      </c>
      <c r="S61" t="s">
        <v>202</v>
      </c>
      <c r="T61" t="s">
        <v>203</v>
      </c>
      <c r="U61" t="s">
        <v>338</v>
      </c>
      <c r="V61" t="s">
        <v>339</v>
      </c>
      <c r="W61" t="s">
        <v>206</v>
      </c>
    </row>
    <row r="62" spans="1:23" x14ac:dyDescent="0.25">
      <c r="A62" s="15">
        <v>43110</v>
      </c>
      <c r="B62" t="s">
        <v>225</v>
      </c>
      <c r="C62" t="s">
        <v>194</v>
      </c>
      <c r="E62" t="s">
        <v>195</v>
      </c>
      <c r="F62">
        <v>67.5</v>
      </c>
      <c r="G62">
        <v>67.5</v>
      </c>
      <c r="H62" t="s">
        <v>196</v>
      </c>
      <c r="I62" t="s">
        <v>197</v>
      </c>
      <c r="J62">
        <v>67.5</v>
      </c>
      <c r="K62">
        <v>67.5</v>
      </c>
      <c r="L62" t="s">
        <v>225</v>
      </c>
      <c r="M62" t="s">
        <v>198</v>
      </c>
      <c r="N62" t="s">
        <v>199</v>
      </c>
      <c r="O62">
        <v>0</v>
      </c>
      <c r="P62" t="s">
        <v>200</v>
      </c>
      <c r="Q62">
        <v>49198</v>
      </c>
      <c r="R62" t="s">
        <v>201</v>
      </c>
      <c r="S62" t="s">
        <v>202</v>
      </c>
      <c r="T62" t="s">
        <v>203</v>
      </c>
      <c r="U62" t="s">
        <v>340</v>
      </c>
      <c r="V62" t="s">
        <v>341</v>
      </c>
      <c r="W62" t="s">
        <v>206</v>
      </c>
    </row>
    <row r="63" spans="1:23" x14ac:dyDescent="0.25">
      <c r="A63" s="15">
        <v>43111</v>
      </c>
      <c r="B63" t="s">
        <v>228</v>
      </c>
      <c r="C63" t="s">
        <v>208</v>
      </c>
      <c r="E63" t="s">
        <v>195</v>
      </c>
      <c r="F63">
        <v>26.84</v>
      </c>
      <c r="G63">
        <v>26.84</v>
      </c>
      <c r="H63" t="s">
        <v>196</v>
      </c>
      <c r="I63" t="s">
        <v>197</v>
      </c>
      <c r="J63">
        <v>26.84</v>
      </c>
      <c r="K63">
        <v>26.84</v>
      </c>
      <c r="L63" t="s">
        <v>228</v>
      </c>
      <c r="M63" t="s">
        <v>198</v>
      </c>
      <c r="N63" t="s">
        <v>199</v>
      </c>
      <c r="O63">
        <v>0</v>
      </c>
      <c r="P63" t="s">
        <v>200</v>
      </c>
      <c r="Q63">
        <v>49018</v>
      </c>
      <c r="R63" t="s">
        <v>201</v>
      </c>
      <c r="S63" t="s">
        <v>202</v>
      </c>
      <c r="T63" t="s">
        <v>203</v>
      </c>
      <c r="U63" t="s">
        <v>342</v>
      </c>
      <c r="V63" t="s">
        <v>343</v>
      </c>
      <c r="W63" t="s">
        <v>206</v>
      </c>
    </row>
    <row r="64" spans="1:23" x14ac:dyDescent="0.25">
      <c r="A64" s="15">
        <v>43111</v>
      </c>
      <c r="B64" t="s">
        <v>225</v>
      </c>
      <c r="C64" t="s">
        <v>194</v>
      </c>
      <c r="E64" t="s">
        <v>195</v>
      </c>
      <c r="F64">
        <v>309.5</v>
      </c>
      <c r="G64">
        <v>309.5</v>
      </c>
      <c r="H64" t="s">
        <v>196</v>
      </c>
      <c r="I64" t="s">
        <v>197</v>
      </c>
      <c r="J64">
        <v>309.5</v>
      </c>
      <c r="K64">
        <v>309.5</v>
      </c>
      <c r="L64" t="s">
        <v>225</v>
      </c>
      <c r="M64" t="s">
        <v>198</v>
      </c>
      <c r="N64" t="s">
        <v>199</v>
      </c>
      <c r="O64">
        <v>0</v>
      </c>
      <c r="P64" t="s">
        <v>200</v>
      </c>
      <c r="Q64">
        <v>49021</v>
      </c>
      <c r="R64" t="s">
        <v>201</v>
      </c>
      <c r="S64" t="s">
        <v>202</v>
      </c>
      <c r="T64" t="s">
        <v>203</v>
      </c>
      <c r="U64" t="s">
        <v>344</v>
      </c>
      <c r="V64" t="s">
        <v>345</v>
      </c>
      <c r="W64" t="s">
        <v>206</v>
      </c>
    </row>
    <row r="65" spans="1:23" x14ac:dyDescent="0.25">
      <c r="A65" s="15">
        <v>43111</v>
      </c>
      <c r="B65" t="s">
        <v>292</v>
      </c>
      <c r="C65" t="s">
        <v>222</v>
      </c>
      <c r="E65" t="s">
        <v>195</v>
      </c>
      <c r="F65">
        <v>123.96</v>
      </c>
      <c r="G65">
        <v>123.96</v>
      </c>
      <c r="H65" t="s">
        <v>196</v>
      </c>
      <c r="I65" t="s">
        <v>197</v>
      </c>
      <c r="J65">
        <v>123.96</v>
      </c>
      <c r="K65">
        <v>123.96</v>
      </c>
      <c r="L65" t="s">
        <v>292</v>
      </c>
      <c r="M65" t="s">
        <v>198</v>
      </c>
      <c r="N65" t="s">
        <v>199</v>
      </c>
      <c r="O65">
        <v>0</v>
      </c>
      <c r="P65" t="s">
        <v>200</v>
      </c>
      <c r="Q65">
        <v>49033</v>
      </c>
      <c r="R65" t="s">
        <v>201</v>
      </c>
      <c r="S65" t="s">
        <v>202</v>
      </c>
      <c r="T65" t="s">
        <v>203</v>
      </c>
      <c r="U65" t="s">
        <v>346</v>
      </c>
      <c r="V65" t="s">
        <v>347</v>
      </c>
      <c r="W65" t="s">
        <v>206</v>
      </c>
    </row>
    <row r="66" spans="1:23" x14ac:dyDescent="0.25">
      <c r="A66" s="15">
        <v>43111</v>
      </c>
      <c r="B66" t="s">
        <v>257</v>
      </c>
      <c r="C66" t="s">
        <v>208</v>
      </c>
      <c r="E66" t="s">
        <v>195</v>
      </c>
      <c r="F66">
        <v>45.76</v>
      </c>
      <c r="G66">
        <v>45.76</v>
      </c>
      <c r="H66" t="s">
        <v>196</v>
      </c>
      <c r="I66" t="s">
        <v>197</v>
      </c>
      <c r="J66">
        <v>45.76</v>
      </c>
      <c r="K66">
        <v>45.76</v>
      </c>
      <c r="L66" t="s">
        <v>257</v>
      </c>
      <c r="M66" t="s">
        <v>198</v>
      </c>
      <c r="N66" t="s">
        <v>199</v>
      </c>
      <c r="O66">
        <v>0</v>
      </c>
      <c r="P66" t="s">
        <v>200</v>
      </c>
      <c r="Q66">
        <v>49068</v>
      </c>
      <c r="R66" t="s">
        <v>201</v>
      </c>
      <c r="S66" t="s">
        <v>202</v>
      </c>
      <c r="T66" t="s">
        <v>203</v>
      </c>
      <c r="U66" t="s">
        <v>348</v>
      </c>
      <c r="V66" t="s">
        <v>349</v>
      </c>
      <c r="W66" t="s">
        <v>206</v>
      </c>
    </row>
    <row r="67" spans="1:23" x14ac:dyDescent="0.25">
      <c r="A67" s="15">
        <v>43112</v>
      </c>
      <c r="B67" t="s">
        <v>295</v>
      </c>
      <c r="C67" t="s">
        <v>208</v>
      </c>
      <c r="E67" t="s">
        <v>195</v>
      </c>
      <c r="F67">
        <v>534</v>
      </c>
      <c r="G67">
        <v>534</v>
      </c>
      <c r="H67" t="s">
        <v>196</v>
      </c>
      <c r="I67" t="s">
        <v>197</v>
      </c>
      <c r="J67">
        <v>534</v>
      </c>
      <c r="K67">
        <v>534</v>
      </c>
      <c r="L67" t="s">
        <v>295</v>
      </c>
      <c r="M67" t="s">
        <v>198</v>
      </c>
      <c r="N67" t="s">
        <v>199</v>
      </c>
      <c r="O67">
        <v>0</v>
      </c>
      <c r="P67" t="s">
        <v>200</v>
      </c>
      <c r="Q67">
        <v>49069</v>
      </c>
      <c r="R67" t="s">
        <v>201</v>
      </c>
      <c r="S67" t="s">
        <v>202</v>
      </c>
      <c r="T67" t="s">
        <v>203</v>
      </c>
      <c r="U67" t="s">
        <v>350</v>
      </c>
      <c r="V67" t="s">
        <v>351</v>
      </c>
      <c r="W67" t="s">
        <v>206</v>
      </c>
    </row>
    <row r="68" spans="1:23" x14ac:dyDescent="0.25">
      <c r="A68" s="15">
        <v>43112</v>
      </c>
      <c r="B68" t="s">
        <v>228</v>
      </c>
      <c r="C68" t="s">
        <v>208</v>
      </c>
      <c r="E68" t="s">
        <v>195</v>
      </c>
      <c r="F68">
        <v>945</v>
      </c>
      <c r="G68">
        <v>945</v>
      </c>
      <c r="H68" t="s">
        <v>196</v>
      </c>
      <c r="I68" t="s">
        <v>197</v>
      </c>
      <c r="J68">
        <v>945</v>
      </c>
      <c r="K68">
        <v>945</v>
      </c>
      <c r="L68" t="s">
        <v>228</v>
      </c>
      <c r="M68" t="s">
        <v>198</v>
      </c>
      <c r="N68" t="s">
        <v>199</v>
      </c>
      <c r="O68">
        <v>0</v>
      </c>
      <c r="P68" t="s">
        <v>200</v>
      </c>
      <c r="Q68">
        <v>49237</v>
      </c>
      <c r="R68" t="s">
        <v>201</v>
      </c>
      <c r="S68" t="s">
        <v>202</v>
      </c>
      <c r="T68" t="s">
        <v>203</v>
      </c>
      <c r="U68" t="s">
        <v>352</v>
      </c>
      <c r="V68" t="s">
        <v>353</v>
      </c>
      <c r="W68" t="s">
        <v>206</v>
      </c>
    </row>
    <row r="69" spans="1:23" x14ac:dyDescent="0.25">
      <c r="A69" s="15">
        <v>43113</v>
      </c>
      <c r="B69" t="s">
        <v>285</v>
      </c>
      <c r="C69" t="s">
        <v>212</v>
      </c>
      <c r="E69" t="s">
        <v>195</v>
      </c>
      <c r="F69">
        <v>154.24</v>
      </c>
      <c r="G69">
        <v>154.24</v>
      </c>
      <c r="H69" t="s">
        <v>196</v>
      </c>
      <c r="I69" t="s">
        <v>197</v>
      </c>
      <c r="J69">
        <v>154.24</v>
      </c>
      <c r="K69">
        <v>154.24</v>
      </c>
      <c r="L69" t="s">
        <v>285</v>
      </c>
      <c r="M69" t="s">
        <v>198</v>
      </c>
      <c r="N69" t="s">
        <v>199</v>
      </c>
      <c r="O69">
        <v>0</v>
      </c>
      <c r="P69" t="s">
        <v>200</v>
      </c>
      <c r="Q69">
        <v>49102</v>
      </c>
      <c r="R69" t="s">
        <v>201</v>
      </c>
      <c r="S69" t="s">
        <v>202</v>
      </c>
      <c r="T69" t="s">
        <v>203</v>
      </c>
      <c r="U69" t="s">
        <v>354</v>
      </c>
      <c r="V69" t="s">
        <v>355</v>
      </c>
      <c r="W69" t="s">
        <v>206</v>
      </c>
    </row>
    <row r="70" spans="1:23" x14ac:dyDescent="0.25">
      <c r="A70" s="15">
        <v>43113</v>
      </c>
      <c r="B70" t="s">
        <v>285</v>
      </c>
      <c r="C70" t="s">
        <v>208</v>
      </c>
      <c r="E70" t="s">
        <v>195</v>
      </c>
      <c r="F70">
        <v>514.55999999999995</v>
      </c>
      <c r="G70">
        <v>514.55999999999995</v>
      </c>
      <c r="H70" t="s">
        <v>196</v>
      </c>
      <c r="I70" t="s">
        <v>197</v>
      </c>
      <c r="J70">
        <v>514.55999999999995</v>
      </c>
      <c r="K70">
        <v>514.55999999999995</v>
      </c>
      <c r="L70" t="s">
        <v>285</v>
      </c>
      <c r="M70" t="s">
        <v>198</v>
      </c>
      <c r="N70" t="s">
        <v>199</v>
      </c>
      <c r="O70">
        <v>0</v>
      </c>
      <c r="P70" t="s">
        <v>200</v>
      </c>
      <c r="Q70">
        <v>49236</v>
      </c>
      <c r="R70" t="s">
        <v>201</v>
      </c>
      <c r="S70" t="s">
        <v>202</v>
      </c>
      <c r="T70" t="s">
        <v>203</v>
      </c>
      <c r="U70" t="s">
        <v>356</v>
      </c>
      <c r="V70" t="s">
        <v>357</v>
      </c>
      <c r="W70" t="s">
        <v>206</v>
      </c>
    </row>
    <row r="71" spans="1:23" x14ac:dyDescent="0.25">
      <c r="A71" s="15">
        <v>43113</v>
      </c>
      <c r="B71" t="s">
        <v>228</v>
      </c>
      <c r="C71" t="s">
        <v>212</v>
      </c>
      <c r="E71" t="s">
        <v>195</v>
      </c>
      <c r="F71">
        <v>1061.54</v>
      </c>
      <c r="G71">
        <v>1061.54</v>
      </c>
      <c r="H71" t="s">
        <v>196</v>
      </c>
      <c r="I71" t="s">
        <v>197</v>
      </c>
      <c r="J71">
        <v>1061.54</v>
      </c>
      <c r="K71">
        <v>1061.54</v>
      </c>
      <c r="L71" t="s">
        <v>228</v>
      </c>
      <c r="M71" t="s">
        <v>198</v>
      </c>
      <c r="N71" t="s">
        <v>199</v>
      </c>
      <c r="O71">
        <v>0</v>
      </c>
      <c r="P71" t="s">
        <v>200</v>
      </c>
      <c r="Q71">
        <v>49371</v>
      </c>
      <c r="R71" t="s">
        <v>201</v>
      </c>
      <c r="S71" t="s">
        <v>202</v>
      </c>
      <c r="T71" t="s">
        <v>203</v>
      </c>
      <c r="U71" t="s">
        <v>358</v>
      </c>
      <c r="V71" t="s">
        <v>359</v>
      </c>
      <c r="W71" t="s">
        <v>206</v>
      </c>
    </row>
    <row r="72" spans="1:23" x14ac:dyDescent="0.25">
      <c r="A72" s="15">
        <v>43113</v>
      </c>
      <c r="B72" t="s">
        <v>228</v>
      </c>
      <c r="C72" t="s">
        <v>212</v>
      </c>
      <c r="E72" t="s">
        <v>195</v>
      </c>
      <c r="F72">
        <v>206.07</v>
      </c>
      <c r="G72">
        <v>206.07</v>
      </c>
      <c r="H72" t="s">
        <v>196</v>
      </c>
      <c r="I72" t="s">
        <v>197</v>
      </c>
      <c r="J72">
        <v>206.07</v>
      </c>
      <c r="K72">
        <v>206.07</v>
      </c>
      <c r="L72" t="s">
        <v>228</v>
      </c>
      <c r="M72" t="s">
        <v>198</v>
      </c>
      <c r="N72" t="s">
        <v>199</v>
      </c>
      <c r="O72">
        <v>0</v>
      </c>
      <c r="P72" t="s">
        <v>200</v>
      </c>
      <c r="Q72">
        <v>49372</v>
      </c>
      <c r="R72" t="s">
        <v>201</v>
      </c>
      <c r="S72" t="s">
        <v>202</v>
      </c>
      <c r="T72" t="s">
        <v>203</v>
      </c>
      <c r="U72" t="s">
        <v>360</v>
      </c>
      <c r="V72" t="s">
        <v>361</v>
      </c>
      <c r="W72" t="s">
        <v>206</v>
      </c>
    </row>
    <row r="73" spans="1:23" x14ac:dyDescent="0.25">
      <c r="A73" s="15">
        <v>43115</v>
      </c>
      <c r="B73" t="s">
        <v>225</v>
      </c>
      <c r="C73" t="s">
        <v>194</v>
      </c>
      <c r="E73" t="s">
        <v>195</v>
      </c>
      <c r="F73">
        <v>169.53</v>
      </c>
      <c r="G73">
        <v>169.53</v>
      </c>
      <c r="H73" t="s">
        <v>196</v>
      </c>
      <c r="I73" t="s">
        <v>197</v>
      </c>
      <c r="J73">
        <v>169.53</v>
      </c>
      <c r="K73">
        <v>169.53</v>
      </c>
      <c r="L73" t="s">
        <v>225</v>
      </c>
      <c r="M73" t="s">
        <v>198</v>
      </c>
      <c r="N73" t="s">
        <v>199</v>
      </c>
      <c r="O73">
        <v>0</v>
      </c>
      <c r="P73" t="s">
        <v>200</v>
      </c>
      <c r="Q73">
        <v>49028</v>
      </c>
      <c r="R73" t="s">
        <v>201</v>
      </c>
      <c r="S73" t="s">
        <v>202</v>
      </c>
      <c r="T73" t="s">
        <v>203</v>
      </c>
      <c r="U73" t="s">
        <v>362</v>
      </c>
      <c r="V73" t="s">
        <v>363</v>
      </c>
      <c r="W73" t="s">
        <v>206</v>
      </c>
    </row>
    <row r="74" spans="1:23" x14ac:dyDescent="0.25">
      <c r="A74" s="15">
        <v>43115</v>
      </c>
      <c r="B74" t="s">
        <v>257</v>
      </c>
      <c r="C74" t="s">
        <v>212</v>
      </c>
      <c r="E74" t="s">
        <v>195</v>
      </c>
      <c r="F74">
        <v>172.98</v>
      </c>
      <c r="G74">
        <v>172.98</v>
      </c>
      <c r="H74" t="s">
        <v>196</v>
      </c>
      <c r="I74" t="s">
        <v>197</v>
      </c>
      <c r="J74">
        <v>172.98</v>
      </c>
      <c r="K74">
        <v>172.98</v>
      </c>
      <c r="L74" t="s">
        <v>257</v>
      </c>
      <c r="M74" t="s">
        <v>198</v>
      </c>
      <c r="N74" t="s">
        <v>199</v>
      </c>
      <c r="O74">
        <v>0</v>
      </c>
      <c r="P74" t="s">
        <v>200</v>
      </c>
      <c r="Q74">
        <v>49037</v>
      </c>
      <c r="R74" t="s">
        <v>201</v>
      </c>
      <c r="S74" t="s">
        <v>202</v>
      </c>
      <c r="T74" t="s">
        <v>203</v>
      </c>
      <c r="U74" t="s">
        <v>364</v>
      </c>
      <c r="V74" t="s">
        <v>365</v>
      </c>
      <c r="W74" t="s">
        <v>206</v>
      </c>
    </row>
    <row r="75" spans="1:23" x14ac:dyDescent="0.25">
      <c r="A75" s="15">
        <v>43115</v>
      </c>
      <c r="B75" t="s">
        <v>225</v>
      </c>
      <c r="C75" t="s">
        <v>194</v>
      </c>
      <c r="E75" t="s">
        <v>195</v>
      </c>
      <c r="F75">
        <v>93.21</v>
      </c>
      <c r="G75">
        <v>93.21</v>
      </c>
      <c r="H75" t="s">
        <v>196</v>
      </c>
      <c r="I75" t="s">
        <v>197</v>
      </c>
      <c r="J75">
        <v>93.21</v>
      </c>
      <c r="K75">
        <v>93.21</v>
      </c>
      <c r="L75" t="s">
        <v>225</v>
      </c>
      <c r="M75" t="s">
        <v>198</v>
      </c>
      <c r="N75" t="s">
        <v>199</v>
      </c>
      <c r="O75">
        <v>0</v>
      </c>
      <c r="P75" t="s">
        <v>200</v>
      </c>
      <c r="Q75">
        <v>49098</v>
      </c>
      <c r="R75" t="s">
        <v>201</v>
      </c>
      <c r="S75" t="s">
        <v>202</v>
      </c>
      <c r="T75" t="s">
        <v>203</v>
      </c>
      <c r="U75" t="s">
        <v>366</v>
      </c>
      <c r="V75" t="s">
        <v>367</v>
      </c>
      <c r="W75" t="s">
        <v>206</v>
      </c>
    </row>
    <row r="76" spans="1:23" x14ac:dyDescent="0.25">
      <c r="A76" s="15">
        <v>43115</v>
      </c>
      <c r="B76" t="s">
        <v>225</v>
      </c>
      <c r="C76" t="s">
        <v>194</v>
      </c>
      <c r="E76" t="s">
        <v>195</v>
      </c>
      <c r="F76">
        <v>82</v>
      </c>
      <c r="G76">
        <v>82</v>
      </c>
      <c r="H76" t="s">
        <v>196</v>
      </c>
      <c r="I76" t="s">
        <v>197</v>
      </c>
      <c r="J76">
        <v>82</v>
      </c>
      <c r="K76">
        <v>82</v>
      </c>
      <c r="L76" t="s">
        <v>225</v>
      </c>
      <c r="M76" t="s">
        <v>198</v>
      </c>
      <c r="N76" t="s">
        <v>199</v>
      </c>
      <c r="O76">
        <v>0</v>
      </c>
      <c r="P76" t="s">
        <v>200</v>
      </c>
      <c r="Q76">
        <v>49197</v>
      </c>
      <c r="R76" t="s">
        <v>201</v>
      </c>
      <c r="S76" t="s">
        <v>202</v>
      </c>
      <c r="T76" t="s">
        <v>203</v>
      </c>
      <c r="U76" t="s">
        <v>368</v>
      </c>
      <c r="V76" t="s">
        <v>369</v>
      </c>
      <c r="W76" t="s">
        <v>206</v>
      </c>
    </row>
    <row r="77" spans="1:23" x14ac:dyDescent="0.25">
      <c r="A77" s="15">
        <v>43115</v>
      </c>
      <c r="B77" t="s">
        <v>225</v>
      </c>
      <c r="C77" t="s">
        <v>194</v>
      </c>
      <c r="E77" t="s">
        <v>195</v>
      </c>
      <c r="F77">
        <v>423</v>
      </c>
      <c r="G77">
        <v>423</v>
      </c>
      <c r="H77" t="s">
        <v>196</v>
      </c>
      <c r="I77" t="s">
        <v>197</v>
      </c>
      <c r="J77">
        <v>423</v>
      </c>
      <c r="K77">
        <v>423</v>
      </c>
      <c r="L77" t="s">
        <v>225</v>
      </c>
      <c r="M77" t="s">
        <v>198</v>
      </c>
      <c r="N77" t="s">
        <v>199</v>
      </c>
      <c r="O77">
        <v>0</v>
      </c>
      <c r="P77" t="s">
        <v>200</v>
      </c>
      <c r="Q77">
        <v>49332</v>
      </c>
      <c r="R77" t="s">
        <v>201</v>
      </c>
      <c r="S77" t="s">
        <v>202</v>
      </c>
      <c r="T77" t="s">
        <v>203</v>
      </c>
      <c r="U77" t="s">
        <v>370</v>
      </c>
      <c r="V77" t="s">
        <v>371</v>
      </c>
      <c r="W77" t="s">
        <v>206</v>
      </c>
    </row>
    <row r="78" spans="1:23" x14ac:dyDescent="0.25">
      <c r="A78" s="15">
        <v>43117</v>
      </c>
      <c r="B78" t="s">
        <v>225</v>
      </c>
      <c r="C78" t="s">
        <v>194</v>
      </c>
      <c r="E78" t="s">
        <v>195</v>
      </c>
      <c r="F78">
        <v>1264.1199999999999</v>
      </c>
      <c r="G78">
        <v>1264.1199999999999</v>
      </c>
      <c r="H78" t="s">
        <v>196</v>
      </c>
      <c r="I78" t="s">
        <v>197</v>
      </c>
      <c r="J78">
        <v>1264.1199999999999</v>
      </c>
      <c r="K78">
        <v>1264.1199999999999</v>
      </c>
      <c r="L78" t="s">
        <v>225</v>
      </c>
      <c r="M78" t="s">
        <v>198</v>
      </c>
      <c r="N78" t="s">
        <v>199</v>
      </c>
      <c r="O78">
        <v>0</v>
      </c>
      <c r="P78" t="s">
        <v>200</v>
      </c>
      <c r="Q78">
        <v>49097</v>
      </c>
      <c r="R78" t="s">
        <v>201</v>
      </c>
      <c r="S78" t="s">
        <v>202</v>
      </c>
      <c r="T78" t="s">
        <v>203</v>
      </c>
      <c r="U78" t="s">
        <v>372</v>
      </c>
      <c r="V78" t="s">
        <v>373</v>
      </c>
      <c r="W78" t="s">
        <v>206</v>
      </c>
    </row>
    <row r="79" spans="1:23" x14ac:dyDescent="0.25">
      <c r="A79" s="15">
        <v>43117</v>
      </c>
      <c r="B79" t="s">
        <v>225</v>
      </c>
      <c r="C79" t="s">
        <v>194</v>
      </c>
      <c r="E79" t="s">
        <v>195</v>
      </c>
      <c r="F79">
        <v>213.68</v>
      </c>
      <c r="G79">
        <v>213.68</v>
      </c>
      <c r="H79" t="s">
        <v>196</v>
      </c>
      <c r="I79" t="s">
        <v>197</v>
      </c>
      <c r="J79">
        <v>213.68</v>
      </c>
      <c r="K79">
        <v>213.68</v>
      </c>
      <c r="L79" t="s">
        <v>225</v>
      </c>
      <c r="M79" t="s">
        <v>198</v>
      </c>
      <c r="N79" t="s">
        <v>199</v>
      </c>
      <c r="O79">
        <v>0</v>
      </c>
      <c r="P79" t="s">
        <v>200</v>
      </c>
      <c r="Q79">
        <v>49099</v>
      </c>
      <c r="R79" t="s">
        <v>201</v>
      </c>
      <c r="S79" t="s">
        <v>202</v>
      </c>
      <c r="T79" t="s">
        <v>203</v>
      </c>
      <c r="U79" t="s">
        <v>374</v>
      </c>
      <c r="V79" t="s">
        <v>375</v>
      </c>
      <c r="W79" t="s">
        <v>206</v>
      </c>
    </row>
    <row r="80" spans="1:23" x14ac:dyDescent="0.25">
      <c r="A80" s="15">
        <v>43117</v>
      </c>
      <c r="B80" t="s">
        <v>225</v>
      </c>
      <c r="C80" t="s">
        <v>194</v>
      </c>
      <c r="E80" t="s">
        <v>195</v>
      </c>
      <c r="F80">
        <v>590.52</v>
      </c>
      <c r="G80">
        <v>590.52</v>
      </c>
      <c r="H80" t="s">
        <v>196</v>
      </c>
      <c r="I80" t="s">
        <v>197</v>
      </c>
      <c r="J80">
        <v>590.52</v>
      </c>
      <c r="K80">
        <v>590.52</v>
      </c>
      <c r="L80" t="s">
        <v>225</v>
      </c>
      <c r="M80" t="s">
        <v>198</v>
      </c>
      <c r="N80" t="s">
        <v>199</v>
      </c>
      <c r="O80">
        <v>0</v>
      </c>
      <c r="P80" t="s">
        <v>200</v>
      </c>
      <c r="Q80">
        <v>54260</v>
      </c>
      <c r="R80" t="s">
        <v>201</v>
      </c>
      <c r="S80" t="s">
        <v>202</v>
      </c>
      <c r="T80" t="s">
        <v>203</v>
      </c>
      <c r="U80" t="s">
        <v>376</v>
      </c>
      <c r="V80" t="s">
        <v>377</v>
      </c>
      <c r="W80" t="s">
        <v>206</v>
      </c>
    </row>
    <row r="81" spans="1:23" x14ac:dyDescent="0.25">
      <c r="A81" s="15">
        <v>43118</v>
      </c>
      <c r="B81" t="s">
        <v>225</v>
      </c>
      <c r="C81" t="s">
        <v>194</v>
      </c>
      <c r="E81" t="s">
        <v>195</v>
      </c>
      <c r="F81">
        <v>328</v>
      </c>
      <c r="G81">
        <v>328</v>
      </c>
      <c r="H81" t="s">
        <v>196</v>
      </c>
      <c r="I81" t="s">
        <v>197</v>
      </c>
      <c r="J81">
        <v>328</v>
      </c>
      <c r="K81">
        <v>328</v>
      </c>
      <c r="L81" t="s">
        <v>225</v>
      </c>
      <c r="M81" t="s">
        <v>198</v>
      </c>
      <c r="N81" t="s">
        <v>199</v>
      </c>
      <c r="O81">
        <v>0</v>
      </c>
      <c r="P81" t="s">
        <v>200</v>
      </c>
      <c r="Q81">
        <v>49096</v>
      </c>
      <c r="R81" t="s">
        <v>201</v>
      </c>
      <c r="S81" t="s">
        <v>202</v>
      </c>
      <c r="T81" t="s">
        <v>203</v>
      </c>
      <c r="U81" t="s">
        <v>378</v>
      </c>
      <c r="V81" t="s">
        <v>379</v>
      </c>
      <c r="W81" t="s">
        <v>206</v>
      </c>
    </row>
    <row r="82" spans="1:23" x14ac:dyDescent="0.25">
      <c r="A82" s="15">
        <v>43118</v>
      </c>
      <c r="B82" t="s">
        <v>380</v>
      </c>
      <c r="C82" t="s">
        <v>194</v>
      </c>
      <c r="E82" t="s">
        <v>195</v>
      </c>
      <c r="F82">
        <v>3.29</v>
      </c>
      <c r="G82">
        <v>3.29</v>
      </c>
      <c r="H82" t="s">
        <v>196</v>
      </c>
      <c r="I82" t="s">
        <v>197</v>
      </c>
      <c r="J82">
        <v>3.29</v>
      </c>
      <c r="K82">
        <v>3.29</v>
      </c>
      <c r="L82" t="s">
        <v>380</v>
      </c>
      <c r="M82" t="s">
        <v>198</v>
      </c>
      <c r="N82" t="s">
        <v>307</v>
      </c>
      <c r="O82">
        <v>0</v>
      </c>
      <c r="P82" t="s">
        <v>200</v>
      </c>
      <c r="Q82">
        <v>49182</v>
      </c>
      <c r="R82" t="s">
        <v>201</v>
      </c>
      <c r="S82" t="s">
        <v>202</v>
      </c>
      <c r="T82" t="s">
        <v>203</v>
      </c>
      <c r="U82" t="s">
        <v>381</v>
      </c>
      <c r="V82" t="s">
        <v>382</v>
      </c>
      <c r="W82" t="s">
        <v>206</v>
      </c>
    </row>
    <row r="83" spans="1:23" x14ac:dyDescent="0.25">
      <c r="A83" s="15">
        <v>43118</v>
      </c>
      <c r="B83" t="s">
        <v>225</v>
      </c>
      <c r="C83" t="s">
        <v>194</v>
      </c>
      <c r="E83" t="s">
        <v>195</v>
      </c>
      <c r="F83">
        <v>70</v>
      </c>
      <c r="G83">
        <v>70</v>
      </c>
      <c r="H83" t="s">
        <v>196</v>
      </c>
      <c r="I83" t="s">
        <v>197</v>
      </c>
      <c r="J83">
        <v>70</v>
      </c>
      <c r="K83">
        <v>70</v>
      </c>
      <c r="L83" t="s">
        <v>225</v>
      </c>
      <c r="M83" t="s">
        <v>198</v>
      </c>
      <c r="N83" t="s">
        <v>199</v>
      </c>
      <c r="O83">
        <v>0</v>
      </c>
      <c r="P83" t="s">
        <v>200</v>
      </c>
      <c r="Q83">
        <v>49209</v>
      </c>
      <c r="R83" t="s">
        <v>201</v>
      </c>
      <c r="S83" t="s">
        <v>202</v>
      </c>
      <c r="T83" t="s">
        <v>203</v>
      </c>
      <c r="U83" t="s">
        <v>383</v>
      </c>
      <c r="V83" t="s">
        <v>384</v>
      </c>
      <c r="W83" t="s">
        <v>206</v>
      </c>
    </row>
    <row r="84" spans="1:23" x14ac:dyDescent="0.25">
      <c r="A84" s="15">
        <v>43118</v>
      </c>
      <c r="B84" t="s">
        <v>385</v>
      </c>
      <c r="C84" t="s">
        <v>208</v>
      </c>
      <c r="E84" t="s">
        <v>195</v>
      </c>
      <c r="F84">
        <v>869.39</v>
      </c>
      <c r="G84">
        <v>869.39</v>
      </c>
      <c r="H84" t="s">
        <v>196</v>
      </c>
      <c r="I84" t="s">
        <v>197</v>
      </c>
      <c r="J84">
        <v>869.39</v>
      </c>
      <c r="K84">
        <v>869.39</v>
      </c>
      <c r="L84" t="s">
        <v>385</v>
      </c>
      <c r="M84" t="s">
        <v>198</v>
      </c>
      <c r="N84" t="s">
        <v>199</v>
      </c>
      <c r="O84">
        <v>0</v>
      </c>
      <c r="P84" t="s">
        <v>200</v>
      </c>
      <c r="Q84">
        <v>49215</v>
      </c>
      <c r="R84" t="s">
        <v>201</v>
      </c>
      <c r="S84" t="s">
        <v>202</v>
      </c>
      <c r="T84" t="s">
        <v>203</v>
      </c>
      <c r="U84" t="s">
        <v>386</v>
      </c>
      <c r="V84" t="s">
        <v>387</v>
      </c>
      <c r="W84" t="s">
        <v>206</v>
      </c>
    </row>
    <row r="85" spans="1:23" x14ac:dyDescent="0.25">
      <c r="A85" s="15">
        <v>43118</v>
      </c>
      <c r="B85" t="s">
        <v>193</v>
      </c>
      <c r="C85" t="s">
        <v>194</v>
      </c>
      <c r="E85" t="s">
        <v>195</v>
      </c>
      <c r="F85">
        <v>1043.27</v>
      </c>
      <c r="G85">
        <v>1043.27</v>
      </c>
      <c r="H85" t="s">
        <v>196</v>
      </c>
      <c r="I85" t="s">
        <v>197</v>
      </c>
      <c r="J85">
        <v>1043.27</v>
      </c>
      <c r="K85">
        <v>1043.27</v>
      </c>
      <c r="L85" t="s">
        <v>193</v>
      </c>
      <c r="M85" t="s">
        <v>198</v>
      </c>
      <c r="N85" t="s">
        <v>199</v>
      </c>
      <c r="O85">
        <v>0</v>
      </c>
      <c r="P85" t="s">
        <v>200</v>
      </c>
      <c r="Q85">
        <v>49216</v>
      </c>
      <c r="R85" t="s">
        <v>201</v>
      </c>
      <c r="S85" t="s">
        <v>202</v>
      </c>
      <c r="T85" t="s">
        <v>203</v>
      </c>
      <c r="U85" t="s">
        <v>386</v>
      </c>
      <c r="V85" t="s">
        <v>388</v>
      </c>
      <c r="W85" t="s">
        <v>206</v>
      </c>
    </row>
    <row r="86" spans="1:23" x14ac:dyDescent="0.25">
      <c r="A86" s="15">
        <v>43118</v>
      </c>
      <c r="B86" t="s">
        <v>385</v>
      </c>
      <c r="C86" t="s">
        <v>211</v>
      </c>
      <c r="E86" t="s">
        <v>195</v>
      </c>
      <c r="F86">
        <v>869.39</v>
      </c>
      <c r="G86">
        <v>869.39</v>
      </c>
      <c r="H86" t="s">
        <v>196</v>
      </c>
      <c r="I86" t="s">
        <v>197</v>
      </c>
      <c r="J86">
        <v>869.39</v>
      </c>
      <c r="K86">
        <v>869.39</v>
      </c>
      <c r="L86" t="s">
        <v>385</v>
      </c>
      <c r="M86" t="s">
        <v>198</v>
      </c>
      <c r="N86" t="s">
        <v>199</v>
      </c>
      <c r="O86">
        <v>0</v>
      </c>
      <c r="P86" t="s">
        <v>200</v>
      </c>
      <c r="Q86">
        <v>49215</v>
      </c>
      <c r="R86" t="s">
        <v>201</v>
      </c>
      <c r="S86" t="s">
        <v>202</v>
      </c>
      <c r="T86" t="s">
        <v>203</v>
      </c>
      <c r="U86" t="s">
        <v>386</v>
      </c>
      <c r="V86" t="s">
        <v>387</v>
      </c>
      <c r="W86" t="s">
        <v>206</v>
      </c>
    </row>
    <row r="87" spans="1:23" x14ac:dyDescent="0.25">
      <c r="A87" s="15">
        <v>43118</v>
      </c>
      <c r="B87" t="s">
        <v>385</v>
      </c>
      <c r="C87" t="s">
        <v>212</v>
      </c>
      <c r="E87" t="s">
        <v>195</v>
      </c>
      <c r="F87">
        <v>869.39</v>
      </c>
      <c r="G87">
        <v>869.39</v>
      </c>
      <c r="H87" t="s">
        <v>196</v>
      </c>
      <c r="I87" t="s">
        <v>197</v>
      </c>
      <c r="J87">
        <v>869.39</v>
      </c>
      <c r="K87">
        <v>869.39</v>
      </c>
      <c r="L87" t="s">
        <v>385</v>
      </c>
      <c r="M87" t="s">
        <v>198</v>
      </c>
      <c r="N87" t="s">
        <v>199</v>
      </c>
      <c r="O87">
        <v>0</v>
      </c>
      <c r="P87" t="s">
        <v>200</v>
      </c>
      <c r="Q87">
        <v>49215</v>
      </c>
      <c r="R87" t="s">
        <v>201</v>
      </c>
      <c r="S87" t="s">
        <v>202</v>
      </c>
      <c r="T87" t="s">
        <v>203</v>
      </c>
      <c r="U87" t="s">
        <v>386</v>
      </c>
      <c r="V87" t="s">
        <v>387</v>
      </c>
      <c r="W87" t="s">
        <v>206</v>
      </c>
    </row>
    <row r="88" spans="1:23" x14ac:dyDescent="0.25">
      <c r="A88" s="15">
        <v>43118</v>
      </c>
      <c r="B88" t="s">
        <v>193</v>
      </c>
      <c r="C88" t="s">
        <v>207</v>
      </c>
      <c r="E88" t="s">
        <v>195</v>
      </c>
      <c r="F88">
        <v>1043.26</v>
      </c>
      <c r="G88">
        <v>1043.26</v>
      </c>
      <c r="H88" t="s">
        <v>196</v>
      </c>
      <c r="I88" t="s">
        <v>197</v>
      </c>
      <c r="J88">
        <v>1043.26</v>
      </c>
      <c r="K88">
        <v>1043.26</v>
      </c>
      <c r="L88" t="s">
        <v>193</v>
      </c>
      <c r="M88" t="s">
        <v>198</v>
      </c>
      <c r="N88" t="s">
        <v>199</v>
      </c>
      <c r="O88">
        <v>0</v>
      </c>
      <c r="P88" t="s">
        <v>200</v>
      </c>
      <c r="Q88">
        <v>49216</v>
      </c>
      <c r="R88" t="s">
        <v>201</v>
      </c>
      <c r="S88" t="s">
        <v>202</v>
      </c>
      <c r="T88" t="s">
        <v>203</v>
      </c>
      <c r="U88" t="s">
        <v>386</v>
      </c>
      <c r="V88" t="s">
        <v>388</v>
      </c>
      <c r="W88" t="s">
        <v>206</v>
      </c>
    </row>
    <row r="89" spans="1:23" x14ac:dyDescent="0.25">
      <c r="A89" s="15">
        <v>43119</v>
      </c>
      <c r="B89" t="s">
        <v>221</v>
      </c>
      <c r="C89" t="s">
        <v>194</v>
      </c>
      <c r="E89" t="s">
        <v>195</v>
      </c>
      <c r="F89">
        <v>809.45</v>
      </c>
      <c r="G89">
        <v>809.45</v>
      </c>
      <c r="H89" t="s">
        <v>196</v>
      </c>
      <c r="I89" t="s">
        <v>197</v>
      </c>
      <c r="J89">
        <v>809.45</v>
      </c>
      <c r="K89">
        <v>809.45</v>
      </c>
      <c r="L89" t="s">
        <v>221</v>
      </c>
      <c r="M89" t="s">
        <v>198</v>
      </c>
      <c r="N89" t="s">
        <v>199</v>
      </c>
      <c r="O89">
        <v>0</v>
      </c>
      <c r="P89" t="s">
        <v>200</v>
      </c>
      <c r="Q89">
        <v>49103</v>
      </c>
      <c r="R89" t="s">
        <v>201</v>
      </c>
      <c r="S89" t="s">
        <v>202</v>
      </c>
      <c r="T89" t="s">
        <v>203</v>
      </c>
      <c r="U89" t="s">
        <v>389</v>
      </c>
      <c r="V89" t="s">
        <v>390</v>
      </c>
      <c r="W89" t="s">
        <v>206</v>
      </c>
    </row>
    <row r="90" spans="1:23" x14ac:dyDescent="0.25">
      <c r="A90" s="15">
        <v>43119</v>
      </c>
      <c r="B90" t="s">
        <v>221</v>
      </c>
      <c r="C90" t="s">
        <v>207</v>
      </c>
      <c r="E90" t="s">
        <v>195</v>
      </c>
      <c r="F90">
        <v>323.77999999999997</v>
      </c>
      <c r="G90">
        <v>323.77999999999997</v>
      </c>
      <c r="H90" t="s">
        <v>196</v>
      </c>
      <c r="I90" t="s">
        <v>197</v>
      </c>
      <c r="J90">
        <v>323.77999999999997</v>
      </c>
      <c r="K90">
        <v>323.77999999999997</v>
      </c>
      <c r="L90" t="s">
        <v>221</v>
      </c>
      <c r="M90" t="s">
        <v>198</v>
      </c>
      <c r="N90" t="s">
        <v>199</v>
      </c>
      <c r="O90">
        <v>0</v>
      </c>
      <c r="P90" t="s">
        <v>200</v>
      </c>
      <c r="Q90">
        <v>49103</v>
      </c>
      <c r="R90" t="s">
        <v>201</v>
      </c>
      <c r="S90" t="s">
        <v>202</v>
      </c>
      <c r="T90" t="s">
        <v>203</v>
      </c>
      <c r="U90" t="s">
        <v>389</v>
      </c>
      <c r="V90" t="s">
        <v>390</v>
      </c>
      <c r="W90" t="s">
        <v>206</v>
      </c>
    </row>
    <row r="91" spans="1:23" x14ac:dyDescent="0.25">
      <c r="A91" s="15">
        <v>43119</v>
      </c>
      <c r="B91" t="s">
        <v>225</v>
      </c>
      <c r="C91" t="s">
        <v>194</v>
      </c>
      <c r="E91" t="s">
        <v>195</v>
      </c>
      <c r="F91">
        <v>80.11</v>
      </c>
      <c r="G91">
        <v>80.11</v>
      </c>
      <c r="H91" t="s">
        <v>196</v>
      </c>
      <c r="I91" t="s">
        <v>197</v>
      </c>
      <c r="J91">
        <v>80.11</v>
      </c>
      <c r="K91">
        <v>80.11</v>
      </c>
      <c r="L91" t="s">
        <v>225</v>
      </c>
      <c r="M91" t="s">
        <v>198</v>
      </c>
      <c r="N91" t="s">
        <v>199</v>
      </c>
      <c r="O91">
        <v>0</v>
      </c>
      <c r="P91" t="s">
        <v>200</v>
      </c>
      <c r="Q91">
        <v>49212</v>
      </c>
      <c r="R91" t="s">
        <v>201</v>
      </c>
      <c r="S91" t="s">
        <v>202</v>
      </c>
      <c r="T91" t="s">
        <v>203</v>
      </c>
      <c r="U91" t="s">
        <v>391</v>
      </c>
      <c r="V91" t="s">
        <v>392</v>
      </c>
      <c r="W91" t="s">
        <v>206</v>
      </c>
    </row>
    <row r="92" spans="1:23" x14ac:dyDescent="0.25">
      <c r="A92" s="15">
        <v>43120</v>
      </c>
      <c r="B92" t="s">
        <v>285</v>
      </c>
      <c r="C92" t="s">
        <v>249</v>
      </c>
      <c r="E92" t="s">
        <v>195</v>
      </c>
      <c r="F92">
        <v>55</v>
      </c>
      <c r="G92">
        <v>55</v>
      </c>
      <c r="H92" t="s">
        <v>196</v>
      </c>
      <c r="I92" t="s">
        <v>197</v>
      </c>
      <c r="J92">
        <v>55</v>
      </c>
      <c r="K92">
        <v>55</v>
      </c>
      <c r="L92" t="s">
        <v>285</v>
      </c>
      <c r="M92" t="s">
        <v>198</v>
      </c>
      <c r="N92" t="s">
        <v>199</v>
      </c>
      <c r="O92">
        <v>0</v>
      </c>
      <c r="P92" t="s">
        <v>200</v>
      </c>
      <c r="Q92">
        <v>49227</v>
      </c>
      <c r="R92" t="s">
        <v>201</v>
      </c>
      <c r="S92" t="s">
        <v>202</v>
      </c>
      <c r="T92" t="s">
        <v>203</v>
      </c>
      <c r="U92" t="s">
        <v>393</v>
      </c>
      <c r="V92" t="s">
        <v>394</v>
      </c>
      <c r="W92" t="s">
        <v>206</v>
      </c>
    </row>
    <row r="93" spans="1:23" x14ac:dyDescent="0.25">
      <c r="A93" s="15">
        <v>43120</v>
      </c>
      <c r="B93" t="s">
        <v>285</v>
      </c>
      <c r="C93" t="s">
        <v>211</v>
      </c>
      <c r="E93" t="s">
        <v>195</v>
      </c>
      <c r="F93">
        <v>55</v>
      </c>
      <c r="G93">
        <v>55</v>
      </c>
      <c r="H93" t="s">
        <v>196</v>
      </c>
      <c r="I93" t="s">
        <v>197</v>
      </c>
      <c r="J93">
        <v>55</v>
      </c>
      <c r="K93">
        <v>55</v>
      </c>
      <c r="L93" t="s">
        <v>285</v>
      </c>
      <c r="M93" t="s">
        <v>198</v>
      </c>
      <c r="N93" t="s">
        <v>199</v>
      </c>
      <c r="O93">
        <v>0</v>
      </c>
      <c r="P93" t="s">
        <v>200</v>
      </c>
      <c r="Q93">
        <v>49229</v>
      </c>
      <c r="R93" t="s">
        <v>201</v>
      </c>
      <c r="S93" t="s">
        <v>202</v>
      </c>
      <c r="T93" t="s">
        <v>203</v>
      </c>
      <c r="U93" t="s">
        <v>395</v>
      </c>
      <c r="V93" t="s">
        <v>396</v>
      </c>
      <c r="W93" t="s">
        <v>206</v>
      </c>
    </row>
    <row r="94" spans="1:23" x14ac:dyDescent="0.25">
      <c r="A94" s="15">
        <v>43120</v>
      </c>
      <c r="B94" t="s">
        <v>285</v>
      </c>
      <c r="C94" t="s">
        <v>208</v>
      </c>
      <c r="E94" t="s">
        <v>195</v>
      </c>
      <c r="F94">
        <v>13740.13</v>
      </c>
      <c r="G94">
        <v>13740.13</v>
      </c>
      <c r="H94" t="s">
        <v>196</v>
      </c>
      <c r="I94" t="s">
        <v>197</v>
      </c>
      <c r="J94">
        <v>13740.13</v>
      </c>
      <c r="K94">
        <v>13740.13</v>
      </c>
      <c r="L94" t="s">
        <v>285</v>
      </c>
      <c r="M94" t="s">
        <v>198</v>
      </c>
      <c r="N94" t="s">
        <v>199</v>
      </c>
      <c r="O94">
        <v>0</v>
      </c>
      <c r="P94" t="s">
        <v>200</v>
      </c>
      <c r="Q94">
        <v>49230</v>
      </c>
      <c r="R94" t="s">
        <v>201</v>
      </c>
      <c r="S94" t="s">
        <v>202</v>
      </c>
      <c r="T94" t="s">
        <v>203</v>
      </c>
      <c r="U94" t="s">
        <v>397</v>
      </c>
      <c r="V94" t="s">
        <v>398</v>
      </c>
      <c r="W94" t="s">
        <v>206</v>
      </c>
    </row>
    <row r="95" spans="1:23" x14ac:dyDescent="0.25">
      <c r="A95" s="15">
        <v>43120</v>
      </c>
      <c r="B95" t="s">
        <v>285</v>
      </c>
      <c r="C95" t="s">
        <v>208</v>
      </c>
      <c r="E95" t="s">
        <v>195</v>
      </c>
      <c r="F95">
        <v>307.14</v>
      </c>
      <c r="G95">
        <v>307.14</v>
      </c>
      <c r="H95" t="s">
        <v>196</v>
      </c>
      <c r="I95" t="s">
        <v>197</v>
      </c>
      <c r="J95">
        <v>307.14</v>
      </c>
      <c r="K95">
        <v>307.14</v>
      </c>
      <c r="L95" t="s">
        <v>285</v>
      </c>
      <c r="M95" t="s">
        <v>198</v>
      </c>
      <c r="N95" t="s">
        <v>199</v>
      </c>
      <c r="O95">
        <v>0</v>
      </c>
      <c r="P95" t="s">
        <v>200</v>
      </c>
      <c r="Q95">
        <v>49235</v>
      </c>
      <c r="R95" t="s">
        <v>201</v>
      </c>
      <c r="S95" t="s">
        <v>202</v>
      </c>
      <c r="T95" t="s">
        <v>203</v>
      </c>
      <c r="U95" t="s">
        <v>399</v>
      </c>
      <c r="V95" t="s">
        <v>400</v>
      </c>
      <c r="W95" t="s">
        <v>206</v>
      </c>
    </row>
    <row r="96" spans="1:23" x14ac:dyDescent="0.25">
      <c r="A96" s="15">
        <v>43120</v>
      </c>
      <c r="B96" t="s">
        <v>285</v>
      </c>
      <c r="C96" t="s">
        <v>212</v>
      </c>
      <c r="E96" t="s">
        <v>195</v>
      </c>
      <c r="F96">
        <v>7123.14</v>
      </c>
      <c r="G96">
        <v>7123.14</v>
      </c>
      <c r="H96" t="s">
        <v>196</v>
      </c>
      <c r="I96" t="s">
        <v>197</v>
      </c>
      <c r="J96">
        <v>7123.14</v>
      </c>
      <c r="K96">
        <v>7123.14</v>
      </c>
      <c r="L96" t="s">
        <v>285</v>
      </c>
      <c r="M96" t="s">
        <v>198</v>
      </c>
      <c r="N96" t="s">
        <v>199</v>
      </c>
      <c r="O96">
        <v>0</v>
      </c>
      <c r="P96" t="s">
        <v>200</v>
      </c>
      <c r="Q96">
        <v>49222</v>
      </c>
      <c r="R96" t="s">
        <v>201</v>
      </c>
      <c r="S96" t="s">
        <v>202</v>
      </c>
      <c r="T96" t="s">
        <v>203</v>
      </c>
      <c r="U96" t="s">
        <v>401</v>
      </c>
      <c r="V96" t="s">
        <v>402</v>
      </c>
      <c r="W96" t="s">
        <v>206</v>
      </c>
    </row>
    <row r="97" spans="1:23" x14ac:dyDescent="0.25">
      <c r="A97" s="15">
        <v>43121</v>
      </c>
      <c r="B97" t="s">
        <v>403</v>
      </c>
      <c r="C97" t="s">
        <v>208</v>
      </c>
      <c r="E97" t="s">
        <v>195</v>
      </c>
      <c r="F97">
        <v>149</v>
      </c>
      <c r="G97">
        <v>149</v>
      </c>
      <c r="H97" t="s">
        <v>196</v>
      </c>
      <c r="I97" t="s">
        <v>197</v>
      </c>
      <c r="J97">
        <v>149</v>
      </c>
      <c r="K97">
        <v>149</v>
      </c>
      <c r="L97" t="s">
        <v>403</v>
      </c>
      <c r="M97" t="s">
        <v>198</v>
      </c>
      <c r="N97" t="s">
        <v>199</v>
      </c>
      <c r="O97">
        <v>0</v>
      </c>
      <c r="P97" t="s">
        <v>200</v>
      </c>
      <c r="Q97">
        <v>49108</v>
      </c>
      <c r="R97" t="s">
        <v>201</v>
      </c>
      <c r="S97" t="s">
        <v>202</v>
      </c>
      <c r="T97" t="s">
        <v>203</v>
      </c>
      <c r="U97" t="s">
        <v>404</v>
      </c>
      <c r="V97" t="s">
        <v>405</v>
      </c>
      <c r="W97" t="s">
        <v>206</v>
      </c>
    </row>
    <row r="98" spans="1:23" x14ac:dyDescent="0.25">
      <c r="A98" s="15">
        <v>43122</v>
      </c>
      <c r="B98" t="s">
        <v>406</v>
      </c>
      <c r="C98" t="s">
        <v>222</v>
      </c>
      <c r="E98" t="s">
        <v>195</v>
      </c>
      <c r="F98">
        <v>-811.94</v>
      </c>
      <c r="G98">
        <v>811.94</v>
      </c>
      <c r="H98" t="s">
        <v>217</v>
      </c>
      <c r="I98" t="s">
        <v>218</v>
      </c>
      <c r="J98">
        <v>811.94</v>
      </c>
      <c r="K98">
        <v>-811.94</v>
      </c>
      <c r="L98" t="s">
        <v>406</v>
      </c>
      <c r="M98" t="s">
        <v>198</v>
      </c>
      <c r="N98" t="s">
        <v>316</v>
      </c>
      <c r="O98">
        <v>0</v>
      </c>
      <c r="P98" t="s">
        <v>200</v>
      </c>
      <c r="Q98">
        <v>49093</v>
      </c>
      <c r="R98" t="s">
        <v>201</v>
      </c>
      <c r="S98" t="s">
        <v>202</v>
      </c>
      <c r="T98" t="s">
        <v>203</v>
      </c>
      <c r="U98" t="s">
        <v>407</v>
      </c>
      <c r="V98" t="s">
        <v>408</v>
      </c>
      <c r="W98" t="s">
        <v>206</v>
      </c>
    </row>
    <row r="99" spans="1:23" x14ac:dyDescent="0.25">
      <c r="A99" s="15">
        <v>43122</v>
      </c>
      <c r="B99" t="s">
        <v>406</v>
      </c>
      <c r="C99" t="s">
        <v>194</v>
      </c>
      <c r="E99" t="s">
        <v>195</v>
      </c>
      <c r="F99">
        <v>386.47</v>
      </c>
      <c r="G99">
        <v>-386.47</v>
      </c>
      <c r="H99" t="s">
        <v>217</v>
      </c>
      <c r="I99" t="s">
        <v>218</v>
      </c>
      <c r="J99">
        <v>-386.47</v>
      </c>
      <c r="K99">
        <v>386.47</v>
      </c>
      <c r="L99" t="s">
        <v>406</v>
      </c>
      <c r="M99" t="s">
        <v>198</v>
      </c>
      <c r="N99" t="s">
        <v>316</v>
      </c>
      <c r="O99">
        <v>0</v>
      </c>
      <c r="P99" t="s">
        <v>200</v>
      </c>
      <c r="Q99">
        <v>49093</v>
      </c>
      <c r="R99" t="s">
        <v>201</v>
      </c>
      <c r="S99" t="s">
        <v>202</v>
      </c>
      <c r="T99" t="s">
        <v>203</v>
      </c>
      <c r="U99" t="s">
        <v>407</v>
      </c>
      <c r="V99" t="s">
        <v>408</v>
      </c>
      <c r="W99" t="s">
        <v>206</v>
      </c>
    </row>
    <row r="100" spans="1:23" x14ac:dyDescent="0.25">
      <c r="A100" s="15">
        <v>43122</v>
      </c>
      <c r="B100" t="s">
        <v>225</v>
      </c>
      <c r="C100" t="s">
        <v>194</v>
      </c>
      <c r="E100" t="s">
        <v>195</v>
      </c>
      <c r="F100">
        <v>576.12</v>
      </c>
      <c r="G100">
        <v>576.12</v>
      </c>
      <c r="H100" t="s">
        <v>196</v>
      </c>
      <c r="I100" t="s">
        <v>197</v>
      </c>
      <c r="J100">
        <v>576.12</v>
      </c>
      <c r="K100">
        <v>576.12</v>
      </c>
      <c r="L100" t="s">
        <v>225</v>
      </c>
      <c r="M100" t="s">
        <v>198</v>
      </c>
      <c r="N100" t="s">
        <v>199</v>
      </c>
      <c r="O100">
        <v>0</v>
      </c>
      <c r="P100" t="s">
        <v>200</v>
      </c>
      <c r="Q100">
        <v>49199</v>
      </c>
      <c r="R100" t="s">
        <v>201</v>
      </c>
      <c r="S100" t="s">
        <v>202</v>
      </c>
      <c r="T100" t="s">
        <v>203</v>
      </c>
      <c r="U100" t="s">
        <v>409</v>
      </c>
      <c r="V100" t="s">
        <v>410</v>
      </c>
      <c r="W100" t="s">
        <v>206</v>
      </c>
    </row>
    <row r="101" spans="1:23" x14ac:dyDescent="0.25">
      <c r="A101" s="15">
        <v>43122</v>
      </c>
      <c r="B101" t="s">
        <v>225</v>
      </c>
      <c r="C101" t="s">
        <v>194</v>
      </c>
      <c r="E101" t="s">
        <v>195</v>
      </c>
      <c r="F101">
        <v>82</v>
      </c>
      <c r="G101">
        <v>82</v>
      </c>
      <c r="H101" t="s">
        <v>196</v>
      </c>
      <c r="I101" t="s">
        <v>197</v>
      </c>
      <c r="J101">
        <v>82</v>
      </c>
      <c r="K101">
        <v>82</v>
      </c>
      <c r="L101" t="s">
        <v>225</v>
      </c>
      <c r="M101" t="s">
        <v>198</v>
      </c>
      <c r="N101" t="s">
        <v>199</v>
      </c>
      <c r="O101">
        <v>0</v>
      </c>
      <c r="P101" t="s">
        <v>200</v>
      </c>
      <c r="Q101">
        <v>49207</v>
      </c>
      <c r="R101" t="s">
        <v>201</v>
      </c>
      <c r="S101" t="s">
        <v>202</v>
      </c>
      <c r="T101" t="s">
        <v>203</v>
      </c>
      <c r="U101" t="s">
        <v>411</v>
      </c>
      <c r="V101" t="s">
        <v>412</v>
      </c>
      <c r="W101" t="s">
        <v>206</v>
      </c>
    </row>
    <row r="102" spans="1:23" x14ac:dyDescent="0.25">
      <c r="A102" s="15">
        <v>43122</v>
      </c>
      <c r="B102" t="s">
        <v>225</v>
      </c>
      <c r="C102" t="s">
        <v>194</v>
      </c>
      <c r="E102" t="s">
        <v>195</v>
      </c>
      <c r="F102">
        <v>17.5</v>
      </c>
      <c r="G102">
        <v>17.5</v>
      </c>
      <c r="H102" t="s">
        <v>196</v>
      </c>
      <c r="I102" t="s">
        <v>197</v>
      </c>
      <c r="J102">
        <v>17.5</v>
      </c>
      <c r="K102">
        <v>17.5</v>
      </c>
      <c r="L102" t="s">
        <v>225</v>
      </c>
      <c r="M102" t="s">
        <v>198</v>
      </c>
      <c r="N102" t="s">
        <v>199</v>
      </c>
      <c r="O102">
        <v>0</v>
      </c>
      <c r="P102" t="s">
        <v>200</v>
      </c>
      <c r="Q102">
        <v>49208</v>
      </c>
      <c r="R102" t="s">
        <v>201</v>
      </c>
      <c r="S102" t="s">
        <v>202</v>
      </c>
      <c r="T102" t="s">
        <v>203</v>
      </c>
      <c r="U102" t="s">
        <v>413</v>
      </c>
      <c r="V102" t="s">
        <v>414</v>
      </c>
      <c r="W102" t="s">
        <v>206</v>
      </c>
    </row>
    <row r="103" spans="1:23" x14ac:dyDescent="0.25">
      <c r="A103" s="15">
        <v>43122</v>
      </c>
      <c r="B103" t="s">
        <v>225</v>
      </c>
      <c r="C103" t="s">
        <v>194</v>
      </c>
      <c r="E103" t="s">
        <v>195</v>
      </c>
      <c r="F103">
        <v>140</v>
      </c>
      <c r="G103">
        <v>140</v>
      </c>
      <c r="H103" t="s">
        <v>196</v>
      </c>
      <c r="I103" t="s">
        <v>197</v>
      </c>
      <c r="J103">
        <v>140</v>
      </c>
      <c r="K103">
        <v>140</v>
      </c>
      <c r="L103" t="s">
        <v>225</v>
      </c>
      <c r="M103" t="s">
        <v>198</v>
      </c>
      <c r="N103" t="s">
        <v>199</v>
      </c>
      <c r="O103">
        <v>0</v>
      </c>
      <c r="P103" t="s">
        <v>200</v>
      </c>
      <c r="Q103">
        <v>49210</v>
      </c>
      <c r="R103" t="s">
        <v>201</v>
      </c>
      <c r="S103" t="s">
        <v>202</v>
      </c>
      <c r="T103" t="s">
        <v>203</v>
      </c>
      <c r="U103" t="s">
        <v>415</v>
      </c>
      <c r="V103" t="s">
        <v>416</v>
      </c>
      <c r="W103" t="s">
        <v>206</v>
      </c>
    </row>
    <row r="104" spans="1:23" x14ac:dyDescent="0.25">
      <c r="A104" s="15">
        <v>43122</v>
      </c>
      <c r="B104" t="s">
        <v>417</v>
      </c>
      <c r="C104" t="s">
        <v>194</v>
      </c>
      <c r="E104" t="s">
        <v>195</v>
      </c>
      <c r="F104">
        <v>671.17</v>
      </c>
      <c r="G104">
        <v>671.17</v>
      </c>
      <c r="H104" t="s">
        <v>196</v>
      </c>
      <c r="I104" t="s">
        <v>197</v>
      </c>
      <c r="J104">
        <v>671.17</v>
      </c>
      <c r="K104">
        <v>671.17</v>
      </c>
      <c r="L104" t="s">
        <v>417</v>
      </c>
      <c r="M104" t="s">
        <v>198</v>
      </c>
      <c r="N104" t="s">
        <v>199</v>
      </c>
      <c r="O104">
        <v>0</v>
      </c>
      <c r="P104" t="s">
        <v>200</v>
      </c>
      <c r="Q104">
        <v>50264</v>
      </c>
      <c r="R104" t="s">
        <v>201</v>
      </c>
      <c r="S104" t="s">
        <v>202</v>
      </c>
      <c r="T104" t="s">
        <v>203</v>
      </c>
      <c r="U104" t="s">
        <v>418</v>
      </c>
      <c r="V104" t="s">
        <v>419</v>
      </c>
      <c r="W104" t="s">
        <v>206</v>
      </c>
    </row>
    <row r="105" spans="1:23" x14ac:dyDescent="0.25">
      <c r="A105" s="15">
        <v>43123</v>
      </c>
      <c r="B105" t="s">
        <v>225</v>
      </c>
      <c r="C105" t="s">
        <v>194</v>
      </c>
      <c r="E105" t="s">
        <v>195</v>
      </c>
      <c r="F105">
        <v>81.64</v>
      </c>
      <c r="G105">
        <v>81.64</v>
      </c>
      <c r="H105" t="s">
        <v>196</v>
      </c>
      <c r="I105" t="s">
        <v>197</v>
      </c>
      <c r="J105">
        <v>81.64</v>
      </c>
      <c r="K105">
        <v>81.64</v>
      </c>
      <c r="L105" t="s">
        <v>225</v>
      </c>
      <c r="M105" t="s">
        <v>198</v>
      </c>
      <c r="N105" t="s">
        <v>199</v>
      </c>
      <c r="O105">
        <v>0</v>
      </c>
      <c r="P105" t="s">
        <v>200</v>
      </c>
      <c r="Q105">
        <v>49196</v>
      </c>
      <c r="R105" t="s">
        <v>201</v>
      </c>
      <c r="S105" t="s">
        <v>202</v>
      </c>
      <c r="T105" t="s">
        <v>203</v>
      </c>
      <c r="U105" t="s">
        <v>420</v>
      </c>
      <c r="V105" t="s">
        <v>421</v>
      </c>
      <c r="W105" t="s">
        <v>206</v>
      </c>
    </row>
    <row r="106" spans="1:23" x14ac:dyDescent="0.25">
      <c r="A106" s="15">
        <v>43123</v>
      </c>
      <c r="B106" t="s">
        <v>228</v>
      </c>
      <c r="C106" t="s">
        <v>212</v>
      </c>
      <c r="E106" t="s">
        <v>195</v>
      </c>
      <c r="F106">
        <v>786</v>
      </c>
      <c r="G106">
        <v>786</v>
      </c>
      <c r="H106" t="s">
        <v>196</v>
      </c>
      <c r="I106" t="s">
        <v>197</v>
      </c>
      <c r="J106">
        <v>786</v>
      </c>
      <c r="K106">
        <v>786</v>
      </c>
      <c r="L106" t="s">
        <v>228</v>
      </c>
      <c r="M106" t="s">
        <v>198</v>
      </c>
      <c r="N106" t="s">
        <v>199</v>
      </c>
      <c r="O106">
        <v>0</v>
      </c>
      <c r="P106" t="s">
        <v>200</v>
      </c>
      <c r="Q106">
        <v>49224</v>
      </c>
      <c r="R106" t="s">
        <v>201</v>
      </c>
      <c r="S106" t="s">
        <v>202</v>
      </c>
      <c r="T106" t="s">
        <v>203</v>
      </c>
      <c r="U106" t="s">
        <v>422</v>
      </c>
      <c r="V106" t="s">
        <v>423</v>
      </c>
      <c r="W106" t="s">
        <v>206</v>
      </c>
    </row>
    <row r="107" spans="1:23" x14ac:dyDescent="0.25">
      <c r="A107" s="15">
        <v>43123</v>
      </c>
      <c r="B107" t="s">
        <v>228</v>
      </c>
      <c r="C107" t="s">
        <v>208</v>
      </c>
      <c r="E107" t="s">
        <v>195</v>
      </c>
      <c r="F107">
        <v>1370</v>
      </c>
      <c r="G107">
        <v>1370</v>
      </c>
      <c r="H107" t="s">
        <v>196</v>
      </c>
      <c r="I107" t="s">
        <v>197</v>
      </c>
      <c r="J107">
        <v>1370</v>
      </c>
      <c r="K107">
        <v>1370</v>
      </c>
      <c r="L107" t="s">
        <v>228</v>
      </c>
      <c r="M107" t="s">
        <v>198</v>
      </c>
      <c r="N107" t="s">
        <v>199</v>
      </c>
      <c r="O107">
        <v>0</v>
      </c>
      <c r="P107" t="s">
        <v>200</v>
      </c>
      <c r="Q107">
        <v>49231</v>
      </c>
      <c r="R107" t="s">
        <v>201</v>
      </c>
      <c r="S107" t="s">
        <v>202</v>
      </c>
      <c r="T107" t="s">
        <v>203</v>
      </c>
      <c r="U107" t="s">
        <v>424</v>
      </c>
      <c r="V107" t="s">
        <v>425</v>
      </c>
      <c r="W107" t="s">
        <v>206</v>
      </c>
    </row>
    <row r="108" spans="1:23" x14ac:dyDescent="0.25">
      <c r="A108" s="15">
        <v>43123</v>
      </c>
      <c r="B108" t="s">
        <v>228</v>
      </c>
      <c r="C108" t="s">
        <v>208</v>
      </c>
      <c r="E108" t="s">
        <v>195</v>
      </c>
      <c r="F108">
        <v>61</v>
      </c>
      <c r="G108">
        <v>61</v>
      </c>
      <c r="H108" t="s">
        <v>196</v>
      </c>
      <c r="I108" t="s">
        <v>197</v>
      </c>
      <c r="J108">
        <v>61</v>
      </c>
      <c r="K108">
        <v>61</v>
      </c>
      <c r="L108" t="s">
        <v>228</v>
      </c>
      <c r="M108" t="s">
        <v>198</v>
      </c>
      <c r="N108" t="s">
        <v>199</v>
      </c>
      <c r="O108">
        <v>0</v>
      </c>
      <c r="P108" t="s">
        <v>200</v>
      </c>
      <c r="Q108">
        <v>49233</v>
      </c>
      <c r="R108" t="s">
        <v>201</v>
      </c>
      <c r="S108" t="s">
        <v>202</v>
      </c>
      <c r="T108" t="s">
        <v>203</v>
      </c>
      <c r="U108" t="s">
        <v>426</v>
      </c>
      <c r="V108" t="s">
        <v>427</v>
      </c>
      <c r="W108" t="s">
        <v>206</v>
      </c>
    </row>
    <row r="109" spans="1:23" x14ac:dyDescent="0.25">
      <c r="A109" s="15">
        <v>43123</v>
      </c>
      <c r="B109" t="s">
        <v>428</v>
      </c>
      <c r="C109" t="s">
        <v>208</v>
      </c>
      <c r="E109" t="s">
        <v>195</v>
      </c>
      <c r="F109">
        <v>276</v>
      </c>
      <c r="G109">
        <v>276</v>
      </c>
      <c r="H109" t="s">
        <v>196</v>
      </c>
      <c r="I109" t="s">
        <v>197</v>
      </c>
      <c r="J109">
        <v>276</v>
      </c>
      <c r="K109">
        <v>276</v>
      </c>
      <c r="L109" t="s">
        <v>428</v>
      </c>
      <c r="M109" t="s">
        <v>198</v>
      </c>
      <c r="N109" t="s">
        <v>199</v>
      </c>
      <c r="O109">
        <v>0</v>
      </c>
      <c r="P109" t="s">
        <v>200</v>
      </c>
      <c r="Q109">
        <v>49234</v>
      </c>
      <c r="R109" t="s">
        <v>201</v>
      </c>
      <c r="S109" t="s">
        <v>202</v>
      </c>
      <c r="T109" t="s">
        <v>203</v>
      </c>
      <c r="U109" t="s">
        <v>429</v>
      </c>
      <c r="V109" t="s">
        <v>430</v>
      </c>
      <c r="W109" t="s">
        <v>206</v>
      </c>
    </row>
    <row r="110" spans="1:23" x14ac:dyDescent="0.25">
      <c r="A110" s="15">
        <v>43124</v>
      </c>
      <c r="B110" t="s">
        <v>213</v>
      </c>
      <c r="C110" t="s">
        <v>194</v>
      </c>
      <c r="E110" t="s">
        <v>195</v>
      </c>
      <c r="F110">
        <v>3.84</v>
      </c>
      <c r="G110">
        <v>3.84</v>
      </c>
      <c r="H110" t="s">
        <v>196</v>
      </c>
      <c r="I110" t="s">
        <v>197</v>
      </c>
      <c r="J110">
        <v>3.84</v>
      </c>
      <c r="K110">
        <v>3.84</v>
      </c>
      <c r="L110" t="s">
        <v>213</v>
      </c>
      <c r="M110" t="s">
        <v>198</v>
      </c>
      <c r="N110" t="s">
        <v>307</v>
      </c>
      <c r="O110">
        <v>0</v>
      </c>
      <c r="P110" t="s">
        <v>200</v>
      </c>
      <c r="Q110">
        <v>49111</v>
      </c>
      <c r="R110" t="s">
        <v>201</v>
      </c>
      <c r="S110" t="s">
        <v>202</v>
      </c>
      <c r="T110" t="s">
        <v>203</v>
      </c>
      <c r="U110" t="s">
        <v>431</v>
      </c>
      <c r="V110" t="s">
        <v>432</v>
      </c>
      <c r="W110" t="s">
        <v>206</v>
      </c>
    </row>
    <row r="111" spans="1:23" x14ac:dyDescent="0.25">
      <c r="A111" s="15">
        <v>43124</v>
      </c>
      <c r="B111" t="s">
        <v>213</v>
      </c>
      <c r="C111" t="s">
        <v>207</v>
      </c>
      <c r="E111" t="s">
        <v>195</v>
      </c>
      <c r="F111">
        <v>3.83</v>
      </c>
      <c r="G111">
        <v>3.83</v>
      </c>
      <c r="H111" t="s">
        <v>196</v>
      </c>
      <c r="I111" t="s">
        <v>197</v>
      </c>
      <c r="J111">
        <v>3.83</v>
      </c>
      <c r="K111">
        <v>3.83</v>
      </c>
      <c r="L111" t="s">
        <v>213</v>
      </c>
      <c r="M111" t="s">
        <v>198</v>
      </c>
      <c r="N111" t="s">
        <v>307</v>
      </c>
      <c r="O111">
        <v>0</v>
      </c>
      <c r="P111" t="s">
        <v>200</v>
      </c>
      <c r="Q111">
        <v>49111</v>
      </c>
      <c r="R111" t="s">
        <v>201</v>
      </c>
      <c r="S111" t="s">
        <v>202</v>
      </c>
      <c r="T111" t="s">
        <v>203</v>
      </c>
      <c r="U111" t="s">
        <v>431</v>
      </c>
      <c r="V111" t="s">
        <v>432</v>
      </c>
      <c r="W111" t="s">
        <v>206</v>
      </c>
    </row>
    <row r="112" spans="1:23" x14ac:dyDescent="0.25">
      <c r="A112" s="15">
        <v>43124</v>
      </c>
      <c r="B112" t="s">
        <v>306</v>
      </c>
      <c r="C112" t="s">
        <v>208</v>
      </c>
      <c r="E112" t="s">
        <v>195</v>
      </c>
      <c r="F112">
        <v>28.95</v>
      </c>
      <c r="G112">
        <v>28.95</v>
      </c>
      <c r="H112" t="s">
        <v>196</v>
      </c>
      <c r="I112" t="s">
        <v>197</v>
      </c>
      <c r="J112">
        <v>28.95</v>
      </c>
      <c r="K112">
        <v>28.95</v>
      </c>
      <c r="L112" t="s">
        <v>306</v>
      </c>
      <c r="M112" t="s">
        <v>198</v>
      </c>
      <c r="N112" t="s">
        <v>307</v>
      </c>
      <c r="O112">
        <v>0</v>
      </c>
      <c r="P112" t="s">
        <v>200</v>
      </c>
      <c r="Q112">
        <v>49175</v>
      </c>
      <c r="R112" t="s">
        <v>201</v>
      </c>
      <c r="S112" t="s">
        <v>202</v>
      </c>
      <c r="T112" t="s">
        <v>203</v>
      </c>
      <c r="U112" t="s">
        <v>433</v>
      </c>
      <c r="V112" t="s">
        <v>434</v>
      </c>
      <c r="W112" t="s">
        <v>206</v>
      </c>
    </row>
    <row r="113" spans="1:23" x14ac:dyDescent="0.25">
      <c r="A113" s="15">
        <v>43124</v>
      </c>
      <c r="B113" t="s">
        <v>216</v>
      </c>
      <c r="C113" t="s">
        <v>194</v>
      </c>
      <c r="E113" t="s">
        <v>195</v>
      </c>
      <c r="F113">
        <v>288.39999999999998</v>
      </c>
      <c r="G113">
        <v>288.39999999999998</v>
      </c>
      <c r="H113" t="s">
        <v>196</v>
      </c>
      <c r="I113" t="s">
        <v>197</v>
      </c>
      <c r="J113">
        <v>288.39999999999998</v>
      </c>
      <c r="K113">
        <v>288.39999999999998</v>
      </c>
      <c r="L113" t="s">
        <v>216</v>
      </c>
      <c r="M113" t="s">
        <v>198</v>
      </c>
      <c r="N113" t="s">
        <v>199</v>
      </c>
      <c r="O113">
        <v>0</v>
      </c>
      <c r="P113" t="s">
        <v>200</v>
      </c>
      <c r="Q113">
        <v>49185</v>
      </c>
      <c r="R113" t="s">
        <v>201</v>
      </c>
      <c r="S113" t="s">
        <v>202</v>
      </c>
      <c r="T113" t="s">
        <v>203</v>
      </c>
      <c r="U113" t="s">
        <v>435</v>
      </c>
      <c r="V113" t="s">
        <v>436</v>
      </c>
      <c r="W113" t="s">
        <v>206</v>
      </c>
    </row>
    <row r="114" spans="1:23" x14ac:dyDescent="0.25">
      <c r="A114" s="15">
        <v>43124</v>
      </c>
      <c r="B114" t="s">
        <v>228</v>
      </c>
      <c r="C114" t="s">
        <v>212</v>
      </c>
      <c r="E114" t="s">
        <v>195</v>
      </c>
      <c r="F114">
        <v>2030</v>
      </c>
      <c r="G114">
        <v>2030</v>
      </c>
      <c r="H114" t="s">
        <v>196</v>
      </c>
      <c r="I114" t="s">
        <v>197</v>
      </c>
      <c r="J114">
        <v>2030</v>
      </c>
      <c r="K114">
        <v>2030</v>
      </c>
      <c r="L114" t="s">
        <v>228</v>
      </c>
      <c r="M114" t="s">
        <v>198</v>
      </c>
      <c r="N114" t="s">
        <v>199</v>
      </c>
      <c r="O114">
        <v>0</v>
      </c>
      <c r="P114" t="s">
        <v>200</v>
      </c>
      <c r="Q114">
        <v>49226</v>
      </c>
      <c r="R114" t="s">
        <v>201</v>
      </c>
      <c r="S114" t="s">
        <v>202</v>
      </c>
      <c r="T114" t="s">
        <v>203</v>
      </c>
      <c r="U114" t="s">
        <v>437</v>
      </c>
      <c r="V114" t="s">
        <v>438</v>
      </c>
      <c r="W114" t="s">
        <v>206</v>
      </c>
    </row>
    <row r="115" spans="1:23" x14ac:dyDescent="0.25">
      <c r="A115" s="15">
        <v>43124</v>
      </c>
      <c r="B115" t="s">
        <v>228</v>
      </c>
      <c r="C115" t="s">
        <v>208</v>
      </c>
      <c r="E115" t="s">
        <v>195</v>
      </c>
      <c r="F115">
        <v>49.72</v>
      </c>
      <c r="G115">
        <v>49.72</v>
      </c>
      <c r="H115" t="s">
        <v>196</v>
      </c>
      <c r="I115" t="s">
        <v>197</v>
      </c>
      <c r="J115">
        <v>49.72</v>
      </c>
      <c r="K115">
        <v>49.72</v>
      </c>
      <c r="L115" t="s">
        <v>228</v>
      </c>
      <c r="M115" t="s">
        <v>198</v>
      </c>
      <c r="N115" t="s">
        <v>199</v>
      </c>
      <c r="O115">
        <v>0</v>
      </c>
      <c r="P115" t="s">
        <v>200</v>
      </c>
      <c r="Q115">
        <v>49238</v>
      </c>
      <c r="R115" t="s">
        <v>201</v>
      </c>
      <c r="S115" t="s">
        <v>202</v>
      </c>
      <c r="T115" t="s">
        <v>203</v>
      </c>
      <c r="U115" t="s">
        <v>439</v>
      </c>
      <c r="V115" t="s">
        <v>440</v>
      </c>
      <c r="W115" t="s">
        <v>206</v>
      </c>
    </row>
    <row r="116" spans="1:23" x14ac:dyDescent="0.25">
      <c r="A116" s="15">
        <v>43124</v>
      </c>
      <c r="B116" t="s">
        <v>225</v>
      </c>
      <c r="C116" t="s">
        <v>194</v>
      </c>
      <c r="E116" t="s">
        <v>195</v>
      </c>
      <c r="F116">
        <v>164</v>
      </c>
      <c r="G116">
        <v>164</v>
      </c>
      <c r="H116" t="s">
        <v>196</v>
      </c>
      <c r="I116" t="s">
        <v>197</v>
      </c>
      <c r="J116">
        <v>164</v>
      </c>
      <c r="K116">
        <v>164</v>
      </c>
      <c r="L116" t="s">
        <v>225</v>
      </c>
      <c r="M116" t="s">
        <v>198</v>
      </c>
      <c r="N116" t="s">
        <v>199</v>
      </c>
      <c r="O116">
        <v>0</v>
      </c>
      <c r="P116" t="s">
        <v>200</v>
      </c>
      <c r="Q116">
        <v>49363</v>
      </c>
      <c r="R116" t="s">
        <v>201</v>
      </c>
      <c r="S116" t="s">
        <v>202</v>
      </c>
      <c r="T116" t="s">
        <v>203</v>
      </c>
      <c r="U116" t="s">
        <v>441</v>
      </c>
      <c r="V116" t="s">
        <v>442</v>
      </c>
      <c r="W116" t="s">
        <v>206</v>
      </c>
    </row>
    <row r="117" spans="1:23" x14ac:dyDescent="0.25">
      <c r="A117" s="15">
        <v>43125</v>
      </c>
      <c r="B117" t="s">
        <v>403</v>
      </c>
      <c r="C117" t="s">
        <v>222</v>
      </c>
      <c r="E117" t="s">
        <v>195</v>
      </c>
      <c r="F117">
        <v>-396</v>
      </c>
      <c r="G117">
        <v>396</v>
      </c>
      <c r="H117" t="s">
        <v>217</v>
      </c>
      <c r="I117" t="s">
        <v>218</v>
      </c>
      <c r="J117">
        <v>396</v>
      </c>
      <c r="K117">
        <v>-396</v>
      </c>
      <c r="L117" t="s">
        <v>403</v>
      </c>
      <c r="M117" t="s">
        <v>198</v>
      </c>
      <c r="N117" t="s">
        <v>307</v>
      </c>
      <c r="O117">
        <v>0</v>
      </c>
      <c r="P117" t="s">
        <v>200</v>
      </c>
      <c r="Q117">
        <v>49113</v>
      </c>
      <c r="R117" t="s">
        <v>201</v>
      </c>
      <c r="S117" t="s">
        <v>202</v>
      </c>
      <c r="T117" t="s">
        <v>203</v>
      </c>
      <c r="U117" t="s">
        <v>443</v>
      </c>
      <c r="V117" t="s">
        <v>444</v>
      </c>
      <c r="W117" t="s">
        <v>206</v>
      </c>
    </row>
    <row r="118" spans="1:23" x14ac:dyDescent="0.25">
      <c r="A118" s="15">
        <v>43125</v>
      </c>
      <c r="B118" t="s">
        <v>225</v>
      </c>
      <c r="C118" t="s">
        <v>194</v>
      </c>
      <c r="E118" t="s">
        <v>195</v>
      </c>
      <c r="F118">
        <v>81.64</v>
      </c>
      <c r="G118">
        <v>81.64</v>
      </c>
      <c r="H118" t="s">
        <v>196</v>
      </c>
      <c r="I118" t="s">
        <v>197</v>
      </c>
      <c r="J118">
        <v>81.64</v>
      </c>
      <c r="K118">
        <v>81.64</v>
      </c>
      <c r="L118" t="s">
        <v>225</v>
      </c>
      <c r="M118" t="s">
        <v>198</v>
      </c>
      <c r="N118" t="s">
        <v>199</v>
      </c>
      <c r="O118">
        <v>0</v>
      </c>
      <c r="P118" t="s">
        <v>200</v>
      </c>
      <c r="Q118">
        <v>49194</v>
      </c>
      <c r="R118" t="s">
        <v>201</v>
      </c>
      <c r="S118" t="s">
        <v>202</v>
      </c>
      <c r="T118" t="s">
        <v>203</v>
      </c>
      <c r="U118" t="s">
        <v>445</v>
      </c>
      <c r="V118" t="s">
        <v>446</v>
      </c>
      <c r="W118" t="s">
        <v>206</v>
      </c>
    </row>
    <row r="119" spans="1:23" x14ac:dyDescent="0.25">
      <c r="A119" s="15">
        <v>43125</v>
      </c>
      <c r="B119" t="s">
        <v>225</v>
      </c>
      <c r="C119" t="s">
        <v>194</v>
      </c>
      <c r="E119" t="s">
        <v>195</v>
      </c>
      <c r="F119">
        <v>59.74</v>
      </c>
      <c r="G119">
        <v>59.74</v>
      </c>
      <c r="H119" t="s">
        <v>196</v>
      </c>
      <c r="I119" t="s">
        <v>197</v>
      </c>
      <c r="J119">
        <v>59.74</v>
      </c>
      <c r="K119">
        <v>59.74</v>
      </c>
      <c r="L119" t="s">
        <v>225</v>
      </c>
      <c r="M119" t="s">
        <v>198</v>
      </c>
      <c r="N119" t="s">
        <v>199</v>
      </c>
      <c r="O119">
        <v>0</v>
      </c>
      <c r="P119" t="s">
        <v>200</v>
      </c>
      <c r="Q119">
        <v>49195</v>
      </c>
      <c r="R119" t="s">
        <v>201</v>
      </c>
      <c r="S119" t="s">
        <v>202</v>
      </c>
      <c r="T119" t="s">
        <v>203</v>
      </c>
      <c r="U119" t="s">
        <v>447</v>
      </c>
      <c r="V119" t="s">
        <v>448</v>
      </c>
      <c r="W119" t="s">
        <v>206</v>
      </c>
    </row>
    <row r="120" spans="1:23" x14ac:dyDescent="0.25">
      <c r="A120" s="15">
        <v>43125</v>
      </c>
      <c r="B120" t="s">
        <v>449</v>
      </c>
      <c r="C120" t="s">
        <v>194</v>
      </c>
      <c r="E120" t="s">
        <v>195</v>
      </c>
      <c r="F120">
        <v>22.46</v>
      </c>
      <c r="G120">
        <v>22.46</v>
      </c>
      <c r="H120" t="s">
        <v>196</v>
      </c>
      <c r="I120" t="s">
        <v>197</v>
      </c>
      <c r="J120">
        <v>22.46</v>
      </c>
      <c r="K120">
        <v>22.46</v>
      </c>
      <c r="L120" t="s">
        <v>449</v>
      </c>
      <c r="M120" t="s">
        <v>198</v>
      </c>
      <c r="N120" t="s">
        <v>199</v>
      </c>
      <c r="O120">
        <v>0</v>
      </c>
      <c r="P120" t="s">
        <v>200</v>
      </c>
      <c r="Q120">
        <v>49248</v>
      </c>
      <c r="R120" t="s">
        <v>201</v>
      </c>
      <c r="S120" t="s">
        <v>202</v>
      </c>
      <c r="T120" t="s">
        <v>203</v>
      </c>
      <c r="U120" t="s">
        <v>450</v>
      </c>
      <c r="V120" t="s">
        <v>451</v>
      </c>
      <c r="W120" t="s">
        <v>206</v>
      </c>
    </row>
    <row r="121" spans="1:23" x14ac:dyDescent="0.25">
      <c r="A121" s="15">
        <v>43125</v>
      </c>
      <c r="B121" t="s">
        <v>449</v>
      </c>
      <c r="C121" t="s">
        <v>207</v>
      </c>
      <c r="E121" t="s">
        <v>195</v>
      </c>
      <c r="F121">
        <v>22.45</v>
      </c>
      <c r="G121">
        <v>22.45</v>
      </c>
      <c r="H121" t="s">
        <v>196</v>
      </c>
      <c r="I121" t="s">
        <v>197</v>
      </c>
      <c r="J121">
        <v>22.45</v>
      </c>
      <c r="K121">
        <v>22.45</v>
      </c>
      <c r="L121" t="s">
        <v>449</v>
      </c>
      <c r="M121" t="s">
        <v>198</v>
      </c>
      <c r="N121" t="s">
        <v>199</v>
      </c>
      <c r="O121">
        <v>0</v>
      </c>
      <c r="P121" t="s">
        <v>200</v>
      </c>
      <c r="Q121">
        <v>49248</v>
      </c>
      <c r="R121" t="s">
        <v>201</v>
      </c>
      <c r="S121" t="s">
        <v>202</v>
      </c>
      <c r="T121" t="s">
        <v>203</v>
      </c>
      <c r="U121" t="s">
        <v>450</v>
      </c>
      <c r="V121" t="s">
        <v>451</v>
      </c>
      <c r="W121" t="s">
        <v>206</v>
      </c>
    </row>
    <row r="122" spans="1:23" x14ac:dyDescent="0.25">
      <c r="A122" s="15">
        <v>43125</v>
      </c>
      <c r="B122" t="s">
        <v>228</v>
      </c>
      <c r="C122" t="s">
        <v>208</v>
      </c>
      <c r="E122" t="s">
        <v>195</v>
      </c>
      <c r="F122">
        <v>55.85</v>
      </c>
      <c r="G122">
        <v>55.85</v>
      </c>
      <c r="H122" t="s">
        <v>196</v>
      </c>
      <c r="I122" t="s">
        <v>197</v>
      </c>
      <c r="J122">
        <v>55.85</v>
      </c>
      <c r="K122">
        <v>55.85</v>
      </c>
      <c r="L122" t="s">
        <v>228</v>
      </c>
      <c r="M122" t="s">
        <v>198</v>
      </c>
      <c r="N122" t="s">
        <v>199</v>
      </c>
      <c r="O122">
        <v>0</v>
      </c>
      <c r="P122" t="s">
        <v>200</v>
      </c>
      <c r="Q122">
        <v>49314</v>
      </c>
      <c r="R122" t="s">
        <v>201</v>
      </c>
      <c r="S122" t="s">
        <v>202</v>
      </c>
      <c r="T122" t="s">
        <v>203</v>
      </c>
      <c r="U122" t="s">
        <v>452</v>
      </c>
      <c r="V122" t="s">
        <v>453</v>
      </c>
      <c r="W122" t="s">
        <v>206</v>
      </c>
    </row>
    <row r="123" spans="1:23" x14ac:dyDescent="0.25">
      <c r="A123" s="15">
        <v>43125</v>
      </c>
      <c r="B123" t="s">
        <v>225</v>
      </c>
      <c r="C123" t="s">
        <v>194</v>
      </c>
      <c r="E123" t="s">
        <v>195</v>
      </c>
      <c r="F123">
        <v>17.5</v>
      </c>
      <c r="G123">
        <v>17.5</v>
      </c>
      <c r="H123" t="s">
        <v>196</v>
      </c>
      <c r="I123" t="s">
        <v>197</v>
      </c>
      <c r="J123">
        <v>17.5</v>
      </c>
      <c r="K123">
        <v>17.5</v>
      </c>
      <c r="L123" t="s">
        <v>225</v>
      </c>
      <c r="M123" t="s">
        <v>198</v>
      </c>
      <c r="N123" t="s">
        <v>199</v>
      </c>
      <c r="O123">
        <v>0</v>
      </c>
      <c r="P123" t="s">
        <v>200</v>
      </c>
      <c r="Q123">
        <v>49362</v>
      </c>
      <c r="R123" t="s">
        <v>201</v>
      </c>
      <c r="S123" t="s">
        <v>202</v>
      </c>
      <c r="T123" t="s">
        <v>203</v>
      </c>
      <c r="U123" t="s">
        <v>454</v>
      </c>
      <c r="V123" t="s">
        <v>455</v>
      </c>
      <c r="W123" t="s">
        <v>206</v>
      </c>
    </row>
    <row r="124" spans="1:23" x14ac:dyDescent="0.25">
      <c r="A124" s="15">
        <v>43125</v>
      </c>
      <c r="B124" t="s">
        <v>225</v>
      </c>
      <c r="C124" t="s">
        <v>194</v>
      </c>
      <c r="E124" t="s">
        <v>195</v>
      </c>
      <c r="F124">
        <v>35</v>
      </c>
      <c r="G124">
        <v>35</v>
      </c>
      <c r="H124" t="s">
        <v>196</v>
      </c>
      <c r="I124" t="s">
        <v>197</v>
      </c>
      <c r="J124">
        <v>35</v>
      </c>
      <c r="K124">
        <v>35</v>
      </c>
      <c r="L124" t="s">
        <v>225</v>
      </c>
      <c r="M124" t="s">
        <v>198</v>
      </c>
      <c r="N124" t="s">
        <v>199</v>
      </c>
      <c r="O124">
        <v>0</v>
      </c>
      <c r="P124" t="s">
        <v>200</v>
      </c>
      <c r="Q124">
        <v>49364</v>
      </c>
      <c r="R124" t="s">
        <v>201</v>
      </c>
      <c r="S124" t="s">
        <v>202</v>
      </c>
      <c r="T124" t="s">
        <v>203</v>
      </c>
      <c r="U124" t="s">
        <v>456</v>
      </c>
      <c r="V124" t="s">
        <v>457</v>
      </c>
      <c r="W124" t="s">
        <v>206</v>
      </c>
    </row>
    <row r="125" spans="1:23" x14ac:dyDescent="0.25">
      <c r="A125" s="15">
        <v>43125</v>
      </c>
      <c r="B125" t="s">
        <v>458</v>
      </c>
      <c r="C125" t="s">
        <v>194</v>
      </c>
      <c r="E125" t="s">
        <v>195</v>
      </c>
      <c r="F125">
        <v>191.75</v>
      </c>
      <c r="G125">
        <v>191.75</v>
      </c>
      <c r="H125" t="s">
        <v>196</v>
      </c>
      <c r="I125" t="s">
        <v>197</v>
      </c>
      <c r="J125">
        <v>191.75</v>
      </c>
      <c r="K125">
        <v>191.75</v>
      </c>
      <c r="L125" t="s">
        <v>458</v>
      </c>
      <c r="M125" t="s">
        <v>198</v>
      </c>
      <c r="N125" t="s">
        <v>199</v>
      </c>
      <c r="O125">
        <v>0</v>
      </c>
      <c r="P125" t="s">
        <v>200</v>
      </c>
      <c r="Q125">
        <v>50263</v>
      </c>
      <c r="R125" t="s">
        <v>201</v>
      </c>
      <c r="S125" t="s">
        <v>202</v>
      </c>
      <c r="T125" t="s">
        <v>203</v>
      </c>
      <c r="U125" t="s">
        <v>459</v>
      </c>
      <c r="V125" t="s">
        <v>460</v>
      </c>
      <c r="W125" t="s">
        <v>206</v>
      </c>
    </row>
    <row r="126" spans="1:23" x14ac:dyDescent="0.25">
      <c r="A126" s="15">
        <v>43126</v>
      </c>
      <c r="B126" t="s">
        <v>225</v>
      </c>
      <c r="C126" t="s">
        <v>194</v>
      </c>
      <c r="E126" t="s">
        <v>195</v>
      </c>
      <c r="F126">
        <v>179.23</v>
      </c>
      <c r="G126">
        <v>179.23</v>
      </c>
      <c r="H126" t="s">
        <v>196</v>
      </c>
      <c r="I126" t="s">
        <v>197</v>
      </c>
      <c r="J126">
        <v>179.23</v>
      </c>
      <c r="K126">
        <v>179.23</v>
      </c>
      <c r="L126" t="s">
        <v>225</v>
      </c>
      <c r="M126" t="s">
        <v>198</v>
      </c>
      <c r="N126" t="s">
        <v>199</v>
      </c>
      <c r="O126">
        <v>0</v>
      </c>
      <c r="P126" t="s">
        <v>200</v>
      </c>
      <c r="Q126">
        <v>49211</v>
      </c>
      <c r="R126" t="s">
        <v>201</v>
      </c>
      <c r="S126" t="s">
        <v>202</v>
      </c>
      <c r="T126" t="s">
        <v>203</v>
      </c>
      <c r="U126" t="s">
        <v>461</v>
      </c>
      <c r="V126" t="s">
        <v>462</v>
      </c>
      <c r="W126" t="s">
        <v>206</v>
      </c>
    </row>
    <row r="127" spans="1:23" x14ac:dyDescent="0.25">
      <c r="A127" s="15">
        <v>43126</v>
      </c>
      <c r="B127" t="s">
        <v>257</v>
      </c>
      <c r="C127" t="s">
        <v>212</v>
      </c>
      <c r="E127" t="s">
        <v>195</v>
      </c>
      <c r="F127">
        <v>152.06</v>
      </c>
      <c r="G127">
        <v>152.06</v>
      </c>
      <c r="H127" t="s">
        <v>196</v>
      </c>
      <c r="I127" t="s">
        <v>197</v>
      </c>
      <c r="J127">
        <v>152.06</v>
      </c>
      <c r="K127">
        <v>152.06</v>
      </c>
      <c r="L127" t="s">
        <v>257</v>
      </c>
      <c r="M127" t="s">
        <v>198</v>
      </c>
      <c r="N127" t="s">
        <v>199</v>
      </c>
      <c r="O127">
        <v>0</v>
      </c>
      <c r="P127" t="s">
        <v>200</v>
      </c>
      <c r="Q127">
        <v>49223</v>
      </c>
      <c r="R127" t="s">
        <v>201</v>
      </c>
      <c r="S127" t="s">
        <v>202</v>
      </c>
      <c r="T127" t="s">
        <v>203</v>
      </c>
      <c r="U127" t="s">
        <v>463</v>
      </c>
      <c r="V127" t="s">
        <v>464</v>
      </c>
      <c r="W127" t="s">
        <v>206</v>
      </c>
    </row>
    <row r="128" spans="1:23" x14ac:dyDescent="0.25">
      <c r="A128" s="15">
        <v>43126</v>
      </c>
      <c r="B128" t="s">
        <v>228</v>
      </c>
      <c r="C128" t="s">
        <v>208</v>
      </c>
      <c r="E128" t="s">
        <v>195</v>
      </c>
      <c r="F128">
        <v>48</v>
      </c>
      <c r="G128">
        <v>48</v>
      </c>
      <c r="H128" t="s">
        <v>196</v>
      </c>
      <c r="I128" t="s">
        <v>197</v>
      </c>
      <c r="J128">
        <v>48</v>
      </c>
      <c r="K128">
        <v>48</v>
      </c>
      <c r="L128" t="s">
        <v>228</v>
      </c>
      <c r="M128" t="s">
        <v>198</v>
      </c>
      <c r="N128" t="s">
        <v>199</v>
      </c>
      <c r="O128">
        <v>0</v>
      </c>
      <c r="P128" t="s">
        <v>200</v>
      </c>
      <c r="Q128">
        <v>49232</v>
      </c>
      <c r="R128" t="s">
        <v>201</v>
      </c>
      <c r="S128" t="s">
        <v>202</v>
      </c>
      <c r="T128" t="s">
        <v>203</v>
      </c>
      <c r="U128" t="s">
        <v>465</v>
      </c>
      <c r="V128" t="s">
        <v>466</v>
      </c>
      <c r="W128" t="s">
        <v>206</v>
      </c>
    </row>
    <row r="129" spans="1:23" x14ac:dyDescent="0.25">
      <c r="A129" s="15">
        <v>43126</v>
      </c>
      <c r="B129" t="s">
        <v>306</v>
      </c>
      <c r="C129" t="s">
        <v>207</v>
      </c>
      <c r="E129" t="s">
        <v>195</v>
      </c>
      <c r="F129">
        <v>28.8</v>
      </c>
      <c r="G129">
        <v>28.8</v>
      </c>
      <c r="H129" t="s">
        <v>196</v>
      </c>
      <c r="I129" t="s">
        <v>197</v>
      </c>
      <c r="J129">
        <v>28.8</v>
      </c>
      <c r="K129">
        <v>28.8</v>
      </c>
      <c r="L129" t="s">
        <v>306</v>
      </c>
      <c r="M129" t="s">
        <v>198</v>
      </c>
      <c r="N129" t="s">
        <v>307</v>
      </c>
      <c r="O129">
        <v>0</v>
      </c>
      <c r="P129" t="s">
        <v>200</v>
      </c>
      <c r="Q129">
        <v>49206</v>
      </c>
      <c r="R129" t="s">
        <v>201</v>
      </c>
      <c r="S129" t="s">
        <v>202</v>
      </c>
      <c r="T129" t="s">
        <v>203</v>
      </c>
      <c r="U129" t="s">
        <v>467</v>
      </c>
      <c r="V129" t="s">
        <v>468</v>
      </c>
      <c r="W129" t="s">
        <v>206</v>
      </c>
    </row>
    <row r="130" spans="1:23" x14ac:dyDescent="0.25">
      <c r="A130" s="15">
        <v>43129</v>
      </c>
      <c r="B130" t="s">
        <v>458</v>
      </c>
      <c r="C130" t="s">
        <v>194</v>
      </c>
      <c r="E130" t="s">
        <v>195</v>
      </c>
      <c r="F130">
        <v>894.86</v>
      </c>
      <c r="G130">
        <v>894.86</v>
      </c>
      <c r="H130" t="s">
        <v>196</v>
      </c>
      <c r="I130" t="s">
        <v>197</v>
      </c>
      <c r="J130">
        <v>894.86</v>
      </c>
      <c r="K130">
        <v>894.86</v>
      </c>
      <c r="L130" t="s">
        <v>458</v>
      </c>
      <c r="M130" t="s">
        <v>198</v>
      </c>
      <c r="N130" t="s">
        <v>199</v>
      </c>
      <c r="O130">
        <v>0</v>
      </c>
      <c r="P130" t="s">
        <v>200</v>
      </c>
      <c r="Q130">
        <v>49213</v>
      </c>
      <c r="R130" t="s">
        <v>201</v>
      </c>
      <c r="S130" t="s">
        <v>202</v>
      </c>
      <c r="T130" t="s">
        <v>203</v>
      </c>
      <c r="U130" t="s">
        <v>469</v>
      </c>
      <c r="V130" t="s">
        <v>470</v>
      </c>
      <c r="W130" t="s">
        <v>206</v>
      </c>
    </row>
    <row r="131" spans="1:23" x14ac:dyDescent="0.25">
      <c r="A131" s="15">
        <v>43129</v>
      </c>
      <c r="B131" t="s">
        <v>225</v>
      </c>
      <c r="C131" t="s">
        <v>194</v>
      </c>
      <c r="E131" t="s">
        <v>195</v>
      </c>
      <c r="F131">
        <v>41</v>
      </c>
      <c r="G131">
        <v>41</v>
      </c>
      <c r="H131" t="s">
        <v>196</v>
      </c>
      <c r="I131" t="s">
        <v>197</v>
      </c>
      <c r="J131">
        <v>41</v>
      </c>
      <c r="K131">
        <v>41</v>
      </c>
      <c r="L131" t="s">
        <v>225</v>
      </c>
      <c r="M131" t="s">
        <v>198</v>
      </c>
      <c r="N131" t="s">
        <v>199</v>
      </c>
      <c r="O131">
        <v>0</v>
      </c>
      <c r="P131" t="s">
        <v>200</v>
      </c>
      <c r="Q131">
        <v>49240</v>
      </c>
      <c r="R131" t="s">
        <v>201</v>
      </c>
      <c r="S131" t="s">
        <v>202</v>
      </c>
      <c r="T131" t="s">
        <v>203</v>
      </c>
      <c r="U131" t="s">
        <v>471</v>
      </c>
      <c r="V131" t="s">
        <v>472</v>
      </c>
      <c r="W131" t="s">
        <v>206</v>
      </c>
    </row>
    <row r="132" spans="1:23" x14ac:dyDescent="0.25">
      <c r="A132" s="15">
        <v>43129</v>
      </c>
      <c r="B132" t="s">
        <v>225</v>
      </c>
      <c r="C132" t="s">
        <v>194</v>
      </c>
      <c r="E132" t="s">
        <v>195</v>
      </c>
      <c r="F132">
        <v>93.5</v>
      </c>
      <c r="G132">
        <v>93.5</v>
      </c>
      <c r="H132" t="s">
        <v>196</v>
      </c>
      <c r="I132" t="s">
        <v>197</v>
      </c>
      <c r="J132">
        <v>93.5</v>
      </c>
      <c r="K132">
        <v>93.5</v>
      </c>
      <c r="L132" t="s">
        <v>225</v>
      </c>
      <c r="M132" t="s">
        <v>198</v>
      </c>
      <c r="N132" t="s">
        <v>199</v>
      </c>
      <c r="O132">
        <v>0</v>
      </c>
      <c r="P132" t="s">
        <v>200</v>
      </c>
      <c r="Q132">
        <v>49241</v>
      </c>
      <c r="R132" t="s">
        <v>201</v>
      </c>
      <c r="S132" t="s">
        <v>202</v>
      </c>
      <c r="T132" t="s">
        <v>203</v>
      </c>
      <c r="U132" t="s">
        <v>473</v>
      </c>
      <c r="V132" t="s">
        <v>474</v>
      </c>
      <c r="W132" t="s">
        <v>206</v>
      </c>
    </row>
    <row r="133" spans="1:23" x14ac:dyDescent="0.25">
      <c r="A133" s="15">
        <v>43130</v>
      </c>
      <c r="B133" t="s">
        <v>475</v>
      </c>
      <c r="C133" t="s">
        <v>207</v>
      </c>
      <c r="E133" t="s">
        <v>195</v>
      </c>
      <c r="F133">
        <v>1047.56</v>
      </c>
      <c r="G133">
        <v>1047.56</v>
      </c>
      <c r="H133" t="s">
        <v>196</v>
      </c>
      <c r="I133" t="s">
        <v>197</v>
      </c>
      <c r="J133">
        <v>1047.56</v>
      </c>
      <c r="K133">
        <v>1047.56</v>
      </c>
      <c r="L133" t="s">
        <v>475</v>
      </c>
      <c r="M133" t="s">
        <v>198</v>
      </c>
      <c r="N133" t="s">
        <v>199</v>
      </c>
      <c r="O133">
        <v>0</v>
      </c>
      <c r="P133" t="s">
        <v>200</v>
      </c>
      <c r="Q133">
        <v>49100</v>
      </c>
      <c r="R133" t="s">
        <v>201</v>
      </c>
      <c r="S133" t="s">
        <v>202</v>
      </c>
      <c r="T133" t="s">
        <v>203</v>
      </c>
      <c r="U133" t="s">
        <v>476</v>
      </c>
      <c r="V133" t="s">
        <v>477</v>
      </c>
      <c r="W133" t="s">
        <v>206</v>
      </c>
    </row>
    <row r="134" spans="1:23" x14ac:dyDescent="0.25">
      <c r="A134" s="15">
        <v>43130</v>
      </c>
      <c r="B134" t="s">
        <v>253</v>
      </c>
      <c r="C134" t="s">
        <v>208</v>
      </c>
      <c r="E134" t="s">
        <v>195</v>
      </c>
      <c r="F134">
        <v>1800</v>
      </c>
      <c r="G134">
        <v>1800</v>
      </c>
      <c r="H134" t="s">
        <v>196</v>
      </c>
      <c r="I134" t="s">
        <v>197</v>
      </c>
      <c r="J134">
        <v>1800</v>
      </c>
      <c r="K134">
        <v>1800</v>
      </c>
      <c r="L134" t="s">
        <v>253</v>
      </c>
      <c r="M134" t="s">
        <v>198</v>
      </c>
      <c r="N134" t="s">
        <v>199</v>
      </c>
      <c r="O134">
        <v>0</v>
      </c>
      <c r="P134" t="s">
        <v>200</v>
      </c>
      <c r="Q134">
        <v>49167</v>
      </c>
      <c r="R134" t="s">
        <v>201</v>
      </c>
      <c r="S134" t="s">
        <v>202</v>
      </c>
      <c r="T134" t="s">
        <v>203</v>
      </c>
      <c r="U134" t="s">
        <v>478</v>
      </c>
      <c r="V134" t="s">
        <v>479</v>
      </c>
      <c r="W134" t="s">
        <v>206</v>
      </c>
    </row>
    <row r="135" spans="1:23" x14ac:dyDescent="0.25">
      <c r="A135" s="15">
        <v>43130</v>
      </c>
      <c r="B135" t="s">
        <v>480</v>
      </c>
      <c r="C135" t="s">
        <v>208</v>
      </c>
      <c r="E135" t="s">
        <v>195</v>
      </c>
      <c r="F135">
        <v>350</v>
      </c>
      <c r="G135">
        <v>350</v>
      </c>
      <c r="H135" t="s">
        <v>196</v>
      </c>
      <c r="I135" t="s">
        <v>197</v>
      </c>
      <c r="J135">
        <v>350</v>
      </c>
      <c r="K135">
        <v>350</v>
      </c>
      <c r="L135" t="s">
        <v>480</v>
      </c>
      <c r="M135" t="s">
        <v>198</v>
      </c>
      <c r="N135" t="s">
        <v>199</v>
      </c>
      <c r="O135">
        <v>0</v>
      </c>
      <c r="P135" t="s">
        <v>200</v>
      </c>
      <c r="Q135">
        <v>49168</v>
      </c>
      <c r="R135" t="s">
        <v>201</v>
      </c>
      <c r="S135" t="s">
        <v>202</v>
      </c>
      <c r="T135" t="s">
        <v>203</v>
      </c>
      <c r="U135" t="s">
        <v>478</v>
      </c>
      <c r="V135" t="s">
        <v>481</v>
      </c>
      <c r="W135" t="s">
        <v>206</v>
      </c>
    </row>
    <row r="136" spans="1:23" x14ac:dyDescent="0.25">
      <c r="A136" s="15">
        <v>43130</v>
      </c>
      <c r="B136" t="s">
        <v>262</v>
      </c>
      <c r="C136" t="s">
        <v>208</v>
      </c>
      <c r="E136" t="s">
        <v>195</v>
      </c>
      <c r="F136">
        <v>5.19</v>
      </c>
      <c r="G136">
        <v>5.19</v>
      </c>
      <c r="H136" t="s">
        <v>196</v>
      </c>
      <c r="I136" t="s">
        <v>197</v>
      </c>
      <c r="J136">
        <v>5.19</v>
      </c>
      <c r="K136">
        <v>5.19</v>
      </c>
      <c r="L136" t="s">
        <v>262</v>
      </c>
      <c r="M136" t="s">
        <v>198</v>
      </c>
      <c r="N136" t="s">
        <v>245</v>
      </c>
      <c r="O136">
        <v>0</v>
      </c>
      <c r="P136" t="s">
        <v>200</v>
      </c>
      <c r="Q136">
        <v>49176</v>
      </c>
      <c r="R136" t="s">
        <v>201</v>
      </c>
      <c r="S136" t="s">
        <v>202</v>
      </c>
      <c r="T136" t="s">
        <v>203</v>
      </c>
      <c r="U136" t="s">
        <v>482</v>
      </c>
      <c r="V136" t="s">
        <v>483</v>
      </c>
      <c r="W136" t="s">
        <v>206</v>
      </c>
    </row>
    <row r="137" spans="1:23" x14ac:dyDescent="0.25">
      <c r="A137" s="15">
        <v>43130</v>
      </c>
      <c r="B137" t="s">
        <v>225</v>
      </c>
      <c r="C137" t="s">
        <v>194</v>
      </c>
      <c r="E137" t="s">
        <v>195</v>
      </c>
      <c r="F137">
        <v>99</v>
      </c>
      <c r="G137">
        <v>99</v>
      </c>
      <c r="H137" t="s">
        <v>196</v>
      </c>
      <c r="I137" t="s">
        <v>197</v>
      </c>
      <c r="J137">
        <v>99</v>
      </c>
      <c r="K137">
        <v>99</v>
      </c>
      <c r="L137" t="s">
        <v>225</v>
      </c>
      <c r="M137" t="s">
        <v>198</v>
      </c>
      <c r="N137" t="s">
        <v>199</v>
      </c>
      <c r="O137">
        <v>0</v>
      </c>
      <c r="P137" t="s">
        <v>200</v>
      </c>
      <c r="Q137">
        <v>49242</v>
      </c>
      <c r="R137" t="s">
        <v>201</v>
      </c>
      <c r="S137" t="s">
        <v>202</v>
      </c>
      <c r="T137" t="s">
        <v>203</v>
      </c>
      <c r="U137" t="s">
        <v>484</v>
      </c>
      <c r="V137" t="s">
        <v>485</v>
      </c>
      <c r="W137" t="s">
        <v>206</v>
      </c>
    </row>
    <row r="138" spans="1:23" x14ac:dyDescent="0.25">
      <c r="A138" s="15">
        <v>43130</v>
      </c>
      <c r="B138" t="s">
        <v>475</v>
      </c>
      <c r="C138" t="s">
        <v>208</v>
      </c>
      <c r="E138" t="s">
        <v>195</v>
      </c>
      <c r="F138">
        <v>903.95</v>
      </c>
      <c r="G138">
        <v>903.95</v>
      </c>
      <c r="H138" t="s">
        <v>196</v>
      </c>
      <c r="I138" t="s">
        <v>197</v>
      </c>
      <c r="J138">
        <v>903.95</v>
      </c>
      <c r="K138">
        <v>903.95</v>
      </c>
      <c r="L138" t="s">
        <v>475</v>
      </c>
      <c r="M138" t="s">
        <v>198</v>
      </c>
      <c r="N138" t="s">
        <v>199</v>
      </c>
      <c r="O138">
        <v>0</v>
      </c>
      <c r="P138" t="s">
        <v>200</v>
      </c>
      <c r="Q138">
        <v>49317</v>
      </c>
      <c r="R138" t="s">
        <v>201</v>
      </c>
      <c r="S138" t="s">
        <v>202</v>
      </c>
      <c r="T138" t="s">
        <v>203</v>
      </c>
      <c r="U138" t="s">
        <v>486</v>
      </c>
      <c r="V138" t="s">
        <v>487</v>
      </c>
      <c r="W138" t="s">
        <v>206</v>
      </c>
    </row>
    <row r="139" spans="1:23" x14ac:dyDescent="0.25">
      <c r="A139" s="15">
        <v>43131</v>
      </c>
      <c r="B139" t="s">
        <v>310</v>
      </c>
      <c r="C139" t="s">
        <v>212</v>
      </c>
      <c r="E139" t="s">
        <v>195</v>
      </c>
      <c r="F139">
        <v>0.01</v>
      </c>
      <c r="G139">
        <v>0.01</v>
      </c>
      <c r="H139" t="s">
        <v>196</v>
      </c>
      <c r="I139" t="s">
        <v>197</v>
      </c>
      <c r="J139">
        <v>0.01</v>
      </c>
      <c r="K139">
        <v>0.01</v>
      </c>
      <c r="L139" t="s">
        <v>310</v>
      </c>
      <c r="M139" t="s">
        <v>198</v>
      </c>
      <c r="N139" t="s">
        <v>307</v>
      </c>
      <c r="O139">
        <v>0</v>
      </c>
      <c r="P139" t="s">
        <v>200</v>
      </c>
      <c r="Q139">
        <v>49070</v>
      </c>
      <c r="R139" t="s">
        <v>201</v>
      </c>
      <c r="S139" t="s">
        <v>202</v>
      </c>
      <c r="T139" t="s">
        <v>203</v>
      </c>
      <c r="U139" t="s">
        <v>488</v>
      </c>
      <c r="V139" t="s">
        <v>489</v>
      </c>
      <c r="W139" t="s">
        <v>206</v>
      </c>
    </row>
    <row r="140" spans="1:23" x14ac:dyDescent="0.25">
      <c r="A140" s="15">
        <v>43131</v>
      </c>
      <c r="B140" t="s">
        <v>490</v>
      </c>
      <c r="C140" t="s">
        <v>194</v>
      </c>
      <c r="E140" t="s">
        <v>195</v>
      </c>
      <c r="F140">
        <v>32</v>
      </c>
      <c r="G140">
        <v>32</v>
      </c>
      <c r="H140" t="s">
        <v>196</v>
      </c>
      <c r="I140" t="s">
        <v>197</v>
      </c>
      <c r="J140">
        <v>32</v>
      </c>
      <c r="K140">
        <v>32</v>
      </c>
      <c r="L140" t="s">
        <v>490</v>
      </c>
      <c r="M140" t="s">
        <v>198</v>
      </c>
      <c r="N140" t="s">
        <v>199</v>
      </c>
      <c r="O140">
        <v>0</v>
      </c>
      <c r="P140" t="s">
        <v>200</v>
      </c>
      <c r="Q140">
        <v>49200</v>
      </c>
      <c r="R140" t="s">
        <v>201</v>
      </c>
      <c r="S140" t="s">
        <v>202</v>
      </c>
      <c r="T140" t="s">
        <v>203</v>
      </c>
      <c r="U140" t="s">
        <v>491</v>
      </c>
      <c r="V140" t="s">
        <v>492</v>
      </c>
      <c r="W140" t="s">
        <v>206</v>
      </c>
    </row>
    <row r="141" spans="1:23" x14ac:dyDescent="0.25">
      <c r="A141" s="15">
        <v>43131</v>
      </c>
      <c r="B141" t="s">
        <v>490</v>
      </c>
      <c r="C141" t="s">
        <v>194</v>
      </c>
      <c r="E141" t="s">
        <v>195</v>
      </c>
      <c r="F141">
        <v>1658.8</v>
      </c>
      <c r="G141">
        <v>1658.8</v>
      </c>
      <c r="H141" t="s">
        <v>196</v>
      </c>
      <c r="I141" t="s">
        <v>197</v>
      </c>
      <c r="J141">
        <v>1658.8</v>
      </c>
      <c r="K141">
        <v>1658.8</v>
      </c>
      <c r="L141" t="s">
        <v>490</v>
      </c>
      <c r="M141" t="s">
        <v>198</v>
      </c>
      <c r="N141" t="s">
        <v>199</v>
      </c>
      <c r="O141">
        <v>0</v>
      </c>
      <c r="P141" t="s">
        <v>200</v>
      </c>
      <c r="Q141">
        <v>49201</v>
      </c>
      <c r="R141" t="s">
        <v>201</v>
      </c>
      <c r="S141" t="s">
        <v>202</v>
      </c>
      <c r="T141" t="s">
        <v>203</v>
      </c>
      <c r="U141" t="s">
        <v>493</v>
      </c>
      <c r="V141" t="s">
        <v>494</v>
      </c>
      <c r="W141" t="s">
        <v>206</v>
      </c>
    </row>
    <row r="142" spans="1:23" x14ac:dyDescent="0.25">
      <c r="A142" s="15">
        <v>43131</v>
      </c>
      <c r="B142" t="s">
        <v>490</v>
      </c>
      <c r="C142" t="s">
        <v>194</v>
      </c>
      <c r="E142" t="s">
        <v>195</v>
      </c>
      <c r="F142">
        <v>2611.6999999999998</v>
      </c>
      <c r="G142">
        <v>2611.6999999999998</v>
      </c>
      <c r="H142" t="s">
        <v>196</v>
      </c>
      <c r="I142" t="s">
        <v>197</v>
      </c>
      <c r="J142">
        <v>2611.6999999999998</v>
      </c>
      <c r="K142">
        <v>2611.6999999999998</v>
      </c>
      <c r="L142" t="s">
        <v>490</v>
      </c>
      <c r="M142" t="s">
        <v>198</v>
      </c>
      <c r="N142" t="s">
        <v>199</v>
      </c>
      <c r="O142">
        <v>0</v>
      </c>
      <c r="P142" t="s">
        <v>200</v>
      </c>
      <c r="Q142">
        <v>49202</v>
      </c>
      <c r="R142" t="s">
        <v>201</v>
      </c>
      <c r="S142" t="s">
        <v>202</v>
      </c>
      <c r="T142" t="s">
        <v>203</v>
      </c>
      <c r="U142" t="s">
        <v>495</v>
      </c>
      <c r="V142" t="s">
        <v>496</v>
      </c>
      <c r="W142" t="s">
        <v>206</v>
      </c>
    </row>
    <row r="143" spans="1:23" x14ac:dyDescent="0.25">
      <c r="A143" s="15">
        <v>43131</v>
      </c>
      <c r="B143" t="s">
        <v>490</v>
      </c>
      <c r="C143" t="s">
        <v>194</v>
      </c>
      <c r="E143" t="s">
        <v>195</v>
      </c>
      <c r="F143">
        <v>298.60000000000002</v>
      </c>
      <c r="G143">
        <v>298.60000000000002</v>
      </c>
      <c r="H143" t="s">
        <v>196</v>
      </c>
      <c r="I143" t="s">
        <v>197</v>
      </c>
      <c r="J143">
        <v>298.60000000000002</v>
      </c>
      <c r="K143">
        <v>298.60000000000002</v>
      </c>
      <c r="L143" t="s">
        <v>490</v>
      </c>
      <c r="M143" t="s">
        <v>198</v>
      </c>
      <c r="N143" t="s">
        <v>199</v>
      </c>
      <c r="O143">
        <v>0</v>
      </c>
      <c r="P143" t="s">
        <v>200</v>
      </c>
      <c r="Q143">
        <v>49203</v>
      </c>
      <c r="R143" t="s">
        <v>201</v>
      </c>
      <c r="S143" t="s">
        <v>202</v>
      </c>
      <c r="T143" t="s">
        <v>203</v>
      </c>
      <c r="U143" t="s">
        <v>497</v>
      </c>
      <c r="V143" t="s">
        <v>498</v>
      </c>
      <c r="W143" t="s">
        <v>206</v>
      </c>
    </row>
    <row r="144" spans="1:23" x14ac:dyDescent="0.25">
      <c r="A144" s="15">
        <v>43131</v>
      </c>
      <c r="B144" t="s">
        <v>193</v>
      </c>
      <c r="C144" t="s">
        <v>208</v>
      </c>
      <c r="E144" t="s">
        <v>195</v>
      </c>
      <c r="F144">
        <v>209.48</v>
      </c>
      <c r="G144">
        <v>209.48</v>
      </c>
      <c r="H144" t="s">
        <v>196</v>
      </c>
      <c r="I144" t="s">
        <v>197</v>
      </c>
      <c r="J144">
        <v>209.48</v>
      </c>
      <c r="K144">
        <v>209.48</v>
      </c>
      <c r="L144" t="s">
        <v>193</v>
      </c>
      <c r="M144" t="s">
        <v>198</v>
      </c>
      <c r="N144" t="s">
        <v>199</v>
      </c>
      <c r="O144">
        <v>0</v>
      </c>
      <c r="P144" t="s">
        <v>200</v>
      </c>
      <c r="Q144">
        <v>49217</v>
      </c>
      <c r="R144" t="s">
        <v>201</v>
      </c>
      <c r="S144" t="s">
        <v>202</v>
      </c>
      <c r="T144" t="s">
        <v>203</v>
      </c>
      <c r="U144" t="s">
        <v>499</v>
      </c>
      <c r="V144" t="s">
        <v>500</v>
      </c>
      <c r="W144" t="s">
        <v>206</v>
      </c>
    </row>
    <row r="145" spans="1:23" x14ac:dyDescent="0.25">
      <c r="A145" s="15">
        <v>43131</v>
      </c>
      <c r="B145" t="s">
        <v>193</v>
      </c>
      <c r="C145" t="s">
        <v>194</v>
      </c>
      <c r="E145" t="s">
        <v>195</v>
      </c>
      <c r="F145">
        <v>251.39</v>
      </c>
      <c r="G145">
        <v>251.39</v>
      </c>
      <c r="H145" t="s">
        <v>196</v>
      </c>
      <c r="I145" t="s">
        <v>197</v>
      </c>
      <c r="J145">
        <v>251.39</v>
      </c>
      <c r="K145">
        <v>251.39</v>
      </c>
      <c r="L145" t="s">
        <v>193</v>
      </c>
      <c r="M145" t="s">
        <v>198</v>
      </c>
      <c r="N145" t="s">
        <v>199</v>
      </c>
      <c r="O145">
        <v>0</v>
      </c>
      <c r="P145" t="s">
        <v>200</v>
      </c>
      <c r="Q145">
        <v>49218</v>
      </c>
      <c r="R145" t="s">
        <v>201</v>
      </c>
      <c r="S145" t="s">
        <v>202</v>
      </c>
      <c r="T145" t="s">
        <v>203</v>
      </c>
      <c r="U145" t="s">
        <v>499</v>
      </c>
      <c r="V145" t="s">
        <v>501</v>
      </c>
      <c r="W145" t="s">
        <v>206</v>
      </c>
    </row>
    <row r="146" spans="1:23" x14ac:dyDescent="0.25">
      <c r="A146" s="15">
        <v>43131</v>
      </c>
      <c r="B146" t="s">
        <v>193</v>
      </c>
      <c r="C146" t="s">
        <v>211</v>
      </c>
      <c r="E146" t="s">
        <v>195</v>
      </c>
      <c r="F146">
        <v>209.48</v>
      </c>
      <c r="G146">
        <v>209.48</v>
      </c>
      <c r="H146" t="s">
        <v>196</v>
      </c>
      <c r="I146" t="s">
        <v>197</v>
      </c>
      <c r="J146">
        <v>209.48</v>
      </c>
      <c r="K146">
        <v>209.48</v>
      </c>
      <c r="L146" t="s">
        <v>193</v>
      </c>
      <c r="M146" t="s">
        <v>198</v>
      </c>
      <c r="N146" t="s">
        <v>199</v>
      </c>
      <c r="O146">
        <v>0</v>
      </c>
      <c r="P146" t="s">
        <v>200</v>
      </c>
      <c r="Q146">
        <v>49217</v>
      </c>
      <c r="R146" t="s">
        <v>201</v>
      </c>
      <c r="S146" t="s">
        <v>202</v>
      </c>
      <c r="T146" t="s">
        <v>203</v>
      </c>
      <c r="U146" t="s">
        <v>499</v>
      </c>
      <c r="V146" t="s">
        <v>500</v>
      </c>
      <c r="W146" t="s">
        <v>206</v>
      </c>
    </row>
    <row r="147" spans="1:23" x14ac:dyDescent="0.25">
      <c r="A147" s="15">
        <v>43131</v>
      </c>
      <c r="B147" t="s">
        <v>193</v>
      </c>
      <c r="C147" t="s">
        <v>212</v>
      </c>
      <c r="E147" t="s">
        <v>195</v>
      </c>
      <c r="F147">
        <v>209.49</v>
      </c>
      <c r="G147">
        <v>209.49</v>
      </c>
      <c r="H147" t="s">
        <v>196</v>
      </c>
      <c r="I147" t="s">
        <v>197</v>
      </c>
      <c r="J147">
        <v>209.49</v>
      </c>
      <c r="K147">
        <v>209.49</v>
      </c>
      <c r="L147" t="s">
        <v>193</v>
      </c>
      <c r="M147" t="s">
        <v>198</v>
      </c>
      <c r="N147" t="s">
        <v>199</v>
      </c>
      <c r="O147">
        <v>0</v>
      </c>
      <c r="P147" t="s">
        <v>200</v>
      </c>
      <c r="Q147">
        <v>49217</v>
      </c>
      <c r="R147" t="s">
        <v>201</v>
      </c>
      <c r="S147" t="s">
        <v>202</v>
      </c>
      <c r="T147" t="s">
        <v>203</v>
      </c>
      <c r="U147" t="s">
        <v>499</v>
      </c>
      <c r="V147" t="s">
        <v>500</v>
      </c>
      <c r="W147" t="s">
        <v>206</v>
      </c>
    </row>
    <row r="148" spans="1:23" x14ac:dyDescent="0.25">
      <c r="A148" s="15">
        <v>43131</v>
      </c>
      <c r="B148" t="s">
        <v>193</v>
      </c>
      <c r="C148" t="s">
        <v>207</v>
      </c>
      <c r="E148" t="s">
        <v>195</v>
      </c>
      <c r="F148">
        <v>251.38</v>
      </c>
      <c r="G148">
        <v>251.38</v>
      </c>
      <c r="H148" t="s">
        <v>196</v>
      </c>
      <c r="I148" t="s">
        <v>197</v>
      </c>
      <c r="J148">
        <v>251.38</v>
      </c>
      <c r="K148">
        <v>251.38</v>
      </c>
      <c r="L148" t="s">
        <v>193</v>
      </c>
      <c r="M148" t="s">
        <v>198</v>
      </c>
      <c r="N148" t="s">
        <v>199</v>
      </c>
      <c r="O148">
        <v>0</v>
      </c>
      <c r="P148" t="s">
        <v>200</v>
      </c>
      <c r="Q148">
        <v>49218</v>
      </c>
      <c r="R148" t="s">
        <v>201</v>
      </c>
      <c r="S148" t="s">
        <v>202</v>
      </c>
      <c r="T148" t="s">
        <v>203</v>
      </c>
      <c r="U148" t="s">
        <v>499</v>
      </c>
      <c r="V148" t="s">
        <v>501</v>
      </c>
      <c r="W148" t="s">
        <v>206</v>
      </c>
    </row>
    <row r="149" spans="1:23" x14ac:dyDescent="0.25">
      <c r="A149" s="15">
        <v>43131</v>
      </c>
      <c r="B149" t="s">
        <v>216</v>
      </c>
      <c r="C149" t="s">
        <v>208</v>
      </c>
      <c r="E149" t="s">
        <v>195</v>
      </c>
      <c r="F149">
        <v>592.49</v>
      </c>
      <c r="G149">
        <v>592.49</v>
      </c>
      <c r="H149" t="s">
        <v>196</v>
      </c>
      <c r="I149" t="s">
        <v>197</v>
      </c>
      <c r="J149">
        <v>592.49</v>
      </c>
      <c r="K149">
        <v>592.49</v>
      </c>
      <c r="L149" t="s">
        <v>216</v>
      </c>
      <c r="M149" t="s">
        <v>198</v>
      </c>
      <c r="N149" t="s">
        <v>199</v>
      </c>
      <c r="O149">
        <v>0</v>
      </c>
      <c r="P149" t="s">
        <v>200</v>
      </c>
      <c r="Q149">
        <v>49219</v>
      </c>
      <c r="R149" t="s">
        <v>201</v>
      </c>
      <c r="S149" t="s">
        <v>202</v>
      </c>
      <c r="T149" t="s">
        <v>203</v>
      </c>
      <c r="U149" t="s">
        <v>502</v>
      </c>
      <c r="V149" t="s">
        <v>503</v>
      </c>
      <c r="W149" t="s">
        <v>206</v>
      </c>
    </row>
    <row r="150" spans="1:23" x14ac:dyDescent="0.25">
      <c r="A150" s="15">
        <v>43131</v>
      </c>
      <c r="B150" t="s">
        <v>216</v>
      </c>
      <c r="C150" t="s">
        <v>208</v>
      </c>
      <c r="E150" t="s">
        <v>195</v>
      </c>
      <c r="F150">
        <v>28.36</v>
      </c>
      <c r="G150">
        <v>28.36</v>
      </c>
      <c r="H150" t="s">
        <v>196</v>
      </c>
      <c r="I150" t="s">
        <v>197</v>
      </c>
      <c r="J150">
        <v>28.36</v>
      </c>
      <c r="K150">
        <v>28.36</v>
      </c>
      <c r="L150" t="s">
        <v>216</v>
      </c>
      <c r="M150" t="s">
        <v>198</v>
      </c>
      <c r="N150" t="s">
        <v>199</v>
      </c>
      <c r="O150">
        <v>0</v>
      </c>
      <c r="P150" t="s">
        <v>200</v>
      </c>
      <c r="Q150">
        <v>49220</v>
      </c>
      <c r="R150" t="s">
        <v>201</v>
      </c>
      <c r="S150" t="s">
        <v>202</v>
      </c>
      <c r="T150" t="s">
        <v>203</v>
      </c>
      <c r="U150" t="s">
        <v>502</v>
      </c>
      <c r="V150" t="s">
        <v>504</v>
      </c>
      <c r="W150" t="s">
        <v>206</v>
      </c>
    </row>
    <row r="151" spans="1:23" x14ac:dyDescent="0.25">
      <c r="A151" s="15">
        <v>43131</v>
      </c>
      <c r="B151" t="s">
        <v>228</v>
      </c>
      <c r="C151" t="s">
        <v>211</v>
      </c>
      <c r="E151" t="s">
        <v>195</v>
      </c>
      <c r="F151">
        <v>75</v>
      </c>
      <c r="G151">
        <v>75</v>
      </c>
      <c r="H151" t="s">
        <v>196</v>
      </c>
      <c r="I151" t="s">
        <v>197</v>
      </c>
      <c r="J151">
        <v>75</v>
      </c>
      <c r="K151">
        <v>75</v>
      </c>
      <c r="L151" t="s">
        <v>228</v>
      </c>
      <c r="M151" t="s">
        <v>198</v>
      </c>
      <c r="N151" t="s">
        <v>199</v>
      </c>
      <c r="O151">
        <v>0</v>
      </c>
      <c r="P151" t="s">
        <v>200</v>
      </c>
      <c r="Q151">
        <v>49228</v>
      </c>
      <c r="R151" t="s">
        <v>201</v>
      </c>
      <c r="S151" t="s">
        <v>202</v>
      </c>
      <c r="T151" t="s">
        <v>203</v>
      </c>
      <c r="U151" t="s">
        <v>505</v>
      </c>
      <c r="V151" t="s">
        <v>506</v>
      </c>
      <c r="W151" t="s">
        <v>206</v>
      </c>
    </row>
    <row r="152" spans="1:23" x14ac:dyDescent="0.25">
      <c r="A152" s="15">
        <v>43131</v>
      </c>
      <c r="B152" t="s">
        <v>490</v>
      </c>
      <c r="C152" t="s">
        <v>194</v>
      </c>
      <c r="E152" t="s">
        <v>195</v>
      </c>
      <c r="F152">
        <v>226</v>
      </c>
      <c r="G152">
        <v>226</v>
      </c>
      <c r="H152" t="s">
        <v>196</v>
      </c>
      <c r="I152" t="s">
        <v>197</v>
      </c>
      <c r="J152">
        <v>226</v>
      </c>
      <c r="K152">
        <v>226</v>
      </c>
      <c r="L152" t="s">
        <v>490</v>
      </c>
      <c r="M152" t="s">
        <v>198</v>
      </c>
      <c r="N152" t="s">
        <v>199</v>
      </c>
      <c r="O152">
        <v>0</v>
      </c>
      <c r="P152" t="s">
        <v>200</v>
      </c>
      <c r="Q152">
        <v>49243</v>
      </c>
      <c r="R152" t="s">
        <v>201</v>
      </c>
      <c r="S152" t="s">
        <v>202</v>
      </c>
      <c r="T152" t="s">
        <v>203</v>
      </c>
      <c r="U152" t="s">
        <v>507</v>
      </c>
      <c r="V152" t="s">
        <v>508</v>
      </c>
      <c r="W152" t="s">
        <v>206</v>
      </c>
    </row>
    <row r="153" spans="1:23" x14ac:dyDescent="0.25">
      <c r="A153" s="15">
        <v>43131</v>
      </c>
      <c r="B153" t="s">
        <v>490</v>
      </c>
      <c r="C153" t="s">
        <v>194</v>
      </c>
      <c r="E153" t="s">
        <v>195</v>
      </c>
      <c r="F153">
        <v>1027</v>
      </c>
      <c r="G153">
        <v>1027</v>
      </c>
      <c r="H153" t="s">
        <v>196</v>
      </c>
      <c r="I153" t="s">
        <v>197</v>
      </c>
      <c r="J153">
        <v>1027</v>
      </c>
      <c r="K153">
        <v>1027</v>
      </c>
      <c r="L153" t="s">
        <v>490</v>
      </c>
      <c r="M153" t="s">
        <v>198</v>
      </c>
      <c r="N153" t="s">
        <v>199</v>
      </c>
      <c r="O153">
        <v>0</v>
      </c>
      <c r="P153" t="s">
        <v>200</v>
      </c>
      <c r="Q153">
        <v>49244</v>
      </c>
      <c r="R153" t="s">
        <v>201</v>
      </c>
      <c r="S153" t="s">
        <v>202</v>
      </c>
      <c r="T153" t="s">
        <v>203</v>
      </c>
      <c r="U153" t="s">
        <v>509</v>
      </c>
      <c r="V153" t="s">
        <v>510</v>
      </c>
      <c r="W153" t="s">
        <v>206</v>
      </c>
    </row>
    <row r="154" spans="1:23" x14ac:dyDescent="0.25">
      <c r="A154" s="15">
        <v>43131</v>
      </c>
      <c r="B154" t="s">
        <v>490</v>
      </c>
      <c r="C154" t="s">
        <v>194</v>
      </c>
      <c r="E154" t="s">
        <v>195</v>
      </c>
      <c r="F154">
        <v>3230.84</v>
      </c>
      <c r="G154">
        <v>3230.84</v>
      </c>
      <c r="H154" t="s">
        <v>196</v>
      </c>
      <c r="I154" t="s">
        <v>197</v>
      </c>
      <c r="J154">
        <v>3230.84</v>
      </c>
      <c r="K154">
        <v>3230.84</v>
      </c>
      <c r="L154" t="s">
        <v>490</v>
      </c>
      <c r="M154" t="s">
        <v>198</v>
      </c>
      <c r="N154" t="s">
        <v>199</v>
      </c>
      <c r="O154">
        <v>0</v>
      </c>
      <c r="P154" t="s">
        <v>200</v>
      </c>
      <c r="Q154">
        <v>49245</v>
      </c>
      <c r="R154" t="s">
        <v>201</v>
      </c>
      <c r="S154" t="s">
        <v>202</v>
      </c>
      <c r="T154" t="s">
        <v>203</v>
      </c>
      <c r="U154" t="s">
        <v>511</v>
      </c>
      <c r="V154" t="s">
        <v>512</v>
      </c>
      <c r="W154" t="s">
        <v>206</v>
      </c>
    </row>
    <row r="155" spans="1:23" x14ac:dyDescent="0.25">
      <c r="A155" s="15">
        <v>43131</v>
      </c>
      <c r="B155" t="s">
        <v>490</v>
      </c>
      <c r="C155" t="s">
        <v>194</v>
      </c>
      <c r="E155" t="s">
        <v>195</v>
      </c>
      <c r="F155">
        <v>48</v>
      </c>
      <c r="G155">
        <v>48</v>
      </c>
      <c r="H155" t="s">
        <v>196</v>
      </c>
      <c r="I155" t="s">
        <v>197</v>
      </c>
      <c r="J155">
        <v>48</v>
      </c>
      <c r="K155">
        <v>48</v>
      </c>
      <c r="L155" t="s">
        <v>490</v>
      </c>
      <c r="M155" t="s">
        <v>198</v>
      </c>
      <c r="N155" t="s">
        <v>199</v>
      </c>
      <c r="O155">
        <v>0</v>
      </c>
      <c r="P155" t="s">
        <v>200</v>
      </c>
      <c r="Q155">
        <v>49246</v>
      </c>
      <c r="R155" t="s">
        <v>201</v>
      </c>
      <c r="S155" t="s">
        <v>202</v>
      </c>
      <c r="T155" t="s">
        <v>203</v>
      </c>
      <c r="U155" t="s">
        <v>513</v>
      </c>
      <c r="V155" t="s">
        <v>514</v>
      </c>
      <c r="W155" t="s">
        <v>206</v>
      </c>
    </row>
    <row r="156" spans="1:23" x14ac:dyDescent="0.25">
      <c r="A156" s="15">
        <v>43131</v>
      </c>
      <c r="B156" t="s">
        <v>490</v>
      </c>
      <c r="C156" t="s">
        <v>194</v>
      </c>
      <c r="E156" t="s">
        <v>195</v>
      </c>
      <c r="F156">
        <v>2575.9499999999998</v>
      </c>
      <c r="G156">
        <v>2575.9499999999998</v>
      </c>
      <c r="H156" t="s">
        <v>196</v>
      </c>
      <c r="I156" t="s">
        <v>197</v>
      </c>
      <c r="J156">
        <v>2575.9499999999998</v>
      </c>
      <c r="K156">
        <v>2575.9499999999998</v>
      </c>
      <c r="L156" t="s">
        <v>490</v>
      </c>
      <c r="M156" t="s">
        <v>198</v>
      </c>
      <c r="N156" t="s">
        <v>199</v>
      </c>
      <c r="O156">
        <v>0</v>
      </c>
      <c r="P156" t="s">
        <v>200</v>
      </c>
      <c r="Q156">
        <v>49247</v>
      </c>
      <c r="R156" t="s">
        <v>201</v>
      </c>
      <c r="S156" t="s">
        <v>202</v>
      </c>
      <c r="T156" t="s">
        <v>203</v>
      </c>
      <c r="U156" t="s">
        <v>515</v>
      </c>
      <c r="V156" t="s">
        <v>516</v>
      </c>
      <c r="W156" t="s">
        <v>206</v>
      </c>
    </row>
    <row r="157" spans="1:23" x14ac:dyDescent="0.25">
      <c r="A157" s="15">
        <v>43131</v>
      </c>
      <c r="B157" t="s">
        <v>517</v>
      </c>
      <c r="C157" t="s">
        <v>207</v>
      </c>
      <c r="E157" t="s">
        <v>195</v>
      </c>
      <c r="F157">
        <v>19.75</v>
      </c>
      <c r="G157">
        <v>19.75</v>
      </c>
      <c r="H157" t="s">
        <v>196</v>
      </c>
      <c r="I157" t="s">
        <v>197</v>
      </c>
      <c r="J157">
        <v>19.75</v>
      </c>
      <c r="K157">
        <v>19.75</v>
      </c>
      <c r="L157" t="s">
        <v>517</v>
      </c>
      <c r="M157" t="s">
        <v>198</v>
      </c>
      <c r="N157" t="s">
        <v>518</v>
      </c>
      <c r="O157">
        <v>0</v>
      </c>
      <c r="P157" t="s">
        <v>200</v>
      </c>
      <c r="Q157">
        <v>49250</v>
      </c>
      <c r="R157" t="s">
        <v>201</v>
      </c>
      <c r="S157" t="s">
        <v>202</v>
      </c>
      <c r="T157" t="s">
        <v>203</v>
      </c>
      <c r="U157" t="s">
        <v>519</v>
      </c>
      <c r="V157" t="s">
        <v>520</v>
      </c>
      <c r="W157" t="s">
        <v>206</v>
      </c>
    </row>
    <row r="158" spans="1:23" x14ac:dyDescent="0.25">
      <c r="A158" s="15">
        <v>43131</v>
      </c>
      <c r="B158" t="s">
        <v>521</v>
      </c>
      <c r="C158" t="s">
        <v>212</v>
      </c>
      <c r="E158" t="s">
        <v>195</v>
      </c>
      <c r="F158">
        <v>5390.1</v>
      </c>
      <c r="G158">
        <v>5390.1</v>
      </c>
      <c r="H158" t="s">
        <v>196</v>
      </c>
      <c r="I158" t="s">
        <v>197</v>
      </c>
      <c r="J158">
        <v>5390.1</v>
      </c>
      <c r="K158">
        <v>5390.1</v>
      </c>
      <c r="L158" t="s">
        <v>521</v>
      </c>
      <c r="M158" t="s">
        <v>198</v>
      </c>
      <c r="N158" t="s">
        <v>518</v>
      </c>
      <c r="O158">
        <v>0</v>
      </c>
      <c r="P158" t="s">
        <v>200</v>
      </c>
      <c r="Q158">
        <v>49249</v>
      </c>
      <c r="R158" t="s">
        <v>201</v>
      </c>
      <c r="S158" t="s">
        <v>202</v>
      </c>
      <c r="T158" t="s">
        <v>203</v>
      </c>
      <c r="U158" t="s">
        <v>519</v>
      </c>
      <c r="V158" t="s">
        <v>522</v>
      </c>
      <c r="W158" t="s">
        <v>206</v>
      </c>
    </row>
    <row r="159" spans="1:23" x14ac:dyDescent="0.25">
      <c r="A159" s="15">
        <v>43131</v>
      </c>
      <c r="B159" t="s">
        <v>521</v>
      </c>
      <c r="C159" t="s">
        <v>208</v>
      </c>
      <c r="E159" t="s">
        <v>195</v>
      </c>
      <c r="F159">
        <v>9410.93</v>
      </c>
      <c r="G159">
        <v>9410.93</v>
      </c>
      <c r="H159" t="s">
        <v>196</v>
      </c>
      <c r="I159" t="s">
        <v>197</v>
      </c>
      <c r="J159">
        <v>9410.93</v>
      </c>
      <c r="K159">
        <v>9410.93</v>
      </c>
      <c r="L159" t="s">
        <v>521</v>
      </c>
      <c r="M159" t="s">
        <v>198</v>
      </c>
      <c r="N159" t="s">
        <v>518</v>
      </c>
      <c r="O159">
        <v>0</v>
      </c>
      <c r="P159" t="s">
        <v>200</v>
      </c>
      <c r="Q159">
        <v>49249</v>
      </c>
      <c r="R159" t="s">
        <v>201</v>
      </c>
      <c r="S159" t="s">
        <v>202</v>
      </c>
      <c r="T159" t="s">
        <v>203</v>
      </c>
      <c r="U159" t="s">
        <v>519</v>
      </c>
      <c r="V159" t="s">
        <v>522</v>
      </c>
      <c r="W159" t="s">
        <v>206</v>
      </c>
    </row>
    <row r="160" spans="1:23" x14ac:dyDescent="0.25">
      <c r="A160" s="15">
        <v>43131</v>
      </c>
      <c r="B160" t="s">
        <v>521</v>
      </c>
      <c r="C160" t="s">
        <v>207</v>
      </c>
      <c r="E160" t="s">
        <v>195</v>
      </c>
      <c r="F160">
        <v>6026.44</v>
      </c>
      <c r="G160">
        <v>6026.44</v>
      </c>
      <c r="H160" t="s">
        <v>196</v>
      </c>
      <c r="I160" t="s">
        <v>197</v>
      </c>
      <c r="J160">
        <v>6026.44</v>
      </c>
      <c r="K160">
        <v>6026.44</v>
      </c>
      <c r="L160" t="s">
        <v>521</v>
      </c>
      <c r="M160" t="s">
        <v>198</v>
      </c>
      <c r="N160" t="s">
        <v>518</v>
      </c>
      <c r="O160">
        <v>0</v>
      </c>
      <c r="P160" t="s">
        <v>200</v>
      </c>
      <c r="Q160">
        <v>49249</v>
      </c>
      <c r="R160" t="s">
        <v>201</v>
      </c>
      <c r="S160" t="s">
        <v>202</v>
      </c>
      <c r="T160" t="s">
        <v>203</v>
      </c>
      <c r="U160" t="s">
        <v>519</v>
      </c>
      <c r="V160" t="s">
        <v>522</v>
      </c>
      <c r="W160" t="s">
        <v>206</v>
      </c>
    </row>
    <row r="161" spans="1:23" x14ac:dyDescent="0.25">
      <c r="A161" s="15">
        <v>43131</v>
      </c>
      <c r="B161" t="s">
        <v>521</v>
      </c>
      <c r="C161" t="s">
        <v>194</v>
      </c>
      <c r="E161" t="s">
        <v>195</v>
      </c>
      <c r="F161">
        <v>46151.22</v>
      </c>
      <c r="G161">
        <v>46151.22</v>
      </c>
      <c r="H161" t="s">
        <v>196</v>
      </c>
      <c r="I161" t="s">
        <v>197</v>
      </c>
      <c r="J161">
        <v>46151.22</v>
      </c>
      <c r="K161">
        <v>46151.22</v>
      </c>
      <c r="L161" t="s">
        <v>521</v>
      </c>
      <c r="M161" t="s">
        <v>198</v>
      </c>
      <c r="N161" t="s">
        <v>518</v>
      </c>
      <c r="O161">
        <v>0</v>
      </c>
      <c r="P161" t="s">
        <v>200</v>
      </c>
      <c r="Q161">
        <v>49249</v>
      </c>
      <c r="R161" t="s">
        <v>201</v>
      </c>
      <c r="S161" t="s">
        <v>202</v>
      </c>
      <c r="T161" t="s">
        <v>203</v>
      </c>
      <c r="U161" t="s">
        <v>519</v>
      </c>
      <c r="V161" t="s">
        <v>522</v>
      </c>
      <c r="W161" t="s">
        <v>206</v>
      </c>
    </row>
    <row r="162" spans="1:23" x14ac:dyDescent="0.25">
      <c r="A162" s="15">
        <v>43131</v>
      </c>
      <c r="B162" t="s">
        <v>523</v>
      </c>
      <c r="C162" t="s">
        <v>208</v>
      </c>
      <c r="E162" t="s">
        <v>195</v>
      </c>
      <c r="F162">
        <v>1039.79</v>
      </c>
      <c r="G162">
        <v>1039.79</v>
      </c>
      <c r="H162" t="s">
        <v>196</v>
      </c>
      <c r="I162" t="s">
        <v>197</v>
      </c>
      <c r="J162">
        <v>1039.79</v>
      </c>
      <c r="K162">
        <v>1039.79</v>
      </c>
      <c r="L162" t="s">
        <v>523</v>
      </c>
      <c r="M162" t="s">
        <v>198</v>
      </c>
      <c r="N162" t="s">
        <v>518</v>
      </c>
      <c r="O162">
        <v>0</v>
      </c>
      <c r="P162" t="s">
        <v>200</v>
      </c>
      <c r="Q162">
        <v>49251</v>
      </c>
      <c r="R162" t="s">
        <v>201</v>
      </c>
      <c r="S162" t="s">
        <v>202</v>
      </c>
      <c r="T162" t="s">
        <v>203</v>
      </c>
      <c r="U162" t="s">
        <v>524</v>
      </c>
      <c r="V162" t="s">
        <v>525</v>
      </c>
      <c r="W162" t="s">
        <v>206</v>
      </c>
    </row>
    <row r="163" spans="1:23" x14ac:dyDescent="0.25">
      <c r="A163" s="15">
        <v>43131</v>
      </c>
      <c r="B163" t="s">
        <v>523</v>
      </c>
      <c r="C163" t="s">
        <v>212</v>
      </c>
      <c r="E163" t="s">
        <v>195</v>
      </c>
      <c r="F163">
        <v>1890.88</v>
      </c>
      <c r="G163">
        <v>1890.88</v>
      </c>
      <c r="H163" t="s">
        <v>196</v>
      </c>
      <c r="I163" t="s">
        <v>197</v>
      </c>
      <c r="J163">
        <v>1890.88</v>
      </c>
      <c r="K163">
        <v>1890.88</v>
      </c>
      <c r="L163" t="s">
        <v>523</v>
      </c>
      <c r="M163" t="s">
        <v>198</v>
      </c>
      <c r="N163" t="s">
        <v>518</v>
      </c>
      <c r="O163">
        <v>0</v>
      </c>
      <c r="P163" t="s">
        <v>200</v>
      </c>
      <c r="Q163">
        <v>49251</v>
      </c>
      <c r="R163" t="s">
        <v>201</v>
      </c>
      <c r="S163" t="s">
        <v>202</v>
      </c>
      <c r="T163" t="s">
        <v>203</v>
      </c>
      <c r="U163" t="s">
        <v>524</v>
      </c>
      <c r="V163" t="s">
        <v>525</v>
      </c>
      <c r="W163" t="s">
        <v>206</v>
      </c>
    </row>
    <row r="164" spans="1:23" x14ac:dyDescent="0.25">
      <c r="A164" s="15">
        <v>43131</v>
      </c>
      <c r="B164" t="s">
        <v>523</v>
      </c>
      <c r="C164" t="s">
        <v>208</v>
      </c>
      <c r="E164" t="s">
        <v>195</v>
      </c>
      <c r="F164">
        <v>2518.75</v>
      </c>
      <c r="G164">
        <v>2518.75</v>
      </c>
      <c r="H164" t="s">
        <v>196</v>
      </c>
      <c r="I164" t="s">
        <v>197</v>
      </c>
      <c r="J164">
        <v>2518.75</v>
      </c>
      <c r="K164">
        <v>2518.75</v>
      </c>
      <c r="L164" t="s">
        <v>523</v>
      </c>
      <c r="M164" t="s">
        <v>198</v>
      </c>
      <c r="N164" t="s">
        <v>518</v>
      </c>
      <c r="O164">
        <v>0</v>
      </c>
      <c r="P164" t="s">
        <v>200</v>
      </c>
      <c r="Q164">
        <v>49251</v>
      </c>
      <c r="R164" t="s">
        <v>201</v>
      </c>
      <c r="S164" t="s">
        <v>202</v>
      </c>
      <c r="T164" t="s">
        <v>203</v>
      </c>
      <c r="U164" t="s">
        <v>524</v>
      </c>
      <c r="V164" t="s">
        <v>525</v>
      </c>
      <c r="W164" t="s">
        <v>206</v>
      </c>
    </row>
    <row r="165" spans="1:23" x14ac:dyDescent="0.25">
      <c r="A165" s="15">
        <v>43131</v>
      </c>
      <c r="B165" t="s">
        <v>523</v>
      </c>
      <c r="C165" t="s">
        <v>207</v>
      </c>
      <c r="E165" t="s">
        <v>195</v>
      </c>
      <c r="F165">
        <v>1739.94</v>
      </c>
      <c r="G165">
        <v>1739.94</v>
      </c>
      <c r="H165" t="s">
        <v>196</v>
      </c>
      <c r="I165" t="s">
        <v>197</v>
      </c>
      <c r="J165">
        <v>1739.94</v>
      </c>
      <c r="K165">
        <v>1739.94</v>
      </c>
      <c r="L165" t="s">
        <v>523</v>
      </c>
      <c r="M165" t="s">
        <v>198</v>
      </c>
      <c r="N165" t="s">
        <v>518</v>
      </c>
      <c r="O165">
        <v>0</v>
      </c>
      <c r="P165" t="s">
        <v>200</v>
      </c>
      <c r="Q165">
        <v>49251</v>
      </c>
      <c r="R165" t="s">
        <v>201</v>
      </c>
      <c r="S165" t="s">
        <v>202</v>
      </c>
      <c r="T165" t="s">
        <v>203</v>
      </c>
      <c r="U165" t="s">
        <v>524</v>
      </c>
      <c r="V165" t="s">
        <v>525</v>
      </c>
      <c r="W165" t="s">
        <v>206</v>
      </c>
    </row>
    <row r="166" spans="1:23" x14ac:dyDescent="0.25">
      <c r="A166" s="15">
        <v>43131</v>
      </c>
      <c r="B166" t="s">
        <v>523</v>
      </c>
      <c r="C166" t="s">
        <v>194</v>
      </c>
      <c r="E166" t="s">
        <v>195</v>
      </c>
      <c r="F166">
        <v>13719.05</v>
      </c>
      <c r="G166">
        <v>13719.05</v>
      </c>
      <c r="H166" t="s">
        <v>196</v>
      </c>
      <c r="I166" t="s">
        <v>197</v>
      </c>
      <c r="J166">
        <v>13719.05</v>
      </c>
      <c r="K166">
        <v>13719.05</v>
      </c>
      <c r="L166" t="s">
        <v>523</v>
      </c>
      <c r="M166" t="s">
        <v>198</v>
      </c>
      <c r="N166" t="s">
        <v>518</v>
      </c>
      <c r="O166">
        <v>0</v>
      </c>
      <c r="P166" t="s">
        <v>200</v>
      </c>
      <c r="Q166">
        <v>49251</v>
      </c>
      <c r="R166" t="s">
        <v>201</v>
      </c>
      <c r="S166" t="s">
        <v>202</v>
      </c>
      <c r="T166" t="s">
        <v>203</v>
      </c>
      <c r="U166" t="s">
        <v>524</v>
      </c>
      <c r="V166" t="s">
        <v>525</v>
      </c>
      <c r="W166" t="s">
        <v>206</v>
      </c>
    </row>
    <row r="167" spans="1:23" x14ac:dyDescent="0.25">
      <c r="A167" s="15">
        <v>43131</v>
      </c>
      <c r="B167" t="s">
        <v>526</v>
      </c>
      <c r="C167" t="s">
        <v>208</v>
      </c>
      <c r="E167" t="s">
        <v>195</v>
      </c>
      <c r="F167">
        <v>232.07</v>
      </c>
      <c r="G167">
        <v>232.07</v>
      </c>
      <c r="H167" t="s">
        <v>196</v>
      </c>
      <c r="I167" t="s">
        <v>197</v>
      </c>
      <c r="J167">
        <v>232.07</v>
      </c>
      <c r="K167">
        <v>232.07</v>
      </c>
      <c r="L167" t="s">
        <v>526</v>
      </c>
      <c r="M167" t="s">
        <v>198</v>
      </c>
      <c r="N167" t="s">
        <v>518</v>
      </c>
      <c r="O167">
        <v>0</v>
      </c>
      <c r="P167" t="s">
        <v>200</v>
      </c>
      <c r="Q167">
        <v>49252</v>
      </c>
      <c r="R167" t="s">
        <v>201</v>
      </c>
      <c r="S167" t="s">
        <v>202</v>
      </c>
      <c r="T167" t="s">
        <v>203</v>
      </c>
      <c r="U167" t="s">
        <v>524</v>
      </c>
      <c r="V167" t="s">
        <v>527</v>
      </c>
      <c r="W167" t="s">
        <v>206</v>
      </c>
    </row>
    <row r="168" spans="1:23" x14ac:dyDescent="0.25">
      <c r="A168" s="15">
        <v>43131</v>
      </c>
      <c r="B168" t="s">
        <v>526</v>
      </c>
      <c r="C168" t="s">
        <v>212</v>
      </c>
      <c r="E168" t="s">
        <v>195</v>
      </c>
      <c r="F168">
        <v>386.55</v>
      </c>
      <c r="G168">
        <v>386.55</v>
      </c>
      <c r="H168" t="s">
        <v>196</v>
      </c>
      <c r="I168" t="s">
        <v>197</v>
      </c>
      <c r="J168">
        <v>386.55</v>
      </c>
      <c r="K168">
        <v>386.55</v>
      </c>
      <c r="L168" t="s">
        <v>526</v>
      </c>
      <c r="M168" t="s">
        <v>198</v>
      </c>
      <c r="N168" t="s">
        <v>518</v>
      </c>
      <c r="O168">
        <v>0</v>
      </c>
      <c r="P168" t="s">
        <v>200</v>
      </c>
      <c r="Q168">
        <v>49252</v>
      </c>
      <c r="R168" t="s">
        <v>201</v>
      </c>
      <c r="S168" t="s">
        <v>202</v>
      </c>
      <c r="T168" t="s">
        <v>203</v>
      </c>
      <c r="U168" t="s">
        <v>524</v>
      </c>
      <c r="V168" t="s">
        <v>527</v>
      </c>
      <c r="W168" t="s">
        <v>206</v>
      </c>
    </row>
    <row r="169" spans="1:23" x14ac:dyDescent="0.25">
      <c r="A169" s="15">
        <v>43131</v>
      </c>
      <c r="B169" t="s">
        <v>526</v>
      </c>
      <c r="C169" t="s">
        <v>208</v>
      </c>
      <c r="E169" t="s">
        <v>195</v>
      </c>
      <c r="F169">
        <v>635.91</v>
      </c>
      <c r="G169">
        <v>635.91</v>
      </c>
      <c r="H169" t="s">
        <v>196</v>
      </c>
      <c r="I169" t="s">
        <v>197</v>
      </c>
      <c r="J169">
        <v>635.91</v>
      </c>
      <c r="K169">
        <v>635.91</v>
      </c>
      <c r="L169" t="s">
        <v>526</v>
      </c>
      <c r="M169" t="s">
        <v>198</v>
      </c>
      <c r="N169" t="s">
        <v>518</v>
      </c>
      <c r="O169">
        <v>0</v>
      </c>
      <c r="P169" t="s">
        <v>200</v>
      </c>
      <c r="Q169">
        <v>49252</v>
      </c>
      <c r="R169" t="s">
        <v>201</v>
      </c>
      <c r="S169" t="s">
        <v>202</v>
      </c>
      <c r="T169" t="s">
        <v>203</v>
      </c>
      <c r="U169" t="s">
        <v>524</v>
      </c>
      <c r="V169" t="s">
        <v>527</v>
      </c>
      <c r="W169" t="s">
        <v>206</v>
      </c>
    </row>
    <row r="170" spans="1:23" x14ac:dyDescent="0.25">
      <c r="A170" s="15">
        <v>43131</v>
      </c>
      <c r="B170" t="s">
        <v>526</v>
      </c>
      <c r="C170" t="s">
        <v>207</v>
      </c>
      <c r="E170" t="s">
        <v>195</v>
      </c>
      <c r="F170">
        <v>456.24</v>
      </c>
      <c r="G170">
        <v>456.24</v>
      </c>
      <c r="H170" t="s">
        <v>196</v>
      </c>
      <c r="I170" t="s">
        <v>197</v>
      </c>
      <c r="J170">
        <v>456.24</v>
      </c>
      <c r="K170">
        <v>456.24</v>
      </c>
      <c r="L170" t="s">
        <v>526</v>
      </c>
      <c r="M170" t="s">
        <v>198</v>
      </c>
      <c r="N170" t="s">
        <v>518</v>
      </c>
      <c r="O170">
        <v>0</v>
      </c>
      <c r="P170" t="s">
        <v>200</v>
      </c>
      <c r="Q170">
        <v>49252</v>
      </c>
      <c r="R170" t="s">
        <v>201</v>
      </c>
      <c r="S170" t="s">
        <v>202</v>
      </c>
      <c r="T170" t="s">
        <v>203</v>
      </c>
      <c r="U170" t="s">
        <v>524</v>
      </c>
      <c r="V170" t="s">
        <v>527</v>
      </c>
      <c r="W170" t="s">
        <v>206</v>
      </c>
    </row>
    <row r="171" spans="1:23" x14ac:dyDescent="0.25">
      <c r="A171" s="15">
        <v>43131</v>
      </c>
      <c r="B171" t="s">
        <v>526</v>
      </c>
      <c r="C171" t="s">
        <v>194</v>
      </c>
      <c r="E171" t="s">
        <v>195</v>
      </c>
      <c r="F171">
        <v>4703.79</v>
      </c>
      <c r="G171">
        <v>4703.79</v>
      </c>
      <c r="H171" t="s">
        <v>196</v>
      </c>
      <c r="I171" t="s">
        <v>197</v>
      </c>
      <c r="J171">
        <v>4703.79</v>
      </c>
      <c r="K171">
        <v>4703.79</v>
      </c>
      <c r="L171" t="s">
        <v>526</v>
      </c>
      <c r="M171" t="s">
        <v>198</v>
      </c>
      <c r="N171" t="s">
        <v>518</v>
      </c>
      <c r="O171">
        <v>0</v>
      </c>
      <c r="P171" t="s">
        <v>200</v>
      </c>
      <c r="Q171">
        <v>49252</v>
      </c>
      <c r="R171" t="s">
        <v>201</v>
      </c>
      <c r="S171" t="s">
        <v>202</v>
      </c>
      <c r="T171" t="s">
        <v>203</v>
      </c>
      <c r="U171" t="s">
        <v>524</v>
      </c>
      <c r="V171" t="s">
        <v>527</v>
      </c>
      <c r="W171" t="s">
        <v>206</v>
      </c>
    </row>
    <row r="172" spans="1:23" x14ac:dyDescent="0.25">
      <c r="A172" s="15">
        <v>43131</v>
      </c>
      <c r="B172" t="s">
        <v>528</v>
      </c>
      <c r="C172" t="s">
        <v>208</v>
      </c>
      <c r="E172" t="s">
        <v>195</v>
      </c>
      <c r="F172">
        <v>51.84</v>
      </c>
      <c r="G172">
        <v>51.84</v>
      </c>
      <c r="H172" t="s">
        <v>196</v>
      </c>
      <c r="I172" t="s">
        <v>197</v>
      </c>
      <c r="J172">
        <v>51.84</v>
      </c>
      <c r="K172">
        <v>51.84</v>
      </c>
      <c r="L172" t="s">
        <v>528</v>
      </c>
      <c r="M172" t="s">
        <v>198</v>
      </c>
      <c r="N172" t="s">
        <v>518</v>
      </c>
      <c r="O172">
        <v>0</v>
      </c>
      <c r="P172" t="s">
        <v>200</v>
      </c>
      <c r="Q172">
        <v>49253</v>
      </c>
      <c r="R172" t="s">
        <v>201</v>
      </c>
      <c r="S172" t="s">
        <v>202</v>
      </c>
      <c r="T172" t="s">
        <v>203</v>
      </c>
      <c r="U172" t="s">
        <v>524</v>
      </c>
      <c r="V172" t="s">
        <v>529</v>
      </c>
      <c r="W172" t="s">
        <v>206</v>
      </c>
    </row>
    <row r="173" spans="1:23" x14ac:dyDescent="0.25">
      <c r="A173" s="15">
        <v>43131</v>
      </c>
      <c r="B173" t="s">
        <v>528</v>
      </c>
      <c r="C173" t="s">
        <v>212</v>
      </c>
      <c r="E173" t="s">
        <v>195</v>
      </c>
      <c r="F173">
        <v>96.48</v>
      </c>
      <c r="G173">
        <v>96.48</v>
      </c>
      <c r="H173" t="s">
        <v>196</v>
      </c>
      <c r="I173" t="s">
        <v>197</v>
      </c>
      <c r="J173">
        <v>96.48</v>
      </c>
      <c r="K173">
        <v>96.48</v>
      </c>
      <c r="L173" t="s">
        <v>528</v>
      </c>
      <c r="M173" t="s">
        <v>198</v>
      </c>
      <c r="N173" t="s">
        <v>518</v>
      </c>
      <c r="O173">
        <v>0</v>
      </c>
      <c r="P173" t="s">
        <v>200</v>
      </c>
      <c r="Q173">
        <v>49253</v>
      </c>
      <c r="R173" t="s">
        <v>201</v>
      </c>
      <c r="S173" t="s">
        <v>202</v>
      </c>
      <c r="T173" t="s">
        <v>203</v>
      </c>
      <c r="U173" t="s">
        <v>524</v>
      </c>
      <c r="V173" t="s">
        <v>529</v>
      </c>
      <c r="W173" t="s">
        <v>206</v>
      </c>
    </row>
    <row r="174" spans="1:23" x14ac:dyDescent="0.25">
      <c r="A174" s="15">
        <v>43131</v>
      </c>
      <c r="B174" t="s">
        <v>528</v>
      </c>
      <c r="C174" t="s">
        <v>208</v>
      </c>
      <c r="E174" t="s">
        <v>195</v>
      </c>
      <c r="F174">
        <v>168.45</v>
      </c>
      <c r="G174">
        <v>168.45</v>
      </c>
      <c r="H174" t="s">
        <v>196</v>
      </c>
      <c r="I174" t="s">
        <v>197</v>
      </c>
      <c r="J174">
        <v>168.45</v>
      </c>
      <c r="K174">
        <v>168.45</v>
      </c>
      <c r="L174" t="s">
        <v>528</v>
      </c>
      <c r="M174" t="s">
        <v>198</v>
      </c>
      <c r="N174" t="s">
        <v>518</v>
      </c>
      <c r="O174">
        <v>0</v>
      </c>
      <c r="P174" t="s">
        <v>200</v>
      </c>
      <c r="Q174">
        <v>49253</v>
      </c>
      <c r="R174" t="s">
        <v>201</v>
      </c>
      <c r="S174" t="s">
        <v>202</v>
      </c>
      <c r="T174" t="s">
        <v>203</v>
      </c>
      <c r="U174" t="s">
        <v>524</v>
      </c>
      <c r="V174" t="s">
        <v>529</v>
      </c>
      <c r="W174" t="s">
        <v>206</v>
      </c>
    </row>
    <row r="175" spans="1:23" x14ac:dyDescent="0.25">
      <c r="A175" s="15">
        <v>43131</v>
      </c>
      <c r="B175" t="s">
        <v>528</v>
      </c>
      <c r="C175" t="s">
        <v>207</v>
      </c>
      <c r="E175" t="s">
        <v>195</v>
      </c>
      <c r="F175">
        <v>116.75</v>
      </c>
      <c r="G175">
        <v>116.75</v>
      </c>
      <c r="H175" t="s">
        <v>196</v>
      </c>
      <c r="I175" t="s">
        <v>197</v>
      </c>
      <c r="J175">
        <v>116.75</v>
      </c>
      <c r="K175">
        <v>116.75</v>
      </c>
      <c r="L175" t="s">
        <v>528</v>
      </c>
      <c r="M175" t="s">
        <v>198</v>
      </c>
      <c r="N175" t="s">
        <v>518</v>
      </c>
      <c r="O175">
        <v>0</v>
      </c>
      <c r="P175" t="s">
        <v>200</v>
      </c>
      <c r="Q175">
        <v>49253</v>
      </c>
      <c r="R175" t="s">
        <v>201</v>
      </c>
      <c r="S175" t="s">
        <v>202</v>
      </c>
      <c r="T175" t="s">
        <v>203</v>
      </c>
      <c r="U175" t="s">
        <v>524</v>
      </c>
      <c r="V175" t="s">
        <v>529</v>
      </c>
      <c r="W175" t="s">
        <v>206</v>
      </c>
    </row>
    <row r="176" spans="1:23" x14ac:dyDescent="0.25">
      <c r="A176" s="15">
        <v>43131</v>
      </c>
      <c r="B176" t="s">
        <v>528</v>
      </c>
      <c r="C176" t="s">
        <v>194</v>
      </c>
      <c r="E176" t="s">
        <v>195</v>
      </c>
      <c r="F176">
        <v>1002.26</v>
      </c>
      <c r="G176">
        <v>1002.26</v>
      </c>
      <c r="H176" t="s">
        <v>196</v>
      </c>
      <c r="I176" t="s">
        <v>197</v>
      </c>
      <c r="J176">
        <v>1002.26</v>
      </c>
      <c r="K176">
        <v>1002.26</v>
      </c>
      <c r="L176" t="s">
        <v>528</v>
      </c>
      <c r="M176" t="s">
        <v>198</v>
      </c>
      <c r="N176" t="s">
        <v>518</v>
      </c>
      <c r="O176">
        <v>0</v>
      </c>
      <c r="P176" t="s">
        <v>200</v>
      </c>
      <c r="Q176">
        <v>49253</v>
      </c>
      <c r="R176" t="s">
        <v>201</v>
      </c>
      <c r="S176" t="s">
        <v>202</v>
      </c>
      <c r="T176" t="s">
        <v>203</v>
      </c>
      <c r="U176" t="s">
        <v>524</v>
      </c>
      <c r="V176" t="s">
        <v>529</v>
      </c>
      <c r="W176" t="s">
        <v>206</v>
      </c>
    </row>
    <row r="177" spans="1:23" x14ac:dyDescent="0.25">
      <c r="A177" s="15">
        <v>43131</v>
      </c>
      <c r="B177" t="s">
        <v>530</v>
      </c>
      <c r="C177" t="s">
        <v>212</v>
      </c>
      <c r="E177" t="s">
        <v>195</v>
      </c>
      <c r="F177">
        <v>61.88</v>
      </c>
      <c r="G177">
        <v>61.88</v>
      </c>
      <c r="H177" t="s">
        <v>196</v>
      </c>
      <c r="I177" t="s">
        <v>197</v>
      </c>
      <c r="J177">
        <v>61.88</v>
      </c>
      <c r="K177">
        <v>61.88</v>
      </c>
      <c r="L177" t="s">
        <v>530</v>
      </c>
      <c r="M177" t="s">
        <v>198</v>
      </c>
      <c r="N177" t="s">
        <v>518</v>
      </c>
      <c r="O177">
        <v>0</v>
      </c>
      <c r="P177" t="s">
        <v>200</v>
      </c>
      <c r="Q177">
        <v>49254</v>
      </c>
      <c r="R177" t="s">
        <v>201</v>
      </c>
      <c r="S177" t="s">
        <v>202</v>
      </c>
      <c r="T177" t="s">
        <v>203</v>
      </c>
      <c r="U177" t="s">
        <v>524</v>
      </c>
      <c r="V177" t="s">
        <v>531</v>
      </c>
      <c r="W177" t="s">
        <v>206</v>
      </c>
    </row>
    <row r="178" spans="1:23" x14ac:dyDescent="0.25">
      <c r="A178" s="15">
        <v>43131</v>
      </c>
      <c r="B178" t="s">
        <v>530</v>
      </c>
      <c r="C178" t="s">
        <v>208</v>
      </c>
      <c r="E178" t="s">
        <v>195</v>
      </c>
      <c r="F178">
        <v>92.82</v>
      </c>
      <c r="G178">
        <v>92.82</v>
      </c>
      <c r="H178" t="s">
        <v>196</v>
      </c>
      <c r="I178" t="s">
        <v>197</v>
      </c>
      <c r="J178">
        <v>92.82</v>
      </c>
      <c r="K178">
        <v>92.82</v>
      </c>
      <c r="L178" t="s">
        <v>530</v>
      </c>
      <c r="M178" t="s">
        <v>198</v>
      </c>
      <c r="N178" t="s">
        <v>518</v>
      </c>
      <c r="O178">
        <v>0</v>
      </c>
      <c r="P178" t="s">
        <v>200</v>
      </c>
      <c r="Q178">
        <v>49254</v>
      </c>
      <c r="R178" t="s">
        <v>201</v>
      </c>
      <c r="S178" t="s">
        <v>202</v>
      </c>
      <c r="T178" t="s">
        <v>203</v>
      </c>
      <c r="U178" t="s">
        <v>524</v>
      </c>
      <c r="V178" t="s">
        <v>531</v>
      </c>
      <c r="W178" t="s">
        <v>206</v>
      </c>
    </row>
    <row r="179" spans="1:23" x14ac:dyDescent="0.25">
      <c r="A179" s="15">
        <v>43131</v>
      </c>
      <c r="B179" t="s">
        <v>530</v>
      </c>
      <c r="C179" t="s">
        <v>207</v>
      </c>
      <c r="E179" t="s">
        <v>195</v>
      </c>
      <c r="F179">
        <v>61.88</v>
      </c>
      <c r="G179">
        <v>61.88</v>
      </c>
      <c r="H179" t="s">
        <v>196</v>
      </c>
      <c r="I179" t="s">
        <v>197</v>
      </c>
      <c r="J179">
        <v>61.88</v>
      </c>
      <c r="K179">
        <v>61.88</v>
      </c>
      <c r="L179" t="s">
        <v>530</v>
      </c>
      <c r="M179" t="s">
        <v>198</v>
      </c>
      <c r="N179" t="s">
        <v>518</v>
      </c>
      <c r="O179">
        <v>0</v>
      </c>
      <c r="P179" t="s">
        <v>200</v>
      </c>
      <c r="Q179">
        <v>49254</v>
      </c>
      <c r="R179" t="s">
        <v>201</v>
      </c>
      <c r="S179" t="s">
        <v>202</v>
      </c>
      <c r="T179" t="s">
        <v>203</v>
      </c>
      <c r="U179" t="s">
        <v>524</v>
      </c>
      <c r="V179" t="s">
        <v>531</v>
      </c>
      <c r="W179" t="s">
        <v>206</v>
      </c>
    </row>
    <row r="180" spans="1:23" x14ac:dyDescent="0.25">
      <c r="A180" s="15">
        <v>43131</v>
      </c>
      <c r="B180" t="s">
        <v>530</v>
      </c>
      <c r="C180" t="s">
        <v>194</v>
      </c>
      <c r="E180" t="s">
        <v>195</v>
      </c>
      <c r="F180">
        <v>371.28</v>
      </c>
      <c r="G180">
        <v>371.28</v>
      </c>
      <c r="H180" t="s">
        <v>196</v>
      </c>
      <c r="I180" t="s">
        <v>197</v>
      </c>
      <c r="J180">
        <v>371.28</v>
      </c>
      <c r="K180">
        <v>371.28</v>
      </c>
      <c r="L180" t="s">
        <v>530</v>
      </c>
      <c r="M180" t="s">
        <v>198</v>
      </c>
      <c r="N180" t="s">
        <v>518</v>
      </c>
      <c r="O180">
        <v>0</v>
      </c>
      <c r="P180" t="s">
        <v>200</v>
      </c>
      <c r="Q180">
        <v>49254</v>
      </c>
      <c r="R180" t="s">
        <v>201</v>
      </c>
      <c r="S180" t="s">
        <v>202</v>
      </c>
      <c r="T180" t="s">
        <v>203</v>
      </c>
      <c r="U180" t="s">
        <v>524</v>
      </c>
      <c r="V180" t="s">
        <v>531</v>
      </c>
      <c r="W180" t="s">
        <v>206</v>
      </c>
    </row>
    <row r="181" spans="1:23" x14ac:dyDescent="0.25">
      <c r="A181" s="15">
        <v>43131</v>
      </c>
      <c r="B181" t="s">
        <v>532</v>
      </c>
      <c r="C181" t="s">
        <v>208</v>
      </c>
      <c r="E181" t="s">
        <v>195</v>
      </c>
      <c r="F181">
        <v>17.2</v>
      </c>
      <c r="G181">
        <v>17.2</v>
      </c>
      <c r="H181" t="s">
        <v>196</v>
      </c>
      <c r="I181" t="s">
        <v>197</v>
      </c>
      <c r="J181">
        <v>17.2</v>
      </c>
      <c r="K181">
        <v>17.2</v>
      </c>
      <c r="L181" t="s">
        <v>532</v>
      </c>
      <c r="M181" t="s">
        <v>198</v>
      </c>
      <c r="N181" t="s">
        <v>518</v>
      </c>
      <c r="O181">
        <v>0</v>
      </c>
      <c r="P181" t="s">
        <v>200</v>
      </c>
      <c r="Q181">
        <v>49255</v>
      </c>
      <c r="R181" t="s">
        <v>201</v>
      </c>
      <c r="S181" t="s">
        <v>202</v>
      </c>
      <c r="T181" t="s">
        <v>203</v>
      </c>
      <c r="U181" t="s">
        <v>524</v>
      </c>
      <c r="V181" t="s">
        <v>533</v>
      </c>
      <c r="W181" t="s">
        <v>206</v>
      </c>
    </row>
    <row r="182" spans="1:23" x14ac:dyDescent="0.25">
      <c r="A182" s="15">
        <v>43131</v>
      </c>
      <c r="B182" t="s">
        <v>532</v>
      </c>
      <c r="C182" t="s">
        <v>212</v>
      </c>
      <c r="E182" t="s">
        <v>195</v>
      </c>
      <c r="F182">
        <v>158.79</v>
      </c>
      <c r="G182">
        <v>158.79</v>
      </c>
      <c r="H182" t="s">
        <v>196</v>
      </c>
      <c r="I182" t="s">
        <v>197</v>
      </c>
      <c r="J182">
        <v>158.79</v>
      </c>
      <c r="K182">
        <v>158.79</v>
      </c>
      <c r="L182" t="s">
        <v>532</v>
      </c>
      <c r="M182" t="s">
        <v>198</v>
      </c>
      <c r="N182" t="s">
        <v>518</v>
      </c>
      <c r="O182">
        <v>0</v>
      </c>
      <c r="P182" t="s">
        <v>200</v>
      </c>
      <c r="Q182">
        <v>49255</v>
      </c>
      <c r="R182" t="s">
        <v>201</v>
      </c>
      <c r="S182" t="s">
        <v>202</v>
      </c>
      <c r="T182" t="s">
        <v>203</v>
      </c>
      <c r="U182" t="s">
        <v>524</v>
      </c>
      <c r="V182" t="s">
        <v>533</v>
      </c>
      <c r="W182" t="s">
        <v>206</v>
      </c>
    </row>
    <row r="183" spans="1:23" x14ac:dyDescent="0.25">
      <c r="A183" s="15">
        <v>43131</v>
      </c>
      <c r="B183" t="s">
        <v>532</v>
      </c>
      <c r="C183" t="s">
        <v>208</v>
      </c>
      <c r="E183" t="s">
        <v>195</v>
      </c>
      <c r="F183">
        <v>236.04</v>
      </c>
      <c r="G183">
        <v>236.04</v>
      </c>
      <c r="H183" t="s">
        <v>196</v>
      </c>
      <c r="I183" t="s">
        <v>197</v>
      </c>
      <c r="J183">
        <v>236.04</v>
      </c>
      <c r="K183">
        <v>236.04</v>
      </c>
      <c r="L183" t="s">
        <v>532</v>
      </c>
      <c r="M183" t="s">
        <v>198</v>
      </c>
      <c r="N183" t="s">
        <v>518</v>
      </c>
      <c r="O183">
        <v>0</v>
      </c>
      <c r="P183" t="s">
        <v>200</v>
      </c>
      <c r="Q183">
        <v>49255</v>
      </c>
      <c r="R183" t="s">
        <v>201</v>
      </c>
      <c r="S183" t="s">
        <v>202</v>
      </c>
      <c r="T183" t="s">
        <v>203</v>
      </c>
      <c r="U183" t="s">
        <v>524</v>
      </c>
      <c r="V183" t="s">
        <v>533</v>
      </c>
      <c r="W183" t="s">
        <v>206</v>
      </c>
    </row>
    <row r="184" spans="1:23" x14ac:dyDescent="0.25">
      <c r="A184" s="15">
        <v>43131</v>
      </c>
      <c r="B184" t="s">
        <v>532</v>
      </c>
      <c r="C184" t="s">
        <v>207</v>
      </c>
      <c r="E184" t="s">
        <v>195</v>
      </c>
      <c r="F184">
        <v>98.9</v>
      </c>
      <c r="G184">
        <v>98.9</v>
      </c>
      <c r="H184" t="s">
        <v>196</v>
      </c>
      <c r="I184" t="s">
        <v>197</v>
      </c>
      <c r="J184">
        <v>98.9</v>
      </c>
      <c r="K184">
        <v>98.9</v>
      </c>
      <c r="L184" t="s">
        <v>532</v>
      </c>
      <c r="M184" t="s">
        <v>198</v>
      </c>
      <c r="N184" t="s">
        <v>518</v>
      </c>
      <c r="O184">
        <v>0</v>
      </c>
      <c r="P184" t="s">
        <v>200</v>
      </c>
      <c r="Q184">
        <v>49255</v>
      </c>
      <c r="R184" t="s">
        <v>201</v>
      </c>
      <c r="S184" t="s">
        <v>202</v>
      </c>
      <c r="T184" t="s">
        <v>203</v>
      </c>
      <c r="U184" t="s">
        <v>524</v>
      </c>
      <c r="V184" t="s">
        <v>533</v>
      </c>
      <c r="W184" t="s">
        <v>206</v>
      </c>
    </row>
    <row r="185" spans="1:23" x14ac:dyDescent="0.25">
      <c r="A185" s="15">
        <v>43131</v>
      </c>
      <c r="B185" t="s">
        <v>532</v>
      </c>
      <c r="C185" t="s">
        <v>194</v>
      </c>
      <c r="E185" t="s">
        <v>195</v>
      </c>
      <c r="F185">
        <v>524.6</v>
      </c>
      <c r="G185">
        <v>524.6</v>
      </c>
      <c r="H185" t="s">
        <v>196</v>
      </c>
      <c r="I185" t="s">
        <v>197</v>
      </c>
      <c r="J185">
        <v>524.6</v>
      </c>
      <c r="K185">
        <v>524.6</v>
      </c>
      <c r="L185" t="s">
        <v>532</v>
      </c>
      <c r="M185" t="s">
        <v>198</v>
      </c>
      <c r="N185" t="s">
        <v>518</v>
      </c>
      <c r="O185">
        <v>0</v>
      </c>
      <c r="P185" t="s">
        <v>200</v>
      </c>
      <c r="Q185">
        <v>49255</v>
      </c>
      <c r="R185" t="s">
        <v>201</v>
      </c>
      <c r="S185" t="s">
        <v>202</v>
      </c>
      <c r="T185" t="s">
        <v>203</v>
      </c>
      <c r="U185" t="s">
        <v>524</v>
      </c>
      <c r="V185" t="s">
        <v>533</v>
      </c>
      <c r="W185" t="s">
        <v>206</v>
      </c>
    </row>
    <row r="186" spans="1:23" x14ac:dyDescent="0.25">
      <c r="A186" s="15">
        <v>43131</v>
      </c>
      <c r="B186" t="s">
        <v>228</v>
      </c>
      <c r="C186" t="s">
        <v>208</v>
      </c>
      <c r="E186" t="s">
        <v>195</v>
      </c>
      <c r="F186">
        <v>2479.4</v>
      </c>
      <c r="G186">
        <v>2479.4</v>
      </c>
      <c r="H186" t="s">
        <v>196</v>
      </c>
      <c r="I186" t="s">
        <v>197</v>
      </c>
      <c r="J186">
        <v>2479.4</v>
      </c>
      <c r="K186">
        <v>2479.4</v>
      </c>
      <c r="L186" t="s">
        <v>228</v>
      </c>
      <c r="M186" t="s">
        <v>198</v>
      </c>
      <c r="N186" t="s">
        <v>199</v>
      </c>
      <c r="O186">
        <v>0</v>
      </c>
      <c r="P186" t="s">
        <v>200</v>
      </c>
      <c r="Q186">
        <v>49312</v>
      </c>
      <c r="R186" t="s">
        <v>201</v>
      </c>
      <c r="S186" t="s">
        <v>202</v>
      </c>
      <c r="T186" t="s">
        <v>203</v>
      </c>
      <c r="U186" t="s">
        <v>534</v>
      </c>
      <c r="V186" t="s">
        <v>535</v>
      </c>
      <c r="W186" t="s">
        <v>206</v>
      </c>
    </row>
    <row r="187" spans="1:23" x14ac:dyDescent="0.25">
      <c r="A187" s="15">
        <v>43131</v>
      </c>
      <c r="B187" t="s">
        <v>228</v>
      </c>
      <c r="C187" t="s">
        <v>208</v>
      </c>
      <c r="E187" t="s">
        <v>195</v>
      </c>
      <c r="F187">
        <v>39.1</v>
      </c>
      <c r="G187">
        <v>39.1</v>
      </c>
      <c r="H187" t="s">
        <v>196</v>
      </c>
      <c r="I187" t="s">
        <v>197</v>
      </c>
      <c r="J187">
        <v>39.1</v>
      </c>
      <c r="K187">
        <v>39.1</v>
      </c>
      <c r="L187" t="s">
        <v>228</v>
      </c>
      <c r="M187" t="s">
        <v>198</v>
      </c>
      <c r="N187" t="s">
        <v>199</v>
      </c>
      <c r="O187">
        <v>0</v>
      </c>
      <c r="P187" t="s">
        <v>200</v>
      </c>
      <c r="Q187">
        <v>49313</v>
      </c>
      <c r="R187" t="s">
        <v>201</v>
      </c>
      <c r="S187" t="s">
        <v>202</v>
      </c>
      <c r="T187" t="s">
        <v>203</v>
      </c>
      <c r="U187" t="s">
        <v>536</v>
      </c>
      <c r="V187" t="s">
        <v>537</v>
      </c>
      <c r="W187" t="s">
        <v>206</v>
      </c>
    </row>
    <row r="188" spans="1:23" x14ac:dyDescent="0.25">
      <c r="A188" s="15">
        <v>43131</v>
      </c>
      <c r="B188" t="s">
        <v>228</v>
      </c>
      <c r="C188" t="s">
        <v>208</v>
      </c>
      <c r="E188" t="s">
        <v>195</v>
      </c>
      <c r="F188">
        <v>2279.92</v>
      </c>
      <c r="G188">
        <v>2279.92</v>
      </c>
      <c r="H188" t="s">
        <v>196</v>
      </c>
      <c r="I188" t="s">
        <v>197</v>
      </c>
      <c r="J188">
        <v>2279.92</v>
      </c>
      <c r="K188">
        <v>2279.92</v>
      </c>
      <c r="L188" t="s">
        <v>228</v>
      </c>
      <c r="M188" t="s">
        <v>198</v>
      </c>
      <c r="N188" t="s">
        <v>199</v>
      </c>
      <c r="O188">
        <v>0</v>
      </c>
      <c r="P188" t="s">
        <v>200</v>
      </c>
      <c r="Q188">
        <v>49315</v>
      </c>
      <c r="R188" t="s">
        <v>201</v>
      </c>
      <c r="S188" t="s">
        <v>202</v>
      </c>
      <c r="T188" t="s">
        <v>203</v>
      </c>
      <c r="U188" t="s">
        <v>538</v>
      </c>
      <c r="V188" t="s">
        <v>539</v>
      </c>
      <c r="W188" t="s">
        <v>206</v>
      </c>
    </row>
    <row r="189" spans="1:23" x14ac:dyDescent="0.25">
      <c r="A189" s="15">
        <v>43131</v>
      </c>
      <c r="B189" t="s">
        <v>228</v>
      </c>
      <c r="C189" t="s">
        <v>212</v>
      </c>
      <c r="E189" t="s">
        <v>195</v>
      </c>
      <c r="F189">
        <v>44.5</v>
      </c>
      <c r="G189">
        <v>44.5</v>
      </c>
      <c r="H189" t="s">
        <v>196</v>
      </c>
      <c r="I189" t="s">
        <v>197</v>
      </c>
      <c r="J189">
        <v>44.5</v>
      </c>
      <c r="K189">
        <v>44.5</v>
      </c>
      <c r="L189" t="s">
        <v>228</v>
      </c>
      <c r="M189" t="s">
        <v>198</v>
      </c>
      <c r="N189" t="s">
        <v>199</v>
      </c>
      <c r="O189">
        <v>0</v>
      </c>
      <c r="P189" t="s">
        <v>200</v>
      </c>
      <c r="Q189">
        <v>49319</v>
      </c>
      <c r="R189" t="s">
        <v>201</v>
      </c>
      <c r="S189" t="s">
        <v>202</v>
      </c>
      <c r="T189" t="s">
        <v>203</v>
      </c>
      <c r="U189" t="s">
        <v>540</v>
      </c>
      <c r="V189" t="s">
        <v>541</v>
      </c>
      <c r="W189" t="s">
        <v>206</v>
      </c>
    </row>
    <row r="190" spans="1:23" x14ac:dyDescent="0.25">
      <c r="A190" s="15">
        <v>43131</v>
      </c>
      <c r="B190" t="s">
        <v>228</v>
      </c>
      <c r="C190" t="s">
        <v>212</v>
      </c>
      <c r="E190" t="s">
        <v>195</v>
      </c>
      <c r="F190">
        <v>915</v>
      </c>
      <c r="G190">
        <v>915</v>
      </c>
      <c r="H190" t="s">
        <v>196</v>
      </c>
      <c r="I190" t="s">
        <v>197</v>
      </c>
      <c r="J190">
        <v>915</v>
      </c>
      <c r="K190">
        <v>915</v>
      </c>
      <c r="L190" t="s">
        <v>228</v>
      </c>
      <c r="M190" t="s">
        <v>198</v>
      </c>
      <c r="N190" t="s">
        <v>199</v>
      </c>
      <c r="O190">
        <v>0</v>
      </c>
      <c r="P190" t="s">
        <v>200</v>
      </c>
      <c r="Q190">
        <v>49320</v>
      </c>
      <c r="R190" t="s">
        <v>201</v>
      </c>
      <c r="S190" t="s">
        <v>202</v>
      </c>
      <c r="T190" t="s">
        <v>203</v>
      </c>
      <c r="U190" t="s">
        <v>542</v>
      </c>
      <c r="V190" t="s">
        <v>543</v>
      </c>
      <c r="W190" t="s">
        <v>206</v>
      </c>
    </row>
    <row r="191" spans="1:23" x14ac:dyDescent="0.25">
      <c r="A191" s="15">
        <v>43131</v>
      </c>
      <c r="B191" t="s">
        <v>544</v>
      </c>
      <c r="C191" t="s">
        <v>194</v>
      </c>
      <c r="E191" t="s">
        <v>195</v>
      </c>
      <c r="F191">
        <v>234.65</v>
      </c>
      <c r="G191">
        <v>234.65</v>
      </c>
      <c r="H191" t="s">
        <v>196</v>
      </c>
      <c r="I191" t="s">
        <v>197</v>
      </c>
      <c r="J191">
        <v>234.65</v>
      </c>
      <c r="K191">
        <v>234.65</v>
      </c>
      <c r="L191" t="s">
        <v>544</v>
      </c>
      <c r="M191" t="s">
        <v>198</v>
      </c>
      <c r="N191" t="s">
        <v>199</v>
      </c>
      <c r="O191">
        <v>0</v>
      </c>
      <c r="P191" t="s">
        <v>200</v>
      </c>
      <c r="Q191">
        <v>49329</v>
      </c>
      <c r="R191" t="s">
        <v>201</v>
      </c>
      <c r="S191" t="s">
        <v>202</v>
      </c>
      <c r="T191" t="s">
        <v>203</v>
      </c>
      <c r="U191" t="s">
        <v>545</v>
      </c>
      <c r="V191" t="s">
        <v>546</v>
      </c>
      <c r="W191" t="s">
        <v>206</v>
      </c>
    </row>
    <row r="192" spans="1:23" x14ac:dyDescent="0.25">
      <c r="A192" s="15">
        <v>43131</v>
      </c>
      <c r="B192" t="s">
        <v>193</v>
      </c>
      <c r="C192" t="s">
        <v>194</v>
      </c>
      <c r="E192" t="s">
        <v>195</v>
      </c>
      <c r="F192">
        <v>307.2</v>
      </c>
      <c r="G192">
        <v>307.2</v>
      </c>
      <c r="H192" t="s">
        <v>196</v>
      </c>
      <c r="I192" t="s">
        <v>197</v>
      </c>
      <c r="J192">
        <v>307.2</v>
      </c>
      <c r="K192">
        <v>307.2</v>
      </c>
      <c r="L192" t="s">
        <v>193</v>
      </c>
      <c r="M192" t="s">
        <v>198</v>
      </c>
      <c r="N192" t="s">
        <v>199</v>
      </c>
      <c r="O192">
        <v>0</v>
      </c>
      <c r="P192" t="s">
        <v>200</v>
      </c>
      <c r="Q192">
        <v>49333</v>
      </c>
      <c r="R192" t="s">
        <v>201</v>
      </c>
      <c r="S192" t="s">
        <v>202</v>
      </c>
      <c r="T192" t="s">
        <v>203</v>
      </c>
      <c r="U192" t="s">
        <v>547</v>
      </c>
      <c r="V192" t="s">
        <v>548</v>
      </c>
      <c r="W192" t="s">
        <v>206</v>
      </c>
    </row>
    <row r="193" spans="1:23" x14ac:dyDescent="0.25">
      <c r="A193" s="15">
        <v>43131</v>
      </c>
      <c r="B193" t="s">
        <v>475</v>
      </c>
      <c r="C193" t="s">
        <v>194</v>
      </c>
      <c r="E193" t="s">
        <v>195</v>
      </c>
      <c r="F193">
        <v>651.62</v>
      </c>
      <c r="G193">
        <v>651.62</v>
      </c>
      <c r="H193" t="s">
        <v>196</v>
      </c>
      <c r="I193" t="s">
        <v>197</v>
      </c>
      <c r="J193">
        <v>651.62</v>
      </c>
      <c r="K193">
        <v>651.62</v>
      </c>
      <c r="L193" t="s">
        <v>475</v>
      </c>
      <c r="M193" t="s">
        <v>198</v>
      </c>
      <c r="N193" t="s">
        <v>199</v>
      </c>
      <c r="O193">
        <v>0</v>
      </c>
      <c r="P193" t="s">
        <v>200</v>
      </c>
      <c r="Q193">
        <v>49334</v>
      </c>
      <c r="R193" t="s">
        <v>201</v>
      </c>
      <c r="S193" t="s">
        <v>202</v>
      </c>
      <c r="T193" t="s">
        <v>203</v>
      </c>
      <c r="U193" t="s">
        <v>549</v>
      </c>
      <c r="V193" t="s">
        <v>550</v>
      </c>
      <c r="W193" t="s">
        <v>206</v>
      </c>
    </row>
    <row r="194" spans="1:23" x14ac:dyDescent="0.25">
      <c r="A194" s="15">
        <v>43131</v>
      </c>
      <c r="B194" t="s">
        <v>458</v>
      </c>
      <c r="C194" t="s">
        <v>194</v>
      </c>
      <c r="E194" t="s">
        <v>195</v>
      </c>
      <c r="F194">
        <v>788</v>
      </c>
      <c r="G194">
        <v>788</v>
      </c>
      <c r="H194" t="s">
        <v>196</v>
      </c>
      <c r="I194" t="s">
        <v>197</v>
      </c>
      <c r="J194">
        <v>788</v>
      </c>
      <c r="K194">
        <v>788</v>
      </c>
      <c r="L194" t="s">
        <v>458</v>
      </c>
      <c r="M194" t="s">
        <v>198</v>
      </c>
      <c r="N194" t="s">
        <v>199</v>
      </c>
      <c r="O194">
        <v>0</v>
      </c>
      <c r="P194" t="s">
        <v>200</v>
      </c>
      <c r="Q194">
        <v>49359</v>
      </c>
      <c r="R194" t="s">
        <v>201</v>
      </c>
      <c r="S194" t="s">
        <v>202</v>
      </c>
      <c r="T194" t="s">
        <v>203</v>
      </c>
      <c r="U194" t="s">
        <v>551</v>
      </c>
      <c r="V194" t="s">
        <v>552</v>
      </c>
      <c r="W194" t="s">
        <v>206</v>
      </c>
    </row>
    <row r="195" spans="1:23" x14ac:dyDescent="0.25">
      <c r="A195" s="15">
        <v>43131</v>
      </c>
      <c r="B195" t="s">
        <v>490</v>
      </c>
      <c r="C195" t="s">
        <v>194</v>
      </c>
      <c r="E195" t="s">
        <v>195</v>
      </c>
      <c r="F195">
        <v>1168</v>
      </c>
      <c r="G195">
        <v>1168</v>
      </c>
      <c r="H195" t="s">
        <v>196</v>
      </c>
      <c r="I195" t="s">
        <v>197</v>
      </c>
      <c r="J195">
        <v>1168</v>
      </c>
      <c r="K195">
        <v>1168</v>
      </c>
      <c r="L195" t="s">
        <v>490</v>
      </c>
      <c r="M195" t="s">
        <v>198</v>
      </c>
      <c r="N195" t="s">
        <v>199</v>
      </c>
      <c r="O195">
        <v>0</v>
      </c>
      <c r="P195" t="s">
        <v>200</v>
      </c>
      <c r="Q195">
        <v>49360</v>
      </c>
      <c r="R195" t="s">
        <v>201</v>
      </c>
      <c r="S195" t="s">
        <v>202</v>
      </c>
      <c r="T195" t="s">
        <v>203</v>
      </c>
      <c r="U195" t="s">
        <v>553</v>
      </c>
      <c r="V195" t="s">
        <v>554</v>
      </c>
      <c r="W195" t="s">
        <v>206</v>
      </c>
    </row>
    <row r="196" spans="1:23" x14ac:dyDescent="0.25">
      <c r="A196" s="15">
        <v>43131</v>
      </c>
      <c r="B196" t="s">
        <v>555</v>
      </c>
      <c r="C196" t="s">
        <v>194</v>
      </c>
      <c r="E196" t="s">
        <v>195</v>
      </c>
      <c r="F196">
        <v>187.32</v>
      </c>
      <c r="G196">
        <v>187.32</v>
      </c>
      <c r="H196" t="s">
        <v>196</v>
      </c>
      <c r="I196" t="s">
        <v>218</v>
      </c>
      <c r="J196">
        <v>187.32</v>
      </c>
      <c r="K196">
        <v>187.32</v>
      </c>
      <c r="L196" t="s">
        <v>555</v>
      </c>
      <c r="M196" t="s">
        <v>198</v>
      </c>
      <c r="N196" t="s">
        <v>199</v>
      </c>
      <c r="O196">
        <v>0</v>
      </c>
      <c r="P196" t="s">
        <v>200</v>
      </c>
      <c r="Q196">
        <v>49361</v>
      </c>
      <c r="R196" t="s">
        <v>201</v>
      </c>
      <c r="S196" t="s">
        <v>202</v>
      </c>
      <c r="T196" t="s">
        <v>203</v>
      </c>
      <c r="U196" t="s">
        <v>556</v>
      </c>
      <c r="V196" t="s">
        <v>557</v>
      </c>
      <c r="W196" t="s">
        <v>206</v>
      </c>
    </row>
    <row r="197" spans="1:23" x14ac:dyDescent="0.25">
      <c r="A197" s="15">
        <v>43131</v>
      </c>
      <c r="B197" t="s">
        <v>228</v>
      </c>
      <c r="C197" t="s">
        <v>212</v>
      </c>
      <c r="E197" t="s">
        <v>195</v>
      </c>
      <c r="F197">
        <v>659.6</v>
      </c>
      <c r="G197">
        <v>659.6</v>
      </c>
      <c r="H197" t="s">
        <v>196</v>
      </c>
      <c r="I197" t="s">
        <v>197</v>
      </c>
      <c r="J197">
        <v>659.6</v>
      </c>
      <c r="K197">
        <v>659.6</v>
      </c>
      <c r="L197" t="s">
        <v>228</v>
      </c>
      <c r="M197" t="s">
        <v>198</v>
      </c>
      <c r="N197" t="s">
        <v>199</v>
      </c>
      <c r="O197">
        <v>0</v>
      </c>
      <c r="P197" t="s">
        <v>200</v>
      </c>
      <c r="Q197">
        <v>49366</v>
      </c>
      <c r="R197" t="s">
        <v>201</v>
      </c>
      <c r="S197" t="s">
        <v>202</v>
      </c>
      <c r="T197" t="s">
        <v>203</v>
      </c>
      <c r="U197" t="s">
        <v>558</v>
      </c>
      <c r="V197" t="s">
        <v>559</v>
      </c>
      <c r="W197" t="s">
        <v>206</v>
      </c>
    </row>
    <row r="198" spans="1:23" x14ac:dyDescent="0.25">
      <c r="A198" s="15">
        <v>43131</v>
      </c>
      <c r="B198" t="s">
        <v>560</v>
      </c>
      <c r="C198" t="s">
        <v>212</v>
      </c>
      <c r="E198" t="s">
        <v>195</v>
      </c>
      <c r="F198">
        <v>147.19999999999999</v>
      </c>
      <c r="G198">
        <v>147.19999999999999</v>
      </c>
      <c r="H198" t="s">
        <v>196</v>
      </c>
      <c r="I198" t="s">
        <v>197</v>
      </c>
      <c r="J198">
        <v>147.19999999999999</v>
      </c>
      <c r="K198">
        <v>147.19999999999999</v>
      </c>
      <c r="L198" t="s">
        <v>560</v>
      </c>
      <c r="M198" t="s">
        <v>198</v>
      </c>
      <c r="N198" t="s">
        <v>199</v>
      </c>
      <c r="O198">
        <v>0</v>
      </c>
      <c r="P198" t="s">
        <v>200</v>
      </c>
      <c r="Q198">
        <v>49367</v>
      </c>
      <c r="R198" t="s">
        <v>201</v>
      </c>
      <c r="S198" t="s">
        <v>202</v>
      </c>
      <c r="T198" t="s">
        <v>203</v>
      </c>
      <c r="U198" t="s">
        <v>558</v>
      </c>
      <c r="V198" t="s">
        <v>561</v>
      </c>
      <c r="W198" t="s">
        <v>206</v>
      </c>
    </row>
    <row r="199" spans="1:23" x14ac:dyDescent="0.25">
      <c r="A199" s="15">
        <v>43131</v>
      </c>
      <c r="B199" t="s">
        <v>285</v>
      </c>
      <c r="C199" t="s">
        <v>212</v>
      </c>
      <c r="E199" t="s">
        <v>195</v>
      </c>
      <c r="F199">
        <v>3701.32</v>
      </c>
      <c r="G199">
        <v>3701.32</v>
      </c>
      <c r="H199" t="s">
        <v>196</v>
      </c>
      <c r="I199" t="s">
        <v>197</v>
      </c>
      <c r="J199">
        <v>3701.32</v>
      </c>
      <c r="K199">
        <v>3701.32</v>
      </c>
      <c r="L199" t="s">
        <v>285</v>
      </c>
      <c r="M199" t="s">
        <v>198</v>
      </c>
      <c r="N199" t="s">
        <v>199</v>
      </c>
      <c r="O199">
        <v>0</v>
      </c>
      <c r="P199" t="s">
        <v>200</v>
      </c>
      <c r="Q199">
        <v>49368</v>
      </c>
      <c r="R199" t="s">
        <v>201</v>
      </c>
      <c r="S199" t="s">
        <v>202</v>
      </c>
      <c r="T199" t="s">
        <v>203</v>
      </c>
      <c r="U199" t="s">
        <v>562</v>
      </c>
      <c r="V199" t="s">
        <v>563</v>
      </c>
      <c r="W199" t="s">
        <v>206</v>
      </c>
    </row>
    <row r="200" spans="1:23" x14ac:dyDescent="0.25">
      <c r="A200" s="15">
        <v>43131</v>
      </c>
      <c r="B200" t="s">
        <v>285</v>
      </c>
      <c r="C200" t="s">
        <v>212</v>
      </c>
      <c r="E200" t="s">
        <v>195</v>
      </c>
      <c r="F200">
        <v>-157.66</v>
      </c>
      <c r="G200">
        <v>157.66</v>
      </c>
      <c r="H200" t="s">
        <v>217</v>
      </c>
      <c r="I200" t="s">
        <v>218</v>
      </c>
      <c r="J200">
        <v>157.66</v>
      </c>
      <c r="K200">
        <v>-157.66</v>
      </c>
      <c r="L200" t="s">
        <v>285</v>
      </c>
      <c r="M200" t="s">
        <v>198</v>
      </c>
      <c r="N200" t="s">
        <v>199</v>
      </c>
      <c r="O200">
        <v>0</v>
      </c>
      <c r="P200" t="s">
        <v>200</v>
      </c>
      <c r="Q200">
        <v>49369</v>
      </c>
      <c r="R200" t="s">
        <v>201</v>
      </c>
      <c r="S200" t="s">
        <v>202</v>
      </c>
      <c r="T200" t="s">
        <v>203</v>
      </c>
      <c r="U200" t="s">
        <v>564</v>
      </c>
      <c r="V200" t="s">
        <v>565</v>
      </c>
      <c r="W200" t="s">
        <v>206</v>
      </c>
    </row>
    <row r="201" spans="1:23" x14ac:dyDescent="0.25">
      <c r="A201" s="15">
        <v>43131</v>
      </c>
      <c r="B201" t="s">
        <v>566</v>
      </c>
      <c r="C201" t="s">
        <v>212</v>
      </c>
      <c r="E201" t="s">
        <v>195</v>
      </c>
      <c r="F201">
        <v>-2091.5500000000002</v>
      </c>
      <c r="G201">
        <v>2091.5500000000002</v>
      </c>
      <c r="H201" t="s">
        <v>217</v>
      </c>
      <c r="I201" t="s">
        <v>197</v>
      </c>
      <c r="J201">
        <v>2091.5500000000002</v>
      </c>
      <c r="K201">
        <v>-2091.5500000000002</v>
      </c>
      <c r="L201" t="s">
        <v>566</v>
      </c>
      <c r="M201" t="s">
        <v>198</v>
      </c>
      <c r="N201" t="s">
        <v>199</v>
      </c>
      <c r="O201">
        <v>0</v>
      </c>
      <c r="P201" t="s">
        <v>200</v>
      </c>
      <c r="Q201">
        <v>49370</v>
      </c>
      <c r="R201" t="s">
        <v>201</v>
      </c>
      <c r="S201" t="s">
        <v>202</v>
      </c>
      <c r="T201" t="s">
        <v>203</v>
      </c>
      <c r="U201" t="s">
        <v>567</v>
      </c>
      <c r="V201" t="s">
        <v>568</v>
      </c>
      <c r="W201" t="s">
        <v>206</v>
      </c>
    </row>
    <row r="202" spans="1:23" x14ac:dyDescent="0.25">
      <c r="A202" s="15">
        <v>43131</v>
      </c>
      <c r="B202" t="s">
        <v>228</v>
      </c>
      <c r="C202" t="s">
        <v>212</v>
      </c>
      <c r="E202" t="s">
        <v>195</v>
      </c>
      <c r="F202">
        <v>-152.85</v>
      </c>
      <c r="G202">
        <v>152.85</v>
      </c>
      <c r="H202" t="s">
        <v>217</v>
      </c>
      <c r="I202" t="s">
        <v>218</v>
      </c>
      <c r="J202">
        <v>152.85</v>
      </c>
      <c r="K202">
        <v>-152.85</v>
      </c>
      <c r="L202" t="s">
        <v>228</v>
      </c>
      <c r="M202" t="s">
        <v>198</v>
      </c>
      <c r="N202" t="s">
        <v>199</v>
      </c>
      <c r="O202">
        <v>0</v>
      </c>
      <c r="P202" t="s">
        <v>200</v>
      </c>
      <c r="Q202">
        <v>49373</v>
      </c>
      <c r="R202" t="s">
        <v>201</v>
      </c>
      <c r="S202" t="s">
        <v>202</v>
      </c>
      <c r="T202" t="s">
        <v>203</v>
      </c>
      <c r="U202" t="s">
        <v>569</v>
      </c>
      <c r="V202" t="s">
        <v>570</v>
      </c>
      <c r="W202" t="s">
        <v>206</v>
      </c>
    </row>
    <row r="203" spans="1:23" x14ac:dyDescent="0.25">
      <c r="A203" s="15">
        <v>43131</v>
      </c>
      <c r="B203" t="s">
        <v>228</v>
      </c>
      <c r="C203" t="s">
        <v>212</v>
      </c>
      <c r="E203" t="s">
        <v>195</v>
      </c>
      <c r="F203">
        <v>1885.11</v>
      </c>
      <c r="G203">
        <v>1885.11</v>
      </c>
      <c r="H203" t="s">
        <v>196</v>
      </c>
      <c r="I203" t="s">
        <v>197</v>
      </c>
      <c r="J203">
        <v>1885.11</v>
      </c>
      <c r="K203">
        <v>1885.11</v>
      </c>
      <c r="L203" t="s">
        <v>228</v>
      </c>
      <c r="M203" t="s">
        <v>198</v>
      </c>
      <c r="N203" t="s">
        <v>199</v>
      </c>
      <c r="O203">
        <v>0</v>
      </c>
      <c r="P203" t="s">
        <v>200</v>
      </c>
      <c r="Q203">
        <v>49374</v>
      </c>
      <c r="R203" t="s">
        <v>201</v>
      </c>
      <c r="S203" t="s">
        <v>202</v>
      </c>
      <c r="T203" t="s">
        <v>203</v>
      </c>
      <c r="U203" t="s">
        <v>571</v>
      </c>
      <c r="V203" t="s">
        <v>572</v>
      </c>
      <c r="W203" t="s">
        <v>206</v>
      </c>
    </row>
    <row r="204" spans="1:23" x14ac:dyDescent="0.25">
      <c r="A204" s="15">
        <v>43131</v>
      </c>
      <c r="B204" t="s">
        <v>560</v>
      </c>
      <c r="C204" t="s">
        <v>212</v>
      </c>
      <c r="E204" t="s">
        <v>195</v>
      </c>
      <c r="F204">
        <v>399.07</v>
      </c>
      <c r="G204">
        <v>399.07</v>
      </c>
      <c r="H204" t="s">
        <v>196</v>
      </c>
      <c r="I204" t="s">
        <v>197</v>
      </c>
      <c r="J204">
        <v>399.07</v>
      </c>
      <c r="K204">
        <v>399.07</v>
      </c>
      <c r="L204" t="s">
        <v>560</v>
      </c>
      <c r="M204" t="s">
        <v>198</v>
      </c>
      <c r="N204" t="s">
        <v>199</v>
      </c>
      <c r="O204">
        <v>0</v>
      </c>
      <c r="P204" t="s">
        <v>200</v>
      </c>
      <c r="Q204">
        <v>49375</v>
      </c>
      <c r="R204" t="s">
        <v>201</v>
      </c>
      <c r="S204" t="s">
        <v>202</v>
      </c>
      <c r="T204" t="s">
        <v>203</v>
      </c>
      <c r="U204" t="s">
        <v>571</v>
      </c>
      <c r="V204" t="s">
        <v>573</v>
      </c>
      <c r="W204" t="s">
        <v>206</v>
      </c>
    </row>
    <row r="205" spans="1:23" x14ac:dyDescent="0.25">
      <c r="A205" s="15">
        <v>43131</v>
      </c>
      <c r="B205" t="s">
        <v>228</v>
      </c>
      <c r="C205" t="s">
        <v>212</v>
      </c>
      <c r="E205" t="s">
        <v>195</v>
      </c>
      <c r="F205">
        <v>244.97</v>
      </c>
      <c r="G205">
        <v>244.97</v>
      </c>
      <c r="H205" t="s">
        <v>196</v>
      </c>
      <c r="I205" t="s">
        <v>197</v>
      </c>
      <c r="J205">
        <v>244.97</v>
      </c>
      <c r="K205">
        <v>244.97</v>
      </c>
      <c r="L205" t="s">
        <v>228</v>
      </c>
      <c r="M205" t="s">
        <v>198</v>
      </c>
      <c r="N205" t="s">
        <v>199</v>
      </c>
      <c r="O205">
        <v>0</v>
      </c>
      <c r="P205" t="s">
        <v>200</v>
      </c>
      <c r="Q205">
        <v>49376</v>
      </c>
      <c r="R205" t="s">
        <v>201</v>
      </c>
      <c r="S205" t="s">
        <v>202</v>
      </c>
      <c r="T205" t="s">
        <v>203</v>
      </c>
      <c r="U205" t="s">
        <v>574</v>
      </c>
      <c r="V205" t="s">
        <v>575</v>
      </c>
      <c r="W205" t="s">
        <v>206</v>
      </c>
    </row>
    <row r="206" spans="1:23" x14ac:dyDescent="0.25">
      <c r="A206" s="15">
        <v>43131</v>
      </c>
      <c r="B206" t="s">
        <v>228</v>
      </c>
      <c r="C206" t="s">
        <v>212</v>
      </c>
      <c r="E206" t="s">
        <v>195</v>
      </c>
      <c r="F206">
        <v>460.59</v>
      </c>
      <c r="G206">
        <v>460.59</v>
      </c>
      <c r="H206" t="s">
        <v>196</v>
      </c>
      <c r="I206" t="s">
        <v>197</v>
      </c>
      <c r="J206">
        <v>460.59</v>
      </c>
      <c r="K206">
        <v>460.59</v>
      </c>
      <c r="L206" t="s">
        <v>228</v>
      </c>
      <c r="M206" t="s">
        <v>198</v>
      </c>
      <c r="N206" t="s">
        <v>199</v>
      </c>
      <c r="O206">
        <v>0</v>
      </c>
      <c r="P206" t="s">
        <v>200</v>
      </c>
      <c r="Q206">
        <v>49377</v>
      </c>
      <c r="R206" t="s">
        <v>201</v>
      </c>
      <c r="S206" t="s">
        <v>202</v>
      </c>
      <c r="T206" t="s">
        <v>203</v>
      </c>
      <c r="U206" t="s">
        <v>576</v>
      </c>
      <c r="V206" t="s">
        <v>577</v>
      </c>
      <c r="W206" t="s">
        <v>206</v>
      </c>
    </row>
    <row r="207" spans="1:23" x14ac:dyDescent="0.25">
      <c r="A207" s="15">
        <v>43131</v>
      </c>
      <c r="B207" t="s">
        <v>228</v>
      </c>
      <c r="C207" t="s">
        <v>212</v>
      </c>
      <c r="E207" t="s">
        <v>195</v>
      </c>
      <c r="F207">
        <v>2356.6</v>
      </c>
      <c r="G207">
        <v>2356.6</v>
      </c>
      <c r="H207" t="s">
        <v>196</v>
      </c>
      <c r="I207" t="s">
        <v>197</v>
      </c>
      <c r="J207">
        <v>2356.6</v>
      </c>
      <c r="K207">
        <v>2356.6</v>
      </c>
      <c r="L207" t="s">
        <v>228</v>
      </c>
      <c r="M207" t="s">
        <v>198</v>
      </c>
      <c r="N207" t="s">
        <v>199</v>
      </c>
      <c r="O207">
        <v>0</v>
      </c>
      <c r="P207" t="s">
        <v>200</v>
      </c>
      <c r="Q207">
        <v>49378</v>
      </c>
      <c r="R207" t="s">
        <v>201</v>
      </c>
      <c r="S207" t="s">
        <v>202</v>
      </c>
      <c r="T207" t="s">
        <v>203</v>
      </c>
      <c r="U207" t="s">
        <v>578</v>
      </c>
      <c r="V207" t="s">
        <v>579</v>
      </c>
      <c r="W207" t="s">
        <v>206</v>
      </c>
    </row>
    <row r="208" spans="1:23" x14ac:dyDescent="0.25">
      <c r="A208" s="15">
        <v>43131</v>
      </c>
      <c r="B208" t="s">
        <v>228</v>
      </c>
      <c r="C208" t="s">
        <v>212</v>
      </c>
      <c r="E208" t="s">
        <v>195</v>
      </c>
      <c r="F208">
        <v>-253.73</v>
      </c>
      <c r="G208">
        <v>253.73</v>
      </c>
      <c r="H208" t="s">
        <v>217</v>
      </c>
      <c r="I208" t="s">
        <v>218</v>
      </c>
      <c r="J208">
        <v>253.73</v>
      </c>
      <c r="K208">
        <v>-253.73</v>
      </c>
      <c r="L208" t="s">
        <v>228</v>
      </c>
      <c r="M208" t="s">
        <v>198</v>
      </c>
      <c r="N208" t="s">
        <v>199</v>
      </c>
      <c r="O208">
        <v>0</v>
      </c>
      <c r="P208" t="s">
        <v>200</v>
      </c>
      <c r="Q208">
        <v>49379</v>
      </c>
      <c r="R208" t="s">
        <v>201</v>
      </c>
      <c r="S208" t="s">
        <v>202</v>
      </c>
      <c r="T208" t="s">
        <v>203</v>
      </c>
      <c r="U208" t="s">
        <v>580</v>
      </c>
      <c r="V208" t="s">
        <v>581</v>
      </c>
      <c r="W208" t="s">
        <v>206</v>
      </c>
    </row>
    <row r="209" spans="1:23" x14ac:dyDescent="0.25">
      <c r="A209" s="15">
        <v>43131</v>
      </c>
      <c r="B209" t="s">
        <v>228</v>
      </c>
      <c r="C209" t="s">
        <v>208</v>
      </c>
      <c r="E209" t="s">
        <v>195</v>
      </c>
      <c r="F209">
        <v>1877.76</v>
      </c>
      <c r="G209">
        <v>1877.76</v>
      </c>
      <c r="H209" t="s">
        <v>196</v>
      </c>
      <c r="I209" t="s">
        <v>197</v>
      </c>
      <c r="J209">
        <v>1877.76</v>
      </c>
      <c r="K209">
        <v>1877.76</v>
      </c>
      <c r="L209" t="s">
        <v>228</v>
      </c>
      <c r="M209" t="s">
        <v>198</v>
      </c>
      <c r="N209" t="s">
        <v>199</v>
      </c>
      <c r="O209">
        <v>0</v>
      </c>
      <c r="P209" t="s">
        <v>200</v>
      </c>
      <c r="Q209">
        <v>49380</v>
      </c>
      <c r="R209" t="s">
        <v>201</v>
      </c>
      <c r="S209" t="s">
        <v>202</v>
      </c>
      <c r="T209" t="s">
        <v>203</v>
      </c>
      <c r="U209" t="s">
        <v>582</v>
      </c>
      <c r="V209" t="s">
        <v>583</v>
      </c>
      <c r="W209" t="s">
        <v>206</v>
      </c>
    </row>
    <row r="210" spans="1:23" x14ac:dyDescent="0.25">
      <c r="A210" s="15">
        <v>43131</v>
      </c>
      <c r="B210" t="s">
        <v>228</v>
      </c>
      <c r="C210" t="s">
        <v>208</v>
      </c>
      <c r="E210" t="s">
        <v>195</v>
      </c>
      <c r="F210">
        <v>1650.45</v>
      </c>
      <c r="G210">
        <v>1650.45</v>
      </c>
      <c r="H210" t="s">
        <v>196</v>
      </c>
      <c r="I210" t="s">
        <v>197</v>
      </c>
      <c r="J210">
        <v>1650.45</v>
      </c>
      <c r="K210">
        <v>1650.45</v>
      </c>
      <c r="L210" t="s">
        <v>228</v>
      </c>
      <c r="M210" t="s">
        <v>198</v>
      </c>
      <c r="N210" t="s">
        <v>199</v>
      </c>
      <c r="O210">
        <v>0</v>
      </c>
      <c r="P210" t="s">
        <v>200</v>
      </c>
      <c r="Q210">
        <v>49381</v>
      </c>
      <c r="R210" t="s">
        <v>201</v>
      </c>
      <c r="S210" t="s">
        <v>202</v>
      </c>
      <c r="T210" t="s">
        <v>203</v>
      </c>
      <c r="U210" t="s">
        <v>584</v>
      </c>
      <c r="V210" t="s">
        <v>585</v>
      </c>
      <c r="W210" t="s">
        <v>206</v>
      </c>
    </row>
    <row r="211" spans="1:23" x14ac:dyDescent="0.25">
      <c r="A211" s="15">
        <v>43131</v>
      </c>
      <c r="B211" t="s">
        <v>560</v>
      </c>
      <c r="C211" t="s">
        <v>208</v>
      </c>
      <c r="E211" t="s">
        <v>195</v>
      </c>
      <c r="F211">
        <v>437</v>
      </c>
      <c r="G211">
        <v>437</v>
      </c>
      <c r="H211" t="s">
        <v>196</v>
      </c>
      <c r="I211" t="s">
        <v>197</v>
      </c>
      <c r="J211">
        <v>437</v>
      </c>
      <c r="K211">
        <v>437</v>
      </c>
      <c r="L211" t="s">
        <v>560</v>
      </c>
      <c r="M211" t="s">
        <v>198</v>
      </c>
      <c r="N211" t="s">
        <v>199</v>
      </c>
      <c r="O211">
        <v>0</v>
      </c>
      <c r="P211" t="s">
        <v>200</v>
      </c>
      <c r="Q211">
        <v>49382</v>
      </c>
      <c r="R211" t="s">
        <v>201</v>
      </c>
      <c r="S211" t="s">
        <v>202</v>
      </c>
      <c r="T211" t="s">
        <v>203</v>
      </c>
      <c r="U211" t="s">
        <v>584</v>
      </c>
      <c r="V211" t="s">
        <v>586</v>
      </c>
      <c r="W211" t="s">
        <v>206</v>
      </c>
    </row>
    <row r="212" spans="1:23" x14ac:dyDescent="0.25">
      <c r="A212" s="15">
        <v>43131</v>
      </c>
      <c r="B212" t="s">
        <v>228</v>
      </c>
      <c r="C212" t="s">
        <v>208</v>
      </c>
      <c r="E212" t="s">
        <v>195</v>
      </c>
      <c r="F212">
        <v>-126.66</v>
      </c>
      <c r="G212">
        <v>126.66</v>
      </c>
      <c r="H212" t="s">
        <v>217</v>
      </c>
      <c r="I212" t="s">
        <v>218</v>
      </c>
      <c r="J212">
        <v>126.66</v>
      </c>
      <c r="K212">
        <v>-126.66</v>
      </c>
      <c r="L212" t="s">
        <v>228</v>
      </c>
      <c r="M212" t="s">
        <v>198</v>
      </c>
      <c r="N212" t="s">
        <v>199</v>
      </c>
      <c r="O212">
        <v>0</v>
      </c>
      <c r="P212" t="s">
        <v>200</v>
      </c>
      <c r="Q212">
        <v>49383</v>
      </c>
      <c r="R212" t="s">
        <v>201</v>
      </c>
      <c r="S212" t="s">
        <v>202</v>
      </c>
      <c r="T212" t="s">
        <v>203</v>
      </c>
      <c r="U212" t="s">
        <v>587</v>
      </c>
      <c r="V212" t="s">
        <v>588</v>
      </c>
      <c r="W212" t="s">
        <v>206</v>
      </c>
    </row>
    <row r="213" spans="1:23" x14ac:dyDescent="0.25">
      <c r="A213" s="15">
        <v>43131</v>
      </c>
      <c r="B213" t="s">
        <v>228</v>
      </c>
      <c r="C213" t="s">
        <v>208</v>
      </c>
      <c r="E213" t="s">
        <v>195</v>
      </c>
      <c r="F213">
        <v>127.96</v>
      </c>
      <c r="G213">
        <v>127.96</v>
      </c>
      <c r="H213" t="s">
        <v>196</v>
      </c>
      <c r="I213" t="s">
        <v>197</v>
      </c>
      <c r="J213">
        <v>127.96</v>
      </c>
      <c r="K213">
        <v>127.96</v>
      </c>
      <c r="L213" t="s">
        <v>228</v>
      </c>
      <c r="M213" t="s">
        <v>198</v>
      </c>
      <c r="N213" t="s">
        <v>199</v>
      </c>
      <c r="O213">
        <v>0</v>
      </c>
      <c r="P213" t="s">
        <v>200</v>
      </c>
      <c r="Q213">
        <v>49384</v>
      </c>
      <c r="R213" t="s">
        <v>201</v>
      </c>
      <c r="S213" t="s">
        <v>202</v>
      </c>
      <c r="T213" t="s">
        <v>203</v>
      </c>
      <c r="U213" t="s">
        <v>589</v>
      </c>
      <c r="V213" t="s">
        <v>590</v>
      </c>
      <c r="W213" t="s">
        <v>206</v>
      </c>
    </row>
    <row r="214" spans="1:23" x14ac:dyDescent="0.25">
      <c r="A214" s="15">
        <v>43131</v>
      </c>
      <c r="B214" t="s">
        <v>560</v>
      </c>
      <c r="C214" t="s">
        <v>208</v>
      </c>
      <c r="E214" t="s">
        <v>195</v>
      </c>
      <c r="F214">
        <v>61.43</v>
      </c>
      <c r="G214">
        <v>61.43</v>
      </c>
      <c r="H214" t="s">
        <v>196</v>
      </c>
      <c r="I214" t="s">
        <v>197</v>
      </c>
      <c r="J214">
        <v>61.43</v>
      </c>
      <c r="K214">
        <v>61.43</v>
      </c>
      <c r="L214" t="s">
        <v>560</v>
      </c>
      <c r="M214" t="s">
        <v>198</v>
      </c>
      <c r="N214" t="s">
        <v>199</v>
      </c>
      <c r="O214">
        <v>0</v>
      </c>
      <c r="P214" t="s">
        <v>200</v>
      </c>
      <c r="Q214">
        <v>49385</v>
      </c>
      <c r="R214" t="s">
        <v>201</v>
      </c>
      <c r="S214" t="s">
        <v>202</v>
      </c>
      <c r="T214" t="s">
        <v>203</v>
      </c>
      <c r="U214" t="s">
        <v>589</v>
      </c>
      <c r="V214" t="s">
        <v>591</v>
      </c>
      <c r="W214" t="s">
        <v>206</v>
      </c>
    </row>
    <row r="215" spans="1:23" x14ac:dyDescent="0.25">
      <c r="A215" s="15">
        <v>43131</v>
      </c>
      <c r="B215" t="s">
        <v>285</v>
      </c>
      <c r="C215" t="s">
        <v>208</v>
      </c>
      <c r="E215" t="s">
        <v>195</v>
      </c>
      <c r="F215">
        <v>7556.4</v>
      </c>
      <c r="G215">
        <v>7556.4</v>
      </c>
      <c r="H215" t="s">
        <v>196</v>
      </c>
      <c r="I215" t="s">
        <v>197</v>
      </c>
      <c r="J215">
        <v>7556.4</v>
      </c>
      <c r="K215">
        <v>7556.4</v>
      </c>
      <c r="L215" t="s">
        <v>285</v>
      </c>
      <c r="M215" t="s">
        <v>198</v>
      </c>
      <c r="N215" t="s">
        <v>199</v>
      </c>
      <c r="O215">
        <v>0</v>
      </c>
      <c r="P215" t="s">
        <v>200</v>
      </c>
      <c r="Q215">
        <v>49386</v>
      </c>
      <c r="R215" t="s">
        <v>201</v>
      </c>
      <c r="S215" t="s">
        <v>202</v>
      </c>
      <c r="T215" t="s">
        <v>203</v>
      </c>
      <c r="U215" t="s">
        <v>592</v>
      </c>
      <c r="V215" t="s">
        <v>593</v>
      </c>
      <c r="W215" t="s">
        <v>206</v>
      </c>
    </row>
    <row r="216" spans="1:23" x14ac:dyDescent="0.25">
      <c r="A216" s="15">
        <v>43131</v>
      </c>
      <c r="B216" t="s">
        <v>285</v>
      </c>
      <c r="C216" t="s">
        <v>208</v>
      </c>
      <c r="E216" t="s">
        <v>195</v>
      </c>
      <c r="F216">
        <v>-157.16</v>
      </c>
      <c r="G216">
        <v>157.16</v>
      </c>
      <c r="H216" t="s">
        <v>217</v>
      </c>
      <c r="I216" t="s">
        <v>218</v>
      </c>
      <c r="J216">
        <v>157.16</v>
      </c>
      <c r="K216">
        <v>-157.16</v>
      </c>
      <c r="L216" t="s">
        <v>285</v>
      </c>
      <c r="M216" t="s">
        <v>198</v>
      </c>
      <c r="N216" t="s">
        <v>199</v>
      </c>
      <c r="O216">
        <v>0</v>
      </c>
      <c r="P216" t="s">
        <v>200</v>
      </c>
      <c r="Q216">
        <v>49387</v>
      </c>
      <c r="R216" t="s">
        <v>201</v>
      </c>
      <c r="S216" t="s">
        <v>202</v>
      </c>
      <c r="T216" t="s">
        <v>203</v>
      </c>
      <c r="U216" t="s">
        <v>594</v>
      </c>
      <c r="V216" t="s">
        <v>595</v>
      </c>
      <c r="W216" t="s">
        <v>206</v>
      </c>
    </row>
    <row r="217" spans="1:23" x14ac:dyDescent="0.25">
      <c r="A217" s="15">
        <v>43131</v>
      </c>
      <c r="B217" t="s">
        <v>566</v>
      </c>
      <c r="C217" t="s">
        <v>208</v>
      </c>
      <c r="E217" t="s">
        <v>195</v>
      </c>
      <c r="F217">
        <v>-3391.74</v>
      </c>
      <c r="G217">
        <v>3391.74</v>
      </c>
      <c r="H217" t="s">
        <v>217</v>
      </c>
      <c r="I217" t="s">
        <v>197</v>
      </c>
      <c r="J217">
        <v>3391.74</v>
      </c>
      <c r="K217">
        <v>-3391.74</v>
      </c>
      <c r="L217" t="s">
        <v>566</v>
      </c>
      <c r="M217" t="s">
        <v>198</v>
      </c>
      <c r="N217" t="s">
        <v>199</v>
      </c>
      <c r="O217">
        <v>0</v>
      </c>
      <c r="P217" t="s">
        <v>200</v>
      </c>
      <c r="Q217">
        <v>49388</v>
      </c>
      <c r="R217" t="s">
        <v>201</v>
      </c>
      <c r="S217" t="s">
        <v>202</v>
      </c>
      <c r="T217" t="s">
        <v>203</v>
      </c>
      <c r="U217" t="s">
        <v>596</v>
      </c>
      <c r="V217" t="s">
        <v>597</v>
      </c>
      <c r="W217" t="s">
        <v>206</v>
      </c>
    </row>
    <row r="218" spans="1:23" x14ac:dyDescent="0.25">
      <c r="A218" s="15">
        <v>43131</v>
      </c>
      <c r="B218" t="s">
        <v>285</v>
      </c>
      <c r="C218" t="s">
        <v>208</v>
      </c>
      <c r="E218" t="s">
        <v>195</v>
      </c>
      <c r="F218">
        <v>-112.14</v>
      </c>
      <c r="G218">
        <v>112.14</v>
      </c>
      <c r="H218" t="s">
        <v>217</v>
      </c>
      <c r="I218" t="s">
        <v>218</v>
      </c>
      <c r="J218">
        <v>112.14</v>
      </c>
      <c r="K218">
        <v>-112.14</v>
      </c>
      <c r="L218" t="s">
        <v>285</v>
      </c>
      <c r="M218" t="s">
        <v>198</v>
      </c>
      <c r="N218" t="s">
        <v>199</v>
      </c>
      <c r="O218">
        <v>0</v>
      </c>
      <c r="P218" t="s">
        <v>200</v>
      </c>
      <c r="Q218">
        <v>49389</v>
      </c>
      <c r="R218" t="s">
        <v>201</v>
      </c>
      <c r="S218" t="s">
        <v>202</v>
      </c>
      <c r="T218" t="s">
        <v>203</v>
      </c>
      <c r="U218" t="s">
        <v>598</v>
      </c>
      <c r="V218" t="s">
        <v>599</v>
      </c>
      <c r="W218" t="s">
        <v>206</v>
      </c>
    </row>
    <row r="219" spans="1:23" x14ac:dyDescent="0.25">
      <c r="A219" s="15">
        <v>43131</v>
      </c>
      <c r="B219" t="s">
        <v>490</v>
      </c>
      <c r="C219" t="s">
        <v>207</v>
      </c>
      <c r="E219" t="s">
        <v>195</v>
      </c>
      <c r="F219">
        <v>621</v>
      </c>
      <c r="G219">
        <v>621</v>
      </c>
      <c r="H219" t="s">
        <v>196</v>
      </c>
      <c r="I219" t="s">
        <v>197</v>
      </c>
      <c r="J219">
        <v>621</v>
      </c>
      <c r="K219">
        <v>621</v>
      </c>
      <c r="L219" t="s">
        <v>490</v>
      </c>
      <c r="M219" t="s">
        <v>198</v>
      </c>
      <c r="N219" t="s">
        <v>199</v>
      </c>
      <c r="O219">
        <v>0</v>
      </c>
      <c r="P219" t="s">
        <v>200</v>
      </c>
      <c r="Q219">
        <v>49390</v>
      </c>
      <c r="R219" t="s">
        <v>201</v>
      </c>
      <c r="S219" t="s">
        <v>202</v>
      </c>
      <c r="T219" t="s">
        <v>203</v>
      </c>
      <c r="U219" t="s">
        <v>600</v>
      </c>
      <c r="V219" t="s">
        <v>601</v>
      </c>
      <c r="W219" t="s">
        <v>206</v>
      </c>
    </row>
    <row r="220" spans="1:23" x14ac:dyDescent="0.25">
      <c r="A220" s="15">
        <v>43131</v>
      </c>
      <c r="B220" t="s">
        <v>490</v>
      </c>
      <c r="C220" t="s">
        <v>207</v>
      </c>
      <c r="E220" t="s">
        <v>195</v>
      </c>
      <c r="F220">
        <v>2826.75</v>
      </c>
      <c r="G220">
        <v>2826.75</v>
      </c>
      <c r="H220" t="s">
        <v>196</v>
      </c>
      <c r="I220" t="s">
        <v>197</v>
      </c>
      <c r="J220">
        <v>2826.75</v>
      </c>
      <c r="K220">
        <v>2826.75</v>
      </c>
      <c r="L220" t="s">
        <v>490</v>
      </c>
      <c r="M220" t="s">
        <v>198</v>
      </c>
      <c r="N220" t="s">
        <v>199</v>
      </c>
      <c r="O220">
        <v>0</v>
      </c>
      <c r="P220" t="s">
        <v>200</v>
      </c>
      <c r="Q220">
        <v>49391</v>
      </c>
      <c r="R220" t="s">
        <v>201</v>
      </c>
      <c r="S220" t="s">
        <v>202</v>
      </c>
      <c r="T220" t="s">
        <v>203</v>
      </c>
      <c r="U220" t="s">
        <v>602</v>
      </c>
      <c r="V220" t="s">
        <v>603</v>
      </c>
      <c r="W220" t="s">
        <v>206</v>
      </c>
    </row>
    <row r="221" spans="1:23" x14ac:dyDescent="0.25">
      <c r="A221" s="15">
        <v>43131</v>
      </c>
      <c r="B221" t="s">
        <v>193</v>
      </c>
      <c r="C221" t="s">
        <v>207</v>
      </c>
      <c r="E221" t="s">
        <v>195</v>
      </c>
      <c r="F221">
        <v>105.46</v>
      </c>
      <c r="G221">
        <v>105.46</v>
      </c>
      <c r="H221" t="s">
        <v>196</v>
      </c>
      <c r="I221" t="s">
        <v>197</v>
      </c>
      <c r="J221">
        <v>105.46</v>
      </c>
      <c r="K221">
        <v>105.46</v>
      </c>
      <c r="L221" t="s">
        <v>193</v>
      </c>
      <c r="M221" t="s">
        <v>198</v>
      </c>
      <c r="N221" t="s">
        <v>199</v>
      </c>
      <c r="O221">
        <v>0</v>
      </c>
      <c r="P221" t="s">
        <v>200</v>
      </c>
      <c r="Q221">
        <v>49392</v>
      </c>
      <c r="R221" t="s">
        <v>201</v>
      </c>
      <c r="S221" t="s">
        <v>202</v>
      </c>
      <c r="T221" t="s">
        <v>203</v>
      </c>
      <c r="U221" t="s">
        <v>604</v>
      </c>
      <c r="V221" t="s">
        <v>605</v>
      </c>
      <c r="W221" t="s">
        <v>206</v>
      </c>
    </row>
    <row r="222" spans="1:23" x14ac:dyDescent="0.25">
      <c r="A222" s="15">
        <v>43131</v>
      </c>
      <c r="B222" t="s">
        <v>544</v>
      </c>
      <c r="C222" t="s">
        <v>207</v>
      </c>
      <c r="E222" t="s">
        <v>195</v>
      </c>
      <c r="F222">
        <v>69.099999999999994</v>
      </c>
      <c r="G222">
        <v>69.099999999999994</v>
      </c>
      <c r="H222" t="s">
        <v>196</v>
      </c>
      <c r="I222" t="s">
        <v>197</v>
      </c>
      <c r="J222">
        <v>69.099999999999994</v>
      </c>
      <c r="K222">
        <v>69.099999999999994</v>
      </c>
      <c r="L222" t="s">
        <v>544</v>
      </c>
      <c r="M222" t="s">
        <v>198</v>
      </c>
      <c r="N222" t="s">
        <v>199</v>
      </c>
      <c r="O222">
        <v>0</v>
      </c>
      <c r="P222" t="s">
        <v>200</v>
      </c>
      <c r="Q222">
        <v>49393</v>
      </c>
      <c r="R222" t="s">
        <v>201</v>
      </c>
      <c r="S222" t="s">
        <v>202</v>
      </c>
      <c r="T222" t="s">
        <v>203</v>
      </c>
      <c r="U222" t="s">
        <v>606</v>
      </c>
      <c r="V222" t="s">
        <v>607</v>
      </c>
      <c r="W222" t="s">
        <v>206</v>
      </c>
    </row>
    <row r="223" spans="1:23" x14ac:dyDescent="0.25">
      <c r="A223" s="15">
        <v>43131</v>
      </c>
      <c r="B223" t="s">
        <v>475</v>
      </c>
      <c r="C223" t="s">
        <v>212</v>
      </c>
      <c r="E223" t="s">
        <v>195</v>
      </c>
      <c r="F223">
        <v>324.75</v>
      </c>
      <c r="G223">
        <v>324.75</v>
      </c>
      <c r="H223" t="s">
        <v>196</v>
      </c>
      <c r="I223" t="s">
        <v>197</v>
      </c>
      <c r="J223">
        <v>324.75</v>
      </c>
      <c r="K223">
        <v>324.75</v>
      </c>
      <c r="L223" t="s">
        <v>475</v>
      </c>
      <c r="M223" t="s">
        <v>198</v>
      </c>
      <c r="N223" t="s">
        <v>199</v>
      </c>
      <c r="O223">
        <v>0</v>
      </c>
      <c r="P223" t="s">
        <v>200</v>
      </c>
      <c r="Q223">
        <v>49398</v>
      </c>
      <c r="R223" t="s">
        <v>201</v>
      </c>
      <c r="S223" t="s">
        <v>202</v>
      </c>
      <c r="T223" t="s">
        <v>203</v>
      </c>
      <c r="U223" t="s">
        <v>608</v>
      </c>
      <c r="V223" t="s">
        <v>609</v>
      </c>
      <c r="W223" t="s">
        <v>206</v>
      </c>
    </row>
    <row r="224" spans="1:23" x14ac:dyDescent="0.25">
      <c r="A224" s="15">
        <v>43131</v>
      </c>
      <c r="B224" t="s">
        <v>285</v>
      </c>
      <c r="C224" t="s">
        <v>212</v>
      </c>
      <c r="E224" t="s">
        <v>195</v>
      </c>
      <c r="F224">
        <v>91.04</v>
      </c>
      <c r="G224">
        <v>91.04</v>
      </c>
      <c r="H224" t="s">
        <v>196</v>
      </c>
      <c r="I224" t="s">
        <v>197</v>
      </c>
      <c r="J224">
        <v>91.04</v>
      </c>
      <c r="K224">
        <v>91.04</v>
      </c>
      <c r="L224" t="s">
        <v>285</v>
      </c>
      <c r="M224" t="s">
        <v>198</v>
      </c>
      <c r="N224" t="s">
        <v>199</v>
      </c>
      <c r="O224">
        <v>0</v>
      </c>
      <c r="P224" t="s">
        <v>200</v>
      </c>
      <c r="Q224">
        <v>49400</v>
      </c>
      <c r="R224" t="s">
        <v>201</v>
      </c>
      <c r="S224" t="s">
        <v>202</v>
      </c>
      <c r="T224" t="s">
        <v>203</v>
      </c>
      <c r="U224" t="s">
        <v>610</v>
      </c>
      <c r="V224" t="s">
        <v>611</v>
      </c>
      <c r="W224" t="s">
        <v>206</v>
      </c>
    </row>
    <row r="225" spans="1:23" x14ac:dyDescent="0.25">
      <c r="A225" s="15">
        <v>43131</v>
      </c>
      <c r="B225" t="s">
        <v>285</v>
      </c>
      <c r="C225" t="s">
        <v>212</v>
      </c>
      <c r="E225" t="s">
        <v>195</v>
      </c>
      <c r="F225">
        <v>-14.83</v>
      </c>
      <c r="G225">
        <v>14.83</v>
      </c>
      <c r="H225" t="s">
        <v>217</v>
      </c>
      <c r="I225" t="s">
        <v>218</v>
      </c>
      <c r="J225">
        <v>14.83</v>
      </c>
      <c r="K225">
        <v>-14.83</v>
      </c>
      <c r="L225" t="s">
        <v>285</v>
      </c>
      <c r="M225" t="s">
        <v>198</v>
      </c>
      <c r="N225" t="s">
        <v>199</v>
      </c>
      <c r="O225">
        <v>0</v>
      </c>
      <c r="P225" t="s">
        <v>200</v>
      </c>
      <c r="Q225">
        <v>49401</v>
      </c>
      <c r="R225" t="s">
        <v>201</v>
      </c>
      <c r="S225" t="s">
        <v>202</v>
      </c>
      <c r="T225" t="s">
        <v>203</v>
      </c>
      <c r="U225" t="s">
        <v>612</v>
      </c>
      <c r="V225" t="s">
        <v>613</v>
      </c>
      <c r="W225" t="s">
        <v>206</v>
      </c>
    </row>
    <row r="226" spans="1:23" x14ac:dyDescent="0.25">
      <c r="A226" s="15">
        <v>43131</v>
      </c>
      <c r="B226" t="s">
        <v>285</v>
      </c>
      <c r="C226" t="s">
        <v>208</v>
      </c>
      <c r="E226" t="s">
        <v>195</v>
      </c>
      <c r="F226">
        <v>160.86000000000001</v>
      </c>
      <c r="G226">
        <v>160.86000000000001</v>
      </c>
      <c r="H226" t="s">
        <v>196</v>
      </c>
      <c r="I226" t="s">
        <v>197</v>
      </c>
      <c r="J226">
        <v>160.86000000000001</v>
      </c>
      <c r="K226">
        <v>160.86000000000001</v>
      </c>
      <c r="L226" t="s">
        <v>285</v>
      </c>
      <c r="M226" t="s">
        <v>198</v>
      </c>
      <c r="N226" t="s">
        <v>199</v>
      </c>
      <c r="O226">
        <v>0</v>
      </c>
      <c r="P226" t="s">
        <v>200</v>
      </c>
      <c r="Q226">
        <v>49402</v>
      </c>
      <c r="R226" t="s">
        <v>201</v>
      </c>
      <c r="S226" t="s">
        <v>202</v>
      </c>
      <c r="T226" t="s">
        <v>203</v>
      </c>
      <c r="U226" t="s">
        <v>614</v>
      </c>
      <c r="V226" t="s">
        <v>615</v>
      </c>
      <c r="W226" t="s">
        <v>206</v>
      </c>
    </row>
    <row r="227" spans="1:23" x14ac:dyDescent="0.25">
      <c r="A227" s="15">
        <v>43131</v>
      </c>
      <c r="B227" t="s">
        <v>285</v>
      </c>
      <c r="C227" t="s">
        <v>208</v>
      </c>
      <c r="E227" t="s">
        <v>195</v>
      </c>
      <c r="F227">
        <v>873.55</v>
      </c>
      <c r="G227">
        <v>873.55</v>
      </c>
      <c r="H227" t="s">
        <v>196</v>
      </c>
      <c r="I227" t="s">
        <v>197</v>
      </c>
      <c r="J227">
        <v>873.55</v>
      </c>
      <c r="K227">
        <v>873.55</v>
      </c>
      <c r="L227" t="s">
        <v>285</v>
      </c>
      <c r="M227" t="s">
        <v>198</v>
      </c>
      <c r="N227" t="s">
        <v>199</v>
      </c>
      <c r="O227">
        <v>0</v>
      </c>
      <c r="P227" t="s">
        <v>200</v>
      </c>
      <c r="Q227">
        <v>49403</v>
      </c>
      <c r="R227" t="s">
        <v>201</v>
      </c>
      <c r="S227" t="s">
        <v>202</v>
      </c>
      <c r="T227" t="s">
        <v>203</v>
      </c>
      <c r="U227" t="s">
        <v>616</v>
      </c>
      <c r="V227" t="s">
        <v>617</v>
      </c>
      <c r="W227" t="s">
        <v>206</v>
      </c>
    </row>
    <row r="228" spans="1:23" x14ac:dyDescent="0.25">
      <c r="A228" s="15">
        <v>43131</v>
      </c>
      <c r="B228" t="s">
        <v>618</v>
      </c>
      <c r="C228" t="s">
        <v>208</v>
      </c>
      <c r="E228" t="s">
        <v>195</v>
      </c>
      <c r="F228">
        <v>81.28</v>
      </c>
      <c r="G228">
        <v>81.28</v>
      </c>
      <c r="H228" t="s">
        <v>196</v>
      </c>
      <c r="I228" t="s">
        <v>197</v>
      </c>
      <c r="J228">
        <v>81.28</v>
      </c>
      <c r="K228">
        <v>81.28</v>
      </c>
      <c r="L228" t="s">
        <v>618</v>
      </c>
      <c r="M228" t="s">
        <v>198</v>
      </c>
      <c r="N228" t="s">
        <v>199</v>
      </c>
      <c r="O228">
        <v>0</v>
      </c>
      <c r="P228" t="s">
        <v>200</v>
      </c>
      <c r="Q228">
        <v>49404</v>
      </c>
      <c r="R228" t="s">
        <v>201</v>
      </c>
      <c r="S228" t="s">
        <v>202</v>
      </c>
      <c r="T228" t="s">
        <v>203</v>
      </c>
      <c r="U228" t="s">
        <v>616</v>
      </c>
      <c r="V228" t="s">
        <v>619</v>
      </c>
      <c r="W228" t="s">
        <v>206</v>
      </c>
    </row>
    <row r="229" spans="1:23" x14ac:dyDescent="0.25">
      <c r="A229" s="15">
        <v>43131</v>
      </c>
      <c r="B229" t="s">
        <v>620</v>
      </c>
      <c r="C229" t="s">
        <v>208</v>
      </c>
      <c r="E229" t="s">
        <v>195</v>
      </c>
      <c r="F229">
        <v>101.85</v>
      </c>
      <c r="G229">
        <v>101.85</v>
      </c>
      <c r="H229" t="s">
        <v>196</v>
      </c>
      <c r="I229" t="s">
        <v>197</v>
      </c>
      <c r="J229">
        <v>101.85</v>
      </c>
      <c r="K229">
        <v>101.85</v>
      </c>
      <c r="L229" t="s">
        <v>620</v>
      </c>
      <c r="M229" t="s">
        <v>198</v>
      </c>
      <c r="N229" t="s">
        <v>199</v>
      </c>
      <c r="O229">
        <v>0</v>
      </c>
      <c r="P229" t="s">
        <v>200</v>
      </c>
      <c r="Q229">
        <v>49405</v>
      </c>
      <c r="R229" t="s">
        <v>201</v>
      </c>
      <c r="S229" t="s">
        <v>202</v>
      </c>
      <c r="T229" t="s">
        <v>203</v>
      </c>
      <c r="U229" t="s">
        <v>616</v>
      </c>
      <c r="V229" t="s">
        <v>621</v>
      </c>
      <c r="W229" t="s">
        <v>206</v>
      </c>
    </row>
    <row r="230" spans="1:23" x14ac:dyDescent="0.25">
      <c r="A230" s="15">
        <v>43131</v>
      </c>
      <c r="B230" t="s">
        <v>285</v>
      </c>
      <c r="C230" t="s">
        <v>208</v>
      </c>
      <c r="E230" t="s">
        <v>195</v>
      </c>
      <c r="F230">
        <v>129.24</v>
      </c>
      <c r="G230">
        <v>129.24</v>
      </c>
      <c r="H230" t="s">
        <v>196</v>
      </c>
      <c r="I230" t="s">
        <v>197</v>
      </c>
      <c r="J230">
        <v>129.24</v>
      </c>
      <c r="K230">
        <v>129.24</v>
      </c>
      <c r="L230" t="s">
        <v>285</v>
      </c>
      <c r="M230" t="s">
        <v>198</v>
      </c>
      <c r="N230" t="s">
        <v>199</v>
      </c>
      <c r="O230">
        <v>0</v>
      </c>
      <c r="P230" t="s">
        <v>200</v>
      </c>
      <c r="Q230">
        <v>49406</v>
      </c>
      <c r="R230" t="s">
        <v>201</v>
      </c>
      <c r="S230" t="s">
        <v>202</v>
      </c>
      <c r="T230" t="s">
        <v>203</v>
      </c>
      <c r="U230" t="s">
        <v>622</v>
      </c>
      <c r="V230" t="s">
        <v>623</v>
      </c>
      <c r="W230" t="s">
        <v>206</v>
      </c>
    </row>
    <row r="231" spans="1:23" x14ac:dyDescent="0.25">
      <c r="A231" s="15">
        <v>43131</v>
      </c>
      <c r="B231" t="s">
        <v>285</v>
      </c>
      <c r="C231" t="s">
        <v>208</v>
      </c>
      <c r="E231" t="s">
        <v>195</v>
      </c>
      <c r="F231">
        <v>-36.15</v>
      </c>
      <c r="G231">
        <v>36.15</v>
      </c>
      <c r="H231" t="s">
        <v>217</v>
      </c>
      <c r="I231" t="s">
        <v>218</v>
      </c>
      <c r="J231">
        <v>36.15</v>
      </c>
      <c r="K231">
        <v>-36.15</v>
      </c>
      <c r="L231" t="s">
        <v>285</v>
      </c>
      <c r="M231" t="s">
        <v>198</v>
      </c>
      <c r="N231" t="s">
        <v>199</v>
      </c>
      <c r="O231">
        <v>0</v>
      </c>
      <c r="P231" t="s">
        <v>200</v>
      </c>
      <c r="Q231">
        <v>49407</v>
      </c>
      <c r="R231" t="s">
        <v>201</v>
      </c>
      <c r="S231" t="s">
        <v>202</v>
      </c>
      <c r="T231" t="s">
        <v>203</v>
      </c>
      <c r="U231" t="s">
        <v>624</v>
      </c>
      <c r="V231" t="s">
        <v>625</v>
      </c>
      <c r="W231" t="s">
        <v>206</v>
      </c>
    </row>
    <row r="232" spans="1:23" x14ac:dyDescent="0.25">
      <c r="A232" s="15">
        <v>43131</v>
      </c>
      <c r="B232" t="s">
        <v>285</v>
      </c>
      <c r="C232" t="s">
        <v>208</v>
      </c>
      <c r="E232" t="s">
        <v>195</v>
      </c>
      <c r="F232">
        <v>-17</v>
      </c>
      <c r="G232">
        <v>17</v>
      </c>
      <c r="H232" t="s">
        <v>217</v>
      </c>
      <c r="I232" t="s">
        <v>218</v>
      </c>
      <c r="J232">
        <v>17</v>
      </c>
      <c r="K232">
        <v>-17</v>
      </c>
      <c r="L232" t="s">
        <v>285</v>
      </c>
      <c r="M232" t="s">
        <v>198</v>
      </c>
      <c r="N232" t="s">
        <v>199</v>
      </c>
      <c r="O232">
        <v>0</v>
      </c>
      <c r="P232" t="s">
        <v>200</v>
      </c>
      <c r="Q232">
        <v>49408</v>
      </c>
      <c r="R232" t="s">
        <v>201</v>
      </c>
      <c r="S232" t="s">
        <v>202</v>
      </c>
      <c r="T232" t="s">
        <v>203</v>
      </c>
      <c r="U232" t="s">
        <v>626</v>
      </c>
      <c r="V232" t="s">
        <v>627</v>
      </c>
      <c r="W232" t="s">
        <v>206</v>
      </c>
    </row>
    <row r="233" spans="1:23" x14ac:dyDescent="0.25">
      <c r="A233" s="15">
        <v>43131</v>
      </c>
      <c r="B233" t="s">
        <v>285</v>
      </c>
      <c r="C233" t="s">
        <v>208</v>
      </c>
      <c r="E233" t="s">
        <v>195</v>
      </c>
      <c r="F233">
        <v>151</v>
      </c>
      <c r="G233">
        <v>151</v>
      </c>
      <c r="H233" t="s">
        <v>196</v>
      </c>
      <c r="I233" t="s">
        <v>197</v>
      </c>
      <c r="J233">
        <v>151</v>
      </c>
      <c r="K233">
        <v>151</v>
      </c>
      <c r="L233" t="s">
        <v>285</v>
      </c>
      <c r="M233" t="s">
        <v>198</v>
      </c>
      <c r="N233" t="s">
        <v>199</v>
      </c>
      <c r="O233">
        <v>0</v>
      </c>
      <c r="P233" t="s">
        <v>200</v>
      </c>
      <c r="Q233">
        <v>49409</v>
      </c>
      <c r="R233" t="s">
        <v>201</v>
      </c>
      <c r="S233" t="s">
        <v>202</v>
      </c>
      <c r="T233" t="s">
        <v>203</v>
      </c>
      <c r="U233" t="s">
        <v>628</v>
      </c>
      <c r="V233" t="s">
        <v>629</v>
      </c>
      <c r="W233" t="s">
        <v>206</v>
      </c>
    </row>
    <row r="234" spans="1:23" x14ac:dyDescent="0.25">
      <c r="A234" s="15">
        <v>43131</v>
      </c>
      <c r="B234" t="s">
        <v>285</v>
      </c>
      <c r="C234" t="s">
        <v>212</v>
      </c>
      <c r="E234" t="s">
        <v>195</v>
      </c>
      <c r="F234">
        <v>467.06</v>
      </c>
      <c r="G234">
        <v>467.06</v>
      </c>
      <c r="H234" t="s">
        <v>196</v>
      </c>
      <c r="I234" t="s">
        <v>197</v>
      </c>
      <c r="J234">
        <v>467.06</v>
      </c>
      <c r="K234">
        <v>467.06</v>
      </c>
      <c r="L234" t="s">
        <v>285</v>
      </c>
      <c r="M234" t="s">
        <v>198</v>
      </c>
      <c r="N234" t="s">
        <v>199</v>
      </c>
      <c r="O234">
        <v>0</v>
      </c>
      <c r="P234" t="s">
        <v>200</v>
      </c>
      <c r="Q234">
        <v>49410</v>
      </c>
      <c r="R234" t="s">
        <v>201</v>
      </c>
      <c r="S234" t="s">
        <v>202</v>
      </c>
      <c r="T234" t="s">
        <v>203</v>
      </c>
      <c r="U234" t="s">
        <v>630</v>
      </c>
      <c r="V234" t="s">
        <v>631</v>
      </c>
      <c r="W234" t="s">
        <v>206</v>
      </c>
    </row>
    <row r="235" spans="1:23" x14ac:dyDescent="0.25">
      <c r="A235" s="15">
        <v>43131</v>
      </c>
      <c r="B235" t="s">
        <v>632</v>
      </c>
      <c r="C235" t="s">
        <v>212</v>
      </c>
      <c r="E235" t="s">
        <v>195</v>
      </c>
      <c r="F235">
        <v>75.400000000000006</v>
      </c>
      <c r="G235">
        <v>75.400000000000006</v>
      </c>
      <c r="H235" t="s">
        <v>196</v>
      </c>
      <c r="I235" t="s">
        <v>197</v>
      </c>
      <c r="J235">
        <v>75.400000000000006</v>
      </c>
      <c r="K235">
        <v>75.400000000000006</v>
      </c>
      <c r="L235" t="s">
        <v>632</v>
      </c>
      <c r="M235" t="s">
        <v>198</v>
      </c>
      <c r="N235" t="s">
        <v>199</v>
      </c>
      <c r="O235">
        <v>0</v>
      </c>
      <c r="P235" t="s">
        <v>200</v>
      </c>
      <c r="Q235">
        <v>49411</v>
      </c>
      <c r="R235" t="s">
        <v>201</v>
      </c>
      <c r="S235" t="s">
        <v>202</v>
      </c>
      <c r="T235" t="s">
        <v>203</v>
      </c>
      <c r="U235" t="s">
        <v>630</v>
      </c>
      <c r="V235" t="s">
        <v>633</v>
      </c>
      <c r="W235" t="s">
        <v>206</v>
      </c>
    </row>
    <row r="236" spans="1:23" x14ac:dyDescent="0.25">
      <c r="A236" s="15">
        <v>43131</v>
      </c>
      <c r="B236" t="s">
        <v>285</v>
      </c>
      <c r="C236" t="s">
        <v>212</v>
      </c>
      <c r="E236" t="s">
        <v>195</v>
      </c>
      <c r="F236">
        <v>-106.58</v>
      </c>
      <c r="G236">
        <v>106.58</v>
      </c>
      <c r="H236" t="s">
        <v>217</v>
      </c>
      <c r="I236" t="s">
        <v>218</v>
      </c>
      <c r="J236">
        <v>106.58</v>
      </c>
      <c r="K236">
        <v>-106.58</v>
      </c>
      <c r="L236" t="s">
        <v>285</v>
      </c>
      <c r="M236" t="s">
        <v>198</v>
      </c>
      <c r="N236" t="s">
        <v>199</v>
      </c>
      <c r="O236">
        <v>0</v>
      </c>
      <c r="P236" t="s">
        <v>200</v>
      </c>
      <c r="Q236">
        <v>50213</v>
      </c>
      <c r="R236" t="s">
        <v>201</v>
      </c>
      <c r="S236" t="s">
        <v>202</v>
      </c>
      <c r="T236" t="s">
        <v>203</v>
      </c>
      <c r="U236" t="s">
        <v>634</v>
      </c>
      <c r="V236" t="s">
        <v>635</v>
      </c>
      <c r="W236" t="s">
        <v>206</v>
      </c>
    </row>
    <row r="237" spans="1:23" x14ac:dyDescent="0.25">
      <c r="A237" s="15">
        <v>43131</v>
      </c>
      <c r="B237" t="s">
        <v>228</v>
      </c>
      <c r="C237" t="s">
        <v>212</v>
      </c>
      <c r="E237" t="s">
        <v>195</v>
      </c>
      <c r="F237">
        <v>-4.84</v>
      </c>
      <c r="G237">
        <v>4.84</v>
      </c>
      <c r="H237" t="s">
        <v>217</v>
      </c>
      <c r="I237" t="s">
        <v>218</v>
      </c>
      <c r="J237">
        <v>4.84</v>
      </c>
      <c r="K237">
        <v>-4.84</v>
      </c>
      <c r="L237" t="s">
        <v>228</v>
      </c>
      <c r="M237" t="s">
        <v>198</v>
      </c>
      <c r="N237" t="s">
        <v>199</v>
      </c>
      <c r="O237">
        <v>0</v>
      </c>
      <c r="P237" t="s">
        <v>200</v>
      </c>
      <c r="Q237">
        <v>50214</v>
      </c>
      <c r="R237" t="s">
        <v>201</v>
      </c>
      <c r="S237" t="s">
        <v>202</v>
      </c>
      <c r="T237" t="s">
        <v>203</v>
      </c>
      <c r="U237" t="s">
        <v>636</v>
      </c>
      <c r="V237" t="s">
        <v>637</v>
      </c>
      <c r="W237" t="s">
        <v>206</v>
      </c>
    </row>
    <row r="238" spans="1:23" x14ac:dyDescent="0.25">
      <c r="A238" s="15">
        <v>43131</v>
      </c>
      <c r="B238" t="s">
        <v>228</v>
      </c>
      <c r="C238" t="s">
        <v>212</v>
      </c>
      <c r="E238" t="s">
        <v>195</v>
      </c>
      <c r="F238">
        <v>224.4</v>
      </c>
      <c r="G238">
        <v>224.4</v>
      </c>
      <c r="H238" t="s">
        <v>196</v>
      </c>
      <c r="I238" t="s">
        <v>197</v>
      </c>
      <c r="J238">
        <v>224.4</v>
      </c>
      <c r="K238">
        <v>224.4</v>
      </c>
      <c r="L238" t="s">
        <v>228</v>
      </c>
      <c r="M238" t="s">
        <v>198</v>
      </c>
      <c r="N238" t="s">
        <v>199</v>
      </c>
      <c r="O238">
        <v>0</v>
      </c>
      <c r="P238" t="s">
        <v>200</v>
      </c>
      <c r="Q238">
        <v>50215</v>
      </c>
      <c r="R238" t="s">
        <v>201</v>
      </c>
      <c r="S238" t="s">
        <v>202</v>
      </c>
      <c r="T238" t="s">
        <v>203</v>
      </c>
      <c r="U238" t="s">
        <v>638</v>
      </c>
      <c r="V238" t="s">
        <v>639</v>
      </c>
      <c r="W238" t="s">
        <v>206</v>
      </c>
    </row>
    <row r="239" spans="1:23" x14ac:dyDescent="0.25">
      <c r="A239" s="15">
        <v>43131</v>
      </c>
      <c r="B239" t="s">
        <v>490</v>
      </c>
      <c r="C239" t="s">
        <v>194</v>
      </c>
      <c r="E239" t="s">
        <v>195</v>
      </c>
      <c r="F239">
        <v>2528</v>
      </c>
      <c r="G239">
        <v>2528</v>
      </c>
      <c r="H239" t="s">
        <v>196</v>
      </c>
      <c r="I239" t="s">
        <v>197</v>
      </c>
      <c r="J239">
        <v>2528</v>
      </c>
      <c r="K239">
        <v>2528</v>
      </c>
      <c r="L239" t="s">
        <v>490</v>
      </c>
      <c r="M239" t="s">
        <v>198</v>
      </c>
      <c r="N239" t="s">
        <v>199</v>
      </c>
      <c r="O239">
        <v>0</v>
      </c>
      <c r="P239" t="s">
        <v>200</v>
      </c>
      <c r="Q239">
        <v>50229</v>
      </c>
      <c r="R239" t="s">
        <v>201</v>
      </c>
      <c r="S239" t="s">
        <v>202</v>
      </c>
      <c r="T239" t="s">
        <v>203</v>
      </c>
      <c r="U239" t="s">
        <v>640</v>
      </c>
      <c r="V239" t="s">
        <v>641</v>
      </c>
      <c r="W239" t="s">
        <v>206</v>
      </c>
    </row>
    <row r="240" spans="1:23" x14ac:dyDescent="0.25">
      <c r="A240" s="15">
        <v>43131</v>
      </c>
      <c r="B240" t="s">
        <v>417</v>
      </c>
      <c r="C240" t="s">
        <v>208</v>
      </c>
      <c r="E240" t="s">
        <v>195</v>
      </c>
      <c r="F240">
        <v>4.47</v>
      </c>
      <c r="G240">
        <v>4.47</v>
      </c>
      <c r="H240" t="s">
        <v>196</v>
      </c>
      <c r="I240" t="s">
        <v>197</v>
      </c>
      <c r="J240">
        <v>4.47</v>
      </c>
      <c r="K240">
        <v>4.47</v>
      </c>
      <c r="L240" t="s">
        <v>417</v>
      </c>
      <c r="M240" t="s">
        <v>198</v>
      </c>
      <c r="N240" t="s">
        <v>307</v>
      </c>
      <c r="O240">
        <v>0</v>
      </c>
      <c r="P240" t="s">
        <v>200</v>
      </c>
      <c r="Q240">
        <v>50232</v>
      </c>
      <c r="R240" t="s">
        <v>201</v>
      </c>
      <c r="S240" t="s">
        <v>202</v>
      </c>
      <c r="T240" t="s">
        <v>203</v>
      </c>
      <c r="U240" t="s">
        <v>642</v>
      </c>
      <c r="V240" t="s">
        <v>643</v>
      </c>
      <c r="W240" t="s">
        <v>206</v>
      </c>
    </row>
    <row r="241" spans="1:23" x14ac:dyDescent="0.25">
      <c r="A241" s="15">
        <v>43131</v>
      </c>
      <c r="B241" t="s">
        <v>310</v>
      </c>
      <c r="C241" t="s">
        <v>208</v>
      </c>
      <c r="E241" t="s">
        <v>195</v>
      </c>
      <c r="F241">
        <v>0.01</v>
      </c>
      <c r="G241">
        <v>0.01</v>
      </c>
      <c r="H241" t="s">
        <v>196</v>
      </c>
      <c r="I241" t="s">
        <v>197</v>
      </c>
      <c r="J241">
        <v>0.01</v>
      </c>
      <c r="K241">
        <v>0.01</v>
      </c>
      <c r="L241" t="s">
        <v>310</v>
      </c>
      <c r="M241" t="s">
        <v>198</v>
      </c>
      <c r="N241" t="s">
        <v>307</v>
      </c>
      <c r="O241">
        <v>0</v>
      </c>
      <c r="P241" t="s">
        <v>200</v>
      </c>
      <c r="Q241">
        <v>50234</v>
      </c>
      <c r="R241" t="s">
        <v>201</v>
      </c>
      <c r="S241" t="s">
        <v>202</v>
      </c>
      <c r="T241" t="s">
        <v>203</v>
      </c>
      <c r="U241" t="s">
        <v>644</v>
      </c>
      <c r="V241" t="s">
        <v>645</v>
      </c>
      <c r="W241" t="s">
        <v>206</v>
      </c>
    </row>
    <row r="242" spans="1:23" x14ac:dyDescent="0.25">
      <c r="A242" s="15">
        <v>43131</v>
      </c>
      <c r="B242" t="s">
        <v>310</v>
      </c>
      <c r="C242" t="s">
        <v>208</v>
      </c>
      <c r="E242" t="s">
        <v>195</v>
      </c>
      <c r="F242">
        <v>0.01</v>
      </c>
      <c r="G242">
        <v>0.01</v>
      </c>
      <c r="H242" t="s">
        <v>196</v>
      </c>
      <c r="I242" t="s">
        <v>197</v>
      </c>
      <c r="J242">
        <v>0.01</v>
      </c>
      <c r="K242">
        <v>0.01</v>
      </c>
      <c r="L242" t="s">
        <v>310</v>
      </c>
      <c r="M242" t="s">
        <v>198</v>
      </c>
      <c r="N242" t="s">
        <v>307</v>
      </c>
      <c r="O242">
        <v>0</v>
      </c>
      <c r="P242" t="s">
        <v>200</v>
      </c>
      <c r="Q242">
        <v>50236</v>
      </c>
      <c r="R242" t="s">
        <v>201</v>
      </c>
      <c r="S242" t="s">
        <v>202</v>
      </c>
      <c r="T242" t="s">
        <v>203</v>
      </c>
      <c r="U242" t="s">
        <v>646</v>
      </c>
      <c r="V242" t="s">
        <v>647</v>
      </c>
      <c r="W242" t="s">
        <v>206</v>
      </c>
    </row>
    <row r="243" spans="1:23" x14ac:dyDescent="0.25">
      <c r="A243" s="15">
        <v>43131</v>
      </c>
      <c r="B243" t="s">
        <v>310</v>
      </c>
      <c r="C243" t="s">
        <v>208</v>
      </c>
      <c r="E243" t="s">
        <v>195</v>
      </c>
      <c r="F243">
        <v>7.0000000000000007E-2</v>
      </c>
      <c r="G243">
        <v>7.0000000000000007E-2</v>
      </c>
      <c r="H243" t="s">
        <v>196</v>
      </c>
      <c r="I243" t="s">
        <v>197</v>
      </c>
      <c r="J243">
        <v>7.0000000000000007E-2</v>
      </c>
      <c r="K243">
        <v>7.0000000000000007E-2</v>
      </c>
      <c r="L243" t="s">
        <v>310</v>
      </c>
      <c r="M243" t="s">
        <v>198</v>
      </c>
      <c r="N243" t="s">
        <v>307</v>
      </c>
      <c r="O243">
        <v>0</v>
      </c>
      <c r="P243" t="s">
        <v>200</v>
      </c>
      <c r="Q243">
        <v>50237</v>
      </c>
      <c r="R243" t="s">
        <v>201</v>
      </c>
      <c r="S243" t="s">
        <v>202</v>
      </c>
      <c r="T243" t="s">
        <v>203</v>
      </c>
      <c r="U243" t="s">
        <v>648</v>
      </c>
      <c r="V243" t="s">
        <v>649</v>
      </c>
      <c r="W243" t="s">
        <v>206</v>
      </c>
    </row>
    <row r="244" spans="1:23" x14ac:dyDescent="0.25">
      <c r="A244" s="15">
        <v>43131</v>
      </c>
      <c r="B244" t="s">
        <v>310</v>
      </c>
      <c r="C244" t="s">
        <v>212</v>
      </c>
      <c r="E244" t="s">
        <v>195</v>
      </c>
      <c r="F244">
        <v>0.03</v>
      </c>
      <c r="G244">
        <v>0.03</v>
      </c>
      <c r="H244" t="s">
        <v>196</v>
      </c>
      <c r="I244" t="s">
        <v>197</v>
      </c>
      <c r="J244">
        <v>0.03</v>
      </c>
      <c r="K244">
        <v>0.03</v>
      </c>
      <c r="L244" t="s">
        <v>310</v>
      </c>
      <c r="M244" t="s">
        <v>198</v>
      </c>
      <c r="N244" t="s">
        <v>307</v>
      </c>
      <c r="O244">
        <v>0</v>
      </c>
      <c r="P244" t="s">
        <v>200</v>
      </c>
      <c r="Q244">
        <v>50240</v>
      </c>
      <c r="R244" t="s">
        <v>201</v>
      </c>
      <c r="S244" t="s">
        <v>202</v>
      </c>
      <c r="T244" t="s">
        <v>203</v>
      </c>
      <c r="U244" t="s">
        <v>650</v>
      </c>
      <c r="V244" t="s">
        <v>651</v>
      </c>
      <c r="W244" t="s">
        <v>206</v>
      </c>
    </row>
    <row r="245" spans="1:23" x14ac:dyDescent="0.25">
      <c r="A245" s="15">
        <v>43131</v>
      </c>
      <c r="B245" t="s">
        <v>555</v>
      </c>
      <c r="C245" t="s">
        <v>207</v>
      </c>
      <c r="E245" t="s">
        <v>195</v>
      </c>
      <c r="F245">
        <v>52.7</v>
      </c>
      <c r="G245">
        <v>52.7</v>
      </c>
      <c r="H245" t="s">
        <v>196</v>
      </c>
      <c r="I245" t="s">
        <v>218</v>
      </c>
      <c r="J245">
        <v>52.7</v>
      </c>
      <c r="K245">
        <v>52.7</v>
      </c>
      <c r="L245" t="s">
        <v>555</v>
      </c>
      <c r="M245" t="s">
        <v>198</v>
      </c>
      <c r="N245" t="s">
        <v>199</v>
      </c>
      <c r="O245">
        <v>0</v>
      </c>
      <c r="P245" t="s">
        <v>200</v>
      </c>
      <c r="Q245">
        <v>50345</v>
      </c>
      <c r="R245" t="s">
        <v>201</v>
      </c>
      <c r="S245" t="s">
        <v>202</v>
      </c>
      <c r="T245" t="s">
        <v>203</v>
      </c>
      <c r="U245" t="s">
        <v>652</v>
      </c>
      <c r="V245" t="s">
        <v>653</v>
      </c>
      <c r="W245" t="s">
        <v>206</v>
      </c>
    </row>
    <row r="246" spans="1:23" x14ac:dyDescent="0.25">
      <c r="A246" s="15">
        <v>43131</v>
      </c>
      <c r="B246" t="s">
        <v>310</v>
      </c>
      <c r="C246" t="s">
        <v>208</v>
      </c>
      <c r="E246" t="s">
        <v>195</v>
      </c>
      <c r="F246">
        <v>0.6</v>
      </c>
      <c r="G246">
        <v>0.6</v>
      </c>
      <c r="H246" t="s">
        <v>196</v>
      </c>
      <c r="I246" t="s">
        <v>197</v>
      </c>
      <c r="J246">
        <v>0.6</v>
      </c>
      <c r="K246">
        <v>0.6</v>
      </c>
      <c r="L246" t="s">
        <v>310</v>
      </c>
      <c r="M246" t="s">
        <v>198</v>
      </c>
      <c r="N246" t="s">
        <v>307</v>
      </c>
      <c r="O246">
        <v>0</v>
      </c>
      <c r="P246" t="s">
        <v>200</v>
      </c>
      <c r="Q246">
        <v>50758</v>
      </c>
      <c r="R246" t="s">
        <v>201</v>
      </c>
      <c r="S246" t="s">
        <v>202</v>
      </c>
      <c r="T246" t="s">
        <v>203</v>
      </c>
      <c r="U246" t="s">
        <v>654</v>
      </c>
      <c r="V246" t="s">
        <v>655</v>
      </c>
      <c r="W246" t="s">
        <v>206</v>
      </c>
    </row>
    <row r="247" spans="1:23" x14ac:dyDescent="0.25">
      <c r="A247" s="15">
        <v>43132</v>
      </c>
      <c r="B247" t="s">
        <v>244</v>
      </c>
      <c r="C247" t="s">
        <v>208</v>
      </c>
      <c r="E247" t="s">
        <v>195</v>
      </c>
      <c r="F247">
        <v>643.05999999999995</v>
      </c>
      <c r="G247">
        <v>643.05999999999995</v>
      </c>
      <c r="H247" t="s">
        <v>196</v>
      </c>
      <c r="I247" t="s">
        <v>197</v>
      </c>
      <c r="J247">
        <v>643.05999999999995</v>
      </c>
      <c r="K247">
        <v>643.05999999999995</v>
      </c>
      <c r="L247" t="s">
        <v>244</v>
      </c>
      <c r="M247" t="s">
        <v>198</v>
      </c>
      <c r="N247" t="s">
        <v>245</v>
      </c>
      <c r="O247">
        <v>0</v>
      </c>
      <c r="P247" t="s">
        <v>200</v>
      </c>
      <c r="Q247">
        <v>49177</v>
      </c>
      <c r="R247" t="s">
        <v>201</v>
      </c>
      <c r="S247" t="s">
        <v>202</v>
      </c>
      <c r="T247" t="s">
        <v>203</v>
      </c>
      <c r="U247" t="s">
        <v>656</v>
      </c>
      <c r="V247" t="s">
        <v>657</v>
      </c>
      <c r="W247" t="s">
        <v>658</v>
      </c>
    </row>
    <row r="248" spans="1:23" x14ac:dyDescent="0.25">
      <c r="A248" s="15">
        <v>43132</v>
      </c>
      <c r="B248" t="s">
        <v>248</v>
      </c>
      <c r="C248" t="s">
        <v>249</v>
      </c>
      <c r="E248" t="s">
        <v>195</v>
      </c>
      <c r="F248">
        <v>2044.07</v>
      </c>
      <c r="G248">
        <v>2044.07</v>
      </c>
      <c r="H248" t="s">
        <v>196</v>
      </c>
      <c r="I248" t="s">
        <v>197</v>
      </c>
      <c r="J248">
        <v>2044.07</v>
      </c>
      <c r="K248">
        <v>2044.07</v>
      </c>
      <c r="L248" t="s">
        <v>248</v>
      </c>
      <c r="M248" t="s">
        <v>198</v>
      </c>
      <c r="N248" t="s">
        <v>250</v>
      </c>
      <c r="O248">
        <v>0</v>
      </c>
      <c r="P248" t="s">
        <v>200</v>
      </c>
      <c r="Q248">
        <v>49178</v>
      </c>
      <c r="R248" t="s">
        <v>201</v>
      </c>
      <c r="S248" t="s">
        <v>202</v>
      </c>
      <c r="T248" t="s">
        <v>203</v>
      </c>
      <c r="U248" t="s">
        <v>659</v>
      </c>
      <c r="V248" t="s">
        <v>660</v>
      </c>
      <c r="W248" t="s">
        <v>658</v>
      </c>
    </row>
    <row r="249" spans="1:23" x14ac:dyDescent="0.25">
      <c r="A249" s="15">
        <v>43132</v>
      </c>
      <c r="B249" t="s">
        <v>253</v>
      </c>
      <c r="C249" t="s">
        <v>194</v>
      </c>
      <c r="E249" t="s">
        <v>195</v>
      </c>
      <c r="F249">
        <v>2400</v>
      </c>
      <c r="G249">
        <v>2400</v>
      </c>
      <c r="H249" t="s">
        <v>196</v>
      </c>
      <c r="I249" t="s">
        <v>197</v>
      </c>
      <c r="J249">
        <v>2400</v>
      </c>
      <c r="K249">
        <v>2400</v>
      </c>
      <c r="L249" t="s">
        <v>253</v>
      </c>
      <c r="M249" t="s">
        <v>198</v>
      </c>
      <c r="N249" t="s">
        <v>254</v>
      </c>
      <c r="O249">
        <v>0</v>
      </c>
      <c r="P249" t="s">
        <v>200</v>
      </c>
      <c r="Q249">
        <v>49179</v>
      </c>
      <c r="R249" t="s">
        <v>201</v>
      </c>
      <c r="S249" t="s">
        <v>202</v>
      </c>
      <c r="T249" t="s">
        <v>203</v>
      </c>
      <c r="U249" t="s">
        <v>661</v>
      </c>
      <c r="V249" t="s">
        <v>662</v>
      </c>
      <c r="W249" t="s">
        <v>658</v>
      </c>
    </row>
    <row r="250" spans="1:23" x14ac:dyDescent="0.25">
      <c r="A250" s="15">
        <v>43132</v>
      </c>
      <c r="B250" t="s">
        <v>306</v>
      </c>
      <c r="C250" t="s">
        <v>212</v>
      </c>
      <c r="E250" t="s">
        <v>195</v>
      </c>
      <c r="F250">
        <v>53.25</v>
      </c>
      <c r="G250">
        <v>53.25</v>
      </c>
      <c r="H250" t="s">
        <v>196</v>
      </c>
      <c r="I250" t="s">
        <v>197</v>
      </c>
      <c r="J250">
        <v>53.25</v>
      </c>
      <c r="K250">
        <v>53.25</v>
      </c>
      <c r="L250" t="s">
        <v>306</v>
      </c>
      <c r="M250" t="s">
        <v>198</v>
      </c>
      <c r="N250" t="s">
        <v>307</v>
      </c>
      <c r="O250">
        <v>0</v>
      </c>
      <c r="P250" t="s">
        <v>200</v>
      </c>
      <c r="Q250">
        <v>49180</v>
      </c>
      <c r="R250" t="s">
        <v>201</v>
      </c>
      <c r="S250" t="s">
        <v>202</v>
      </c>
      <c r="T250" t="s">
        <v>203</v>
      </c>
      <c r="U250" t="s">
        <v>663</v>
      </c>
      <c r="V250" t="s">
        <v>664</v>
      </c>
      <c r="W250" t="s">
        <v>658</v>
      </c>
    </row>
    <row r="251" spans="1:23" x14ac:dyDescent="0.25">
      <c r="A251" s="15">
        <v>43132</v>
      </c>
      <c r="B251" t="s">
        <v>225</v>
      </c>
      <c r="C251" t="s">
        <v>194</v>
      </c>
      <c r="E251" t="s">
        <v>195</v>
      </c>
      <c r="F251">
        <v>84.1</v>
      </c>
      <c r="G251">
        <v>84.1</v>
      </c>
      <c r="H251" t="s">
        <v>196</v>
      </c>
      <c r="I251" t="s">
        <v>197</v>
      </c>
      <c r="J251">
        <v>84.1</v>
      </c>
      <c r="K251">
        <v>84.1</v>
      </c>
      <c r="L251" t="s">
        <v>225</v>
      </c>
      <c r="M251" t="s">
        <v>198</v>
      </c>
      <c r="N251" t="s">
        <v>199</v>
      </c>
      <c r="O251">
        <v>0</v>
      </c>
      <c r="P251" t="s">
        <v>200</v>
      </c>
      <c r="Q251">
        <v>49286</v>
      </c>
      <c r="R251" t="s">
        <v>201</v>
      </c>
      <c r="S251" t="s">
        <v>202</v>
      </c>
      <c r="T251" t="s">
        <v>203</v>
      </c>
      <c r="U251" t="s">
        <v>665</v>
      </c>
      <c r="V251" t="s">
        <v>666</v>
      </c>
      <c r="W251" t="s">
        <v>658</v>
      </c>
    </row>
    <row r="252" spans="1:23" x14ac:dyDescent="0.25">
      <c r="A252" s="15">
        <v>43132</v>
      </c>
      <c r="B252" t="s">
        <v>225</v>
      </c>
      <c r="C252" t="s">
        <v>194</v>
      </c>
      <c r="E252" t="s">
        <v>195</v>
      </c>
      <c r="F252">
        <v>76.92</v>
      </c>
      <c r="G252">
        <v>76.92</v>
      </c>
      <c r="H252" t="s">
        <v>196</v>
      </c>
      <c r="I252" t="s">
        <v>197</v>
      </c>
      <c r="J252">
        <v>76.92</v>
      </c>
      <c r="K252">
        <v>76.92</v>
      </c>
      <c r="L252" t="s">
        <v>225</v>
      </c>
      <c r="M252" t="s">
        <v>198</v>
      </c>
      <c r="N252" t="s">
        <v>199</v>
      </c>
      <c r="O252">
        <v>0</v>
      </c>
      <c r="P252" t="s">
        <v>200</v>
      </c>
      <c r="Q252">
        <v>49287</v>
      </c>
      <c r="R252" t="s">
        <v>201</v>
      </c>
      <c r="S252" t="s">
        <v>202</v>
      </c>
      <c r="T252" t="s">
        <v>203</v>
      </c>
      <c r="U252" t="s">
        <v>667</v>
      </c>
      <c r="V252" t="s">
        <v>668</v>
      </c>
      <c r="W252" t="s">
        <v>658</v>
      </c>
    </row>
    <row r="253" spans="1:23" x14ac:dyDescent="0.25">
      <c r="A253" s="15">
        <v>43132</v>
      </c>
      <c r="B253" t="s">
        <v>193</v>
      </c>
      <c r="C253" t="s">
        <v>194</v>
      </c>
      <c r="E253" t="s">
        <v>195</v>
      </c>
      <c r="F253">
        <v>420.05</v>
      </c>
      <c r="G253">
        <v>420.05</v>
      </c>
      <c r="H253" t="s">
        <v>196</v>
      </c>
      <c r="I253" t="s">
        <v>197</v>
      </c>
      <c r="J253">
        <v>420.05</v>
      </c>
      <c r="K253">
        <v>420.05</v>
      </c>
      <c r="L253" t="s">
        <v>193</v>
      </c>
      <c r="M253" t="s">
        <v>198</v>
      </c>
      <c r="N253" t="s">
        <v>199</v>
      </c>
      <c r="O253">
        <v>0</v>
      </c>
      <c r="P253" t="s">
        <v>200</v>
      </c>
      <c r="Q253">
        <v>49299</v>
      </c>
      <c r="R253" t="s">
        <v>201</v>
      </c>
      <c r="S253" t="s">
        <v>202</v>
      </c>
      <c r="T253" t="s">
        <v>203</v>
      </c>
      <c r="U253" t="s">
        <v>669</v>
      </c>
      <c r="V253" t="s">
        <v>670</v>
      </c>
      <c r="W253" t="s">
        <v>658</v>
      </c>
    </row>
    <row r="254" spans="1:23" x14ac:dyDescent="0.25">
      <c r="A254" s="15">
        <v>43132</v>
      </c>
      <c r="B254" t="s">
        <v>193</v>
      </c>
      <c r="C254" t="s">
        <v>207</v>
      </c>
      <c r="E254" t="s">
        <v>195</v>
      </c>
      <c r="F254">
        <v>420.04</v>
      </c>
      <c r="G254">
        <v>420.04</v>
      </c>
      <c r="H254" t="s">
        <v>196</v>
      </c>
      <c r="I254" t="s">
        <v>197</v>
      </c>
      <c r="J254">
        <v>420.04</v>
      </c>
      <c r="K254">
        <v>420.04</v>
      </c>
      <c r="L254" t="s">
        <v>193</v>
      </c>
      <c r="M254" t="s">
        <v>198</v>
      </c>
      <c r="N254" t="s">
        <v>199</v>
      </c>
      <c r="O254">
        <v>0</v>
      </c>
      <c r="P254" t="s">
        <v>200</v>
      </c>
      <c r="Q254">
        <v>49299</v>
      </c>
      <c r="R254" t="s">
        <v>201</v>
      </c>
      <c r="S254" t="s">
        <v>202</v>
      </c>
      <c r="T254" t="s">
        <v>203</v>
      </c>
      <c r="U254" t="s">
        <v>669</v>
      </c>
      <c r="V254" t="s">
        <v>670</v>
      </c>
      <c r="W254" t="s">
        <v>658</v>
      </c>
    </row>
    <row r="255" spans="1:23" x14ac:dyDescent="0.25">
      <c r="A255" s="15">
        <v>43132</v>
      </c>
      <c r="B255" t="s">
        <v>193</v>
      </c>
      <c r="C255" t="s">
        <v>208</v>
      </c>
      <c r="E255" t="s">
        <v>195</v>
      </c>
      <c r="F255">
        <v>313.39</v>
      </c>
      <c r="G255">
        <v>313.39</v>
      </c>
      <c r="H255" t="s">
        <v>196</v>
      </c>
      <c r="I255" t="s">
        <v>197</v>
      </c>
      <c r="J255">
        <v>313.39</v>
      </c>
      <c r="K255">
        <v>313.39</v>
      </c>
      <c r="L255" t="s">
        <v>193</v>
      </c>
      <c r="M255" t="s">
        <v>198</v>
      </c>
      <c r="N255" t="s">
        <v>199</v>
      </c>
      <c r="O255">
        <v>0</v>
      </c>
      <c r="P255" t="s">
        <v>200</v>
      </c>
      <c r="Q255">
        <v>49300</v>
      </c>
      <c r="R255" t="s">
        <v>201</v>
      </c>
      <c r="S255" t="s">
        <v>202</v>
      </c>
      <c r="T255" t="s">
        <v>203</v>
      </c>
      <c r="U255" t="s">
        <v>671</v>
      </c>
      <c r="V255" t="s">
        <v>672</v>
      </c>
      <c r="W255" t="s">
        <v>658</v>
      </c>
    </row>
    <row r="256" spans="1:23" x14ac:dyDescent="0.25">
      <c r="A256" s="15">
        <v>43132</v>
      </c>
      <c r="B256" t="s">
        <v>193</v>
      </c>
      <c r="C256" t="s">
        <v>211</v>
      </c>
      <c r="E256" t="s">
        <v>195</v>
      </c>
      <c r="F256">
        <v>313.39</v>
      </c>
      <c r="G256">
        <v>313.39</v>
      </c>
      <c r="H256" t="s">
        <v>196</v>
      </c>
      <c r="I256" t="s">
        <v>197</v>
      </c>
      <c r="J256">
        <v>313.39</v>
      </c>
      <c r="K256">
        <v>313.39</v>
      </c>
      <c r="L256" t="s">
        <v>193</v>
      </c>
      <c r="M256" t="s">
        <v>198</v>
      </c>
      <c r="N256" t="s">
        <v>199</v>
      </c>
      <c r="O256">
        <v>0</v>
      </c>
      <c r="P256" t="s">
        <v>200</v>
      </c>
      <c r="Q256">
        <v>49300</v>
      </c>
      <c r="R256" t="s">
        <v>201</v>
      </c>
      <c r="S256" t="s">
        <v>202</v>
      </c>
      <c r="T256" t="s">
        <v>203</v>
      </c>
      <c r="U256" t="s">
        <v>671</v>
      </c>
      <c r="V256" t="s">
        <v>672</v>
      </c>
      <c r="W256" t="s">
        <v>658</v>
      </c>
    </row>
    <row r="257" spans="1:23" x14ac:dyDescent="0.25">
      <c r="A257" s="15">
        <v>43132</v>
      </c>
      <c r="B257" t="s">
        <v>193</v>
      </c>
      <c r="C257" t="s">
        <v>212</v>
      </c>
      <c r="E257" t="s">
        <v>195</v>
      </c>
      <c r="F257">
        <v>313.38</v>
      </c>
      <c r="G257">
        <v>313.38</v>
      </c>
      <c r="H257" t="s">
        <v>196</v>
      </c>
      <c r="I257" t="s">
        <v>197</v>
      </c>
      <c r="J257">
        <v>313.38</v>
      </c>
      <c r="K257">
        <v>313.38</v>
      </c>
      <c r="L257" t="s">
        <v>193</v>
      </c>
      <c r="M257" t="s">
        <v>198</v>
      </c>
      <c r="N257" t="s">
        <v>199</v>
      </c>
      <c r="O257">
        <v>0</v>
      </c>
      <c r="P257" t="s">
        <v>200</v>
      </c>
      <c r="Q257">
        <v>49300</v>
      </c>
      <c r="R257" t="s">
        <v>201</v>
      </c>
      <c r="S257" t="s">
        <v>202</v>
      </c>
      <c r="T257" t="s">
        <v>203</v>
      </c>
      <c r="U257" t="s">
        <v>671</v>
      </c>
      <c r="V257" t="s">
        <v>672</v>
      </c>
      <c r="W257" t="s">
        <v>658</v>
      </c>
    </row>
    <row r="258" spans="1:23" x14ac:dyDescent="0.25">
      <c r="A258" s="15">
        <v>43132</v>
      </c>
      <c r="B258" t="s">
        <v>228</v>
      </c>
      <c r="C258" t="s">
        <v>208</v>
      </c>
      <c r="E258" t="s">
        <v>195</v>
      </c>
      <c r="F258">
        <v>1043.0999999999999</v>
      </c>
      <c r="G258">
        <v>1043.0999999999999</v>
      </c>
      <c r="H258" t="s">
        <v>196</v>
      </c>
      <c r="I258" t="s">
        <v>197</v>
      </c>
      <c r="J258">
        <v>1043.0999999999999</v>
      </c>
      <c r="K258">
        <v>1043.0999999999999</v>
      </c>
      <c r="L258" t="s">
        <v>228</v>
      </c>
      <c r="M258" t="s">
        <v>198</v>
      </c>
      <c r="N258" t="s">
        <v>199</v>
      </c>
      <c r="O258">
        <v>0</v>
      </c>
      <c r="P258" t="s">
        <v>200</v>
      </c>
      <c r="Q258">
        <v>49316</v>
      </c>
      <c r="R258" t="s">
        <v>201</v>
      </c>
      <c r="S258" t="s">
        <v>202</v>
      </c>
      <c r="T258" t="s">
        <v>203</v>
      </c>
      <c r="U258" t="s">
        <v>673</v>
      </c>
      <c r="V258" t="s">
        <v>674</v>
      </c>
      <c r="W258" t="s">
        <v>658</v>
      </c>
    </row>
    <row r="259" spans="1:23" x14ac:dyDescent="0.25">
      <c r="A259" s="15">
        <v>43132</v>
      </c>
      <c r="B259" t="s">
        <v>228</v>
      </c>
      <c r="C259" t="s">
        <v>212</v>
      </c>
      <c r="E259" t="s">
        <v>195</v>
      </c>
      <c r="F259">
        <v>59</v>
      </c>
      <c r="G259">
        <v>59</v>
      </c>
      <c r="H259" t="s">
        <v>196</v>
      </c>
      <c r="I259" t="s">
        <v>197</v>
      </c>
      <c r="J259">
        <v>59</v>
      </c>
      <c r="K259">
        <v>59</v>
      </c>
      <c r="L259" t="s">
        <v>228</v>
      </c>
      <c r="M259" t="s">
        <v>198</v>
      </c>
      <c r="N259" t="s">
        <v>199</v>
      </c>
      <c r="O259">
        <v>0</v>
      </c>
      <c r="P259" t="s">
        <v>200</v>
      </c>
      <c r="Q259">
        <v>49318</v>
      </c>
      <c r="R259" t="s">
        <v>201</v>
      </c>
      <c r="S259" t="s">
        <v>202</v>
      </c>
      <c r="T259" t="s">
        <v>203</v>
      </c>
      <c r="U259" t="s">
        <v>675</v>
      </c>
      <c r="V259" t="s">
        <v>676</v>
      </c>
      <c r="W259" t="s">
        <v>658</v>
      </c>
    </row>
    <row r="260" spans="1:23" x14ac:dyDescent="0.25">
      <c r="A260" s="15">
        <v>43132</v>
      </c>
      <c r="B260" t="s">
        <v>213</v>
      </c>
      <c r="C260" t="s">
        <v>194</v>
      </c>
      <c r="E260" t="s">
        <v>195</v>
      </c>
      <c r="F260">
        <v>9.73</v>
      </c>
      <c r="G260">
        <v>9.73</v>
      </c>
      <c r="H260" t="s">
        <v>196</v>
      </c>
      <c r="I260" t="s">
        <v>197</v>
      </c>
      <c r="J260">
        <v>9.73</v>
      </c>
      <c r="K260">
        <v>9.73</v>
      </c>
      <c r="L260" t="s">
        <v>213</v>
      </c>
      <c r="M260" t="s">
        <v>198</v>
      </c>
      <c r="N260" t="s">
        <v>199</v>
      </c>
      <c r="O260">
        <v>0</v>
      </c>
      <c r="P260" t="s">
        <v>200</v>
      </c>
      <c r="Q260">
        <v>50255</v>
      </c>
      <c r="R260" t="s">
        <v>201</v>
      </c>
      <c r="S260" t="s">
        <v>202</v>
      </c>
      <c r="T260" t="s">
        <v>203</v>
      </c>
      <c r="U260" t="s">
        <v>677</v>
      </c>
      <c r="V260" t="s">
        <v>678</v>
      </c>
      <c r="W260" t="s">
        <v>658</v>
      </c>
    </row>
    <row r="261" spans="1:23" x14ac:dyDescent="0.25">
      <c r="A261" s="15">
        <v>43132</v>
      </c>
      <c r="B261" t="s">
        <v>213</v>
      </c>
      <c r="C261" t="s">
        <v>207</v>
      </c>
      <c r="E261" t="s">
        <v>195</v>
      </c>
      <c r="F261">
        <v>9.73</v>
      </c>
      <c r="G261">
        <v>9.73</v>
      </c>
      <c r="H261" t="s">
        <v>196</v>
      </c>
      <c r="I261" t="s">
        <v>197</v>
      </c>
      <c r="J261">
        <v>9.73</v>
      </c>
      <c r="K261">
        <v>9.73</v>
      </c>
      <c r="L261" t="s">
        <v>213</v>
      </c>
      <c r="M261" t="s">
        <v>198</v>
      </c>
      <c r="N261" t="s">
        <v>199</v>
      </c>
      <c r="O261">
        <v>0</v>
      </c>
      <c r="P261" t="s">
        <v>200</v>
      </c>
      <c r="Q261">
        <v>50255</v>
      </c>
      <c r="R261" t="s">
        <v>201</v>
      </c>
      <c r="S261" t="s">
        <v>202</v>
      </c>
      <c r="T261" t="s">
        <v>203</v>
      </c>
      <c r="U261" t="s">
        <v>677</v>
      </c>
      <c r="V261" t="s">
        <v>678</v>
      </c>
      <c r="W261" t="s">
        <v>658</v>
      </c>
    </row>
    <row r="262" spans="1:23" x14ac:dyDescent="0.25">
      <c r="A262" s="15">
        <v>43133</v>
      </c>
      <c r="B262" t="s">
        <v>380</v>
      </c>
      <c r="C262" t="s">
        <v>207</v>
      </c>
      <c r="E262" t="s">
        <v>195</v>
      </c>
      <c r="F262">
        <v>7.9</v>
      </c>
      <c r="G262">
        <v>7.9</v>
      </c>
      <c r="H262" t="s">
        <v>196</v>
      </c>
      <c r="I262" t="s">
        <v>197</v>
      </c>
      <c r="J262">
        <v>7.9</v>
      </c>
      <c r="K262">
        <v>7.9</v>
      </c>
      <c r="L262" t="s">
        <v>380</v>
      </c>
      <c r="M262" t="s">
        <v>198</v>
      </c>
      <c r="N262" t="s">
        <v>307</v>
      </c>
      <c r="O262">
        <v>0</v>
      </c>
      <c r="P262" t="s">
        <v>200</v>
      </c>
      <c r="Q262">
        <v>49204</v>
      </c>
      <c r="R262" t="s">
        <v>201</v>
      </c>
      <c r="S262" t="s">
        <v>202</v>
      </c>
      <c r="T262" t="s">
        <v>203</v>
      </c>
      <c r="U262" t="s">
        <v>679</v>
      </c>
      <c r="V262" t="s">
        <v>680</v>
      </c>
      <c r="W262" t="s">
        <v>658</v>
      </c>
    </row>
    <row r="263" spans="1:23" x14ac:dyDescent="0.25">
      <c r="A263" s="15">
        <v>43133</v>
      </c>
      <c r="B263" t="s">
        <v>225</v>
      </c>
      <c r="C263" t="s">
        <v>194</v>
      </c>
      <c r="E263" t="s">
        <v>195</v>
      </c>
      <c r="F263">
        <v>404.58</v>
      </c>
      <c r="G263">
        <v>404.58</v>
      </c>
      <c r="H263" t="s">
        <v>196</v>
      </c>
      <c r="I263" t="s">
        <v>197</v>
      </c>
      <c r="J263">
        <v>404.58</v>
      </c>
      <c r="K263">
        <v>404.58</v>
      </c>
      <c r="L263" t="s">
        <v>225</v>
      </c>
      <c r="M263" t="s">
        <v>198</v>
      </c>
      <c r="N263" t="s">
        <v>199</v>
      </c>
      <c r="O263">
        <v>0</v>
      </c>
      <c r="P263" t="s">
        <v>200</v>
      </c>
      <c r="Q263">
        <v>49239</v>
      </c>
      <c r="R263" t="s">
        <v>201</v>
      </c>
      <c r="S263" t="s">
        <v>202</v>
      </c>
      <c r="T263" t="s">
        <v>203</v>
      </c>
      <c r="U263" t="s">
        <v>681</v>
      </c>
      <c r="V263" t="s">
        <v>682</v>
      </c>
      <c r="W263" t="s">
        <v>658</v>
      </c>
    </row>
    <row r="264" spans="1:23" x14ac:dyDescent="0.25">
      <c r="A264" s="15">
        <v>43133</v>
      </c>
      <c r="B264" t="s">
        <v>228</v>
      </c>
      <c r="C264" t="s">
        <v>212</v>
      </c>
      <c r="E264" t="s">
        <v>195</v>
      </c>
      <c r="F264">
        <v>51</v>
      </c>
      <c r="G264">
        <v>51</v>
      </c>
      <c r="H264" t="s">
        <v>196</v>
      </c>
      <c r="I264" t="s">
        <v>197</v>
      </c>
      <c r="J264">
        <v>51</v>
      </c>
      <c r="K264">
        <v>51</v>
      </c>
      <c r="L264" t="s">
        <v>228</v>
      </c>
      <c r="M264" t="s">
        <v>198</v>
      </c>
      <c r="N264" t="s">
        <v>199</v>
      </c>
      <c r="O264">
        <v>0</v>
      </c>
      <c r="P264" t="s">
        <v>200</v>
      </c>
      <c r="Q264">
        <v>49321</v>
      </c>
      <c r="R264" t="s">
        <v>201</v>
      </c>
      <c r="S264" t="s">
        <v>202</v>
      </c>
      <c r="T264" t="s">
        <v>203</v>
      </c>
      <c r="U264" t="s">
        <v>683</v>
      </c>
      <c r="V264" t="s">
        <v>684</v>
      </c>
      <c r="W264" t="s">
        <v>658</v>
      </c>
    </row>
    <row r="265" spans="1:23" x14ac:dyDescent="0.25">
      <c r="A265" s="15">
        <v>43133</v>
      </c>
      <c r="B265" t="s">
        <v>225</v>
      </c>
      <c r="C265" t="s">
        <v>194</v>
      </c>
      <c r="E265" t="s">
        <v>195</v>
      </c>
      <c r="F265">
        <v>131.5</v>
      </c>
      <c r="G265">
        <v>131.5</v>
      </c>
      <c r="H265" t="s">
        <v>196</v>
      </c>
      <c r="I265" t="s">
        <v>197</v>
      </c>
      <c r="J265">
        <v>131.5</v>
      </c>
      <c r="K265">
        <v>131.5</v>
      </c>
      <c r="L265" t="s">
        <v>225</v>
      </c>
      <c r="M265" t="s">
        <v>198</v>
      </c>
      <c r="N265" t="s">
        <v>199</v>
      </c>
      <c r="O265">
        <v>0</v>
      </c>
      <c r="P265" t="s">
        <v>200</v>
      </c>
      <c r="Q265">
        <v>54195</v>
      </c>
      <c r="R265" t="s">
        <v>201</v>
      </c>
      <c r="S265" t="s">
        <v>202</v>
      </c>
      <c r="T265" t="s">
        <v>203</v>
      </c>
      <c r="U265" t="s">
        <v>685</v>
      </c>
      <c r="V265" t="s">
        <v>686</v>
      </c>
      <c r="W265" t="s">
        <v>658</v>
      </c>
    </row>
    <row r="266" spans="1:23" x14ac:dyDescent="0.25">
      <c r="A266" s="15">
        <v>43135</v>
      </c>
      <c r="B266" t="s">
        <v>216</v>
      </c>
      <c r="C266" t="s">
        <v>212</v>
      </c>
      <c r="E266" t="s">
        <v>195</v>
      </c>
      <c r="F266">
        <v>250.54</v>
      </c>
      <c r="G266">
        <v>250.54</v>
      </c>
      <c r="H266" t="s">
        <v>196</v>
      </c>
      <c r="I266" t="s">
        <v>197</v>
      </c>
      <c r="J266">
        <v>250.54</v>
      </c>
      <c r="K266">
        <v>250.54</v>
      </c>
      <c r="L266" t="s">
        <v>216</v>
      </c>
      <c r="M266" t="s">
        <v>198</v>
      </c>
      <c r="N266" t="s">
        <v>199</v>
      </c>
      <c r="O266">
        <v>0</v>
      </c>
      <c r="P266" t="s">
        <v>200</v>
      </c>
      <c r="Q266">
        <v>49262</v>
      </c>
      <c r="R266" t="s">
        <v>201</v>
      </c>
      <c r="S266" t="s">
        <v>202</v>
      </c>
      <c r="T266" t="s">
        <v>203</v>
      </c>
      <c r="U266" t="s">
        <v>687</v>
      </c>
      <c r="V266" t="s">
        <v>688</v>
      </c>
      <c r="W266" t="s">
        <v>658</v>
      </c>
    </row>
    <row r="267" spans="1:23" x14ac:dyDescent="0.25">
      <c r="A267" s="15">
        <v>43135</v>
      </c>
      <c r="B267" t="s">
        <v>216</v>
      </c>
      <c r="C267" t="s">
        <v>212</v>
      </c>
      <c r="E267" t="s">
        <v>195</v>
      </c>
      <c r="F267">
        <v>26.16</v>
      </c>
      <c r="G267">
        <v>26.16</v>
      </c>
      <c r="H267" t="s">
        <v>196</v>
      </c>
      <c r="I267" t="s">
        <v>197</v>
      </c>
      <c r="J267">
        <v>26.16</v>
      </c>
      <c r="K267">
        <v>26.16</v>
      </c>
      <c r="L267" t="s">
        <v>216</v>
      </c>
      <c r="M267" t="s">
        <v>198</v>
      </c>
      <c r="N267" t="s">
        <v>199</v>
      </c>
      <c r="O267">
        <v>0</v>
      </c>
      <c r="P267" t="s">
        <v>200</v>
      </c>
      <c r="Q267">
        <v>49263</v>
      </c>
      <c r="R267" t="s">
        <v>201</v>
      </c>
      <c r="S267" t="s">
        <v>202</v>
      </c>
      <c r="T267" t="s">
        <v>203</v>
      </c>
      <c r="U267" t="s">
        <v>687</v>
      </c>
      <c r="V267" t="s">
        <v>689</v>
      </c>
      <c r="W267" t="s">
        <v>658</v>
      </c>
    </row>
    <row r="268" spans="1:23" x14ac:dyDescent="0.25">
      <c r="A268" s="15">
        <v>43135</v>
      </c>
      <c r="B268" t="s">
        <v>262</v>
      </c>
      <c r="C268" t="s">
        <v>208</v>
      </c>
      <c r="E268" t="s">
        <v>195</v>
      </c>
      <c r="F268">
        <v>24.93</v>
      </c>
      <c r="G268">
        <v>24.93</v>
      </c>
      <c r="H268" t="s">
        <v>196</v>
      </c>
      <c r="I268" t="s">
        <v>197</v>
      </c>
      <c r="J268">
        <v>24.93</v>
      </c>
      <c r="K268">
        <v>24.93</v>
      </c>
      <c r="L268" t="s">
        <v>262</v>
      </c>
      <c r="M268" t="s">
        <v>198</v>
      </c>
      <c r="N268" t="s">
        <v>245</v>
      </c>
      <c r="O268">
        <v>0</v>
      </c>
      <c r="P268" t="s">
        <v>200</v>
      </c>
      <c r="Q268">
        <v>49269</v>
      </c>
      <c r="R268" t="s">
        <v>201</v>
      </c>
      <c r="S268" t="s">
        <v>202</v>
      </c>
      <c r="T268" t="s">
        <v>203</v>
      </c>
      <c r="U268" t="s">
        <v>690</v>
      </c>
      <c r="V268" t="s">
        <v>691</v>
      </c>
      <c r="W268" t="s">
        <v>658</v>
      </c>
    </row>
    <row r="269" spans="1:23" x14ac:dyDescent="0.25">
      <c r="A269" s="15">
        <v>43135</v>
      </c>
      <c r="B269" t="s">
        <v>262</v>
      </c>
      <c r="C269" t="s">
        <v>194</v>
      </c>
      <c r="E269" t="s">
        <v>195</v>
      </c>
      <c r="F269">
        <v>67.19</v>
      </c>
      <c r="G269">
        <v>67.19</v>
      </c>
      <c r="H269" t="s">
        <v>196</v>
      </c>
      <c r="I269" t="s">
        <v>197</v>
      </c>
      <c r="J269">
        <v>67.19</v>
      </c>
      <c r="K269">
        <v>67.19</v>
      </c>
      <c r="L269" t="s">
        <v>262</v>
      </c>
      <c r="M269" t="s">
        <v>198</v>
      </c>
      <c r="N269" t="s">
        <v>254</v>
      </c>
      <c r="O269">
        <v>0</v>
      </c>
      <c r="P269" t="s">
        <v>200</v>
      </c>
      <c r="Q269">
        <v>49274</v>
      </c>
      <c r="R269" t="s">
        <v>201</v>
      </c>
      <c r="S269" t="s">
        <v>202</v>
      </c>
      <c r="T269" t="s">
        <v>203</v>
      </c>
      <c r="U269" t="s">
        <v>692</v>
      </c>
      <c r="V269" t="s">
        <v>693</v>
      </c>
      <c r="W269" t="s">
        <v>658</v>
      </c>
    </row>
    <row r="270" spans="1:23" x14ac:dyDescent="0.25">
      <c r="A270" s="15">
        <v>43135</v>
      </c>
      <c r="B270" t="s">
        <v>262</v>
      </c>
      <c r="C270" t="s">
        <v>207</v>
      </c>
      <c r="E270" t="s">
        <v>195</v>
      </c>
      <c r="F270">
        <v>4.59</v>
      </c>
      <c r="G270">
        <v>4.59</v>
      </c>
      <c r="H270" t="s">
        <v>196</v>
      </c>
      <c r="I270" t="s">
        <v>197</v>
      </c>
      <c r="J270">
        <v>4.59</v>
      </c>
      <c r="K270">
        <v>4.59</v>
      </c>
      <c r="L270" t="s">
        <v>262</v>
      </c>
      <c r="M270" t="s">
        <v>198</v>
      </c>
      <c r="N270" t="s">
        <v>270</v>
      </c>
      <c r="O270">
        <v>0</v>
      </c>
      <c r="P270" t="s">
        <v>200</v>
      </c>
      <c r="Q270">
        <v>49280</v>
      </c>
      <c r="R270" t="s">
        <v>201</v>
      </c>
      <c r="S270" t="s">
        <v>202</v>
      </c>
      <c r="T270" t="s">
        <v>203</v>
      </c>
      <c r="U270" t="s">
        <v>694</v>
      </c>
      <c r="V270" t="s">
        <v>695</v>
      </c>
      <c r="W270" t="s">
        <v>658</v>
      </c>
    </row>
    <row r="271" spans="1:23" x14ac:dyDescent="0.25">
      <c r="A271" s="15">
        <v>43136</v>
      </c>
      <c r="B271" t="s">
        <v>273</v>
      </c>
      <c r="C271" t="s">
        <v>208</v>
      </c>
      <c r="E271" t="s">
        <v>195</v>
      </c>
      <c r="F271">
        <v>31.44</v>
      </c>
      <c r="G271">
        <v>31.44</v>
      </c>
      <c r="H271" t="s">
        <v>196</v>
      </c>
      <c r="I271" t="s">
        <v>197</v>
      </c>
      <c r="J271">
        <v>31.44</v>
      </c>
      <c r="K271">
        <v>31.44</v>
      </c>
      <c r="L271" t="s">
        <v>273</v>
      </c>
      <c r="M271" t="s">
        <v>198</v>
      </c>
      <c r="N271" t="s">
        <v>245</v>
      </c>
      <c r="O271">
        <v>0</v>
      </c>
      <c r="P271" t="s">
        <v>200</v>
      </c>
      <c r="Q271">
        <v>49270</v>
      </c>
      <c r="R271" t="s">
        <v>201</v>
      </c>
      <c r="S271" t="s">
        <v>202</v>
      </c>
      <c r="T271" t="s">
        <v>203</v>
      </c>
      <c r="U271" t="s">
        <v>696</v>
      </c>
      <c r="V271" t="s">
        <v>697</v>
      </c>
      <c r="W271" t="s">
        <v>658</v>
      </c>
    </row>
    <row r="272" spans="1:23" x14ac:dyDescent="0.25">
      <c r="A272" s="15">
        <v>43136</v>
      </c>
      <c r="B272" t="s">
        <v>273</v>
      </c>
      <c r="C272" t="s">
        <v>211</v>
      </c>
      <c r="E272" t="s">
        <v>195</v>
      </c>
      <c r="F272">
        <v>30.65</v>
      </c>
      <c r="G272">
        <v>30.65</v>
      </c>
      <c r="H272" t="s">
        <v>196</v>
      </c>
      <c r="I272" t="s">
        <v>197</v>
      </c>
      <c r="J272">
        <v>30.65</v>
      </c>
      <c r="K272">
        <v>30.65</v>
      </c>
      <c r="L272" t="s">
        <v>273</v>
      </c>
      <c r="M272" t="s">
        <v>198</v>
      </c>
      <c r="N272" t="s">
        <v>276</v>
      </c>
      <c r="O272">
        <v>0</v>
      </c>
      <c r="P272" t="s">
        <v>200</v>
      </c>
      <c r="Q272">
        <v>49271</v>
      </c>
      <c r="R272" t="s">
        <v>201</v>
      </c>
      <c r="S272" t="s">
        <v>202</v>
      </c>
      <c r="T272" t="s">
        <v>203</v>
      </c>
      <c r="U272" t="s">
        <v>698</v>
      </c>
      <c r="V272" t="s">
        <v>699</v>
      </c>
      <c r="W272" t="s">
        <v>658</v>
      </c>
    </row>
    <row r="273" spans="1:23" x14ac:dyDescent="0.25">
      <c r="A273" s="15">
        <v>43136</v>
      </c>
      <c r="B273" t="s">
        <v>262</v>
      </c>
      <c r="C273" t="s">
        <v>212</v>
      </c>
      <c r="E273" t="s">
        <v>195</v>
      </c>
      <c r="F273">
        <v>14.5</v>
      </c>
      <c r="G273">
        <v>14.5</v>
      </c>
      <c r="H273" t="s">
        <v>196</v>
      </c>
      <c r="I273" t="s">
        <v>197</v>
      </c>
      <c r="J273">
        <v>14.5</v>
      </c>
      <c r="K273">
        <v>14.5</v>
      </c>
      <c r="L273" t="s">
        <v>262</v>
      </c>
      <c r="M273" t="s">
        <v>198</v>
      </c>
      <c r="N273" t="s">
        <v>265</v>
      </c>
      <c r="O273">
        <v>0</v>
      </c>
      <c r="P273" t="s">
        <v>200</v>
      </c>
      <c r="Q273">
        <v>49272</v>
      </c>
      <c r="R273" t="s">
        <v>201</v>
      </c>
      <c r="S273" t="s">
        <v>202</v>
      </c>
      <c r="T273" t="s">
        <v>203</v>
      </c>
      <c r="U273" t="s">
        <v>700</v>
      </c>
      <c r="V273" t="s">
        <v>701</v>
      </c>
      <c r="W273" t="s">
        <v>658</v>
      </c>
    </row>
    <row r="274" spans="1:23" x14ac:dyDescent="0.25">
      <c r="A274" s="15">
        <v>43136</v>
      </c>
      <c r="B274" t="s">
        <v>273</v>
      </c>
      <c r="C274" t="s">
        <v>212</v>
      </c>
      <c r="E274" t="s">
        <v>195</v>
      </c>
      <c r="F274">
        <v>30.65</v>
      </c>
      <c r="G274">
        <v>30.65</v>
      </c>
      <c r="H274" t="s">
        <v>196</v>
      </c>
      <c r="I274" t="s">
        <v>197</v>
      </c>
      <c r="J274">
        <v>30.65</v>
      </c>
      <c r="K274">
        <v>30.65</v>
      </c>
      <c r="L274" t="s">
        <v>273</v>
      </c>
      <c r="M274" t="s">
        <v>198</v>
      </c>
      <c r="N274" t="s">
        <v>265</v>
      </c>
      <c r="O274">
        <v>0</v>
      </c>
      <c r="P274" t="s">
        <v>200</v>
      </c>
      <c r="Q274">
        <v>49273</v>
      </c>
      <c r="R274" t="s">
        <v>201</v>
      </c>
      <c r="S274" t="s">
        <v>202</v>
      </c>
      <c r="T274" t="s">
        <v>203</v>
      </c>
      <c r="U274" t="s">
        <v>702</v>
      </c>
      <c r="V274" t="s">
        <v>703</v>
      </c>
      <c r="W274" t="s">
        <v>658</v>
      </c>
    </row>
    <row r="275" spans="1:23" x14ac:dyDescent="0.25">
      <c r="A275" s="15">
        <v>43136</v>
      </c>
      <c r="B275" t="s">
        <v>273</v>
      </c>
      <c r="C275" t="s">
        <v>194</v>
      </c>
      <c r="E275" t="s">
        <v>195</v>
      </c>
      <c r="F275">
        <v>12.36</v>
      </c>
      <c r="G275">
        <v>12.36</v>
      </c>
      <c r="H275" t="s">
        <v>196</v>
      </c>
      <c r="I275" t="s">
        <v>197</v>
      </c>
      <c r="J275">
        <v>12.36</v>
      </c>
      <c r="K275">
        <v>12.36</v>
      </c>
      <c r="L275" t="s">
        <v>273</v>
      </c>
      <c r="M275" t="s">
        <v>198</v>
      </c>
      <c r="N275" t="s">
        <v>254</v>
      </c>
      <c r="O275">
        <v>0</v>
      </c>
      <c r="P275" t="s">
        <v>200</v>
      </c>
      <c r="Q275">
        <v>49275</v>
      </c>
      <c r="R275" t="s">
        <v>201</v>
      </c>
      <c r="S275" t="s">
        <v>202</v>
      </c>
      <c r="T275" t="s">
        <v>203</v>
      </c>
      <c r="U275" t="s">
        <v>704</v>
      </c>
      <c r="V275" t="s">
        <v>705</v>
      </c>
      <c r="W275" t="s">
        <v>658</v>
      </c>
    </row>
    <row r="276" spans="1:23" x14ac:dyDescent="0.25">
      <c r="A276" s="15">
        <v>43136</v>
      </c>
      <c r="B276" t="s">
        <v>273</v>
      </c>
      <c r="C276" t="s">
        <v>207</v>
      </c>
      <c r="E276" t="s">
        <v>195</v>
      </c>
      <c r="F276">
        <v>27.19</v>
      </c>
      <c r="G276">
        <v>27.19</v>
      </c>
      <c r="H276" t="s">
        <v>196</v>
      </c>
      <c r="I276" t="s">
        <v>197</v>
      </c>
      <c r="J276">
        <v>27.19</v>
      </c>
      <c r="K276">
        <v>27.19</v>
      </c>
      <c r="L276" t="s">
        <v>273</v>
      </c>
      <c r="M276" t="s">
        <v>198</v>
      </c>
      <c r="N276" t="s">
        <v>270</v>
      </c>
      <c r="O276">
        <v>0</v>
      </c>
      <c r="P276" t="s">
        <v>200</v>
      </c>
      <c r="Q276">
        <v>49281</v>
      </c>
      <c r="R276" t="s">
        <v>201</v>
      </c>
      <c r="S276" t="s">
        <v>202</v>
      </c>
      <c r="T276" t="s">
        <v>203</v>
      </c>
      <c r="U276" t="s">
        <v>706</v>
      </c>
      <c r="V276" t="s">
        <v>707</v>
      </c>
      <c r="W276" t="s">
        <v>658</v>
      </c>
    </row>
    <row r="277" spans="1:23" x14ac:dyDescent="0.25">
      <c r="A277" s="15">
        <v>43136</v>
      </c>
      <c r="B277" t="s">
        <v>225</v>
      </c>
      <c r="C277" t="s">
        <v>194</v>
      </c>
      <c r="E277" t="s">
        <v>195</v>
      </c>
      <c r="F277">
        <v>10.38</v>
      </c>
      <c r="G277">
        <v>10.38</v>
      </c>
      <c r="H277" t="s">
        <v>196</v>
      </c>
      <c r="I277" t="s">
        <v>197</v>
      </c>
      <c r="J277">
        <v>10.38</v>
      </c>
      <c r="K277">
        <v>10.38</v>
      </c>
      <c r="L277" t="s">
        <v>225</v>
      </c>
      <c r="M277" t="s">
        <v>198</v>
      </c>
      <c r="N277" t="s">
        <v>199</v>
      </c>
      <c r="O277">
        <v>0</v>
      </c>
      <c r="P277" t="s">
        <v>200</v>
      </c>
      <c r="Q277">
        <v>49284</v>
      </c>
      <c r="R277" t="s">
        <v>201</v>
      </c>
      <c r="S277" t="s">
        <v>202</v>
      </c>
      <c r="T277" t="s">
        <v>203</v>
      </c>
      <c r="U277" t="s">
        <v>708</v>
      </c>
      <c r="V277" t="s">
        <v>709</v>
      </c>
      <c r="W277" t="s">
        <v>658</v>
      </c>
    </row>
    <row r="278" spans="1:23" x14ac:dyDescent="0.25">
      <c r="A278" s="15">
        <v>43136</v>
      </c>
      <c r="B278" t="s">
        <v>225</v>
      </c>
      <c r="C278" t="s">
        <v>194</v>
      </c>
      <c r="E278" t="s">
        <v>195</v>
      </c>
      <c r="F278">
        <v>45.12</v>
      </c>
      <c r="G278">
        <v>45.12</v>
      </c>
      <c r="H278" t="s">
        <v>196</v>
      </c>
      <c r="I278" t="s">
        <v>197</v>
      </c>
      <c r="J278">
        <v>45.12</v>
      </c>
      <c r="K278">
        <v>45.12</v>
      </c>
      <c r="L278" t="s">
        <v>225</v>
      </c>
      <c r="M278" t="s">
        <v>198</v>
      </c>
      <c r="N278" t="s">
        <v>199</v>
      </c>
      <c r="O278">
        <v>0</v>
      </c>
      <c r="P278" t="s">
        <v>200</v>
      </c>
      <c r="Q278">
        <v>49285</v>
      </c>
      <c r="R278" t="s">
        <v>201</v>
      </c>
      <c r="S278" t="s">
        <v>202</v>
      </c>
      <c r="T278" t="s">
        <v>203</v>
      </c>
      <c r="U278" t="s">
        <v>710</v>
      </c>
      <c r="V278" t="s">
        <v>711</v>
      </c>
      <c r="W278" t="s">
        <v>658</v>
      </c>
    </row>
    <row r="279" spans="1:23" x14ac:dyDescent="0.25">
      <c r="A279" s="15">
        <v>43136</v>
      </c>
      <c r="B279" t="s">
        <v>225</v>
      </c>
      <c r="C279" t="s">
        <v>194</v>
      </c>
      <c r="E279" t="s">
        <v>195</v>
      </c>
      <c r="F279">
        <v>329.28</v>
      </c>
      <c r="G279">
        <v>329.28</v>
      </c>
      <c r="H279" t="s">
        <v>196</v>
      </c>
      <c r="I279" t="s">
        <v>197</v>
      </c>
      <c r="J279">
        <v>329.28</v>
      </c>
      <c r="K279">
        <v>329.28</v>
      </c>
      <c r="L279" t="s">
        <v>225</v>
      </c>
      <c r="M279" t="s">
        <v>198</v>
      </c>
      <c r="N279" t="s">
        <v>199</v>
      </c>
      <c r="O279">
        <v>0</v>
      </c>
      <c r="P279" t="s">
        <v>200</v>
      </c>
      <c r="Q279">
        <v>49288</v>
      </c>
      <c r="R279" t="s">
        <v>201</v>
      </c>
      <c r="S279" t="s">
        <v>202</v>
      </c>
      <c r="T279" t="s">
        <v>203</v>
      </c>
      <c r="U279" t="s">
        <v>712</v>
      </c>
      <c r="V279" t="s">
        <v>713</v>
      </c>
      <c r="W279" t="s">
        <v>658</v>
      </c>
    </row>
    <row r="280" spans="1:23" x14ac:dyDescent="0.25">
      <c r="A280" s="15">
        <v>43136</v>
      </c>
      <c r="B280" t="s">
        <v>292</v>
      </c>
      <c r="C280" t="s">
        <v>212</v>
      </c>
      <c r="E280" t="s">
        <v>195</v>
      </c>
      <c r="F280">
        <v>114.18</v>
      </c>
      <c r="G280">
        <v>114.18</v>
      </c>
      <c r="H280" t="s">
        <v>196</v>
      </c>
      <c r="I280" t="s">
        <v>197</v>
      </c>
      <c r="J280">
        <v>114.18</v>
      </c>
      <c r="K280">
        <v>114.18</v>
      </c>
      <c r="L280" t="s">
        <v>292</v>
      </c>
      <c r="M280" t="s">
        <v>198</v>
      </c>
      <c r="N280" t="s">
        <v>199</v>
      </c>
      <c r="O280">
        <v>0</v>
      </c>
      <c r="P280" t="s">
        <v>200</v>
      </c>
      <c r="Q280">
        <v>49305</v>
      </c>
      <c r="R280" t="s">
        <v>201</v>
      </c>
      <c r="S280" t="s">
        <v>202</v>
      </c>
      <c r="T280" t="s">
        <v>203</v>
      </c>
      <c r="U280" t="s">
        <v>714</v>
      </c>
      <c r="V280" t="s">
        <v>715</v>
      </c>
      <c r="W280" t="s">
        <v>658</v>
      </c>
    </row>
    <row r="281" spans="1:23" x14ac:dyDescent="0.25">
      <c r="A281" s="15">
        <v>43136</v>
      </c>
      <c r="B281" t="s">
        <v>292</v>
      </c>
      <c r="C281" t="s">
        <v>194</v>
      </c>
      <c r="E281" t="s">
        <v>195</v>
      </c>
      <c r="F281">
        <v>765.32</v>
      </c>
      <c r="G281">
        <v>765.32</v>
      </c>
      <c r="H281" t="s">
        <v>196</v>
      </c>
      <c r="I281" t="s">
        <v>197</v>
      </c>
      <c r="J281">
        <v>765.32</v>
      </c>
      <c r="K281">
        <v>765.32</v>
      </c>
      <c r="L281" t="s">
        <v>292</v>
      </c>
      <c r="M281" t="s">
        <v>198</v>
      </c>
      <c r="N281" t="s">
        <v>199</v>
      </c>
      <c r="O281">
        <v>0</v>
      </c>
      <c r="P281" t="s">
        <v>200</v>
      </c>
      <c r="Q281">
        <v>49307</v>
      </c>
      <c r="R281" t="s">
        <v>201</v>
      </c>
      <c r="S281" t="s">
        <v>202</v>
      </c>
      <c r="T281" t="s">
        <v>203</v>
      </c>
      <c r="U281" t="s">
        <v>716</v>
      </c>
      <c r="V281" t="s">
        <v>717</v>
      </c>
      <c r="W281" t="s">
        <v>658</v>
      </c>
    </row>
    <row r="282" spans="1:23" x14ac:dyDescent="0.25">
      <c r="A282" s="15">
        <v>43136</v>
      </c>
      <c r="B282" t="s">
        <v>292</v>
      </c>
      <c r="C282" t="s">
        <v>208</v>
      </c>
      <c r="E282" t="s">
        <v>195</v>
      </c>
      <c r="F282">
        <v>206.71</v>
      </c>
      <c r="G282">
        <v>206.71</v>
      </c>
      <c r="H282" t="s">
        <v>196</v>
      </c>
      <c r="I282" t="s">
        <v>197</v>
      </c>
      <c r="J282">
        <v>206.71</v>
      </c>
      <c r="K282">
        <v>206.71</v>
      </c>
      <c r="L282" t="s">
        <v>292</v>
      </c>
      <c r="M282" t="s">
        <v>198</v>
      </c>
      <c r="N282" t="s">
        <v>199</v>
      </c>
      <c r="O282">
        <v>0</v>
      </c>
      <c r="P282" t="s">
        <v>200</v>
      </c>
      <c r="Q282">
        <v>49308</v>
      </c>
      <c r="R282" t="s">
        <v>201</v>
      </c>
      <c r="S282" t="s">
        <v>202</v>
      </c>
      <c r="T282" t="s">
        <v>203</v>
      </c>
      <c r="U282" t="s">
        <v>718</v>
      </c>
      <c r="V282" t="s">
        <v>719</v>
      </c>
      <c r="W282" t="s">
        <v>658</v>
      </c>
    </row>
    <row r="283" spans="1:23" x14ac:dyDescent="0.25">
      <c r="A283" s="15">
        <v>43136</v>
      </c>
      <c r="B283" t="s">
        <v>292</v>
      </c>
      <c r="C283" t="s">
        <v>194</v>
      </c>
      <c r="E283" t="s">
        <v>195</v>
      </c>
      <c r="F283">
        <v>113.05</v>
      </c>
      <c r="G283">
        <v>113.05</v>
      </c>
      <c r="H283" t="s">
        <v>196</v>
      </c>
      <c r="I283" t="s">
        <v>197</v>
      </c>
      <c r="J283">
        <v>113.05</v>
      </c>
      <c r="K283">
        <v>113.05</v>
      </c>
      <c r="L283" t="s">
        <v>292</v>
      </c>
      <c r="M283" t="s">
        <v>198</v>
      </c>
      <c r="N283" t="s">
        <v>199</v>
      </c>
      <c r="O283">
        <v>0</v>
      </c>
      <c r="P283" t="s">
        <v>200</v>
      </c>
      <c r="Q283">
        <v>49309</v>
      </c>
      <c r="R283" t="s">
        <v>201</v>
      </c>
      <c r="S283" t="s">
        <v>202</v>
      </c>
      <c r="T283" t="s">
        <v>203</v>
      </c>
      <c r="U283" t="s">
        <v>720</v>
      </c>
      <c r="V283" t="s">
        <v>721</v>
      </c>
      <c r="W283" t="s">
        <v>658</v>
      </c>
    </row>
    <row r="284" spans="1:23" x14ac:dyDescent="0.25">
      <c r="A284" s="15">
        <v>43136</v>
      </c>
      <c r="B284" t="s">
        <v>292</v>
      </c>
      <c r="C284" t="s">
        <v>208</v>
      </c>
      <c r="E284" t="s">
        <v>195</v>
      </c>
      <c r="F284">
        <v>59.29</v>
      </c>
      <c r="G284">
        <v>59.29</v>
      </c>
      <c r="H284" t="s">
        <v>196</v>
      </c>
      <c r="I284" t="s">
        <v>197</v>
      </c>
      <c r="J284">
        <v>59.29</v>
      </c>
      <c r="K284">
        <v>59.29</v>
      </c>
      <c r="L284" t="s">
        <v>292</v>
      </c>
      <c r="M284" t="s">
        <v>198</v>
      </c>
      <c r="N284" t="s">
        <v>199</v>
      </c>
      <c r="O284">
        <v>0</v>
      </c>
      <c r="P284" t="s">
        <v>200</v>
      </c>
      <c r="Q284">
        <v>49310</v>
      </c>
      <c r="R284" t="s">
        <v>201</v>
      </c>
      <c r="S284" t="s">
        <v>202</v>
      </c>
      <c r="T284" t="s">
        <v>203</v>
      </c>
      <c r="U284" t="s">
        <v>722</v>
      </c>
      <c r="V284" t="s">
        <v>723</v>
      </c>
      <c r="W284" t="s">
        <v>658</v>
      </c>
    </row>
    <row r="285" spans="1:23" x14ac:dyDescent="0.25">
      <c r="A285" s="15">
        <v>43136</v>
      </c>
      <c r="B285" t="s">
        <v>292</v>
      </c>
      <c r="C285" t="s">
        <v>211</v>
      </c>
      <c r="E285" t="s">
        <v>195</v>
      </c>
      <c r="F285">
        <v>76.62</v>
      </c>
      <c r="G285">
        <v>76.62</v>
      </c>
      <c r="H285" t="s">
        <v>196</v>
      </c>
      <c r="I285" t="s">
        <v>197</v>
      </c>
      <c r="J285">
        <v>76.62</v>
      </c>
      <c r="K285">
        <v>76.62</v>
      </c>
      <c r="L285" t="s">
        <v>292</v>
      </c>
      <c r="M285" t="s">
        <v>198</v>
      </c>
      <c r="N285" t="s">
        <v>199</v>
      </c>
      <c r="O285">
        <v>0</v>
      </c>
      <c r="P285" t="s">
        <v>200</v>
      </c>
      <c r="Q285">
        <v>49311</v>
      </c>
      <c r="R285" t="s">
        <v>201</v>
      </c>
      <c r="S285" t="s">
        <v>202</v>
      </c>
      <c r="T285" t="s">
        <v>203</v>
      </c>
      <c r="U285" t="s">
        <v>724</v>
      </c>
      <c r="V285" t="s">
        <v>725</v>
      </c>
      <c r="W285" t="s">
        <v>658</v>
      </c>
    </row>
    <row r="286" spans="1:23" x14ac:dyDescent="0.25">
      <c r="A286" s="15">
        <v>43136</v>
      </c>
      <c r="B286" t="s">
        <v>292</v>
      </c>
      <c r="C286" t="s">
        <v>212</v>
      </c>
      <c r="E286" t="s">
        <v>195</v>
      </c>
      <c r="F286">
        <v>75.489999999999995</v>
      </c>
      <c r="G286">
        <v>75.489999999999995</v>
      </c>
      <c r="H286" t="s">
        <v>196</v>
      </c>
      <c r="I286" t="s">
        <v>197</v>
      </c>
      <c r="J286">
        <v>75.489999999999995</v>
      </c>
      <c r="K286">
        <v>75.489999999999995</v>
      </c>
      <c r="L286" t="s">
        <v>292</v>
      </c>
      <c r="M286" t="s">
        <v>198</v>
      </c>
      <c r="N286" t="s">
        <v>199</v>
      </c>
      <c r="O286">
        <v>0</v>
      </c>
      <c r="P286" t="s">
        <v>200</v>
      </c>
      <c r="Q286">
        <v>49344</v>
      </c>
      <c r="R286" t="s">
        <v>201</v>
      </c>
      <c r="S286" t="s">
        <v>202</v>
      </c>
      <c r="T286" t="s">
        <v>203</v>
      </c>
      <c r="U286" t="s">
        <v>726</v>
      </c>
      <c r="V286" t="s">
        <v>727</v>
      </c>
      <c r="W286" t="s">
        <v>658</v>
      </c>
    </row>
    <row r="287" spans="1:23" x14ac:dyDescent="0.25">
      <c r="A287" s="15">
        <v>43136</v>
      </c>
      <c r="B287" t="s">
        <v>292</v>
      </c>
      <c r="C287" t="s">
        <v>194</v>
      </c>
      <c r="E287" t="s">
        <v>195</v>
      </c>
      <c r="F287">
        <v>58.4</v>
      </c>
      <c r="G287">
        <v>58.4</v>
      </c>
      <c r="H287" t="s">
        <v>196</v>
      </c>
      <c r="I287" t="s">
        <v>197</v>
      </c>
      <c r="J287">
        <v>58.4</v>
      </c>
      <c r="K287">
        <v>58.4</v>
      </c>
      <c r="L287" t="s">
        <v>292</v>
      </c>
      <c r="M287" t="s">
        <v>198</v>
      </c>
      <c r="N287" t="s">
        <v>199</v>
      </c>
      <c r="O287">
        <v>0</v>
      </c>
      <c r="P287" t="s">
        <v>200</v>
      </c>
      <c r="Q287">
        <v>49345</v>
      </c>
      <c r="R287" t="s">
        <v>201</v>
      </c>
      <c r="S287" t="s">
        <v>202</v>
      </c>
      <c r="T287" t="s">
        <v>203</v>
      </c>
      <c r="U287" t="s">
        <v>728</v>
      </c>
      <c r="V287" t="s">
        <v>729</v>
      </c>
      <c r="W287" t="s">
        <v>658</v>
      </c>
    </row>
    <row r="288" spans="1:23" x14ac:dyDescent="0.25">
      <c r="A288" s="15">
        <v>43136</v>
      </c>
      <c r="B288" t="s">
        <v>228</v>
      </c>
      <c r="C288" t="s">
        <v>212</v>
      </c>
      <c r="E288" t="s">
        <v>195</v>
      </c>
      <c r="F288">
        <v>-186</v>
      </c>
      <c r="G288">
        <v>186</v>
      </c>
      <c r="H288" t="s">
        <v>217</v>
      </c>
      <c r="I288" t="s">
        <v>218</v>
      </c>
      <c r="J288">
        <v>186</v>
      </c>
      <c r="K288">
        <v>-186</v>
      </c>
      <c r="L288" t="s">
        <v>228</v>
      </c>
      <c r="M288" t="s">
        <v>198</v>
      </c>
      <c r="N288" t="s">
        <v>199</v>
      </c>
      <c r="O288">
        <v>0</v>
      </c>
      <c r="P288" t="s">
        <v>200</v>
      </c>
      <c r="Q288">
        <v>49399</v>
      </c>
      <c r="R288" t="s">
        <v>201</v>
      </c>
      <c r="S288" t="s">
        <v>202</v>
      </c>
      <c r="T288" t="s">
        <v>203</v>
      </c>
      <c r="U288" t="s">
        <v>730</v>
      </c>
      <c r="V288" t="s">
        <v>731</v>
      </c>
      <c r="W288" t="s">
        <v>658</v>
      </c>
    </row>
    <row r="289" spans="1:23" x14ac:dyDescent="0.25">
      <c r="A289" s="15">
        <v>43136</v>
      </c>
      <c r="B289" t="s">
        <v>417</v>
      </c>
      <c r="C289" t="s">
        <v>211</v>
      </c>
      <c r="E289" t="s">
        <v>195</v>
      </c>
      <c r="F289">
        <v>182.46</v>
      </c>
      <c r="G289">
        <v>182.46</v>
      </c>
      <c r="H289" t="s">
        <v>196</v>
      </c>
      <c r="I289" t="s">
        <v>197</v>
      </c>
      <c r="J289">
        <v>182.46</v>
      </c>
      <c r="K289">
        <v>182.46</v>
      </c>
      <c r="L289" t="s">
        <v>417</v>
      </c>
      <c r="M289" t="s">
        <v>198</v>
      </c>
      <c r="N289" t="s">
        <v>199</v>
      </c>
      <c r="O289">
        <v>0</v>
      </c>
      <c r="P289" t="s">
        <v>200</v>
      </c>
      <c r="Q289">
        <v>50260</v>
      </c>
      <c r="R289" t="s">
        <v>201</v>
      </c>
      <c r="S289" t="s">
        <v>202</v>
      </c>
      <c r="T289" t="s">
        <v>203</v>
      </c>
      <c r="U289" t="s">
        <v>732</v>
      </c>
      <c r="V289" t="s">
        <v>733</v>
      </c>
      <c r="W289" t="s">
        <v>658</v>
      </c>
    </row>
    <row r="290" spans="1:23" x14ac:dyDescent="0.25">
      <c r="A290" s="15">
        <v>43137</v>
      </c>
      <c r="B290" t="s">
        <v>216</v>
      </c>
      <c r="C290" t="s">
        <v>207</v>
      </c>
      <c r="E290" t="s">
        <v>195</v>
      </c>
      <c r="F290">
        <v>555.13</v>
      </c>
      <c r="G290">
        <v>555.13</v>
      </c>
      <c r="H290" t="s">
        <v>196</v>
      </c>
      <c r="I290" t="s">
        <v>197</v>
      </c>
      <c r="J290">
        <v>555.13</v>
      </c>
      <c r="K290">
        <v>555.13</v>
      </c>
      <c r="L290" t="s">
        <v>216</v>
      </c>
      <c r="M290" t="s">
        <v>198</v>
      </c>
      <c r="N290" t="s">
        <v>199</v>
      </c>
      <c r="O290">
        <v>0</v>
      </c>
      <c r="P290" t="s">
        <v>200</v>
      </c>
      <c r="Q290">
        <v>49301</v>
      </c>
      <c r="R290" t="s">
        <v>201</v>
      </c>
      <c r="S290" t="s">
        <v>202</v>
      </c>
      <c r="T290" t="s">
        <v>203</v>
      </c>
      <c r="U290" t="s">
        <v>734</v>
      </c>
      <c r="V290" t="s">
        <v>735</v>
      </c>
      <c r="W290" t="s">
        <v>658</v>
      </c>
    </row>
    <row r="291" spans="1:23" x14ac:dyDescent="0.25">
      <c r="A291" s="15">
        <v>43137</v>
      </c>
      <c r="B291" t="s">
        <v>228</v>
      </c>
      <c r="C291" t="s">
        <v>208</v>
      </c>
      <c r="E291" t="s">
        <v>195</v>
      </c>
      <c r="F291">
        <v>20.399999999999999</v>
      </c>
      <c r="G291">
        <v>20.399999999999999</v>
      </c>
      <c r="H291" t="s">
        <v>196</v>
      </c>
      <c r="I291" t="s">
        <v>197</v>
      </c>
      <c r="J291">
        <v>20.399999999999999</v>
      </c>
      <c r="K291">
        <v>20.399999999999999</v>
      </c>
      <c r="L291" t="s">
        <v>228</v>
      </c>
      <c r="M291" t="s">
        <v>198</v>
      </c>
      <c r="N291" t="s">
        <v>199</v>
      </c>
      <c r="O291">
        <v>0</v>
      </c>
      <c r="P291" t="s">
        <v>200</v>
      </c>
      <c r="Q291">
        <v>50223</v>
      </c>
      <c r="R291" t="s">
        <v>201</v>
      </c>
      <c r="S291" t="s">
        <v>202</v>
      </c>
      <c r="T291" t="s">
        <v>203</v>
      </c>
      <c r="U291" t="s">
        <v>736</v>
      </c>
      <c r="V291" t="s">
        <v>737</v>
      </c>
      <c r="W291" t="s">
        <v>658</v>
      </c>
    </row>
    <row r="292" spans="1:23" x14ac:dyDescent="0.25">
      <c r="A292" s="15">
        <v>43137</v>
      </c>
      <c r="B292" t="s">
        <v>738</v>
      </c>
      <c r="C292" t="s">
        <v>211</v>
      </c>
      <c r="E292" t="s">
        <v>195</v>
      </c>
      <c r="F292">
        <v>110.74</v>
      </c>
      <c r="G292">
        <v>110.74</v>
      </c>
      <c r="H292" t="s">
        <v>196</v>
      </c>
      <c r="I292" t="s">
        <v>197</v>
      </c>
      <c r="J292">
        <v>110.74</v>
      </c>
      <c r="K292">
        <v>110.74</v>
      </c>
      <c r="L292" t="s">
        <v>738</v>
      </c>
      <c r="M292" t="s">
        <v>198</v>
      </c>
      <c r="N292" t="s">
        <v>199</v>
      </c>
      <c r="O292">
        <v>0</v>
      </c>
      <c r="P292" t="s">
        <v>200</v>
      </c>
      <c r="Q292">
        <v>50257</v>
      </c>
      <c r="R292" t="s">
        <v>201</v>
      </c>
      <c r="S292" t="s">
        <v>202</v>
      </c>
      <c r="T292" t="s">
        <v>203</v>
      </c>
      <c r="U292" t="s">
        <v>739</v>
      </c>
      <c r="V292" t="s">
        <v>740</v>
      </c>
      <c r="W292" t="s">
        <v>658</v>
      </c>
    </row>
    <row r="293" spans="1:23" x14ac:dyDescent="0.25">
      <c r="A293" s="15">
        <v>43137</v>
      </c>
      <c r="B293" t="s">
        <v>738</v>
      </c>
      <c r="C293" t="s">
        <v>211</v>
      </c>
      <c r="E293" t="s">
        <v>195</v>
      </c>
      <c r="F293">
        <v>99.72</v>
      </c>
      <c r="G293">
        <v>99.72</v>
      </c>
      <c r="H293" t="s">
        <v>196</v>
      </c>
      <c r="I293" t="s">
        <v>197</v>
      </c>
      <c r="J293">
        <v>99.72</v>
      </c>
      <c r="K293">
        <v>99.72</v>
      </c>
      <c r="L293" t="s">
        <v>738</v>
      </c>
      <c r="M293" t="s">
        <v>198</v>
      </c>
      <c r="N293" t="s">
        <v>199</v>
      </c>
      <c r="O293">
        <v>0</v>
      </c>
      <c r="P293" t="s">
        <v>200</v>
      </c>
      <c r="Q293">
        <v>50258</v>
      </c>
      <c r="R293" t="s">
        <v>201</v>
      </c>
      <c r="S293" t="s">
        <v>202</v>
      </c>
      <c r="T293" t="s">
        <v>203</v>
      </c>
      <c r="U293" t="s">
        <v>741</v>
      </c>
      <c r="V293" t="s">
        <v>742</v>
      </c>
      <c r="W293" t="s">
        <v>658</v>
      </c>
    </row>
    <row r="294" spans="1:23" x14ac:dyDescent="0.25">
      <c r="A294" s="15">
        <v>43137</v>
      </c>
      <c r="B294" t="s">
        <v>225</v>
      </c>
      <c r="C294" t="s">
        <v>194</v>
      </c>
      <c r="E294" t="s">
        <v>195</v>
      </c>
      <c r="F294">
        <v>250</v>
      </c>
      <c r="G294">
        <v>250</v>
      </c>
      <c r="H294" t="s">
        <v>196</v>
      </c>
      <c r="I294" t="s">
        <v>197</v>
      </c>
      <c r="J294">
        <v>250</v>
      </c>
      <c r="K294">
        <v>250</v>
      </c>
      <c r="L294" t="s">
        <v>225</v>
      </c>
      <c r="M294" t="s">
        <v>198</v>
      </c>
      <c r="N294" t="s">
        <v>199</v>
      </c>
      <c r="O294">
        <v>0</v>
      </c>
      <c r="P294" t="s">
        <v>200</v>
      </c>
      <c r="Q294">
        <v>54194</v>
      </c>
      <c r="R294" t="s">
        <v>201</v>
      </c>
      <c r="S294" t="s">
        <v>202</v>
      </c>
      <c r="T294" t="s">
        <v>203</v>
      </c>
      <c r="U294" t="s">
        <v>743</v>
      </c>
      <c r="V294" t="s">
        <v>744</v>
      </c>
      <c r="W294" t="s">
        <v>658</v>
      </c>
    </row>
    <row r="295" spans="1:23" x14ac:dyDescent="0.25">
      <c r="A295" s="15">
        <v>43138</v>
      </c>
      <c r="B295" t="s">
        <v>216</v>
      </c>
      <c r="C295" t="s">
        <v>212</v>
      </c>
      <c r="E295" t="s">
        <v>195</v>
      </c>
      <c r="F295">
        <v>36.14</v>
      </c>
      <c r="G295">
        <v>36.14</v>
      </c>
      <c r="H295" t="s">
        <v>196</v>
      </c>
      <c r="I295" t="s">
        <v>197</v>
      </c>
      <c r="J295">
        <v>36.14</v>
      </c>
      <c r="K295">
        <v>36.14</v>
      </c>
      <c r="L295" t="s">
        <v>216</v>
      </c>
      <c r="M295" t="s">
        <v>198</v>
      </c>
      <c r="N295" t="s">
        <v>199</v>
      </c>
      <c r="O295">
        <v>0</v>
      </c>
      <c r="P295" t="s">
        <v>200</v>
      </c>
      <c r="Q295">
        <v>49302</v>
      </c>
      <c r="R295" t="s">
        <v>201</v>
      </c>
      <c r="S295" t="s">
        <v>202</v>
      </c>
      <c r="T295" t="s">
        <v>203</v>
      </c>
      <c r="U295" t="s">
        <v>745</v>
      </c>
      <c r="V295" t="s">
        <v>746</v>
      </c>
      <c r="W295" t="s">
        <v>658</v>
      </c>
    </row>
    <row r="296" spans="1:23" x14ac:dyDescent="0.25">
      <c r="A296" s="15">
        <v>43138</v>
      </c>
      <c r="B296" t="s">
        <v>216</v>
      </c>
      <c r="C296" t="s">
        <v>212</v>
      </c>
      <c r="E296" t="s">
        <v>195</v>
      </c>
      <c r="F296">
        <v>35.44</v>
      </c>
      <c r="G296">
        <v>35.44</v>
      </c>
      <c r="H296" t="s">
        <v>196</v>
      </c>
      <c r="I296" t="s">
        <v>197</v>
      </c>
      <c r="J296">
        <v>35.44</v>
      </c>
      <c r="K296">
        <v>35.44</v>
      </c>
      <c r="L296" t="s">
        <v>216</v>
      </c>
      <c r="M296" t="s">
        <v>198</v>
      </c>
      <c r="N296" t="s">
        <v>199</v>
      </c>
      <c r="O296">
        <v>0</v>
      </c>
      <c r="P296" t="s">
        <v>200</v>
      </c>
      <c r="Q296">
        <v>49303</v>
      </c>
      <c r="R296" t="s">
        <v>201</v>
      </c>
      <c r="S296" t="s">
        <v>202</v>
      </c>
      <c r="T296" t="s">
        <v>203</v>
      </c>
      <c r="U296" t="s">
        <v>745</v>
      </c>
      <c r="V296" t="s">
        <v>747</v>
      </c>
      <c r="W296" t="s">
        <v>658</v>
      </c>
    </row>
    <row r="297" spans="1:23" x14ac:dyDescent="0.25">
      <c r="A297" s="15">
        <v>43138</v>
      </c>
      <c r="B297" t="s">
        <v>295</v>
      </c>
      <c r="C297" t="s">
        <v>194</v>
      </c>
      <c r="E297" t="s">
        <v>195</v>
      </c>
      <c r="F297">
        <v>154.5</v>
      </c>
      <c r="G297">
        <v>154.5</v>
      </c>
      <c r="H297" t="s">
        <v>196</v>
      </c>
      <c r="I297" t="s">
        <v>197</v>
      </c>
      <c r="J297">
        <v>154.5</v>
      </c>
      <c r="K297">
        <v>154.5</v>
      </c>
      <c r="L297" t="s">
        <v>295</v>
      </c>
      <c r="M297" t="s">
        <v>198</v>
      </c>
      <c r="N297" t="s">
        <v>199</v>
      </c>
      <c r="O297">
        <v>0</v>
      </c>
      <c r="P297" t="s">
        <v>200</v>
      </c>
      <c r="Q297">
        <v>49394</v>
      </c>
      <c r="R297" t="s">
        <v>201</v>
      </c>
      <c r="S297" t="s">
        <v>202</v>
      </c>
      <c r="T297" t="s">
        <v>203</v>
      </c>
      <c r="U297" t="s">
        <v>748</v>
      </c>
      <c r="V297" t="s">
        <v>749</v>
      </c>
      <c r="W297" t="s">
        <v>658</v>
      </c>
    </row>
    <row r="298" spans="1:23" x14ac:dyDescent="0.25">
      <c r="A298" s="15">
        <v>43139</v>
      </c>
      <c r="B298" t="s">
        <v>750</v>
      </c>
      <c r="C298" t="s">
        <v>208</v>
      </c>
      <c r="E298" t="s">
        <v>195</v>
      </c>
      <c r="F298">
        <v>859.13</v>
      </c>
      <c r="G298">
        <v>859.13</v>
      </c>
      <c r="H298" t="s">
        <v>196</v>
      </c>
      <c r="I298" t="s">
        <v>197</v>
      </c>
      <c r="J298">
        <v>859.13</v>
      </c>
      <c r="K298">
        <v>859.13</v>
      </c>
      <c r="L298" t="s">
        <v>750</v>
      </c>
      <c r="M298" t="s">
        <v>198</v>
      </c>
      <c r="N298" t="s">
        <v>316</v>
      </c>
      <c r="O298">
        <v>0</v>
      </c>
      <c r="P298" t="s">
        <v>200</v>
      </c>
      <c r="Q298">
        <v>49265</v>
      </c>
      <c r="R298" t="s">
        <v>201</v>
      </c>
      <c r="S298" t="s">
        <v>202</v>
      </c>
      <c r="T298" t="s">
        <v>203</v>
      </c>
      <c r="U298" t="s">
        <v>751</v>
      </c>
      <c r="V298" t="s">
        <v>752</v>
      </c>
      <c r="W298" t="s">
        <v>658</v>
      </c>
    </row>
    <row r="299" spans="1:23" x14ac:dyDescent="0.25">
      <c r="A299" s="15">
        <v>43139</v>
      </c>
      <c r="B299" t="s">
        <v>750</v>
      </c>
      <c r="C299" t="s">
        <v>211</v>
      </c>
      <c r="E299" t="s">
        <v>195</v>
      </c>
      <c r="F299">
        <v>306.13</v>
      </c>
      <c r="G299">
        <v>306.13</v>
      </c>
      <c r="H299" t="s">
        <v>196</v>
      </c>
      <c r="I299" t="s">
        <v>197</v>
      </c>
      <c r="J299">
        <v>306.13</v>
      </c>
      <c r="K299">
        <v>306.13</v>
      </c>
      <c r="L299" t="s">
        <v>750</v>
      </c>
      <c r="M299" t="s">
        <v>198</v>
      </c>
      <c r="N299" t="s">
        <v>316</v>
      </c>
      <c r="O299">
        <v>0</v>
      </c>
      <c r="P299" t="s">
        <v>200</v>
      </c>
      <c r="Q299">
        <v>49265</v>
      </c>
      <c r="R299" t="s">
        <v>201</v>
      </c>
      <c r="S299" t="s">
        <v>202</v>
      </c>
      <c r="T299" t="s">
        <v>203</v>
      </c>
      <c r="U299" t="s">
        <v>751</v>
      </c>
      <c r="V299" t="s">
        <v>752</v>
      </c>
      <c r="W299" t="s">
        <v>658</v>
      </c>
    </row>
    <row r="300" spans="1:23" x14ac:dyDescent="0.25">
      <c r="A300" s="15">
        <v>43139</v>
      </c>
      <c r="B300" t="s">
        <v>750</v>
      </c>
      <c r="C300" t="s">
        <v>212</v>
      </c>
      <c r="E300" t="s">
        <v>195</v>
      </c>
      <c r="F300">
        <v>537.85</v>
      </c>
      <c r="G300">
        <v>537.85</v>
      </c>
      <c r="H300" t="s">
        <v>196</v>
      </c>
      <c r="I300" t="s">
        <v>197</v>
      </c>
      <c r="J300">
        <v>537.85</v>
      </c>
      <c r="K300">
        <v>537.85</v>
      </c>
      <c r="L300" t="s">
        <v>750</v>
      </c>
      <c r="M300" t="s">
        <v>198</v>
      </c>
      <c r="N300" t="s">
        <v>316</v>
      </c>
      <c r="O300">
        <v>0</v>
      </c>
      <c r="P300" t="s">
        <v>200</v>
      </c>
      <c r="Q300">
        <v>49265</v>
      </c>
      <c r="R300" t="s">
        <v>201</v>
      </c>
      <c r="S300" t="s">
        <v>202</v>
      </c>
      <c r="T300" t="s">
        <v>203</v>
      </c>
      <c r="U300" t="s">
        <v>751</v>
      </c>
      <c r="V300" t="s">
        <v>752</v>
      </c>
      <c r="W300" t="s">
        <v>658</v>
      </c>
    </row>
    <row r="301" spans="1:23" x14ac:dyDescent="0.25">
      <c r="A301" s="15">
        <v>43139</v>
      </c>
      <c r="B301" t="s">
        <v>750</v>
      </c>
      <c r="C301" t="s">
        <v>194</v>
      </c>
      <c r="E301" t="s">
        <v>195</v>
      </c>
      <c r="F301">
        <v>3902.03</v>
      </c>
      <c r="G301">
        <v>3902.03</v>
      </c>
      <c r="H301" t="s">
        <v>196</v>
      </c>
      <c r="I301" t="s">
        <v>197</v>
      </c>
      <c r="J301">
        <v>3902.03</v>
      </c>
      <c r="K301">
        <v>3902.03</v>
      </c>
      <c r="L301" t="s">
        <v>750</v>
      </c>
      <c r="M301" t="s">
        <v>198</v>
      </c>
      <c r="N301" t="s">
        <v>316</v>
      </c>
      <c r="O301">
        <v>0</v>
      </c>
      <c r="P301" t="s">
        <v>200</v>
      </c>
      <c r="Q301">
        <v>49265</v>
      </c>
      <c r="R301" t="s">
        <v>201</v>
      </c>
      <c r="S301" t="s">
        <v>202</v>
      </c>
      <c r="T301" t="s">
        <v>203</v>
      </c>
      <c r="U301" t="s">
        <v>751</v>
      </c>
      <c r="V301" t="s">
        <v>752</v>
      </c>
      <c r="W301" t="s">
        <v>658</v>
      </c>
    </row>
    <row r="302" spans="1:23" x14ac:dyDescent="0.25">
      <c r="A302" s="15">
        <v>43139</v>
      </c>
      <c r="B302" t="s">
        <v>750</v>
      </c>
      <c r="C302" t="s">
        <v>207</v>
      </c>
      <c r="E302" t="s">
        <v>195</v>
      </c>
      <c r="F302">
        <v>754.79</v>
      </c>
      <c r="G302">
        <v>754.79</v>
      </c>
      <c r="H302" t="s">
        <v>196</v>
      </c>
      <c r="I302" t="s">
        <v>197</v>
      </c>
      <c r="J302">
        <v>754.79</v>
      </c>
      <c r="K302">
        <v>754.79</v>
      </c>
      <c r="L302" t="s">
        <v>750</v>
      </c>
      <c r="M302" t="s">
        <v>198</v>
      </c>
      <c r="N302" t="s">
        <v>316</v>
      </c>
      <c r="O302">
        <v>0</v>
      </c>
      <c r="P302" t="s">
        <v>200</v>
      </c>
      <c r="Q302">
        <v>49265</v>
      </c>
      <c r="R302" t="s">
        <v>201</v>
      </c>
      <c r="S302" t="s">
        <v>202</v>
      </c>
      <c r="T302" t="s">
        <v>203</v>
      </c>
      <c r="U302" t="s">
        <v>751</v>
      </c>
      <c r="V302" t="s">
        <v>752</v>
      </c>
      <c r="W302" t="s">
        <v>658</v>
      </c>
    </row>
    <row r="303" spans="1:23" x14ac:dyDescent="0.25">
      <c r="A303" s="15">
        <v>43139</v>
      </c>
      <c r="B303" t="s">
        <v>750</v>
      </c>
      <c r="C303" t="s">
        <v>208</v>
      </c>
      <c r="E303" t="s">
        <v>195</v>
      </c>
      <c r="F303">
        <v>188.82</v>
      </c>
      <c r="G303">
        <v>188.82</v>
      </c>
      <c r="H303" t="s">
        <v>196</v>
      </c>
      <c r="I303" t="s">
        <v>197</v>
      </c>
      <c r="J303">
        <v>188.82</v>
      </c>
      <c r="K303">
        <v>188.82</v>
      </c>
      <c r="L303" t="s">
        <v>750</v>
      </c>
      <c r="M303" t="s">
        <v>198</v>
      </c>
      <c r="N303" t="s">
        <v>316</v>
      </c>
      <c r="O303">
        <v>0</v>
      </c>
      <c r="P303" t="s">
        <v>200</v>
      </c>
      <c r="Q303">
        <v>49266</v>
      </c>
      <c r="R303" t="s">
        <v>201</v>
      </c>
      <c r="S303" t="s">
        <v>202</v>
      </c>
      <c r="T303" t="s">
        <v>203</v>
      </c>
      <c r="U303" t="s">
        <v>753</v>
      </c>
      <c r="V303" t="s">
        <v>754</v>
      </c>
      <c r="W303" t="s">
        <v>658</v>
      </c>
    </row>
    <row r="304" spans="1:23" x14ac:dyDescent="0.25">
      <c r="A304" s="15">
        <v>43139</v>
      </c>
      <c r="B304" t="s">
        <v>750</v>
      </c>
      <c r="C304" t="s">
        <v>211</v>
      </c>
      <c r="E304" t="s">
        <v>195</v>
      </c>
      <c r="F304">
        <v>67.28</v>
      </c>
      <c r="G304">
        <v>67.28</v>
      </c>
      <c r="H304" t="s">
        <v>196</v>
      </c>
      <c r="I304" t="s">
        <v>197</v>
      </c>
      <c r="J304">
        <v>67.28</v>
      </c>
      <c r="K304">
        <v>67.28</v>
      </c>
      <c r="L304" t="s">
        <v>750</v>
      </c>
      <c r="M304" t="s">
        <v>198</v>
      </c>
      <c r="N304" t="s">
        <v>316</v>
      </c>
      <c r="O304">
        <v>0</v>
      </c>
      <c r="P304" t="s">
        <v>200</v>
      </c>
      <c r="Q304">
        <v>49266</v>
      </c>
      <c r="R304" t="s">
        <v>201</v>
      </c>
      <c r="S304" t="s">
        <v>202</v>
      </c>
      <c r="T304" t="s">
        <v>203</v>
      </c>
      <c r="U304" t="s">
        <v>753</v>
      </c>
      <c r="V304" t="s">
        <v>754</v>
      </c>
      <c r="W304" t="s">
        <v>658</v>
      </c>
    </row>
    <row r="305" spans="1:23" x14ac:dyDescent="0.25">
      <c r="A305" s="15">
        <v>43139</v>
      </c>
      <c r="B305" t="s">
        <v>750</v>
      </c>
      <c r="C305" t="s">
        <v>212</v>
      </c>
      <c r="E305" t="s">
        <v>195</v>
      </c>
      <c r="F305">
        <v>118.21</v>
      </c>
      <c r="G305">
        <v>118.21</v>
      </c>
      <c r="H305" t="s">
        <v>196</v>
      </c>
      <c r="I305" t="s">
        <v>197</v>
      </c>
      <c r="J305">
        <v>118.21</v>
      </c>
      <c r="K305">
        <v>118.21</v>
      </c>
      <c r="L305" t="s">
        <v>750</v>
      </c>
      <c r="M305" t="s">
        <v>198</v>
      </c>
      <c r="N305" t="s">
        <v>316</v>
      </c>
      <c r="O305">
        <v>0</v>
      </c>
      <c r="P305" t="s">
        <v>200</v>
      </c>
      <c r="Q305">
        <v>49266</v>
      </c>
      <c r="R305" t="s">
        <v>201</v>
      </c>
      <c r="S305" t="s">
        <v>202</v>
      </c>
      <c r="T305" t="s">
        <v>203</v>
      </c>
      <c r="U305" t="s">
        <v>753</v>
      </c>
      <c r="V305" t="s">
        <v>754</v>
      </c>
      <c r="W305" t="s">
        <v>658</v>
      </c>
    </row>
    <row r="306" spans="1:23" x14ac:dyDescent="0.25">
      <c r="A306" s="15">
        <v>43139</v>
      </c>
      <c r="B306" t="s">
        <v>750</v>
      </c>
      <c r="C306" t="s">
        <v>194</v>
      </c>
      <c r="E306" t="s">
        <v>195</v>
      </c>
      <c r="F306">
        <v>857.59</v>
      </c>
      <c r="G306">
        <v>857.59</v>
      </c>
      <c r="H306" t="s">
        <v>196</v>
      </c>
      <c r="I306" t="s">
        <v>197</v>
      </c>
      <c r="J306">
        <v>857.59</v>
      </c>
      <c r="K306">
        <v>857.59</v>
      </c>
      <c r="L306" t="s">
        <v>750</v>
      </c>
      <c r="M306" t="s">
        <v>198</v>
      </c>
      <c r="N306" t="s">
        <v>316</v>
      </c>
      <c r="O306">
        <v>0</v>
      </c>
      <c r="P306" t="s">
        <v>200</v>
      </c>
      <c r="Q306">
        <v>49266</v>
      </c>
      <c r="R306" t="s">
        <v>201</v>
      </c>
      <c r="S306" t="s">
        <v>202</v>
      </c>
      <c r="T306" t="s">
        <v>203</v>
      </c>
      <c r="U306" t="s">
        <v>753</v>
      </c>
      <c r="V306" t="s">
        <v>754</v>
      </c>
      <c r="W306" t="s">
        <v>658</v>
      </c>
    </row>
    <row r="307" spans="1:23" x14ac:dyDescent="0.25">
      <c r="A307" s="15">
        <v>43139</v>
      </c>
      <c r="B307" t="s">
        <v>750</v>
      </c>
      <c r="C307" t="s">
        <v>207</v>
      </c>
      <c r="E307" t="s">
        <v>195</v>
      </c>
      <c r="F307">
        <v>165.89</v>
      </c>
      <c r="G307">
        <v>165.89</v>
      </c>
      <c r="H307" t="s">
        <v>196</v>
      </c>
      <c r="I307" t="s">
        <v>197</v>
      </c>
      <c r="J307">
        <v>165.89</v>
      </c>
      <c r="K307">
        <v>165.89</v>
      </c>
      <c r="L307" t="s">
        <v>750</v>
      </c>
      <c r="M307" t="s">
        <v>198</v>
      </c>
      <c r="N307" t="s">
        <v>316</v>
      </c>
      <c r="O307">
        <v>0</v>
      </c>
      <c r="P307" t="s">
        <v>200</v>
      </c>
      <c r="Q307">
        <v>49266</v>
      </c>
      <c r="R307" t="s">
        <v>201</v>
      </c>
      <c r="S307" t="s">
        <v>202</v>
      </c>
      <c r="T307" t="s">
        <v>203</v>
      </c>
      <c r="U307" t="s">
        <v>753</v>
      </c>
      <c r="V307" t="s">
        <v>754</v>
      </c>
      <c r="W307" t="s">
        <v>658</v>
      </c>
    </row>
    <row r="308" spans="1:23" x14ac:dyDescent="0.25">
      <c r="A308" s="15">
        <v>43139</v>
      </c>
      <c r="B308" t="s">
        <v>755</v>
      </c>
      <c r="C308" t="s">
        <v>207</v>
      </c>
      <c r="E308" t="s">
        <v>195</v>
      </c>
      <c r="F308">
        <v>656.28</v>
      </c>
      <c r="G308">
        <v>656.28</v>
      </c>
      <c r="H308" t="s">
        <v>196</v>
      </c>
      <c r="I308" t="s">
        <v>197</v>
      </c>
      <c r="J308">
        <v>656.28</v>
      </c>
      <c r="K308">
        <v>656.28</v>
      </c>
      <c r="L308" t="s">
        <v>755</v>
      </c>
      <c r="M308" t="s">
        <v>198</v>
      </c>
      <c r="N308" t="s">
        <v>316</v>
      </c>
      <c r="O308">
        <v>0</v>
      </c>
      <c r="P308" t="s">
        <v>200</v>
      </c>
      <c r="Q308">
        <v>49268</v>
      </c>
      <c r="R308" t="s">
        <v>201</v>
      </c>
      <c r="S308" t="s">
        <v>202</v>
      </c>
      <c r="T308" t="s">
        <v>203</v>
      </c>
      <c r="U308" t="s">
        <v>756</v>
      </c>
      <c r="V308" t="s">
        <v>757</v>
      </c>
      <c r="W308" t="s">
        <v>658</v>
      </c>
    </row>
    <row r="309" spans="1:23" x14ac:dyDescent="0.25">
      <c r="A309" s="15">
        <v>43139</v>
      </c>
      <c r="B309" t="s">
        <v>755</v>
      </c>
      <c r="C309" t="s">
        <v>194</v>
      </c>
      <c r="E309" t="s">
        <v>195</v>
      </c>
      <c r="F309">
        <v>5380.93</v>
      </c>
      <c r="G309">
        <v>5380.93</v>
      </c>
      <c r="H309" t="s">
        <v>196</v>
      </c>
      <c r="I309" t="s">
        <v>197</v>
      </c>
      <c r="J309">
        <v>5380.93</v>
      </c>
      <c r="K309">
        <v>5380.93</v>
      </c>
      <c r="L309" t="s">
        <v>755</v>
      </c>
      <c r="M309" t="s">
        <v>198</v>
      </c>
      <c r="N309" t="s">
        <v>316</v>
      </c>
      <c r="O309">
        <v>0</v>
      </c>
      <c r="P309" t="s">
        <v>200</v>
      </c>
      <c r="Q309">
        <v>49268</v>
      </c>
      <c r="R309" t="s">
        <v>201</v>
      </c>
      <c r="S309" t="s">
        <v>202</v>
      </c>
      <c r="T309" t="s">
        <v>203</v>
      </c>
      <c r="U309" t="s">
        <v>756</v>
      </c>
      <c r="V309" t="s">
        <v>757</v>
      </c>
      <c r="W309" t="s">
        <v>658</v>
      </c>
    </row>
    <row r="310" spans="1:23" x14ac:dyDescent="0.25">
      <c r="A310" s="15">
        <v>43139</v>
      </c>
      <c r="B310" t="s">
        <v>225</v>
      </c>
      <c r="C310" t="s">
        <v>194</v>
      </c>
      <c r="E310" t="s">
        <v>195</v>
      </c>
      <c r="F310">
        <v>457.56</v>
      </c>
      <c r="G310">
        <v>457.56</v>
      </c>
      <c r="H310" t="s">
        <v>196</v>
      </c>
      <c r="I310" t="s">
        <v>197</v>
      </c>
      <c r="J310">
        <v>457.56</v>
      </c>
      <c r="K310">
        <v>457.56</v>
      </c>
      <c r="L310" t="s">
        <v>225</v>
      </c>
      <c r="M310" t="s">
        <v>198</v>
      </c>
      <c r="N310" t="s">
        <v>199</v>
      </c>
      <c r="O310">
        <v>0</v>
      </c>
      <c r="P310" t="s">
        <v>200</v>
      </c>
      <c r="Q310">
        <v>49283</v>
      </c>
      <c r="R310" t="s">
        <v>201</v>
      </c>
      <c r="S310" t="s">
        <v>202</v>
      </c>
      <c r="T310" t="s">
        <v>203</v>
      </c>
      <c r="U310" t="s">
        <v>758</v>
      </c>
      <c r="V310" t="s">
        <v>759</v>
      </c>
      <c r="W310" t="s">
        <v>658</v>
      </c>
    </row>
    <row r="311" spans="1:23" x14ac:dyDescent="0.25">
      <c r="A311" s="15">
        <v>43139</v>
      </c>
      <c r="B311" t="s">
        <v>216</v>
      </c>
      <c r="C311" t="s">
        <v>212</v>
      </c>
      <c r="E311" t="s">
        <v>195</v>
      </c>
      <c r="F311">
        <v>109.07</v>
      </c>
      <c r="G311">
        <v>109.07</v>
      </c>
      <c r="H311" t="s">
        <v>196</v>
      </c>
      <c r="I311" t="s">
        <v>197</v>
      </c>
      <c r="J311">
        <v>109.07</v>
      </c>
      <c r="K311">
        <v>109.07</v>
      </c>
      <c r="L311" t="s">
        <v>216</v>
      </c>
      <c r="M311" t="s">
        <v>198</v>
      </c>
      <c r="N311" t="s">
        <v>199</v>
      </c>
      <c r="O311">
        <v>0</v>
      </c>
      <c r="P311" t="s">
        <v>200</v>
      </c>
      <c r="Q311">
        <v>49352</v>
      </c>
      <c r="R311" t="s">
        <v>201</v>
      </c>
      <c r="S311" t="s">
        <v>202</v>
      </c>
      <c r="T311" t="s">
        <v>203</v>
      </c>
      <c r="U311" t="s">
        <v>760</v>
      </c>
      <c r="V311" t="s">
        <v>761</v>
      </c>
      <c r="W311" t="s">
        <v>658</v>
      </c>
    </row>
    <row r="312" spans="1:23" x14ac:dyDescent="0.25">
      <c r="A312" s="15">
        <v>43139</v>
      </c>
      <c r="B312" t="s">
        <v>228</v>
      </c>
      <c r="C312" t="s">
        <v>208</v>
      </c>
      <c r="E312" t="s">
        <v>195</v>
      </c>
      <c r="F312">
        <v>280.5</v>
      </c>
      <c r="G312">
        <v>280.5</v>
      </c>
      <c r="H312" t="s">
        <v>196</v>
      </c>
      <c r="I312" t="s">
        <v>197</v>
      </c>
      <c r="J312">
        <v>280.5</v>
      </c>
      <c r="K312">
        <v>280.5</v>
      </c>
      <c r="L312" t="s">
        <v>228</v>
      </c>
      <c r="M312" t="s">
        <v>198</v>
      </c>
      <c r="N312" t="s">
        <v>199</v>
      </c>
      <c r="O312">
        <v>0</v>
      </c>
      <c r="P312" t="s">
        <v>200</v>
      </c>
      <c r="Q312">
        <v>50216</v>
      </c>
      <c r="R312" t="s">
        <v>201</v>
      </c>
      <c r="S312" t="s">
        <v>202</v>
      </c>
      <c r="T312" t="s">
        <v>203</v>
      </c>
      <c r="U312" t="s">
        <v>762</v>
      </c>
      <c r="V312" t="s">
        <v>763</v>
      </c>
      <c r="W312" t="s">
        <v>658</v>
      </c>
    </row>
    <row r="313" spans="1:23" x14ac:dyDescent="0.25">
      <c r="A313" s="15">
        <v>43139</v>
      </c>
      <c r="B313" t="s">
        <v>228</v>
      </c>
      <c r="C313" t="s">
        <v>208</v>
      </c>
      <c r="E313" t="s">
        <v>195</v>
      </c>
      <c r="F313">
        <v>1950.6</v>
      </c>
      <c r="G313">
        <v>1950.6</v>
      </c>
      <c r="H313" t="s">
        <v>196</v>
      </c>
      <c r="I313" t="s">
        <v>197</v>
      </c>
      <c r="J313">
        <v>1950.6</v>
      </c>
      <c r="K313">
        <v>1950.6</v>
      </c>
      <c r="L313" t="s">
        <v>228</v>
      </c>
      <c r="M313" t="s">
        <v>198</v>
      </c>
      <c r="N313" t="s">
        <v>199</v>
      </c>
      <c r="O313">
        <v>0</v>
      </c>
      <c r="P313" t="s">
        <v>200</v>
      </c>
      <c r="Q313">
        <v>50217</v>
      </c>
      <c r="R313" t="s">
        <v>201</v>
      </c>
      <c r="S313" t="s">
        <v>202</v>
      </c>
      <c r="T313" t="s">
        <v>203</v>
      </c>
      <c r="U313" t="s">
        <v>764</v>
      </c>
      <c r="V313" t="s">
        <v>765</v>
      </c>
      <c r="W313" t="s">
        <v>658</v>
      </c>
    </row>
    <row r="314" spans="1:23" x14ac:dyDescent="0.25">
      <c r="A314" s="15">
        <v>43139</v>
      </c>
      <c r="B314" t="s">
        <v>566</v>
      </c>
      <c r="C314" t="s">
        <v>194</v>
      </c>
      <c r="E314" t="s">
        <v>195</v>
      </c>
      <c r="F314">
        <v>-73.5</v>
      </c>
      <c r="G314">
        <v>73.5</v>
      </c>
      <c r="H314" t="s">
        <v>217</v>
      </c>
      <c r="I314" t="s">
        <v>197</v>
      </c>
      <c r="J314">
        <v>73.5</v>
      </c>
      <c r="K314">
        <v>-73.5</v>
      </c>
      <c r="L314" t="s">
        <v>566</v>
      </c>
      <c r="M314" t="s">
        <v>198</v>
      </c>
      <c r="N314" t="s">
        <v>199</v>
      </c>
      <c r="O314">
        <v>0</v>
      </c>
      <c r="P314" t="s">
        <v>200</v>
      </c>
      <c r="Q314">
        <v>50226</v>
      </c>
      <c r="R314" t="s">
        <v>201</v>
      </c>
      <c r="S314" t="s">
        <v>202</v>
      </c>
      <c r="T314" t="s">
        <v>203</v>
      </c>
      <c r="U314" t="s">
        <v>766</v>
      </c>
      <c r="V314" t="s">
        <v>767</v>
      </c>
      <c r="W314" t="s">
        <v>658</v>
      </c>
    </row>
    <row r="315" spans="1:23" x14ac:dyDescent="0.25">
      <c r="A315" s="15">
        <v>43139</v>
      </c>
      <c r="B315" t="s">
        <v>566</v>
      </c>
      <c r="C315" t="s">
        <v>194</v>
      </c>
      <c r="E315" t="s">
        <v>195</v>
      </c>
      <c r="F315">
        <v>-126.75</v>
      </c>
      <c r="G315">
        <v>126.75</v>
      </c>
      <c r="H315" t="s">
        <v>217</v>
      </c>
      <c r="I315" t="s">
        <v>197</v>
      </c>
      <c r="J315">
        <v>126.75</v>
      </c>
      <c r="K315">
        <v>-126.75</v>
      </c>
      <c r="L315" t="s">
        <v>566</v>
      </c>
      <c r="M315" t="s">
        <v>198</v>
      </c>
      <c r="N315" t="s">
        <v>199</v>
      </c>
      <c r="O315">
        <v>0</v>
      </c>
      <c r="P315" t="s">
        <v>200</v>
      </c>
      <c r="Q315">
        <v>50227</v>
      </c>
      <c r="R315" t="s">
        <v>201</v>
      </c>
      <c r="S315" t="s">
        <v>202</v>
      </c>
      <c r="T315" t="s">
        <v>203</v>
      </c>
      <c r="U315" t="s">
        <v>768</v>
      </c>
      <c r="V315" t="s">
        <v>769</v>
      </c>
      <c r="W315" t="s">
        <v>658</v>
      </c>
    </row>
    <row r="316" spans="1:23" x14ac:dyDescent="0.25">
      <c r="A316" s="15">
        <v>43139</v>
      </c>
      <c r="B316" t="s">
        <v>566</v>
      </c>
      <c r="C316" t="s">
        <v>194</v>
      </c>
      <c r="E316" t="s">
        <v>195</v>
      </c>
      <c r="F316">
        <v>-295.95</v>
      </c>
      <c r="G316">
        <v>295.95</v>
      </c>
      <c r="H316" t="s">
        <v>217</v>
      </c>
      <c r="I316" t="s">
        <v>197</v>
      </c>
      <c r="J316">
        <v>295.95</v>
      </c>
      <c r="K316">
        <v>-295.95</v>
      </c>
      <c r="L316" t="s">
        <v>566</v>
      </c>
      <c r="M316" t="s">
        <v>198</v>
      </c>
      <c r="N316" t="s">
        <v>199</v>
      </c>
      <c r="O316">
        <v>0</v>
      </c>
      <c r="P316" t="s">
        <v>200</v>
      </c>
      <c r="Q316">
        <v>50228</v>
      </c>
      <c r="R316" t="s">
        <v>201</v>
      </c>
      <c r="S316" t="s">
        <v>202</v>
      </c>
      <c r="T316" t="s">
        <v>203</v>
      </c>
      <c r="U316" t="s">
        <v>770</v>
      </c>
      <c r="V316" t="s">
        <v>771</v>
      </c>
      <c r="W316" t="s">
        <v>658</v>
      </c>
    </row>
    <row r="317" spans="1:23" x14ac:dyDescent="0.25">
      <c r="A317" s="15">
        <v>43139</v>
      </c>
      <c r="B317" t="s">
        <v>228</v>
      </c>
      <c r="C317" t="s">
        <v>212</v>
      </c>
      <c r="E317" t="s">
        <v>195</v>
      </c>
      <c r="F317">
        <v>5133.75</v>
      </c>
      <c r="G317">
        <v>5133.75</v>
      </c>
      <c r="H317" t="s">
        <v>196</v>
      </c>
      <c r="I317" t="s">
        <v>197</v>
      </c>
      <c r="J317">
        <v>5133.75</v>
      </c>
      <c r="K317">
        <v>5133.75</v>
      </c>
      <c r="L317" t="s">
        <v>228</v>
      </c>
      <c r="M317" t="s">
        <v>198</v>
      </c>
      <c r="N317" t="s">
        <v>199</v>
      </c>
      <c r="O317">
        <v>0</v>
      </c>
      <c r="P317" t="s">
        <v>200</v>
      </c>
      <c r="Q317">
        <v>50269</v>
      </c>
      <c r="R317" t="s">
        <v>201</v>
      </c>
      <c r="S317" t="s">
        <v>202</v>
      </c>
      <c r="T317" t="s">
        <v>203</v>
      </c>
      <c r="U317" t="s">
        <v>772</v>
      </c>
      <c r="V317" t="s">
        <v>773</v>
      </c>
      <c r="W317" t="s">
        <v>658</v>
      </c>
    </row>
    <row r="318" spans="1:23" x14ac:dyDescent="0.25">
      <c r="A318" s="15">
        <v>43139</v>
      </c>
      <c r="B318" t="s">
        <v>774</v>
      </c>
      <c r="C318" t="s">
        <v>208</v>
      </c>
      <c r="E318" t="s">
        <v>195</v>
      </c>
      <c r="F318">
        <v>135.79</v>
      </c>
      <c r="G318">
        <v>135.79</v>
      </c>
      <c r="H318" t="s">
        <v>196</v>
      </c>
      <c r="I318" t="s">
        <v>197</v>
      </c>
      <c r="J318">
        <v>135.79</v>
      </c>
      <c r="K318">
        <v>135.79</v>
      </c>
      <c r="L318" t="s">
        <v>774</v>
      </c>
      <c r="M318" t="s">
        <v>198</v>
      </c>
      <c r="N318" t="s">
        <v>199</v>
      </c>
      <c r="O318">
        <v>0</v>
      </c>
      <c r="P318" t="s">
        <v>200</v>
      </c>
      <c r="Q318">
        <v>50280</v>
      </c>
      <c r="R318" t="s">
        <v>201</v>
      </c>
      <c r="S318" t="s">
        <v>202</v>
      </c>
      <c r="T318" t="s">
        <v>203</v>
      </c>
      <c r="U318" t="s">
        <v>775</v>
      </c>
      <c r="V318" t="s">
        <v>776</v>
      </c>
      <c r="W318" t="s">
        <v>658</v>
      </c>
    </row>
    <row r="319" spans="1:23" x14ac:dyDescent="0.25">
      <c r="A319" s="15">
        <v>43139</v>
      </c>
      <c r="B319" t="s">
        <v>417</v>
      </c>
      <c r="C319" t="s">
        <v>208</v>
      </c>
      <c r="E319" t="s">
        <v>195</v>
      </c>
      <c r="F319">
        <v>316.56</v>
      </c>
      <c r="G319">
        <v>316.56</v>
      </c>
      <c r="H319" t="s">
        <v>196</v>
      </c>
      <c r="I319" t="s">
        <v>197</v>
      </c>
      <c r="J319">
        <v>316.56</v>
      </c>
      <c r="K319">
        <v>316.56</v>
      </c>
      <c r="L319" t="s">
        <v>417</v>
      </c>
      <c r="M319" t="s">
        <v>198</v>
      </c>
      <c r="N319" t="s">
        <v>199</v>
      </c>
      <c r="O319">
        <v>0</v>
      </c>
      <c r="P319" t="s">
        <v>200</v>
      </c>
      <c r="Q319">
        <v>50281</v>
      </c>
      <c r="R319" t="s">
        <v>201</v>
      </c>
      <c r="S319" t="s">
        <v>202</v>
      </c>
      <c r="T319" t="s">
        <v>203</v>
      </c>
      <c r="U319" t="s">
        <v>775</v>
      </c>
      <c r="V319" t="s">
        <v>777</v>
      </c>
      <c r="W319" t="s">
        <v>658</v>
      </c>
    </row>
    <row r="320" spans="1:23" x14ac:dyDescent="0.25">
      <c r="A320" s="15">
        <v>43139</v>
      </c>
      <c r="B320" t="s">
        <v>778</v>
      </c>
      <c r="C320" t="s">
        <v>208</v>
      </c>
      <c r="E320" t="s">
        <v>195</v>
      </c>
      <c r="F320">
        <v>14</v>
      </c>
      <c r="G320">
        <v>14</v>
      </c>
      <c r="H320" t="s">
        <v>196</v>
      </c>
      <c r="I320" t="s">
        <v>197</v>
      </c>
      <c r="J320">
        <v>14</v>
      </c>
      <c r="K320">
        <v>14</v>
      </c>
      <c r="L320" t="s">
        <v>778</v>
      </c>
      <c r="M320" t="s">
        <v>198</v>
      </c>
      <c r="N320" t="s">
        <v>199</v>
      </c>
      <c r="O320">
        <v>0</v>
      </c>
      <c r="P320" t="s">
        <v>200</v>
      </c>
      <c r="Q320">
        <v>50322</v>
      </c>
      <c r="R320" t="s">
        <v>201</v>
      </c>
      <c r="S320" t="s">
        <v>202</v>
      </c>
      <c r="T320" t="s">
        <v>203</v>
      </c>
      <c r="U320" t="s">
        <v>779</v>
      </c>
      <c r="V320" t="s">
        <v>780</v>
      </c>
      <c r="W320" t="s">
        <v>658</v>
      </c>
    </row>
    <row r="321" spans="1:23" x14ac:dyDescent="0.25">
      <c r="A321" s="15">
        <v>43140</v>
      </c>
      <c r="B321" t="s">
        <v>228</v>
      </c>
      <c r="C321" t="s">
        <v>212</v>
      </c>
      <c r="E321" t="s">
        <v>195</v>
      </c>
      <c r="F321">
        <v>51</v>
      </c>
      <c r="G321">
        <v>51</v>
      </c>
      <c r="H321" t="s">
        <v>196</v>
      </c>
      <c r="I321" t="s">
        <v>197</v>
      </c>
      <c r="J321">
        <v>51</v>
      </c>
      <c r="K321">
        <v>51</v>
      </c>
      <c r="L321" t="s">
        <v>228</v>
      </c>
      <c r="M321" t="s">
        <v>198</v>
      </c>
      <c r="N321" t="s">
        <v>199</v>
      </c>
      <c r="O321">
        <v>0</v>
      </c>
      <c r="P321" t="s">
        <v>200</v>
      </c>
      <c r="Q321">
        <v>49397</v>
      </c>
      <c r="R321" t="s">
        <v>201</v>
      </c>
      <c r="S321" t="s">
        <v>202</v>
      </c>
      <c r="T321" t="s">
        <v>203</v>
      </c>
      <c r="U321" t="s">
        <v>781</v>
      </c>
      <c r="V321" t="s">
        <v>782</v>
      </c>
      <c r="W321" t="s">
        <v>658</v>
      </c>
    </row>
    <row r="322" spans="1:23" x14ac:dyDescent="0.25">
      <c r="A322" s="15">
        <v>43140</v>
      </c>
      <c r="B322" t="s">
        <v>228</v>
      </c>
      <c r="C322" t="s">
        <v>208</v>
      </c>
      <c r="E322" t="s">
        <v>195</v>
      </c>
      <c r="F322">
        <v>54</v>
      </c>
      <c r="G322">
        <v>54</v>
      </c>
      <c r="H322" t="s">
        <v>196</v>
      </c>
      <c r="I322" t="s">
        <v>197</v>
      </c>
      <c r="J322">
        <v>54</v>
      </c>
      <c r="K322">
        <v>54</v>
      </c>
      <c r="L322" t="s">
        <v>228</v>
      </c>
      <c r="M322" t="s">
        <v>198</v>
      </c>
      <c r="N322" t="s">
        <v>199</v>
      </c>
      <c r="O322">
        <v>0</v>
      </c>
      <c r="P322" t="s">
        <v>200</v>
      </c>
      <c r="Q322">
        <v>50222</v>
      </c>
      <c r="R322" t="s">
        <v>201</v>
      </c>
      <c r="S322" t="s">
        <v>202</v>
      </c>
      <c r="T322" t="s">
        <v>203</v>
      </c>
      <c r="U322" t="s">
        <v>783</v>
      </c>
      <c r="V322" t="s">
        <v>784</v>
      </c>
      <c r="W322" t="s">
        <v>658</v>
      </c>
    </row>
    <row r="323" spans="1:23" x14ac:dyDescent="0.25">
      <c r="A323" s="15">
        <v>43141</v>
      </c>
      <c r="B323" t="s">
        <v>322</v>
      </c>
      <c r="C323" t="s">
        <v>208</v>
      </c>
      <c r="E323" t="s">
        <v>195</v>
      </c>
      <c r="F323">
        <v>71.98</v>
      </c>
      <c r="G323">
        <v>71.98</v>
      </c>
      <c r="H323" t="s">
        <v>196</v>
      </c>
      <c r="I323" t="s">
        <v>197</v>
      </c>
      <c r="J323">
        <v>71.98</v>
      </c>
      <c r="K323">
        <v>71.98</v>
      </c>
      <c r="L323" t="s">
        <v>322</v>
      </c>
      <c r="M323" t="s">
        <v>198</v>
      </c>
      <c r="N323" t="s">
        <v>245</v>
      </c>
      <c r="O323">
        <v>0</v>
      </c>
      <c r="P323" t="s">
        <v>200</v>
      </c>
      <c r="Q323">
        <v>50207</v>
      </c>
      <c r="R323" t="s">
        <v>201</v>
      </c>
      <c r="S323" t="s">
        <v>202</v>
      </c>
      <c r="T323" t="s">
        <v>203</v>
      </c>
      <c r="U323" t="s">
        <v>785</v>
      </c>
      <c r="V323" t="s">
        <v>786</v>
      </c>
      <c r="W323" t="s">
        <v>658</v>
      </c>
    </row>
    <row r="324" spans="1:23" x14ac:dyDescent="0.25">
      <c r="A324" s="15">
        <v>43141</v>
      </c>
      <c r="B324" t="s">
        <v>322</v>
      </c>
      <c r="C324" t="s">
        <v>194</v>
      </c>
      <c r="E324" t="s">
        <v>195</v>
      </c>
      <c r="F324">
        <v>2.4500000000000002</v>
      </c>
      <c r="G324">
        <v>2.4500000000000002</v>
      </c>
      <c r="H324" t="s">
        <v>196</v>
      </c>
      <c r="I324" t="s">
        <v>197</v>
      </c>
      <c r="J324">
        <v>2.4500000000000002</v>
      </c>
      <c r="K324">
        <v>2.4500000000000002</v>
      </c>
      <c r="L324" t="s">
        <v>322</v>
      </c>
      <c r="M324" t="s">
        <v>198</v>
      </c>
      <c r="N324" t="s">
        <v>254</v>
      </c>
      <c r="O324">
        <v>0</v>
      </c>
      <c r="P324" t="s">
        <v>200</v>
      </c>
      <c r="Q324">
        <v>50209</v>
      </c>
      <c r="R324" t="s">
        <v>201</v>
      </c>
      <c r="S324" t="s">
        <v>202</v>
      </c>
      <c r="T324" t="s">
        <v>203</v>
      </c>
      <c r="U324" t="s">
        <v>787</v>
      </c>
      <c r="V324" t="s">
        <v>788</v>
      </c>
      <c r="W324" t="s">
        <v>658</v>
      </c>
    </row>
    <row r="325" spans="1:23" x14ac:dyDescent="0.25">
      <c r="A325" s="15">
        <v>43141</v>
      </c>
      <c r="B325" t="s">
        <v>322</v>
      </c>
      <c r="C325" t="s">
        <v>194</v>
      </c>
      <c r="E325" t="s">
        <v>195</v>
      </c>
      <c r="F325">
        <v>0</v>
      </c>
      <c r="G325">
        <v>0</v>
      </c>
      <c r="H325" t="s">
        <v>196</v>
      </c>
      <c r="I325" t="s">
        <v>197</v>
      </c>
      <c r="J325">
        <v>0</v>
      </c>
      <c r="K325">
        <v>0</v>
      </c>
      <c r="L325" t="s">
        <v>322</v>
      </c>
      <c r="M325" t="s">
        <v>198</v>
      </c>
      <c r="N325" t="s">
        <v>254</v>
      </c>
      <c r="O325">
        <v>0</v>
      </c>
      <c r="P325" t="s">
        <v>200</v>
      </c>
      <c r="Q325">
        <v>50210</v>
      </c>
      <c r="R325" t="s">
        <v>201</v>
      </c>
      <c r="S325" t="s">
        <v>202</v>
      </c>
      <c r="T325" t="s">
        <v>203</v>
      </c>
      <c r="U325" t="s">
        <v>789</v>
      </c>
      <c r="V325" t="s">
        <v>790</v>
      </c>
      <c r="W325" t="s">
        <v>658</v>
      </c>
    </row>
    <row r="326" spans="1:23" x14ac:dyDescent="0.25">
      <c r="A326" s="15">
        <v>43141</v>
      </c>
      <c r="B326" t="s">
        <v>285</v>
      </c>
      <c r="C326" t="s">
        <v>211</v>
      </c>
      <c r="E326" t="s">
        <v>195</v>
      </c>
      <c r="F326">
        <v>55</v>
      </c>
      <c r="G326">
        <v>55</v>
      </c>
      <c r="H326" t="s">
        <v>196</v>
      </c>
      <c r="I326" t="s">
        <v>197</v>
      </c>
      <c r="J326">
        <v>55</v>
      </c>
      <c r="K326">
        <v>55</v>
      </c>
      <c r="L326" t="s">
        <v>285</v>
      </c>
      <c r="M326" t="s">
        <v>198</v>
      </c>
      <c r="N326" t="s">
        <v>199</v>
      </c>
      <c r="O326">
        <v>0</v>
      </c>
      <c r="P326" t="s">
        <v>200</v>
      </c>
      <c r="Q326">
        <v>50230</v>
      </c>
      <c r="R326" t="s">
        <v>201</v>
      </c>
      <c r="S326" t="s">
        <v>202</v>
      </c>
      <c r="T326" t="s">
        <v>203</v>
      </c>
      <c r="U326" t="s">
        <v>791</v>
      </c>
      <c r="V326" t="s">
        <v>792</v>
      </c>
      <c r="W326" t="s">
        <v>658</v>
      </c>
    </row>
    <row r="327" spans="1:23" x14ac:dyDescent="0.25">
      <c r="A327" s="15">
        <v>43141</v>
      </c>
      <c r="B327" t="s">
        <v>285</v>
      </c>
      <c r="C327" t="s">
        <v>212</v>
      </c>
      <c r="E327" t="s">
        <v>195</v>
      </c>
      <c r="F327">
        <v>1617.88</v>
      </c>
      <c r="G327">
        <v>1617.88</v>
      </c>
      <c r="H327" t="s">
        <v>196</v>
      </c>
      <c r="I327" t="s">
        <v>197</v>
      </c>
      <c r="J327">
        <v>1617.88</v>
      </c>
      <c r="K327">
        <v>1617.88</v>
      </c>
      <c r="L327" t="s">
        <v>285</v>
      </c>
      <c r="M327" t="s">
        <v>198</v>
      </c>
      <c r="N327" t="s">
        <v>199</v>
      </c>
      <c r="O327">
        <v>0</v>
      </c>
      <c r="P327" t="s">
        <v>200</v>
      </c>
      <c r="Q327">
        <v>50267</v>
      </c>
      <c r="R327" t="s">
        <v>201</v>
      </c>
      <c r="S327" t="s">
        <v>202</v>
      </c>
      <c r="T327" t="s">
        <v>203</v>
      </c>
      <c r="U327" t="s">
        <v>793</v>
      </c>
      <c r="V327" t="s">
        <v>794</v>
      </c>
      <c r="W327" t="s">
        <v>658</v>
      </c>
    </row>
    <row r="328" spans="1:23" x14ac:dyDescent="0.25">
      <c r="A328" s="15">
        <v>43141</v>
      </c>
      <c r="B328" t="s">
        <v>285</v>
      </c>
      <c r="C328" t="s">
        <v>212</v>
      </c>
      <c r="E328" t="s">
        <v>195</v>
      </c>
      <c r="F328">
        <v>-151.9</v>
      </c>
      <c r="G328">
        <v>151.9</v>
      </c>
      <c r="H328" t="s">
        <v>217</v>
      </c>
      <c r="I328" t="s">
        <v>218</v>
      </c>
      <c r="J328">
        <v>151.9</v>
      </c>
      <c r="K328">
        <v>-151.9</v>
      </c>
      <c r="L328" t="s">
        <v>285</v>
      </c>
      <c r="M328" t="s">
        <v>198</v>
      </c>
      <c r="N328" t="s">
        <v>199</v>
      </c>
      <c r="O328">
        <v>0</v>
      </c>
      <c r="P328" t="s">
        <v>200</v>
      </c>
      <c r="Q328">
        <v>50268</v>
      </c>
      <c r="R328" t="s">
        <v>201</v>
      </c>
      <c r="S328" t="s">
        <v>202</v>
      </c>
      <c r="T328" t="s">
        <v>203</v>
      </c>
      <c r="U328" t="s">
        <v>795</v>
      </c>
      <c r="V328" t="s">
        <v>796</v>
      </c>
      <c r="W328" t="s">
        <v>658</v>
      </c>
    </row>
    <row r="329" spans="1:23" x14ac:dyDescent="0.25">
      <c r="A329" s="15">
        <v>43141</v>
      </c>
      <c r="B329" t="s">
        <v>285</v>
      </c>
      <c r="C329" t="s">
        <v>208</v>
      </c>
      <c r="E329" t="s">
        <v>195</v>
      </c>
      <c r="F329">
        <v>878.1</v>
      </c>
      <c r="G329">
        <v>878.1</v>
      </c>
      <c r="H329" t="s">
        <v>196</v>
      </c>
      <c r="I329" t="s">
        <v>197</v>
      </c>
      <c r="J329">
        <v>878.1</v>
      </c>
      <c r="K329">
        <v>878.1</v>
      </c>
      <c r="L329" t="s">
        <v>285</v>
      </c>
      <c r="M329" t="s">
        <v>198</v>
      </c>
      <c r="N329" t="s">
        <v>199</v>
      </c>
      <c r="O329">
        <v>0</v>
      </c>
      <c r="P329" t="s">
        <v>200</v>
      </c>
      <c r="Q329">
        <v>50271</v>
      </c>
      <c r="R329" t="s">
        <v>201</v>
      </c>
      <c r="S329" t="s">
        <v>202</v>
      </c>
      <c r="T329" t="s">
        <v>203</v>
      </c>
      <c r="U329" t="s">
        <v>797</v>
      </c>
      <c r="V329" t="s">
        <v>798</v>
      </c>
      <c r="W329" t="s">
        <v>658</v>
      </c>
    </row>
    <row r="330" spans="1:23" x14ac:dyDescent="0.25">
      <c r="A330" s="15">
        <v>43141</v>
      </c>
      <c r="B330" t="s">
        <v>285</v>
      </c>
      <c r="C330" t="s">
        <v>208</v>
      </c>
      <c r="E330" t="s">
        <v>195</v>
      </c>
      <c r="F330">
        <v>5458.06</v>
      </c>
      <c r="G330">
        <v>5458.06</v>
      </c>
      <c r="H330" t="s">
        <v>196</v>
      </c>
      <c r="I330" t="s">
        <v>197</v>
      </c>
      <c r="J330">
        <v>5458.06</v>
      </c>
      <c r="K330">
        <v>5458.06</v>
      </c>
      <c r="L330" t="s">
        <v>285</v>
      </c>
      <c r="M330" t="s">
        <v>198</v>
      </c>
      <c r="N330" t="s">
        <v>199</v>
      </c>
      <c r="O330">
        <v>0</v>
      </c>
      <c r="P330" t="s">
        <v>200</v>
      </c>
      <c r="Q330">
        <v>50272</v>
      </c>
      <c r="R330" t="s">
        <v>201</v>
      </c>
      <c r="S330" t="s">
        <v>202</v>
      </c>
      <c r="T330" t="s">
        <v>203</v>
      </c>
      <c r="U330" t="s">
        <v>799</v>
      </c>
      <c r="V330" t="s">
        <v>800</v>
      </c>
      <c r="W330" t="s">
        <v>658</v>
      </c>
    </row>
    <row r="331" spans="1:23" x14ac:dyDescent="0.25">
      <c r="A331" s="15">
        <v>43141</v>
      </c>
      <c r="B331" t="s">
        <v>285</v>
      </c>
      <c r="C331" t="s">
        <v>208</v>
      </c>
      <c r="E331" t="s">
        <v>195</v>
      </c>
      <c r="F331">
        <v>-514.27</v>
      </c>
      <c r="G331">
        <v>514.27</v>
      </c>
      <c r="H331" t="s">
        <v>217</v>
      </c>
      <c r="I331" t="s">
        <v>218</v>
      </c>
      <c r="J331">
        <v>514.27</v>
      </c>
      <c r="K331">
        <v>-514.27</v>
      </c>
      <c r="L331" t="s">
        <v>285</v>
      </c>
      <c r="M331" t="s">
        <v>198</v>
      </c>
      <c r="N331" t="s">
        <v>199</v>
      </c>
      <c r="O331">
        <v>0</v>
      </c>
      <c r="P331" t="s">
        <v>200</v>
      </c>
      <c r="Q331">
        <v>50273</v>
      </c>
      <c r="R331" t="s">
        <v>201</v>
      </c>
      <c r="S331" t="s">
        <v>202</v>
      </c>
      <c r="T331" t="s">
        <v>203</v>
      </c>
      <c r="U331" t="s">
        <v>801</v>
      </c>
      <c r="V331" t="s">
        <v>802</v>
      </c>
      <c r="W331" t="s">
        <v>658</v>
      </c>
    </row>
    <row r="332" spans="1:23" x14ac:dyDescent="0.25">
      <c r="A332" s="15">
        <v>43141</v>
      </c>
      <c r="B332" t="s">
        <v>285</v>
      </c>
      <c r="C332" t="s">
        <v>212</v>
      </c>
      <c r="E332" t="s">
        <v>195</v>
      </c>
      <c r="F332">
        <v>556.52</v>
      </c>
      <c r="G332">
        <v>556.52</v>
      </c>
      <c r="H332" t="s">
        <v>196</v>
      </c>
      <c r="I332" t="s">
        <v>197</v>
      </c>
      <c r="J332">
        <v>556.52</v>
      </c>
      <c r="K332">
        <v>556.52</v>
      </c>
      <c r="L332" t="s">
        <v>285</v>
      </c>
      <c r="M332" t="s">
        <v>198</v>
      </c>
      <c r="N332" t="s">
        <v>199</v>
      </c>
      <c r="O332">
        <v>0</v>
      </c>
      <c r="P332" t="s">
        <v>200</v>
      </c>
      <c r="Q332">
        <v>50278</v>
      </c>
      <c r="R332" t="s">
        <v>201</v>
      </c>
      <c r="S332" t="s">
        <v>202</v>
      </c>
      <c r="T332" t="s">
        <v>203</v>
      </c>
      <c r="U332" t="s">
        <v>803</v>
      </c>
      <c r="V332" t="s">
        <v>804</v>
      </c>
      <c r="W332" t="s">
        <v>658</v>
      </c>
    </row>
    <row r="333" spans="1:23" x14ac:dyDescent="0.25">
      <c r="A333" s="15">
        <v>43142</v>
      </c>
      <c r="B333" t="s">
        <v>292</v>
      </c>
      <c r="C333" t="s">
        <v>222</v>
      </c>
      <c r="E333" t="s">
        <v>195</v>
      </c>
      <c r="F333">
        <v>123.96</v>
      </c>
      <c r="G333">
        <v>123.96</v>
      </c>
      <c r="H333" t="s">
        <v>196</v>
      </c>
      <c r="I333" t="s">
        <v>197</v>
      </c>
      <c r="J333">
        <v>123.96</v>
      </c>
      <c r="K333">
        <v>123.96</v>
      </c>
      <c r="L333" t="s">
        <v>292</v>
      </c>
      <c r="M333" t="s">
        <v>198</v>
      </c>
      <c r="N333" t="s">
        <v>199</v>
      </c>
      <c r="O333">
        <v>0</v>
      </c>
      <c r="P333" t="s">
        <v>200</v>
      </c>
      <c r="Q333">
        <v>49349</v>
      </c>
      <c r="R333" t="s">
        <v>201</v>
      </c>
      <c r="S333" t="s">
        <v>202</v>
      </c>
      <c r="T333" t="s">
        <v>203</v>
      </c>
      <c r="U333" t="s">
        <v>805</v>
      </c>
      <c r="V333" t="s">
        <v>806</v>
      </c>
      <c r="W333" t="s">
        <v>658</v>
      </c>
    </row>
    <row r="334" spans="1:23" x14ac:dyDescent="0.25">
      <c r="A334" s="15">
        <v>43143</v>
      </c>
      <c r="B334" t="s">
        <v>325</v>
      </c>
      <c r="C334" t="s">
        <v>249</v>
      </c>
      <c r="E334" t="s">
        <v>195</v>
      </c>
      <c r="F334">
        <v>1.44</v>
      </c>
      <c r="G334">
        <v>1.44</v>
      </c>
      <c r="H334" t="s">
        <v>196</v>
      </c>
      <c r="I334" t="s">
        <v>197</v>
      </c>
      <c r="J334">
        <v>1.44</v>
      </c>
      <c r="K334">
        <v>1.44</v>
      </c>
      <c r="L334" t="s">
        <v>325</v>
      </c>
      <c r="M334" t="s">
        <v>198</v>
      </c>
      <c r="N334" t="s">
        <v>250</v>
      </c>
      <c r="O334">
        <v>0</v>
      </c>
      <c r="P334" t="s">
        <v>200</v>
      </c>
      <c r="Q334">
        <v>50208</v>
      </c>
      <c r="R334" t="s">
        <v>201</v>
      </c>
      <c r="S334" t="s">
        <v>202</v>
      </c>
      <c r="T334" t="s">
        <v>203</v>
      </c>
      <c r="U334" t="s">
        <v>807</v>
      </c>
      <c r="V334" t="s">
        <v>808</v>
      </c>
      <c r="W334" t="s">
        <v>658</v>
      </c>
    </row>
    <row r="335" spans="1:23" x14ac:dyDescent="0.25">
      <c r="A335" s="15">
        <v>43143</v>
      </c>
      <c r="B335" t="s">
        <v>325</v>
      </c>
      <c r="C335" t="s">
        <v>207</v>
      </c>
      <c r="E335" t="s">
        <v>195</v>
      </c>
      <c r="F335">
        <v>9</v>
      </c>
      <c r="G335">
        <v>9</v>
      </c>
      <c r="H335" t="s">
        <v>196</v>
      </c>
      <c r="I335" t="s">
        <v>197</v>
      </c>
      <c r="J335">
        <v>9</v>
      </c>
      <c r="K335">
        <v>9</v>
      </c>
      <c r="L335" t="s">
        <v>325</v>
      </c>
      <c r="M335" t="s">
        <v>198</v>
      </c>
      <c r="N335" t="s">
        <v>337</v>
      </c>
      <c r="O335">
        <v>0</v>
      </c>
      <c r="P335" t="s">
        <v>200</v>
      </c>
      <c r="Q335">
        <v>50309</v>
      </c>
      <c r="R335" t="s">
        <v>201</v>
      </c>
      <c r="S335" t="s">
        <v>202</v>
      </c>
      <c r="T335" t="s">
        <v>203</v>
      </c>
      <c r="U335" t="s">
        <v>809</v>
      </c>
      <c r="V335" t="s">
        <v>810</v>
      </c>
      <c r="W335" t="s">
        <v>658</v>
      </c>
    </row>
    <row r="336" spans="1:23" x14ac:dyDescent="0.25">
      <c r="A336" s="15">
        <v>43144</v>
      </c>
      <c r="B336" t="s">
        <v>738</v>
      </c>
      <c r="C336" t="s">
        <v>211</v>
      </c>
      <c r="E336" t="s">
        <v>195</v>
      </c>
      <c r="F336">
        <v>-99.72</v>
      </c>
      <c r="G336">
        <v>99.72</v>
      </c>
      <c r="H336" t="s">
        <v>217</v>
      </c>
      <c r="I336" t="s">
        <v>218</v>
      </c>
      <c r="J336">
        <v>99.72</v>
      </c>
      <c r="K336">
        <v>-99.72</v>
      </c>
      <c r="L336" t="s">
        <v>738</v>
      </c>
      <c r="M336" t="s">
        <v>198</v>
      </c>
      <c r="N336" t="s">
        <v>199</v>
      </c>
      <c r="O336">
        <v>0</v>
      </c>
      <c r="P336" t="s">
        <v>200</v>
      </c>
      <c r="Q336">
        <v>50259</v>
      </c>
      <c r="R336" t="s">
        <v>201</v>
      </c>
      <c r="S336" t="s">
        <v>202</v>
      </c>
      <c r="T336" t="s">
        <v>203</v>
      </c>
      <c r="U336" t="s">
        <v>811</v>
      </c>
      <c r="V336" t="s">
        <v>812</v>
      </c>
      <c r="W336" t="s">
        <v>658</v>
      </c>
    </row>
    <row r="337" spans="1:23" x14ac:dyDescent="0.25">
      <c r="A337" s="15">
        <v>43145</v>
      </c>
      <c r="B337" t="s">
        <v>257</v>
      </c>
      <c r="C337" t="s">
        <v>208</v>
      </c>
      <c r="E337" t="s">
        <v>195</v>
      </c>
      <c r="F337">
        <v>108.02</v>
      </c>
      <c r="G337">
        <v>108.02</v>
      </c>
      <c r="H337" t="s">
        <v>196</v>
      </c>
      <c r="I337" t="s">
        <v>197</v>
      </c>
      <c r="J337">
        <v>108.02</v>
      </c>
      <c r="K337">
        <v>108.02</v>
      </c>
      <c r="L337" t="s">
        <v>257</v>
      </c>
      <c r="M337" t="s">
        <v>198</v>
      </c>
      <c r="N337" t="s">
        <v>199</v>
      </c>
      <c r="O337">
        <v>0</v>
      </c>
      <c r="P337" t="s">
        <v>200</v>
      </c>
      <c r="Q337">
        <v>50275</v>
      </c>
      <c r="R337" t="s">
        <v>201</v>
      </c>
      <c r="S337" t="s">
        <v>202</v>
      </c>
      <c r="T337" t="s">
        <v>203</v>
      </c>
      <c r="U337" t="s">
        <v>813</v>
      </c>
      <c r="V337" t="s">
        <v>814</v>
      </c>
      <c r="W337" t="s">
        <v>658</v>
      </c>
    </row>
    <row r="338" spans="1:23" x14ac:dyDescent="0.25">
      <c r="A338" s="15">
        <v>43145</v>
      </c>
      <c r="B338" t="s">
        <v>228</v>
      </c>
      <c r="C338" t="s">
        <v>208</v>
      </c>
      <c r="E338" t="s">
        <v>195</v>
      </c>
      <c r="F338">
        <v>2343.88</v>
      </c>
      <c r="G338">
        <v>2343.88</v>
      </c>
      <c r="H338" t="s">
        <v>196</v>
      </c>
      <c r="I338" t="s">
        <v>197</v>
      </c>
      <c r="J338">
        <v>2343.88</v>
      </c>
      <c r="K338">
        <v>2343.88</v>
      </c>
      <c r="L338" t="s">
        <v>228</v>
      </c>
      <c r="M338" t="s">
        <v>198</v>
      </c>
      <c r="N338" t="s">
        <v>199</v>
      </c>
      <c r="O338">
        <v>0</v>
      </c>
      <c r="P338" t="s">
        <v>200</v>
      </c>
      <c r="Q338">
        <v>50276</v>
      </c>
      <c r="R338" t="s">
        <v>201</v>
      </c>
      <c r="S338" t="s">
        <v>202</v>
      </c>
      <c r="T338" t="s">
        <v>203</v>
      </c>
      <c r="U338" t="s">
        <v>815</v>
      </c>
      <c r="V338" t="s">
        <v>816</v>
      </c>
      <c r="W338" t="s">
        <v>658</v>
      </c>
    </row>
    <row r="339" spans="1:23" x14ac:dyDescent="0.25">
      <c r="A339" s="15">
        <v>43145</v>
      </c>
      <c r="B339" t="s">
        <v>228</v>
      </c>
      <c r="C339" t="s">
        <v>208</v>
      </c>
      <c r="E339" t="s">
        <v>195</v>
      </c>
      <c r="F339">
        <v>55.5</v>
      </c>
      <c r="G339">
        <v>55.5</v>
      </c>
      <c r="H339" t="s">
        <v>196</v>
      </c>
      <c r="I339" t="s">
        <v>197</v>
      </c>
      <c r="J339">
        <v>55.5</v>
      </c>
      <c r="K339">
        <v>55.5</v>
      </c>
      <c r="L339" t="s">
        <v>228</v>
      </c>
      <c r="M339" t="s">
        <v>198</v>
      </c>
      <c r="N339" t="s">
        <v>199</v>
      </c>
      <c r="O339">
        <v>0</v>
      </c>
      <c r="P339" t="s">
        <v>200</v>
      </c>
      <c r="Q339">
        <v>50279</v>
      </c>
      <c r="R339" t="s">
        <v>201</v>
      </c>
      <c r="S339" t="s">
        <v>202</v>
      </c>
      <c r="T339" t="s">
        <v>203</v>
      </c>
      <c r="U339" t="s">
        <v>817</v>
      </c>
      <c r="V339" t="s">
        <v>818</v>
      </c>
      <c r="W339" t="s">
        <v>658</v>
      </c>
    </row>
    <row r="340" spans="1:23" x14ac:dyDescent="0.25">
      <c r="A340" s="15">
        <v>43146</v>
      </c>
      <c r="B340" t="s">
        <v>819</v>
      </c>
      <c r="C340" t="s">
        <v>212</v>
      </c>
      <c r="E340" t="s">
        <v>195</v>
      </c>
      <c r="F340">
        <v>160</v>
      </c>
      <c r="G340">
        <v>160</v>
      </c>
      <c r="H340" t="s">
        <v>196</v>
      </c>
      <c r="I340" t="s">
        <v>197</v>
      </c>
      <c r="J340">
        <v>160</v>
      </c>
      <c r="K340">
        <v>160</v>
      </c>
      <c r="L340" t="s">
        <v>819</v>
      </c>
      <c r="M340" t="s">
        <v>198</v>
      </c>
      <c r="N340" t="s">
        <v>199</v>
      </c>
      <c r="O340">
        <v>0</v>
      </c>
      <c r="P340" t="s">
        <v>200</v>
      </c>
      <c r="Q340">
        <v>50876</v>
      </c>
      <c r="R340" t="s">
        <v>201</v>
      </c>
      <c r="S340" t="s">
        <v>202</v>
      </c>
      <c r="T340" t="s">
        <v>203</v>
      </c>
      <c r="U340" t="s">
        <v>820</v>
      </c>
      <c r="V340" t="s">
        <v>821</v>
      </c>
      <c r="W340" t="s">
        <v>658</v>
      </c>
    </row>
    <row r="341" spans="1:23" x14ac:dyDescent="0.25">
      <c r="A341" s="15">
        <v>43146</v>
      </c>
      <c r="B341" t="s">
        <v>819</v>
      </c>
      <c r="C341" t="s">
        <v>208</v>
      </c>
      <c r="E341" t="s">
        <v>195</v>
      </c>
      <c r="F341">
        <v>400</v>
      </c>
      <c r="G341">
        <v>400</v>
      </c>
      <c r="H341" t="s">
        <v>196</v>
      </c>
      <c r="I341" t="s">
        <v>197</v>
      </c>
      <c r="J341">
        <v>400</v>
      </c>
      <c r="K341">
        <v>400</v>
      </c>
      <c r="L341" t="s">
        <v>819</v>
      </c>
      <c r="M341" t="s">
        <v>198</v>
      </c>
      <c r="N341" t="s">
        <v>199</v>
      </c>
      <c r="O341">
        <v>0</v>
      </c>
      <c r="P341" t="s">
        <v>200</v>
      </c>
      <c r="Q341">
        <v>50877</v>
      </c>
      <c r="R341" t="s">
        <v>201</v>
      </c>
      <c r="S341" t="s">
        <v>202</v>
      </c>
      <c r="T341" t="s">
        <v>203</v>
      </c>
      <c r="U341" t="s">
        <v>822</v>
      </c>
      <c r="V341" t="s">
        <v>823</v>
      </c>
      <c r="W341" t="s">
        <v>658</v>
      </c>
    </row>
    <row r="342" spans="1:23" x14ac:dyDescent="0.25">
      <c r="A342" s="15">
        <v>43146</v>
      </c>
      <c r="B342" t="s">
        <v>819</v>
      </c>
      <c r="C342" t="s">
        <v>194</v>
      </c>
      <c r="E342" t="s">
        <v>195</v>
      </c>
      <c r="F342">
        <v>1450.8</v>
      </c>
      <c r="G342">
        <v>1450.8</v>
      </c>
      <c r="H342" t="s">
        <v>196</v>
      </c>
      <c r="I342" t="s">
        <v>197</v>
      </c>
      <c r="J342">
        <v>1450.8</v>
      </c>
      <c r="K342">
        <v>1450.8</v>
      </c>
      <c r="L342" t="s">
        <v>819</v>
      </c>
      <c r="M342" t="s">
        <v>198</v>
      </c>
      <c r="N342" t="s">
        <v>199</v>
      </c>
      <c r="O342">
        <v>0</v>
      </c>
      <c r="P342" t="s">
        <v>200</v>
      </c>
      <c r="Q342">
        <v>50878</v>
      </c>
      <c r="R342" t="s">
        <v>201</v>
      </c>
      <c r="S342" t="s">
        <v>202</v>
      </c>
      <c r="T342" t="s">
        <v>203</v>
      </c>
      <c r="U342" t="s">
        <v>824</v>
      </c>
      <c r="V342" t="s">
        <v>825</v>
      </c>
      <c r="W342" t="s">
        <v>658</v>
      </c>
    </row>
    <row r="343" spans="1:23" x14ac:dyDescent="0.25">
      <c r="A343" s="15">
        <v>43147</v>
      </c>
      <c r="B343" t="s">
        <v>225</v>
      </c>
      <c r="C343" t="s">
        <v>194</v>
      </c>
      <c r="E343" t="s">
        <v>195</v>
      </c>
      <c r="F343">
        <v>2008.19</v>
      </c>
      <c r="G343">
        <v>2008.19</v>
      </c>
      <c r="H343" t="s">
        <v>196</v>
      </c>
      <c r="I343" t="s">
        <v>197</v>
      </c>
      <c r="J343">
        <v>2008.19</v>
      </c>
      <c r="K343">
        <v>2008.19</v>
      </c>
      <c r="L343" t="s">
        <v>225</v>
      </c>
      <c r="M343" t="s">
        <v>198</v>
      </c>
      <c r="N343" t="s">
        <v>199</v>
      </c>
      <c r="O343">
        <v>0</v>
      </c>
      <c r="P343" t="s">
        <v>200</v>
      </c>
      <c r="Q343">
        <v>50254</v>
      </c>
      <c r="R343" t="s">
        <v>201</v>
      </c>
      <c r="S343" t="s">
        <v>202</v>
      </c>
      <c r="T343" t="s">
        <v>203</v>
      </c>
      <c r="U343" t="s">
        <v>826</v>
      </c>
      <c r="V343" t="s">
        <v>827</v>
      </c>
      <c r="W343" t="s">
        <v>658</v>
      </c>
    </row>
    <row r="344" spans="1:23" x14ac:dyDescent="0.25">
      <c r="A344" s="15">
        <v>43147</v>
      </c>
      <c r="B344" t="s">
        <v>228</v>
      </c>
      <c r="C344" t="s">
        <v>208</v>
      </c>
      <c r="E344" t="s">
        <v>195</v>
      </c>
      <c r="F344">
        <v>54</v>
      </c>
      <c r="G344">
        <v>54</v>
      </c>
      <c r="H344" t="s">
        <v>196</v>
      </c>
      <c r="I344" t="s">
        <v>197</v>
      </c>
      <c r="J344">
        <v>54</v>
      </c>
      <c r="K344">
        <v>54</v>
      </c>
      <c r="L344" t="s">
        <v>228</v>
      </c>
      <c r="M344" t="s">
        <v>198</v>
      </c>
      <c r="N344" t="s">
        <v>199</v>
      </c>
      <c r="O344">
        <v>0</v>
      </c>
      <c r="P344" t="s">
        <v>200</v>
      </c>
      <c r="Q344">
        <v>50277</v>
      </c>
      <c r="R344" t="s">
        <v>201</v>
      </c>
      <c r="S344" t="s">
        <v>202</v>
      </c>
      <c r="T344" t="s">
        <v>203</v>
      </c>
      <c r="U344" t="s">
        <v>828</v>
      </c>
      <c r="V344" t="s">
        <v>829</v>
      </c>
      <c r="W344" t="s">
        <v>658</v>
      </c>
    </row>
    <row r="345" spans="1:23" x14ac:dyDescent="0.25">
      <c r="A345" s="15">
        <v>43147</v>
      </c>
      <c r="B345" t="s">
        <v>228</v>
      </c>
      <c r="C345" t="s">
        <v>212</v>
      </c>
      <c r="E345" t="s">
        <v>195</v>
      </c>
      <c r="F345">
        <v>-26.84</v>
      </c>
      <c r="G345">
        <v>26.84</v>
      </c>
      <c r="H345" t="s">
        <v>217</v>
      </c>
      <c r="I345" t="s">
        <v>218</v>
      </c>
      <c r="J345">
        <v>26.84</v>
      </c>
      <c r="K345">
        <v>-26.84</v>
      </c>
      <c r="L345" t="s">
        <v>228</v>
      </c>
      <c r="M345" t="s">
        <v>198</v>
      </c>
      <c r="N345" t="s">
        <v>199</v>
      </c>
      <c r="O345">
        <v>0</v>
      </c>
      <c r="P345" t="s">
        <v>200</v>
      </c>
      <c r="Q345">
        <v>50732</v>
      </c>
      <c r="R345" t="s">
        <v>201</v>
      </c>
      <c r="S345" t="s">
        <v>202</v>
      </c>
      <c r="T345" t="s">
        <v>203</v>
      </c>
      <c r="U345" t="s">
        <v>830</v>
      </c>
      <c r="V345" t="s">
        <v>831</v>
      </c>
      <c r="W345" t="s">
        <v>658</v>
      </c>
    </row>
    <row r="346" spans="1:23" x14ac:dyDescent="0.25">
      <c r="A346" s="15">
        <v>43147</v>
      </c>
      <c r="B346" t="s">
        <v>310</v>
      </c>
      <c r="C346" t="s">
        <v>194</v>
      </c>
      <c r="E346" t="s">
        <v>195</v>
      </c>
      <c r="F346">
        <v>0.8</v>
      </c>
      <c r="G346">
        <v>0.8</v>
      </c>
      <c r="H346" t="s">
        <v>196</v>
      </c>
      <c r="I346" t="s">
        <v>197</v>
      </c>
      <c r="J346">
        <v>0.8</v>
      </c>
      <c r="K346">
        <v>0.8</v>
      </c>
      <c r="L346" t="s">
        <v>310</v>
      </c>
      <c r="M346" t="s">
        <v>198</v>
      </c>
      <c r="N346" t="s">
        <v>307</v>
      </c>
      <c r="O346">
        <v>0</v>
      </c>
      <c r="P346" t="s">
        <v>200</v>
      </c>
      <c r="Q346">
        <v>50759</v>
      </c>
      <c r="R346" t="s">
        <v>201</v>
      </c>
      <c r="S346" t="s">
        <v>202</v>
      </c>
      <c r="T346" t="s">
        <v>203</v>
      </c>
      <c r="U346" t="s">
        <v>832</v>
      </c>
      <c r="V346" t="s">
        <v>833</v>
      </c>
      <c r="W346" t="s">
        <v>658</v>
      </c>
    </row>
    <row r="347" spans="1:23" x14ac:dyDescent="0.25">
      <c r="A347" s="15">
        <v>43147</v>
      </c>
      <c r="B347" t="s">
        <v>310</v>
      </c>
      <c r="C347" t="s">
        <v>194</v>
      </c>
      <c r="E347" t="s">
        <v>195</v>
      </c>
      <c r="F347">
        <v>0.09</v>
      </c>
      <c r="G347">
        <v>0.09</v>
      </c>
      <c r="H347" t="s">
        <v>196</v>
      </c>
      <c r="I347" t="s">
        <v>197</v>
      </c>
      <c r="J347">
        <v>0.09</v>
      </c>
      <c r="K347">
        <v>0.09</v>
      </c>
      <c r="L347" t="s">
        <v>310</v>
      </c>
      <c r="M347" t="s">
        <v>198</v>
      </c>
      <c r="N347" t="s">
        <v>307</v>
      </c>
      <c r="O347">
        <v>0</v>
      </c>
      <c r="P347" t="s">
        <v>200</v>
      </c>
      <c r="Q347">
        <v>51173</v>
      </c>
      <c r="R347" t="s">
        <v>201</v>
      </c>
      <c r="S347" t="s">
        <v>202</v>
      </c>
      <c r="T347" t="s">
        <v>203</v>
      </c>
      <c r="U347" t="s">
        <v>834</v>
      </c>
      <c r="V347" t="s">
        <v>835</v>
      </c>
      <c r="W347" t="s">
        <v>658</v>
      </c>
    </row>
    <row r="348" spans="1:23" x14ac:dyDescent="0.25">
      <c r="A348" s="15">
        <v>43147</v>
      </c>
      <c r="B348" t="s">
        <v>310</v>
      </c>
      <c r="C348" t="s">
        <v>194</v>
      </c>
      <c r="E348" t="s">
        <v>195</v>
      </c>
      <c r="F348">
        <v>0.01</v>
      </c>
      <c r="G348">
        <v>0.01</v>
      </c>
      <c r="H348" t="s">
        <v>196</v>
      </c>
      <c r="I348" t="s">
        <v>197</v>
      </c>
      <c r="J348">
        <v>0.01</v>
      </c>
      <c r="K348">
        <v>0.01</v>
      </c>
      <c r="L348" t="s">
        <v>310</v>
      </c>
      <c r="M348" t="s">
        <v>198</v>
      </c>
      <c r="N348" t="s">
        <v>307</v>
      </c>
      <c r="O348">
        <v>0</v>
      </c>
      <c r="P348" t="s">
        <v>200</v>
      </c>
      <c r="Q348">
        <v>51174</v>
      </c>
      <c r="R348" t="s">
        <v>201</v>
      </c>
      <c r="S348" t="s">
        <v>202</v>
      </c>
      <c r="T348" t="s">
        <v>203</v>
      </c>
      <c r="U348" t="s">
        <v>836</v>
      </c>
      <c r="V348" t="s">
        <v>837</v>
      </c>
      <c r="W348" t="s">
        <v>658</v>
      </c>
    </row>
    <row r="349" spans="1:23" x14ac:dyDescent="0.25">
      <c r="A349" s="15">
        <v>43148</v>
      </c>
      <c r="B349" t="s">
        <v>285</v>
      </c>
      <c r="C349" t="s">
        <v>208</v>
      </c>
      <c r="E349" t="s">
        <v>195</v>
      </c>
      <c r="F349">
        <v>2537.4499999999998</v>
      </c>
      <c r="G349">
        <v>2537.4499999999998</v>
      </c>
      <c r="H349" t="s">
        <v>196</v>
      </c>
      <c r="I349" t="s">
        <v>197</v>
      </c>
      <c r="J349">
        <v>2537.4499999999998</v>
      </c>
      <c r="K349">
        <v>2537.4499999999998</v>
      </c>
      <c r="L349" t="s">
        <v>285</v>
      </c>
      <c r="M349" t="s">
        <v>198</v>
      </c>
      <c r="N349" t="s">
        <v>199</v>
      </c>
      <c r="O349">
        <v>0</v>
      </c>
      <c r="P349" t="s">
        <v>200</v>
      </c>
      <c r="Q349">
        <v>50270</v>
      </c>
      <c r="R349" t="s">
        <v>201</v>
      </c>
      <c r="S349" t="s">
        <v>202</v>
      </c>
      <c r="T349" t="s">
        <v>203</v>
      </c>
      <c r="U349" t="s">
        <v>838</v>
      </c>
      <c r="V349" t="s">
        <v>839</v>
      </c>
      <c r="W349" t="s">
        <v>658</v>
      </c>
    </row>
    <row r="350" spans="1:23" x14ac:dyDescent="0.25">
      <c r="A350" s="15">
        <v>43148</v>
      </c>
      <c r="B350" t="s">
        <v>228</v>
      </c>
      <c r="C350" t="s">
        <v>212</v>
      </c>
      <c r="E350" t="s">
        <v>195</v>
      </c>
      <c r="F350">
        <v>753.48</v>
      </c>
      <c r="G350">
        <v>753.48</v>
      </c>
      <c r="H350" t="s">
        <v>196</v>
      </c>
      <c r="I350" t="s">
        <v>197</v>
      </c>
      <c r="J350">
        <v>753.48</v>
      </c>
      <c r="K350">
        <v>753.48</v>
      </c>
      <c r="L350" t="s">
        <v>228</v>
      </c>
      <c r="M350" t="s">
        <v>198</v>
      </c>
      <c r="N350" t="s">
        <v>199</v>
      </c>
      <c r="O350">
        <v>0</v>
      </c>
      <c r="P350" t="s">
        <v>200</v>
      </c>
      <c r="Q350">
        <v>50391</v>
      </c>
      <c r="R350" t="s">
        <v>201</v>
      </c>
      <c r="S350" t="s">
        <v>202</v>
      </c>
      <c r="T350" t="s">
        <v>203</v>
      </c>
      <c r="U350" t="s">
        <v>840</v>
      </c>
      <c r="V350" t="s">
        <v>841</v>
      </c>
      <c r="W350" t="s">
        <v>658</v>
      </c>
    </row>
    <row r="351" spans="1:23" x14ac:dyDescent="0.25">
      <c r="A351" s="15">
        <v>43148</v>
      </c>
      <c r="B351" t="s">
        <v>228</v>
      </c>
      <c r="C351" t="s">
        <v>212</v>
      </c>
      <c r="E351" t="s">
        <v>195</v>
      </c>
      <c r="F351">
        <v>181.29</v>
      </c>
      <c r="G351">
        <v>181.29</v>
      </c>
      <c r="H351" t="s">
        <v>196</v>
      </c>
      <c r="I351" t="s">
        <v>197</v>
      </c>
      <c r="J351">
        <v>181.29</v>
      </c>
      <c r="K351">
        <v>181.29</v>
      </c>
      <c r="L351" t="s">
        <v>228</v>
      </c>
      <c r="M351" t="s">
        <v>198</v>
      </c>
      <c r="N351" t="s">
        <v>199</v>
      </c>
      <c r="O351">
        <v>0</v>
      </c>
      <c r="P351" t="s">
        <v>200</v>
      </c>
      <c r="Q351">
        <v>50392</v>
      </c>
      <c r="R351" t="s">
        <v>201</v>
      </c>
      <c r="S351" t="s">
        <v>202</v>
      </c>
      <c r="T351" t="s">
        <v>203</v>
      </c>
      <c r="U351" t="s">
        <v>842</v>
      </c>
      <c r="V351" t="s">
        <v>843</v>
      </c>
      <c r="W351" t="s">
        <v>658</v>
      </c>
    </row>
    <row r="352" spans="1:23" x14ac:dyDescent="0.25">
      <c r="A352" s="15">
        <v>43148</v>
      </c>
      <c r="B352" t="s">
        <v>285</v>
      </c>
      <c r="C352" t="s">
        <v>212</v>
      </c>
      <c r="E352" t="s">
        <v>195</v>
      </c>
      <c r="F352">
        <v>2954.6</v>
      </c>
      <c r="G352">
        <v>2954.6</v>
      </c>
      <c r="H352" t="s">
        <v>196</v>
      </c>
      <c r="I352" t="s">
        <v>197</v>
      </c>
      <c r="J352">
        <v>2954.6</v>
      </c>
      <c r="K352">
        <v>2954.6</v>
      </c>
      <c r="L352" t="s">
        <v>285</v>
      </c>
      <c r="M352" t="s">
        <v>198</v>
      </c>
      <c r="N352" t="s">
        <v>199</v>
      </c>
      <c r="O352">
        <v>0</v>
      </c>
      <c r="P352" t="s">
        <v>200</v>
      </c>
      <c r="Q352">
        <v>50733</v>
      </c>
      <c r="R352" t="s">
        <v>201</v>
      </c>
      <c r="S352" t="s">
        <v>202</v>
      </c>
      <c r="T352" t="s">
        <v>203</v>
      </c>
      <c r="U352" t="s">
        <v>844</v>
      </c>
      <c r="V352" t="s">
        <v>845</v>
      </c>
      <c r="W352" t="s">
        <v>658</v>
      </c>
    </row>
    <row r="353" spans="1:23" x14ac:dyDescent="0.25">
      <c r="A353" s="15">
        <v>43150</v>
      </c>
      <c r="B353" t="s">
        <v>225</v>
      </c>
      <c r="C353" t="s">
        <v>194</v>
      </c>
      <c r="E353" t="s">
        <v>195</v>
      </c>
      <c r="F353">
        <v>201.86</v>
      </c>
      <c r="G353">
        <v>201.86</v>
      </c>
      <c r="H353" t="s">
        <v>196</v>
      </c>
      <c r="I353" t="s">
        <v>197</v>
      </c>
      <c r="J353">
        <v>201.86</v>
      </c>
      <c r="K353">
        <v>201.86</v>
      </c>
      <c r="L353" t="s">
        <v>225</v>
      </c>
      <c r="M353" t="s">
        <v>198</v>
      </c>
      <c r="N353" t="s">
        <v>199</v>
      </c>
      <c r="O353">
        <v>0</v>
      </c>
      <c r="P353" t="s">
        <v>200</v>
      </c>
      <c r="Q353">
        <v>50266</v>
      </c>
      <c r="R353" t="s">
        <v>201</v>
      </c>
      <c r="S353" t="s">
        <v>202</v>
      </c>
      <c r="T353" t="s">
        <v>203</v>
      </c>
      <c r="U353" t="s">
        <v>846</v>
      </c>
      <c r="V353" t="s">
        <v>847</v>
      </c>
      <c r="W353" t="s">
        <v>658</v>
      </c>
    </row>
    <row r="354" spans="1:23" x14ac:dyDescent="0.25">
      <c r="A354" s="15">
        <v>43150</v>
      </c>
      <c r="B354" t="s">
        <v>428</v>
      </c>
      <c r="C354" t="s">
        <v>208</v>
      </c>
      <c r="E354" t="s">
        <v>195</v>
      </c>
      <c r="F354">
        <v>266.64</v>
      </c>
      <c r="G354">
        <v>266.64</v>
      </c>
      <c r="H354" t="s">
        <v>196</v>
      </c>
      <c r="I354" t="s">
        <v>197</v>
      </c>
      <c r="J354">
        <v>266.64</v>
      </c>
      <c r="K354">
        <v>266.64</v>
      </c>
      <c r="L354" t="s">
        <v>428</v>
      </c>
      <c r="M354" t="s">
        <v>198</v>
      </c>
      <c r="N354" t="s">
        <v>199</v>
      </c>
      <c r="O354">
        <v>0</v>
      </c>
      <c r="P354" t="s">
        <v>200</v>
      </c>
      <c r="Q354">
        <v>50274</v>
      </c>
      <c r="R354" t="s">
        <v>201</v>
      </c>
      <c r="S354" t="s">
        <v>202</v>
      </c>
      <c r="T354" t="s">
        <v>203</v>
      </c>
      <c r="U354" t="s">
        <v>848</v>
      </c>
      <c r="V354" t="s">
        <v>849</v>
      </c>
      <c r="W354" t="s">
        <v>658</v>
      </c>
    </row>
    <row r="355" spans="1:23" x14ac:dyDescent="0.25">
      <c r="A355" s="15">
        <v>43150</v>
      </c>
      <c r="B355" t="s">
        <v>228</v>
      </c>
      <c r="C355" t="s">
        <v>212</v>
      </c>
      <c r="E355" t="s">
        <v>195</v>
      </c>
      <c r="F355">
        <v>26.84</v>
      </c>
      <c r="G355">
        <v>26.84</v>
      </c>
      <c r="H355" t="s">
        <v>196</v>
      </c>
      <c r="I355" t="s">
        <v>197</v>
      </c>
      <c r="J355">
        <v>26.84</v>
      </c>
      <c r="K355">
        <v>26.84</v>
      </c>
      <c r="L355" t="s">
        <v>228</v>
      </c>
      <c r="M355" t="s">
        <v>198</v>
      </c>
      <c r="N355" t="s">
        <v>199</v>
      </c>
      <c r="O355">
        <v>0</v>
      </c>
      <c r="P355" t="s">
        <v>200</v>
      </c>
      <c r="Q355">
        <v>50731</v>
      </c>
      <c r="R355" t="s">
        <v>201</v>
      </c>
      <c r="S355" t="s">
        <v>202</v>
      </c>
      <c r="T355" t="s">
        <v>203</v>
      </c>
      <c r="U355" t="s">
        <v>850</v>
      </c>
      <c r="V355" t="s">
        <v>851</v>
      </c>
      <c r="W355" t="s">
        <v>658</v>
      </c>
    </row>
    <row r="356" spans="1:23" x14ac:dyDescent="0.25">
      <c r="A356" s="15">
        <v>43151</v>
      </c>
      <c r="B356" t="s">
        <v>285</v>
      </c>
      <c r="C356" t="s">
        <v>249</v>
      </c>
      <c r="E356" t="s">
        <v>195</v>
      </c>
      <c r="F356">
        <v>-55</v>
      </c>
      <c r="G356">
        <v>55</v>
      </c>
      <c r="H356" t="s">
        <v>217</v>
      </c>
      <c r="I356" t="s">
        <v>218</v>
      </c>
      <c r="J356">
        <v>55</v>
      </c>
      <c r="K356">
        <v>-55</v>
      </c>
      <c r="L356" t="s">
        <v>285</v>
      </c>
      <c r="M356" t="s">
        <v>198</v>
      </c>
      <c r="N356" t="s">
        <v>199</v>
      </c>
      <c r="O356">
        <v>0</v>
      </c>
      <c r="P356" t="s">
        <v>200</v>
      </c>
      <c r="Q356">
        <v>50283</v>
      </c>
      <c r="R356" t="s">
        <v>201</v>
      </c>
      <c r="S356" t="s">
        <v>202</v>
      </c>
      <c r="T356" t="s">
        <v>203</v>
      </c>
      <c r="U356" t="s">
        <v>852</v>
      </c>
      <c r="V356" t="s">
        <v>853</v>
      </c>
      <c r="W356" t="s">
        <v>658</v>
      </c>
    </row>
    <row r="357" spans="1:23" x14ac:dyDescent="0.25">
      <c r="A357" s="15">
        <v>43151</v>
      </c>
      <c r="B357" t="s">
        <v>285</v>
      </c>
      <c r="C357" t="s">
        <v>212</v>
      </c>
      <c r="E357" t="s">
        <v>195</v>
      </c>
      <c r="F357">
        <v>-34.33</v>
      </c>
      <c r="G357">
        <v>34.33</v>
      </c>
      <c r="H357" t="s">
        <v>217</v>
      </c>
      <c r="I357" t="s">
        <v>218</v>
      </c>
      <c r="J357">
        <v>34.33</v>
      </c>
      <c r="K357">
        <v>-34.33</v>
      </c>
      <c r="L357" t="s">
        <v>285</v>
      </c>
      <c r="M357" t="s">
        <v>198</v>
      </c>
      <c r="N357" t="s">
        <v>199</v>
      </c>
      <c r="O357">
        <v>0</v>
      </c>
      <c r="P357" t="s">
        <v>200</v>
      </c>
      <c r="Q357">
        <v>50297</v>
      </c>
      <c r="R357" t="s">
        <v>201</v>
      </c>
      <c r="S357" t="s">
        <v>202</v>
      </c>
      <c r="T357" t="s">
        <v>203</v>
      </c>
      <c r="U357" t="s">
        <v>854</v>
      </c>
      <c r="V357" t="s">
        <v>855</v>
      </c>
      <c r="W357" t="s">
        <v>658</v>
      </c>
    </row>
    <row r="358" spans="1:23" x14ac:dyDescent="0.25">
      <c r="A358" s="15">
        <v>43151</v>
      </c>
      <c r="B358" t="s">
        <v>295</v>
      </c>
      <c r="C358" t="s">
        <v>194</v>
      </c>
      <c r="E358" t="s">
        <v>195</v>
      </c>
      <c r="F358">
        <v>178.5</v>
      </c>
      <c r="G358">
        <v>178.5</v>
      </c>
      <c r="H358" t="s">
        <v>196</v>
      </c>
      <c r="I358" t="s">
        <v>197</v>
      </c>
      <c r="J358">
        <v>178.5</v>
      </c>
      <c r="K358">
        <v>178.5</v>
      </c>
      <c r="L358" t="s">
        <v>295</v>
      </c>
      <c r="M358" t="s">
        <v>198</v>
      </c>
      <c r="N358" t="s">
        <v>199</v>
      </c>
      <c r="O358">
        <v>0</v>
      </c>
      <c r="P358" t="s">
        <v>200</v>
      </c>
      <c r="Q358">
        <v>50304</v>
      </c>
      <c r="R358" t="s">
        <v>201</v>
      </c>
      <c r="S358" t="s">
        <v>202</v>
      </c>
      <c r="T358" t="s">
        <v>203</v>
      </c>
      <c r="U358" t="s">
        <v>856</v>
      </c>
      <c r="V358" t="s">
        <v>857</v>
      </c>
      <c r="W358" t="s">
        <v>658</v>
      </c>
    </row>
    <row r="359" spans="1:23" x14ac:dyDescent="0.25">
      <c r="A359" s="15">
        <v>43151</v>
      </c>
      <c r="B359" t="s">
        <v>292</v>
      </c>
      <c r="C359" t="s">
        <v>211</v>
      </c>
      <c r="E359" t="s">
        <v>195</v>
      </c>
      <c r="F359">
        <v>38.700000000000003</v>
      </c>
      <c r="G359">
        <v>38.700000000000003</v>
      </c>
      <c r="H359" t="s">
        <v>196</v>
      </c>
      <c r="I359" t="s">
        <v>197</v>
      </c>
      <c r="J359">
        <v>38.700000000000003</v>
      </c>
      <c r="K359">
        <v>38.700000000000003</v>
      </c>
      <c r="L359" t="s">
        <v>292</v>
      </c>
      <c r="M359" t="s">
        <v>198</v>
      </c>
      <c r="N359" t="s">
        <v>199</v>
      </c>
      <c r="O359">
        <v>0</v>
      </c>
      <c r="P359" t="s">
        <v>200</v>
      </c>
      <c r="Q359">
        <v>50305</v>
      </c>
      <c r="R359" t="s">
        <v>201</v>
      </c>
      <c r="S359" t="s">
        <v>202</v>
      </c>
      <c r="T359" t="s">
        <v>203</v>
      </c>
      <c r="U359" t="s">
        <v>858</v>
      </c>
      <c r="V359" t="s">
        <v>859</v>
      </c>
      <c r="W359" t="s">
        <v>658</v>
      </c>
    </row>
    <row r="360" spans="1:23" x14ac:dyDescent="0.25">
      <c r="A360" s="15">
        <v>43151</v>
      </c>
      <c r="B360" t="s">
        <v>860</v>
      </c>
      <c r="C360" t="s">
        <v>212</v>
      </c>
      <c r="E360" t="s">
        <v>195</v>
      </c>
      <c r="F360">
        <v>6.28</v>
      </c>
      <c r="G360">
        <v>6.28</v>
      </c>
      <c r="H360" t="s">
        <v>196</v>
      </c>
      <c r="I360" t="s">
        <v>197</v>
      </c>
      <c r="J360">
        <v>6.28</v>
      </c>
      <c r="K360">
        <v>6.28</v>
      </c>
      <c r="L360" t="s">
        <v>860</v>
      </c>
      <c r="M360" t="s">
        <v>198</v>
      </c>
      <c r="N360" t="s">
        <v>307</v>
      </c>
      <c r="O360">
        <v>0</v>
      </c>
      <c r="P360" t="s">
        <v>200</v>
      </c>
      <c r="Q360">
        <v>50332</v>
      </c>
      <c r="R360" t="s">
        <v>201</v>
      </c>
      <c r="S360" t="s">
        <v>202</v>
      </c>
      <c r="T360" t="s">
        <v>203</v>
      </c>
      <c r="U360" t="s">
        <v>861</v>
      </c>
      <c r="V360" t="s">
        <v>862</v>
      </c>
      <c r="W360" t="s">
        <v>658</v>
      </c>
    </row>
    <row r="361" spans="1:23" x14ac:dyDescent="0.25">
      <c r="A361" s="15">
        <v>43151</v>
      </c>
      <c r="B361" t="s">
        <v>285</v>
      </c>
      <c r="C361" t="s">
        <v>212</v>
      </c>
      <c r="E361" t="s">
        <v>195</v>
      </c>
      <c r="F361">
        <v>656.96</v>
      </c>
      <c r="G361">
        <v>656.96</v>
      </c>
      <c r="H361" t="s">
        <v>196</v>
      </c>
      <c r="I361" t="s">
        <v>197</v>
      </c>
      <c r="J361">
        <v>656.96</v>
      </c>
      <c r="K361">
        <v>656.96</v>
      </c>
      <c r="L361" t="s">
        <v>285</v>
      </c>
      <c r="M361" t="s">
        <v>198</v>
      </c>
      <c r="N361" t="s">
        <v>199</v>
      </c>
      <c r="O361">
        <v>0</v>
      </c>
      <c r="P361" t="s">
        <v>200</v>
      </c>
      <c r="Q361">
        <v>50730</v>
      </c>
      <c r="R361" t="s">
        <v>201</v>
      </c>
      <c r="S361" t="s">
        <v>202</v>
      </c>
      <c r="T361" t="s">
        <v>203</v>
      </c>
      <c r="U361" t="s">
        <v>863</v>
      </c>
      <c r="V361" t="s">
        <v>864</v>
      </c>
      <c r="W361" t="s">
        <v>658</v>
      </c>
    </row>
    <row r="362" spans="1:23" x14ac:dyDescent="0.25">
      <c r="A362" s="15">
        <v>43151</v>
      </c>
      <c r="B362" t="s">
        <v>285</v>
      </c>
      <c r="C362" t="s">
        <v>208</v>
      </c>
      <c r="E362" t="s">
        <v>195</v>
      </c>
      <c r="F362">
        <v>1175.08</v>
      </c>
      <c r="G362">
        <v>1175.08</v>
      </c>
      <c r="H362" t="s">
        <v>196</v>
      </c>
      <c r="I362" t="s">
        <v>197</v>
      </c>
      <c r="J362">
        <v>1175.08</v>
      </c>
      <c r="K362">
        <v>1175.08</v>
      </c>
      <c r="L362" t="s">
        <v>285</v>
      </c>
      <c r="M362" t="s">
        <v>198</v>
      </c>
      <c r="N362" t="s">
        <v>199</v>
      </c>
      <c r="O362">
        <v>0</v>
      </c>
      <c r="P362" t="s">
        <v>200</v>
      </c>
      <c r="Q362">
        <v>50740</v>
      </c>
      <c r="R362" t="s">
        <v>201</v>
      </c>
      <c r="S362" t="s">
        <v>202</v>
      </c>
      <c r="T362" t="s">
        <v>203</v>
      </c>
      <c r="U362" t="s">
        <v>865</v>
      </c>
      <c r="V362" t="s">
        <v>866</v>
      </c>
      <c r="W362" t="s">
        <v>658</v>
      </c>
    </row>
    <row r="363" spans="1:23" x14ac:dyDescent="0.25">
      <c r="A363" s="15">
        <v>43151</v>
      </c>
      <c r="B363" t="s">
        <v>285</v>
      </c>
      <c r="C363" t="s">
        <v>208</v>
      </c>
      <c r="E363" t="s">
        <v>195</v>
      </c>
      <c r="F363">
        <v>-742.76</v>
      </c>
      <c r="G363">
        <v>742.76</v>
      </c>
      <c r="H363" t="s">
        <v>217</v>
      </c>
      <c r="I363" t="s">
        <v>218</v>
      </c>
      <c r="J363">
        <v>742.76</v>
      </c>
      <c r="K363">
        <v>-742.76</v>
      </c>
      <c r="L363" t="s">
        <v>285</v>
      </c>
      <c r="M363" t="s">
        <v>198</v>
      </c>
      <c r="N363" t="s">
        <v>199</v>
      </c>
      <c r="O363">
        <v>0</v>
      </c>
      <c r="P363" t="s">
        <v>200</v>
      </c>
      <c r="Q363">
        <v>50748</v>
      </c>
      <c r="R363" t="s">
        <v>201</v>
      </c>
      <c r="S363" t="s">
        <v>202</v>
      </c>
      <c r="T363" t="s">
        <v>203</v>
      </c>
      <c r="U363" t="s">
        <v>867</v>
      </c>
      <c r="V363" t="s">
        <v>868</v>
      </c>
      <c r="W363" t="s">
        <v>658</v>
      </c>
    </row>
    <row r="364" spans="1:23" x14ac:dyDescent="0.25">
      <c r="A364" s="15">
        <v>43151</v>
      </c>
      <c r="B364" t="s">
        <v>292</v>
      </c>
      <c r="C364" t="s">
        <v>208</v>
      </c>
      <c r="E364" t="s">
        <v>195</v>
      </c>
      <c r="F364">
        <v>53.3</v>
      </c>
      <c r="G364">
        <v>53.3</v>
      </c>
      <c r="H364" t="s">
        <v>196</v>
      </c>
      <c r="I364" t="s">
        <v>197</v>
      </c>
      <c r="J364">
        <v>53.3</v>
      </c>
      <c r="K364">
        <v>53.3</v>
      </c>
      <c r="L364" t="s">
        <v>292</v>
      </c>
      <c r="M364" t="s">
        <v>198</v>
      </c>
      <c r="N364" t="s">
        <v>199</v>
      </c>
      <c r="O364">
        <v>0</v>
      </c>
      <c r="P364" t="s">
        <v>200</v>
      </c>
      <c r="Q364">
        <v>50806</v>
      </c>
      <c r="R364" t="s">
        <v>201</v>
      </c>
      <c r="S364" t="s">
        <v>202</v>
      </c>
      <c r="T364" t="s">
        <v>203</v>
      </c>
      <c r="U364" t="s">
        <v>869</v>
      </c>
      <c r="V364" t="s">
        <v>870</v>
      </c>
      <c r="W364" t="s">
        <v>658</v>
      </c>
    </row>
    <row r="365" spans="1:23" x14ac:dyDescent="0.25">
      <c r="A365" s="15">
        <v>43152</v>
      </c>
      <c r="B365" t="s">
        <v>403</v>
      </c>
      <c r="C365" t="s">
        <v>208</v>
      </c>
      <c r="E365" t="s">
        <v>195</v>
      </c>
      <c r="F365">
        <v>149</v>
      </c>
      <c r="G365">
        <v>149</v>
      </c>
      <c r="H365" t="s">
        <v>196</v>
      </c>
      <c r="I365" t="s">
        <v>197</v>
      </c>
      <c r="J365">
        <v>149</v>
      </c>
      <c r="K365">
        <v>149</v>
      </c>
      <c r="L365" t="s">
        <v>403</v>
      </c>
      <c r="M365" t="s">
        <v>198</v>
      </c>
      <c r="N365" t="s">
        <v>199</v>
      </c>
      <c r="O365">
        <v>0</v>
      </c>
      <c r="P365" t="s">
        <v>200</v>
      </c>
      <c r="Q365">
        <v>50261</v>
      </c>
      <c r="R365" t="s">
        <v>201</v>
      </c>
      <c r="S365" t="s">
        <v>202</v>
      </c>
      <c r="T365" t="s">
        <v>203</v>
      </c>
      <c r="U365" t="s">
        <v>871</v>
      </c>
      <c r="V365" t="s">
        <v>872</v>
      </c>
      <c r="W365" t="s">
        <v>658</v>
      </c>
    </row>
    <row r="366" spans="1:23" x14ac:dyDescent="0.25">
      <c r="A366" s="15">
        <v>43152</v>
      </c>
      <c r="B366" t="s">
        <v>632</v>
      </c>
      <c r="C366" t="s">
        <v>208</v>
      </c>
      <c r="E366" t="s">
        <v>195</v>
      </c>
      <c r="F366">
        <v>34.380000000000003</v>
      </c>
      <c r="G366">
        <v>34.380000000000003</v>
      </c>
      <c r="H366" t="s">
        <v>196</v>
      </c>
      <c r="I366" t="s">
        <v>197</v>
      </c>
      <c r="J366">
        <v>34.380000000000003</v>
      </c>
      <c r="K366">
        <v>34.380000000000003</v>
      </c>
      <c r="L366" t="s">
        <v>632</v>
      </c>
      <c r="M366" t="s">
        <v>198</v>
      </c>
      <c r="N366" t="s">
        <v>199</v>
      </c>
      <c r="O366">
        <v>0</v>
      </c>
      <c r="P366" t="s">
        <v>200</v>
      </c>
      <c r="Q366">
        <v>50798</v>
      </c>
      <c r="R366" t="s">
        <v>201</v>
      </c>
      <c r="S366" t="s">
        <v>202</v>
      </c>
      <c r="T366" t="s">
        <v>203</v>
      </c>
      <c r="U366" t="s">
        <v>873</v>
      </c>
      <c r="V366" t="s">
        <v>874</v>
      </c>
      <c r="W366" t="s">
        <v>658</v>
      </c>
    </row>
    <row r="367" spans="1:23" x14ac:dyDescent="0.25">
      <c r="A367" s="15">
        <v>43153</v>
      </c>
      <c r="B367" t="s">
        <v>225</v>
      </c>
      <c r="C367" t="s">
        <v>194</v>
      </c>
      <c r="E367" t="s">
        <v>195</v>
      </c>
      <c r="F367">
        <v>-860.61</v>
      </c>
      <c r="G367">
        <v>860.61</v>
      </c>
      <c r="H367" t="s">
        <v>217</v>
      </c>
      <c r="I367" t="s">
        <v>218</v>
      </c>
      <c r="J367">
        <v>860.61</v>
      </c>
      <c r="K367">
        <v>-860.61</v>
      </c>
      <c r="L367" t="s">
        <v>225</v>
      </c>
      <c r="M367" t="s">
        <v>198</v>
      </c>
      <c r="N367" t="s">
        <v>199</v>
      </c>
      <c r="O367">
        <v>0</v>
      </c>
      <c r="P367" t="s">
        <v>200</v>
      </c>
      <c r="Q367">
        <v>50321</v>
      </c>
      <c r="R367" t="s">
        <v>201</v>
      </c>
      <c r="S367" t="s">
        <v>202</v>
      </c>
      <c r="T367" t="s">
        <v>203</v>
      </c>
      <c r="U367" t="s">
        <v>875</v>
      </c>
      <c r="V367" t="s">
        <v>876</v>
      </c>
      <c r="W367" t="s">
        <v>658</v>
      </c>
    </row>
    <row r="368" spans="1:23" x14ac:dyDescent="0.25">
      <c r="A368" s="15">
        <v>43153</v>
      </c>
      <c r="B368" t="s">
        <v>228</v>
      </c>
      <c r="C368" t="s">
        <v>208</v>
      </c>
      <c r="E368" t="s">
        <v>195</v>
      </c>
      <c r="F368">
        <v>258.54000000000002</v>
      </c>
      <c r="G368">
        <v>258.54000000000002</v>
      </c>
      <c r="H368" t="s">
        <v>196</v>
      </c>
      <c r="I368" t="s">
        <v>197</v>
      </c>
      <c r="J368">
        <v>258.54000000000002</v>
      </c>
      <c r="K368">
        <v>258.54000000000002</v>
      </c>
      <c r="L368" t="s">
        <v>228</v>
      </c>
      <c r="M368" t="s">
        <v>198</v>
      </c>
      <c r="N368" t="s">
        <v>199</v>
      </c>
      <c r="O368">
        <v>0</v>
      </c>
      <c r="P368" t="s">
        <v>200</v>
      </c>
      <c r="Q368">
        <v>50801</v>
      </c>
      <c r="R368" t="s">
        <v>201</v>
      </c>
      <c r="S368" t="s">
        <v>202</v>
      </c>
      <c r="T368" t="s">
        <v>203</v>
      </c>
      <c r="U368" t="s">
        <v>877</v>
      </c>
      <c r="V368" t="s">
        <v>878</v>
      </c>
      <c r="W368" t="s">
        <v>658</v>
      </c>
    </row>
    <row r="369" spans="1:23" x14ac:dyDescent="0.25">
      <c r="A369" s="15">
        <v>43153</v>
      </c>
      <c r="B369" t="s">
        <v>225</v>
      </c>
      <c r="C369" t="s">
        <v>194</v>
      </c>
      <c r="E369" t="s">
        <v>195</v>
      </c>
      <c r="F369">
        <v>60.42</v>
      </c>
      <c r="G369">
        <v>60.42</v>
      </c>
      <c r="H369" t="s">
        <v>196</v>
      </c>
      <c r="I369" t="s">
        <v>197</v>
      </c>
      <c r="J369">
        <v>60.42</v>
      </c>
      <c r="K369">
        <v>60.42</v>
      </c>
      <c r="L369" t="s">
        <v>225</v>
      </c>
      <c r="M369" t="s">
        <v>198</v>
      </c>
      <c r="N369" t="s">
        <v>199</v>
      </c>
      <c r="O369">
        <v>0</v>
      </c>
      <c r="P369" t="s">
        <v>200</v>
      </c>
      <c r="Q369">
        <v>50891</v>
      </c>
      <c r="R369" t="s">
        <v>201</v>
      </c>
      <c r="S369" t="s">
        <v>202</v>
      </c>
      <c r="T369" t="s">
        <v>203</v>
      </c>
      <c r="U369" t="s">
        <v>879</v>
      </c>
      <c r="V369" t="s">
        <v>880</v>
      </c>
      <c r="W369" t="s">
        <v>658</v>
      </c>
    </row>
    <row r="370" spans="1:23" x14ac:dyDescent="0.25">
      <c r="A370" s="15">
        <v>43154</v>
      </c>
      <c r="B370" t="s">
        <v>881</v>
      </c>
      <c r="C370" t="s">
        <v>207</v>
      </c>
      <c r="E370" t="s">
        <v>195</v>
      </c>
      <c r="F370">
        <v>995.56</v>
      </c>
      <c r="G370">
        <v>995.56</v>
      </c>
      <c r="H370" t="s">
        <v>196</v>
      </c>
      <c r="I370" t="s">
        <v>197</v>
      </c>
      <c r="J370">
        <v>995.56</v>
      </c>
      <c r="K370">
        <v>995.56</v>
      </c>
      <c r="L370" t="s">
        <v>881</v>
      </c>
      <c r="M370" t="s">
        <v>198</v>
      </c>
      <c r="N370" t="s">
        <v>199</v>
      </c>
      <c r="O370">
        <v>0</v>
      </c>
      <c r="P370" t="s">
        <v>200</v>
      </c>
      <c r="Q370">
        <v>50339</v>
      </c>
      <c r="R370" t="s">
        <v>201</v>
      </c>
      <c r="S370" t="s">
        <v>202</v>
      </c>
      <c r="T370" t="s">
        <v>203</v>
      </c>
      <c r="U370" t="s">
        <v>882</v>
      </c>
      <c r="V370" t="s">
        <v>883</v>
      </c>
      <c r="W370" t="s">
        <v>658</v>
      </c>
    </row>
    <row r="371" spans="1:23" x14ac:dyDescent="0.25">
      <c r="A371" s="15">
        <v>43154</v>
      </c>
      <c r="B371" t="s">
        <v>228</v>
      </c>
      <c r="C371" t="s">
        <v>208</v>
      </c>
      <c r="E371" t="s">
        <v>195</v>
      </c>
      <c r="F371">
        <v>52</v>
      </c>
      <c r="G371">
        <v>52</v>
      </c>
      <c r="H371" t="s">
        <v>196</v>
      </c>
      <c r="I371" t="s">
        <v>197</v>
      </c>
      <c r="J371">
        <v>52</v>
      </c>
      <c r="K371">
        <v>52</v>
      </c>
      <c r="L371" t="s">
        <v>228</v>
      </c>
      <c r="M371" t="s">
        <v>198</v>
      </c>
      <c r="N371" t="s">
        <v>199</v>
      </c>
      <c r="O371">
        <v>0</v>
      </c>
      <c r="P371" t="s">
        <v>200</v>
      </c>
      <c r="Q371">
        <v>50739</v>
      </c>
      <c r="R371" t="s">
        <v>201</v>
      </c>
      <c r="S371" t="s">
        <v>202</v>
      </c>
      <c r="T371" t="s">
        <v>203</v>
      </c>
      <c r="U371" t="s">
        <v>884</v>
      </c>
      <c r="V371" t="s">
        <v>885</v>
      </c>
      <c r="W371" t="s">
        <v>658</v>
      </c>
    </row>
    <row r="372" spans="1:23" x14ac:dyDescent="0.25">
      <c r="A372" s="15">
        <v>43155</v>
      </c>
      <c r="B372" t="s">
        <v>216</v>
      </c>
      <c r="C372" t="s">
        <v>194</v>
      </c>
      <c r="E372" t="s">
        <v>195</v>
      </c>
      <c r="F372">
        <v>838.17</v>
      </c>
      <c r="G372">
        <v>838.17</v>
      </c>
      <c r="H372" t="s">
        <v>196</v>
      </c>
      <c r="I372" t="s">
        <v>197</v>
      </c>
      <c r="J372">
        <v>838.17</v>
      </c>
      <c r="K372">
        <v>838.17</v>
      </c>
      <c r="L372" t="s">
        <v>216</v>
      </c>
      <c r="M372" t="s">
        <v>198</v>
      </c>
      <c r="N372" t="s">
        <v>199</v>
      </c>
      <c r="O372">
        <v>0</v>
      </c>
      <c r="P372" t="s">
        <v>200</v>
      </c>
      <c r="Q372">
        <v>50308</v>
      </c>
      <c r="R372" t="s">
        <v>201</v>
      </c>
      <c r="S372" t="s">
        <v>202</v>
      </c>
      <c r="T372" t="s">
        <v>203</v>
      </c>
      <c r="U372" t="s">
        <v>886</v>
      </c>
      <c r="V372" t="s">
        <v>887</v>
      </c>
      <c r="W372" t="s">
        <v>658</v>
      </c>
    </row>
    <row r="373" spans="1:23" x14ac:dyDescent="0.25">
      <c r="A373" s="15">
        <v>43155</v>
      </c>
      <c r="B373" t="s">
        <v>306</v>
      </c>
      <c r="C373" t="s">
        <v>194</v>
      </c>
      <c r="E373" t="s">
        <v>195</v>
      </c>
      <c r="F373">
        <v>67.2</v>
      </c>
      <c r="G373">
        <v>67.2</v>
      </c>
      <c r="H373" t="s">
        <v>196</v>
      </c>
      <c r="I373" t="s">
        <v>197</v>
      </c>
      <c r="J373">
        <v>67.2</v>
      </c>
      <c r="K373">
        <v>67.2</v>
      </c>
      <c r="L373" t="s">
        <v>306</v>
      </c>
      <c r="M373" t="s">
        <v>198</v>
      </c>
      <c r="N373" t="s">
        <v>307</v>
      </c>
      <c r="O373">
        <v>0</v>
      </c>
      <c r="P373" t="s">
        <v>200</v>
      </c>
      <c r="Q373">
        <v>50331</v>
      </c>
      <c r="R373" t="s">
        <v>201</v>
      </c>
      <c r="S373" t="s">
        <v>202</v>
      </c>
      <c r="T373" t="s">
        <v>203</v>
      </c>
      <c r="U373" t="s">
        <v>888</v>
      </c>
      <c r="V373" t="s">
        <v>889</v>
      </c>
      <c r="W373" t="s">
        <v>658</v>
      </c>
    </row>
    <row r="374" spans="1:23" x14ac:dyDescent="0.25">
      <c r="A374" s="15">
        <v>43155</v>
      </c>
      <c r="B374" t="s">
        <v>216</v>
      </c>
      <c r="C374" t="s">
        <v>249</v>
      </c>
      <c r="E374" t="s">
        <v>195</v>
      </c>
      <c r="F374">
        <v>30.39</v>
      </c>
      <c r="G374">
        <v>30.39</v>
      </c>
      <c r="H374" t="s">
        <v>196</v>
      </c>
      <c r="I374" t="s">
        <v>197</v>
      </c>
      <c r="J374">
        <v>30.39</v>
      </c>
      <c r="K374">
        <v>30.39</v>
      </c>
      <c r="L374" t="s">
        <v>216</v>
      </c>
      <c r="M374" t="s">
        <v>198</v>
      </c>
      <c r="N374" t="s">
        <v>199</v>
      </c>
      <c r="O374">
        <v>0</v>
      </c>
      <c r="P374" t="s">
        <v>200</v>
      </c>
      <c r="Q374">
        <v>50340</v>
      </c>
      <c r="R374" t="s">
        <v>201</v>
      </c>
      <c r="S374" t="s">
        <v>202</v>
      </c>
      <c r="T374" t="s">
        <v>203</v>
      </c>
      <c r="U374" t="s">
        <v>890</v>
      </c>
      <c r="V374" t="s">
        <v>891</v>
      </c>
      <c r="W374" t="s">
        <v>658</v>
      </c>
    </row>
    <row r="375" spans="1:23" x14ac:dyDescent="0.25">
      <c r="A375" s="15">
        <v>43155</v>
      </c>
      <c r="B375" t="s">
        <v>216</v>
      </c>
      <c r="C375" t="s">
        <v>249</v>
      </c>
      <c r="E375" t="s">
        <v>195</v>
      </c>
      <c r="F375">
        <v>348.81</v>
      </c>
      <c r="G375">
        <v>348.81</v>
      </c>
      <c r="H375" t="s">
        <v>196</v>
      </c>
      <c r="I375" t="s">
        <v>197</v>
      </c>
      <c r="J375">
        <v>348.81</v>
      </c>
      <c r="K375">
        <v>348.81</v>
      </c>
      <c r="L375" t="s">
        <v>216</v>
      </c>
      <c r="M375" t="s">
        <v>198</v>
      </c>
      <c r="N375" t="s">
        <v>199</v>
      </c>
      <c r="O375">
        <v>0</v>
      </c>
      <c r="P375" t="s">
        <v>200</v>
      </c>
      <c r="Q375">
        <v>50341</v>
      </c>
      <c r="R375" t="s">
        <v>201</v>
      </c>
      <c r="S375" t="s">
        <v>202</v>
      </c>
      <c r="T375" t="s">
        <v>203</v>
      </c>
      <c r="U375" t="s">
        <v>890</v>
      </c>
      <c r="V375" t="s">
        <v>892</v>
      </c>
      <c r="W375" t="s">
        <v>658</v>
      </c>
    </row>
    <row r="376" spans="1:23" x14ac:dyDescent="0.25">
      <c r="A376" s="15">
        <v>43155</v>
      </c>
      <c r="B376" t="s">
        <v>285</v>
      </c>
      <c r="C376" t="s">
        <v>212</v>
      </c>
      <c r="E376" t="s">
        <v>195</v>
      </c>
      <c r="F376">
        <v>2009.02</v>
      </c>
      <c r="G376">
        <v>2009.02</v>
      </c>
      <c r="H376" t="s">
        <v>196</v>
      </c>
      <c r="I376" t="s">
        <v>197</v>
      </c>
      <c r="J376">
        <v>2009.02</v>
      </c>
      <c r="K376">
        <v>2009.02</v>
      </c>
      <c r="L376" t="s">
        <v>285</v>
      </c>
      <c r="M376" t="s">
        <v>198</v>
      </c>
      <c r="N376" t="s">
        <v>199</v>
      </c>
      <c r="O376">
        <v>0</v>
      </c>
      <c r="P376" t="s">
        <v>200</v>
      </c>
      <c r="Q376">
        <v>50736</v>
      </c>
      <c r="R376" t="s">
        <v>201</v>
      </c>
      <c r="S376" t="s">
        <v>202</v>
      </c>
      <c r="T376" t="s">
        <v>203</v>
      </c>
      <c r="U376" t="s">
        <v>893</v>
      </c>
      <c r="V376" t="s">
        <v>894</v>
      </c>
      <c r="W376" t="s">
        <v>658</v>
      </c>
    </row>
    <row r="377" spans="1:23" x14ac:dyDescent="0.25">
      <c r="A377" s="15">
        <v>43155</v>
      </c>
      <c r="B377" t="s">
        <v>285</v>
      </c>
      <c r="C377" t="s">
        <v>208</v>
      </c>
      <c r="E377" t="s">
        <v>195</v>
      </c>
      <c r="F377">
        <v>4771.7</v>
      </c>
      <c r="G377">
        <v>4771.7</v>
      </c>
      <c r="H377" t="s">
        <v>196</v>
      </c>
      <c r="I377" t="s">
        <v>197</v>
      </c>
      <c r="J377">
        <v>4771.7</v>
      </c>
      <c r="K377">
        <v>4771.7</v>
      </c>
      <c r="L377" t="s">
        <v>285</v>
      </c>
      <c r="M377" t="s">
        <v>198</v>
      </c>
      <c r="N377" t="s">
        <v>199</v>
      </c>
      <c r="O377">
        <v>0</v>
      </c>
      <c r="P377" t="s">
        <v>200</v>
      </c>
      <c r="Q377">
        <v>50744</v>
      </c>
      <c r="R377" t="s">
        <v>201</v>
      </c>
      <c r="S377" t="s">
        <v>202</v>
      </c>
      <c r="T377" t="s">
        <v>203</v>
      </c>
      <c r="U377" t="s">
        <v>895</v>
      </c>
      <c r="V377" t="s">
        <v>896</v>
      </c>
      <c r="W377" t="s">
        <v>658</v>
      </c>
    </row>
    <row r="378" spans="1:23" x14ac:dyDescent="0.25">
      <c r="A378" s="15">
        <v>43157</v>
      </c>
      <c r="B378" t="s">
        <v>228</v>
      </c>
      <c r="C378" t="s">
        <v>208</v>
      </c>
      <c r="E378" t="s">
        <v>195</v>
      </c>
      <c r="F378">
        <v>52.36</v>
      </c>
      <c r="G378">
        <v>52.36</v>
      </c>
      <c r="H378" t="s">
        <v>196</v>
      </c>
      <c r="I378" t="s">
        <v>197</v>
      </c>
      <c r="J378">
        <v>52.36</v>
      </c>
      <c r="K378">
        <v>52.36</v>
      </c>
      <c r="L378" t="s">
        <v>228</v>
      </c>
      <c r="M378" t="s">
        <v>198</v>
      </c>
      <c r="N378" t="s">
        <v>199</v>
      </c>
      <c r="O378">
        <v>0</v>
      </c>
      <c r="P378" t="s">
        <v>200</v>
      </c>
      <c r="Q378">
        <v>50791</v>
      </c>
      <c r="R378" t="s">
        <v>201</v>
      </c>
      <c r="S378" t="s">
        <v>202</v>
      </c>
      <c r="T378" t="s">
        <v>203</v>
      </c>
      <c r="U378" t="s">
        <v>897</v>
      </c>
      <c r="V378" t="s">
        <v>898</v>
      </c>
      <c r="W378" t="s">
        <v>658</v>
      </c>
    </row>
    <row r="379" spans="1:23" x14ac:dyDescent="0.25">
      <c r="A379" s="15">
        <v>43158</v>
      </c>
      <c r="B379" t="s">
        <v>253</v>
      </c>
      <c r="C379" t="s">
        <v>208</v>
      </c>
      <c r="E379" t="s">
        <v>195</v>
      </c>
      <c r="F379">
        <v>1800</v>
      </c>
      <c r="G379">
        <v>1800</v>
      </c>
      <c r="H379" t="s">
        <v>196</v>
      </c>
      <c r="I379" t="s">
        <v>197</v>
      </c>
      <c r="J379">
        <v>1800</v>
      </c>
      <c r="K379">
        <v>1800</v>
      </c>
      <c r="L379" t="s">
        <v>253</v>
      </c>
      <c r="M379" t="s">
        <v>198</v>
      </c>
      <c r="N379" t="s">
        <v>199</v>
      </c>
      <c r="O379">
        <v>0</v>
      </c>
      <c r="P379" t="s">
        <v>200</v>
      </c>
      <c r="Q379">
        <v>50284</v>
      </c>
      <c r="R379" t="s">
        <v>201</v>
      </c>
      <c r="S379" t="s">
        <v>202</v>
      </c>
      <c r="T379" t="s">
        <v>203</v>
      </c>
      <c r="U379" t="s">
        <v>899</v>
      </c>
      <c r="V379" t="s">
        <v>900</v>
      </c>
      <c r="W379" t="s">
        <v>658</v>
      </c>
    </row>
    <row r="380" spans="1:23" x14ac:dyDescent="0.25">
      <c r="A380" s="15">
        <v>43158</v>
      </c>
      <c r="B380" t="s">
        <v>480</v>
      </c>
      <c r="C380" t="s">
        <v>208</v>
      </c>
      <c r="E380" t="s">
        <v>195</v>
      </c>
      <c r="F380">
        <v>350</v>
      </c>
      <c r="G380">
        <v>350</v>
      </c>
      <c r="H380" t="s">
        <v>196</v>
      </c>
      <c r="I380" t="s">
        <v>197</v>
      </c>
      <c r="J380">
        <v>350</v>
      </c>
      <c r="K380">
        <v>350</v>
      </c>
      <c r="L380" t="s">
        <v>480</v>
      </c>
      <c r="M380" t="s">
        <v>198</v>
      </c>
      <c r="N380" t="s">
        <v>199</v>
      </c>
      <c r="O380">
        <v>0</v>
      </c>
      <c r="P380" t="s">
        <v>200</v>
      </c>
      <c r="Q380">
        <v>50285</v>
      </c>
      <c r="R380" t="s">
        <v>201</v>
      </c>
      <c r="S380" t="s">
        <v>202</v>
      </c>
      <c r="T380" t="s">
        <v>203</v>
      </c>
      <c r="U380" t="s">
        <v>899</v>
      </c>
      <c r="V380" t="s">
        <v>901</v>
      </c>
      <c r="W380" t="s">
        <v>658</v>
      </c>
    </row>
    <row r="381" spans="1:23" x14ac:dyDescent="0.25">
      <c r="A381" s="15">
        <v>43158</v>
      </c>
      <c r="B381" t="s">
        <v>228</v>
      </c>
      <c r="C381" t="s">
        <v>212</v>
      </c>
      <c r="E381" t="s">
        <v>195</v>
      </c>
      <c r="F381">
        <v>-72</v>
      </c>
      <c r="G381">
        <v>72</v>
      </c>
      <c r="H381" t="s">
        <v>217</v>
      </c>
      <c r="I381" t="s">
        <v>218</v>
      </c>
      <c r="J381">
        <v>72</v>
      </c>
      <c r="K381">
        <v>-72</v>
      </c>
      <c r="L381" t="s">
        <v>228</v>
      </c>
      <c r="M381" t="s">
        <v>198</v>
      </c>
      <c r="N381" t="s">
        <v>199</v>
      </c>
      <c r="O381">
        <v>0</v>
      </c>
      <c r="P381" t="s">
        <v>200</v>
      </c>
      <c r="Q381">
        <v>50403</v>
      </c>
      <c r="R381" t="s">
        <v>201</v>
      </c>
      <c r="S381" t="s">
        <v>202</v>
      </c>
      <c r="T381" t="s">
        <v>203</v>
      </c>
      <c r="U381" t="s">
        <v>902</v>
      </c>
      <c r="V381" t="s">
        <v>903</v>
      </c>
      <c r="W381" t="s">
        <v>658</v>
      </c>
    </row>
    <row r="382" spans="1:23" x14ac:dyDescent="0.25">
      <c r="A382" s="15">
        <v>43158</v>
      </c>
      <c r="B382" t="s">
        <v>216</v>
      </c>
      <c r="C382" t="s">
        <v>211</v>
      </c>
      <c r="E382" t="s">
        <v>195</v>
      </c>
      <c r="F382">
        <v>100.15</v>
      </c>
      <c r="G382">
        <v>100.15</v>
      </c>
      <c r="H382" t="s">
        <v>196</v>
      </c>
      <c r="I382" t="s">
        <v>197</v>
      </c>
      <c r="J382">
        <v>100.15</v>
      </c>
      <c r="K382">
        <v>100.15</v>
      </c>
      <c r="L382" t="s">
        <v>216</v>
      </c>
      <c r="M382" t="s">
        <v>198</v>
      </c>
      <c r="N382" t="s">
        <v>199</v>
      </c>
      <c r="O382">
        <v>0</v>
      </c>
      <c r="P382" t="s">
        <v>200</v>
      </c>
      <c r="Q382">
        <v>50782</v>
      </c>
      <c r="R382" t="s">
        <v>201</v>
      </c>
      <c r="S382" t="s">
        <v>202</v>
      </c>
      <c r="T382" t="s">
        <v>203</v>
      </c>
      <c r="U382" t="s">
        <v>904</v>
      </c>
      <c r="V382" t="s">
        <v>905</v>
      </c>
      <c r="W382" t="s">
        <v>658</v>
      </c>
    </row>
    <row r="383" spans="1:23" x14ac:dyDescent="0.25">
      <c r="A383" s="15">
        <v>43158</v>
      </c>
      <c r="B383" t="s">
        <v>216</v>
      </c>
      <c r="C383" t="s">
        <v>211</v>
      </c>
      <c r="E383" t="s">
        <v>195</v>
      </c>
      <c r="F383">
        <v>37.880000000000003</v>
      </c>
      <c r="G383">
        <v>37.880000000000003</v>
      </c>
      <c r="H383" t="s">
        <v>196</v>
      </c>
      <c r="I383" t="s">
        <v>197</v>
      </c>
      <c r="J383">
        <v>37.880000000000003</v>
      </c>
      <c r="K383">
        <v>37.880000000000003</v>
      </c>
      <c r="L383" t="s">
        <v>216</v>
      </c>
      <c r="M383" t="s">
        <v>198</v>
      </c>
      <c r="N383" t="s">
        <v>199</v>
      </c>
      <c r="O383">
        <v>0</v>
      </c>
      <c r="P383" t="s">
        <v>200</v>
      </c>
      <c r="Q383">
        <v>50783</v>
      </c>
      <c r="R383" t="s">
        <v>201</v>
      </c>
      <c r="S383" t="s">
        <v>202</v>
      </c>
      <c r="T383" t="s">
        <v>203</v>
      </c>
      <c r="U383" t="s">
        <v>904</v>
      </c>
      <c r="V383" t="s">
        <v>906</v>
      </c>
      <c r="W383" t="s">
        <v>658</v>
      </c>
    </row>
    <row r="384" spans="1:23" x14ac:dyDescent="0.25">
      <c r="A384" s="15">
        <v>43158</v>
      </c>
      <c r="B384" t="s">
        <v>560</v>
      </c>
      <c r="C384" t="s">
        <v>208</v>
      </c>
      <c r="E384" t="s">
        <v>195</v>
      </c>
      <c r="F384">
        <v>446.2</v>
      </c>
      <c r="G384">
        <v>446.2</v>
      </c>
      <c r="H384" t="s">
        <v>196</v>
      </c>
      <c r="I384" t="s">
        <v>197</v>
      </c>
      <c r="J384">
        <v>446.2</v>
      </c>
      <c r="K384">
        <v>446.2</v>
      </c>
      <c r="L384" t="s">
        <v>560</v>
      </c>
      <c r="M384" t="s">
        <v>198</v>
      </c>
      <c r="N384" t="s">
        <v>199</v>
      </c>
      <c r="O384">
        <v>0</v>
      </c>
      <c r="P384" t="s">
        <v>200</v>
      </c>
      <c r="Q384">
        <v>50795</v>
      </c>
      <c r="R384" t="s">
        <v>201</v>
      </c>
      <c r="S384" t="s">
        <v>202</v>
      </c>
      <c r="T384" t="s">
        <v>203</v>
      </c>
      <c r="U384" t="s">
        <v>907</v>
      </c>
      <c r="V384" t="s">
        <v>908</v>
      </c>
      <c r="W384" t="s">
        <v>658</v>
      </c>
    </row>
    <row r="385" spans="1:23" x14ac:dyDescent="0.25">
      <c r="A385" s="15">
        <v>43158</v>
      </c>
      <c r="B385" t="s">
        <v>228</v>
      </c>
      <c r="C385" t="s">
        <v>208</v>
      </c>
      <c r="E385" t="s">
        <v>195</v>
      </c>
      <c r="F385">
        <v>3102.45</v>
      </c>
      <c r="G385">
        <v>3102.45</v>
      </c>
      <c r="H385" t="s">
        <v>196</v>
      </c>
      <c r="I385" t="s">
        <v>197</v>
      </c>
      <c r="J385">
        <v>3102.45</v>
      </c>
      <c r="K385">
        <v>3102.45</v>
      </c>
      <c r="L385" t="s">
        <v>228</v>
      </c>
      <c r="M385" t="s">
        <v>198</v>
      </c>
      <c r="N385" t="s">
        <v>199</v>
      </c>
      <c r="O385">
        <v>0</v>
      </c>
      <c r="P385" t="s">
        <v>200</v>
      </c>
      <c r="Q385">
        <v>50796</v>
      </c>
      <c r="R385" t="s">
        <v>201</v>
      </c>
      <c r="S385" t="s">
        <v>202</v>
      </c>
      <c r="T385" t="s">
        <v>203</v>
      </c>
      <c r="U385" t="s">
        <v>907</v>
      </c>
      <c r="V385" t="s">
        <v>909</v>
      </c>
      <c r="W385" t="s">
        <v>658</v>
      </c>
    </row>
    <row r="386" spans="1:23" x14ac:dyDescent="0.25">
      <c r="A386" s="15">
        <v>43158</v>
      </c>
      <c r="B386" t="s">
        <v>228</v>
      </c>
      <c r="C386" t="s">
        <v>208</v>
      </c>
      <c r="E386" t="s">
        <v>195</v>
      </c>
      <c r="F386">
        <v>2068.1999999999998</v>
      </c>
      <c r="G386">
        <v>2068.1999999999998</v>
      </c>
      <c r="H386" t="s">
        <v>196</v>
      </c>
      <c r="I386" t="s">
        <v>197</v>
      </c>
      <c r="J386">
        <v>2068.1999999999998</v>
      </c>
      <c r="K386">
        <v>2068.1999999999998</v>
      </c>
      <c r="L386" t="s">
        <v>228</v>
      </c>
      <c r="M386" t="s">
        <v>198</v>
      </c>
      <c r="N386" t="s">
        <v>199</v>
      </c>
      <c r="O386">
        <v>0</v>
      </c>
      <c r="P386" t="s">
        <v>200</v>
      </c>
      <c r="Q386">
        <v>50799</v>
      </c>
      <c r="R386" t="s">
        <v>201</v>
      </c>
      <c r="S386" t="s">
        <v>202</v>
      </c>
      <c r="T386" t="s">
        <v>203</v>
      </c>
      <c r="U386" t="s">
        <v>910</v>
      </c>
      <c r="V386" t="s">
        <v>911</v>
      </c>
      <c r="W386" t="s">
        <v>658</v>
      </c>
    </row>
    <row r="387" spans="1:23" x14ac:dyDescent="0.25">
      <c r="A387" s="15">
        <v>43158</v>
      </c>
      <c r="B387" t="s">
        <v>228</v>
      </c>
      <c r="C387" t="s">
        <v>212</v>
      </c>
      <c r="E387" t="s">
        <v>195</v>
      </c>
      <c r="F387">
        <v>122.75</v>
      </c>
      <c r="G387">
        <v>122.75</v>
      </c>
      <c r="H387" t="s">
        <v>196</v>
      </c>
      <c r="I387" t="s">
        <v>197</v>
      </c>
      <c r="J387">
        <v>122.75</v>
      </c>
      <c r="K387">
        <v>122.75</v>
      </c>
      <c r="L387" t="s">
        <v>228</v>
      </c>
      <c r="M387" t="s">
        <v>198</v>
      </c>
      <c r="N387" t="s">
        <v>199</v>
      </c>
      <c r="O387">
        <v>0</v>
      </c>
      <c r="P387" t="s">
        <v>200</v>
      </c>
      <c r="Q387">
        <v>50840</v>
      </c>
      <c r="R387" t="s">
        <v>201</v>
      </c>
      <c r="S387" t="s">
        <v>202</v>
      </c>
      <c r="T387" t="s">
        <v>203</v>
      </c>
      <c r="U387" t="s">
        <v>912</v>
      </c>
      <c r="V387" t="s">
        <v>913</v>
      </c>
      <c r="W387" t="s">
        <v>658</v>
      </c>
    </row>
    <row r="388" spans="1:23" x14ac:dyDescent="0.25">
      <c r="A388" s="15">
        <v>43158</v>
      </c>
      <c r="B388" t="s">
        <v>560</v>
      </c>
      <c r="C388" t="s">
        <v>212</v>
      </c>
      <c r="E388" t="s">
        <v>195</v>
      </c>
      <c r="F388">
        <v>308.2</v>
      </c>
      <c r="G388">
        <v>308.2</v>
      </c>
      <c r="H388" t="s">
        <v>196</v>
      </c>
      <c r="I388" t="s">
        <v>197</v>
      </c>
      <c r="J388">
        <v>308.2</v>
      </c>
      <c r="K388">
        <v>308.2</v>
      </c>
      <c r="L388" t="s">
        <v>560</v>
      </c>
      <c r="M388" t="s">
        <v>198</v>
      </c>
      <c r="N388" t="s">
        <v>199</v>
      </c>
      <c r="O388">
        <v>0</v>
      </c>
      <c r="P388" t="s">
        <v>200</v>
      </c>
      <c r="Q388">
        <v>50841</v>
      </c>
      <c r="R388" t="s">
        <v>201</v>
      </c>
      <c r="S388" t="s">
        <v>202</v>
      </c>
      <c r="T388" t="s">
        <v>203</v>
      </c>
      <c r="U388" t="s">
        <v>912</v>
      </c>
      <c r="V388" t="s">
        <v>914</v>
      </c>
      <c r="W388" t="s">
        <v>658</v>
      </c>
    </row>
    <row r="389" spans="1:23" x14ac:dyDescent="0.25">
      <c r="A389" s="15">
        <v>43158</v>
      </c>
      <c r="B389" t="s">
        <v>310</v>
      </c>
      <c r="C389" t="s">
        <v>212</v>
      </c>
      <c r="E389" t="s">
        <v>195</v>
      </c>
      <c r="F389">
        <v>3.35</v>
      </c>
      <c r="G389">
        <v>3.35</v>
      </c>
      <c r="H389" t="s">
        <v>196</v>
      </c>
      <c r="I389" t="s">
        <v>197</v>
      </c>
      <c r="J389">
        <v>3.35</v>
      </c>
      <c r="K389">
        <v>3.35</v>
      </c>
      <c r="L389" t="s">
        <v>310</v>
      </c>
      <c r="M389" t="s">
        <v>198</v>
      </c>
      <c r="N389" t="s">
        <v>307</v>
      </c>
      <c r="O389">
        <v>0</v>
      </c>
      <c r="P389" t="s">
        <v>200</v>
      </c>
      <c r="Q389">
        <v>51045</v>
      </c>
      <c r="R389" t="s">
        <v>201</v>
      </c>
      <c r="S389" t="s">
        <v>202</v>
      </c>
      <c r="T389" t="s">
        <v>203</v>
      </c>
      <c r="U389" t="s">
        <v>915</v>
      </c>
      <c r="V389" t="s">
        <v>916</v>
      </c>
      <c r="W389" t="s">
        <v>658</v>
      </c>
    </row>
    <row r="390" spans="1:23" x14ac:dyDescent="0.25">
      <c r="A390" s="15">
        <v>43158</v>
      </c>
      <c r="B390" t="s">
        <v>917</v>
      </c>
      <c r="C390" t="s">
        <v>211</v>
      </c>
      <c r="E390" t="s">
        <v>195</v>
      </c>
      <c r="F390">
        <v>3854.1</v>
      </c>
      <c r="G390">
        <v>3854.1</v>
      </c>
      <c r="H390" t="s">
        <v>196</v>
      </c>
      <c r="I390" t="s">
        <v>197</v>
      </c>
      <c r="J390">
        <v>3854.1</v>
      </c>
      <c r="K390">
        <v>3854.1</v>
      </c>
      <c r="L390" t="s">
        <v>917</v>
      </c>
      <c r="M390" t="s">
        <v>198</v>
      </c>
      <c r="N390" t="s">
        <v>199</v>
      </c>
      <c r="O390">
        <v>0</v>
      </c>
      <c r="P390" t="s">
        <v>200</v>
      </c>
      <c r="Q390">
        <v>50338</v>
      </c>
      <c r="R390" t="s">
        <v>201</v>
      </c>
      <c r="S390" t="s">
        <v>202</v>
      </c>
      <c r="T390" t="s">
        <v>203</v>
      </c>
      <c r="U390" t="s">
        <v>918</v>
      </c>
      <c r="V390" t="s">
        <v>919</v>
      </c>
      <c r="W390" t="s">
        <v>658</v>
      </c>
    </row>
    <row r="391" spans="1:23" x14ac:dyDescent="0.25">
      <c r="A391" s="15">
        <v>43159</v>
      </c>
      <c r="B391" t="s">
        <v>475</v>
      </c>
      <c r="C391" t="s">
        <v>207</v>
      </c>
      <c r="E391" t="s">
        <v>195</v>
      </c>
      <c r="F391">
        <v>1047.56</v>
      </c>
      <c r="G391">
        <v>1047.56</v>
      </c>
      <c r="H391" t="s">
        <v>196</v>
      </c>
      <c r="I391" t="s">
        <v>197</v>
      </c>
      <c r="J391">
        <v>1047.56</v>
      </c>
      <c r="K391">
        <v>1047.56</v>
      </c>
      <c r="L391" t="s">
        <v>475</v>
      </c>
      <c r="M391" t="s">
        <v>198</v>
      </c>
      <c r="N391" t="s">
        <v>199</v>
      </c>
      <c r="O391">
        <v>0</v>
      </c>
      <c r="P391" t="s">
        <v>200</v>
      </c>
      <c r="Q391">
        <v>50218</v>
      </c>
      <c r="R391" t="s">
        <v>201</v>
      </c>
      <c r="S391" t="s">
        <v>202</v>
      </c>
      <c r="T391" t="s">
        <v>203</v>
      </c>
      <c r="U391" t="s">
        <v>920</v>
      </c>
      <c r="V391" t="s">
        <v>921</v>
      </c>
      <c r="W391" t="s">
        <v>658</v>
      </c>
    </row>
    <row r="392" spans="1:23" x14ac:dyDescent="0.25">
      <c r="A392" s="15">
        <v>43159</v>
      </c>
      <c r="B392" t="s">
        <v>417</v>
      </c>
      <c r="C392" t="s">
        <v>211</v>
      </c>
      <c r="E392" t="s">
        <v>195</v>
      </c>
      <c r="F392">
        <v>1017.08</v>
      </c>
      <c r="G392">
        <v>1017.08</v>
      </c>
      <c r="H392" t="s">
        <v>196</v>
      </c>
      <c r="I392" t="s">
        <v>197</v>
      </c>
      <c r="J392">
        <v>1017.08</v>
      </c>
      <c r="K392">
        <v>1017.08</v>
      </c>
      <c r="L392" t="s">
        <v>417</v>
      </c>
      <c r="M392" t="s">
        <v>198</v>
      </c>
      <c r="N392" t="s">
        <v>199</v>
      </c>
      <c r="O392">
        <v>0</v>
      </c>
      <c r="P392" t="s">
        <v>200</v>
      </c>
      <c r="Q392">
        <v>50306</v>
      </c>
      <c r="R392" t="s">
        <v>201</v>
      </c>
      <c r="S392" t="s">
        <v>202</v>
      </c>
      <c r="T392" t="s">
        <v>203</v>
      </c>
      <c r="U392" t="s">
        <v>922</v>
      </c>
      <c r="V392" t="s">
        <v>923</v>
      </c>
      <c r="W392" t="s">
        <v>658</v>
      </c>
    </row>
    <row r="393" spans="1:23" x14ac:dyDescent="0.25">
      <c r="A393" s="15">
        <v>43159</v>
      </c>
      <c r="B393" t="s">
        <v>417</v>
      </c>
      <c r="C393" t="s">
        <v>211</v>
      </c>
      <c r="E393" t="s">
        <v>195</v>
      </c>
      <c r="F393">
        <v>239</v>
      </c>
      <c r="G393">
        <v>239</v>
      </c>
      <c r="H393" t="s">
        <v>196</v>
      </c>
      <c r="I393" t="s">
        <v>197</v>
      </c>
      <c r="J393">
        <v>239</v>
      </c>
      <c r="K393">
        <v>239</v>
      </c>
      <c r="L393" t="s">
        <v>417</v>
      </c>
      <c r="M393" t="s">
        <v>198</v>
      </c>
      <c r="N393" t="s">
        <v>199</v>
      </c>
      <c r="O393">
        <v>0</v>
      </c>
      <c r="P393" t="s">
        <v>200</v>
      </c>
      <c r="Q393">
        <v>50307</v>
      </c>
      <c r="R393" t="s">
        <v>201</v>
      </c>
      <c r="S393" t="s">
        <v>202</v>
      </c>
      <c r="T393" t="s">
        <v>203</v>
      </c>
      <c r="U393" t="s">
        <v>924</v>
      </c>
      <c r="V393" t="s">
        <v>925</v>
      </c>
      <c r="W393" t="s">
        <v>658</v>
      </c>
    </row>
    <row r="394" spans="1:23" x14ac:dyDescent="0.25">
      <c r="A394" s="15">
        <v>43159</v>
      </c>
      <c r="B394" t="s">
        <v>417</v>
      </c>
      <c r="C394" t="s">
        <v>211</v>
      </c>
      <c r="E394" t="s">
        <v>195</v>
      </c>
      <c r="F394">
        <v>-6.07</v>
      </c>
      <c r="G394">
        <v>6.07</v>
      </c>
      <c r="H394" t="s">
        <v>217</v>
      </c>
      <c r="I394" t="s">
        <v>218</v>
      </c>
      <c r="J394">
        <v>6.07</v>
      </c>
      <c r="K394">
        <v>-6.07</v>
      </c>
      <c r="L394" t="s">
        <v>417</v>
      </c>
      <c r="M394" t="s">
        <v>198</v>
      </c>
      <c r="N394" t="s">
        <v>316</v>
      </c>
      <c r="O394">
        <v>0</v>
      </c>
      <c r="P394" t="s">
        <v>200</v>
      </c>
      <c r="Q394">
        <v>50312</v>
      </c>
      <c r="R394" t="s">
        <v>201</v>
      </c>
      <c r="S394" t="s">
        <v>202</v>
      </c>
      <c r="T394" t="s">
        <v>203</v>
      </c>
      <c r="U394" t="s">
        <v>926</v>
      </c>
      <c r="V394" t="s">
        <v>927</v>
      </c>
      <c r="W394" t="s">
        <v>658</v>
      </c>
    </row>
    <row r="395" spans="1:23" x14ac:dyDescent="0.25">
      <c r="A395" s="15">
        <v>43159</v>
      </c>
      <c r="B395" t="s">
        <v>325</v>
      </c>
      <c r="C395" t="s">
        <v>208</v>
      </c>
      <c r="E395" t="s">
        <v>195</v>
      </c>
      <c r="F395">
        <v>6.53</v>
      </c>
      <c r="G395">
        <v>6.53</v>
      </c>
      <c r="H395" t="s">
        <v>196</v>
      </c>
      <c r="I395" t="s">
        <v>197</v>
      </c>
      <c r="J395">
        <v>6.53</v>
      </c>
      <c r="K395">
        <v>6.53</v>
      </c>
      <c r="L395" t="s">
        <v>325</v>
      </c>
      <c r="M395" t="s">
        <v>198</v>
      </c>
      <c r="N395" t="s">
        <v>316</v>
      </c>
      <c r="O395">
        <v>0</v>
      </c>
      <c r="P395" t="s">
        <v>200</v>
      </c>
      <c r="Q395">
        <v>50329</v>
      </c>
      <c r="R395" t="s">
        <v>201</v>
      </c>
      <c r="S395" t="s">
        <v>202</v>
      </c>
      <c r="T395" t="s">
        <v>203</v>
      </c>
      <c r="U395" t="s">
        <v>928</v>
      </c>
      <c r="V395" t="s">
        <v>929</v>
      </c>
      <c r="W395" t="s">
        <v>658</v>
      </c>
    </row>
    <row r="396" spans="1:23" x14ac:dyDescent="0.25">
      <c r="A396" s="15">
        <v>43159</v>
      </c>
      <c r="B396" t="s">
        <v>225</v>
      </c>
      <c r="C396" t="s">
        <v>194</v>
      </c>
      <c r="E396" t="s">
        <v>195</v>
      </c>
      <c r="F396">
        <v>329.69</v>
      </c>
      <c r="G396">
        <v>329.69</v>
      </c>
      <c r="H396" t="s">
        <v>196</v>
      </c>
      <c r="I396" t="s">
        <v>197</v>
      </c>
      <c r="J396">
        <v>329.69</v>
      </c>
      <c r="K396">
        <v>329.69</v>
      </c>
      <c r="L396" t="s">
        <v>225</v>
      </c>
      <c r="M396" t="s">
        <v>198</v>
      </c>
      <c r="N396" t="s">
        <v>199</v>
      </c>
      <c r="O396">
        <v>0</v>
      </c>
      <c r="P396" t="s">
        <v>200</v>
      </c>
      <c r="Q396">
        <v>50317</v>
      </c>
      <c r="R396" t="s">
        <v>201</v>
      </c>
      <c r="S396" t="s">
        <v>202</v>
      </c>
      <c r="T396" t="s">
        <v>203</v>
      </c>
      <c r="U396" t="s">
        <v>930</v>
      </c>
      <c r="V396" t="s">
        <v>931</v>
      </c>
      <c r="W396" t="s">
        <v>658</v>
      </c>
    </row>
    <row r="397" spans="1:23" x14ac:dyDescent="0.25">
      <c r="A397" s="15">
        <v>43159</v>
      </c>
      <c r="B397" t="s">
        <v>490</v>
      </c>
      <c r="C397" t="s">
        <v>194</v>
      </c>
      <c r="E397" t="s">
        <v>195</v>
      </c>
      <c r="F397">
        <v>1959.2</v>
      </c>
      <c r="G397">
        <v>1959.2</v>
      </c>
      <c r="H397" t="s">
        <v>196</v>
      </c>
      <c r="I397" t="s">
        <v>197</v>
      </c>
      <c r="J397">
        <v>1959.2</v>
      </c>
      <c r="K397">
        <v>1959.2</v>
      </c>
      <c r="L397" t="s">
        <v>490</v>
      </c>
      <c r="M397" t="s">
        <v>198</v>
      </c>
      <c r="N397" t="s">
        <v>199</v>
      </c>
      <c r="O397">
        <v>0</v>
      </c>
      <c r="P397" t="s">
        <v>200</v>
      </c>
      <c r="Q397">
        <v>50318</v>
      </c>
      <c r="R397" t="s">
        <v>201</v>
      </c>
      <c r="S397" t="s">
        <v>202</v>
      </c>
      <c r="T397" t="s">
        <v>203</v>
      </c>
      <c r="U397" t="s">
        <v>932</v>
      </c>
      <c r="V397" t="s">
        <v>933</v>
      </c>
      <c r="W397" t="s">
        <v>658</v>
      </c>
    </row>
    <row r="398" spans="1:23" x14ac:dyDescent="0.25">
      <c r="A398" s="15">
        <v>43159</v>
      </c>
      <c r="B398" t="s">
        <v>490</v>
      </c>
      <c r="C398" t="s">
        <v>194</v>
      </c>
      <c r="E398" t="s">
        <v>195</v>
      </c>
      <c r="F398">
        <v>2032.95</v>
      </c>
      <c r="G398">
        <v>2032.95</v>
      </c>
      <c r="H398" t="s">
        <v>196</v>
      </c>
      <c r="I398" t="s">
        <v>197</v>
      </c>
      <c r="J398">
        <v>2032.95</v>
      </c>
      <c r="K398">
        <v>2032.95</v>
      </c>
      <c r="L398" t="s">
        <v>490</v>
      </c>
      <c r="M398" t="s">
        <v>198</v>
      </c>
      <c r="N398" t="s">
        <v>199</v>
      </c>
      <c r="O398">
        <v>0</v>
      </c>
      <c r="P398" t="s">
        <v>200</v>
      </c>
      <c r="Q398">
        <v>50319</v>
      </c>
      <c r="R398" t="s">
        <v>201</v>
      </c>
      <c r="S398" t="s">
        <v>202</v>
      </c>
      <c r="T398" t="s">
        <v>203</v>
      </c>
      <c r="U398" t="s">
        <v>934</v>
      </c>
      <c r="V398" t="s">
        <v>935</v>
      </c>
      <c r="W398" t="s">
        <v>658</v>
      </c>
    </row>
    <row r="399" spans="1:23" x14ac:dyDescent="0.25">
      <c r="A399" s="15">
        <v>43159</v>
      </c>
      <c r="B399" t="s">
        <v>490</v>
      </c>
      <c r="C399" t="s">
        <v>194</v>
      </c>
      <c r="E399" t="s">
        <v>195</v>
      </c>
      <c r="F399">
        <v>331.6</v>
      </c>
      <c r="G399">
        <v>331.6</v>
      </c>
      <c r="H399" t="s">
        <v>196</v>
      </c>
      <c r="I399" t="s">
        <v>197</v>
      </c>
      <c r="J399">
        <v>331.6</v>
      </c>
      <c r="K399">
        <v>331.6</v>
      </c>
      <c r="L399" t="s">
        <v>490</v>
      </c>
      <c r="M399" t="s">
        <v>198</v>
      </c>
      <c r="N399" t="s">
        <v>199</v>
      </c>
      <c r="O399">
        <v>0</v>
      </c>
      <c r="P399" t="s">
        <v>200</v>
      </c>
      <c r="Q399">
        <v>50320</v>
      </c>
      <c r="R399" t="s">
        <v>201</v>
      </c>
      <c r="S399" t="s">
        <v>202</v>
      </c>
      <c r="T399" t="s">
        <v>203</v>
      </c>
      <c r="U399" t="s">
        <v>936</v>
      </c>
      <c r="V399" t="s">
        <v>937</v>
      </c>
      <c r="W399" t="s">
        <v>658</v>
      </c>
    </row>
    <row r="400" spans="1:23" x14ac:dyDescent="0.25">
      <c r="A400" s="15">
        <v>43159</v>
      </c>
      <c r="B400" t="s">
        <v>193</v>
      </c>
      <c r="C400" t="s">
        <v>208</v>
      </c>
      <c r="E400" t="s">
        <v>195</v>
      </c>
      <c r="F400">
        <v>180.99</v>
      </c>
      <c r="G400">
        <v>180.99</v>
      </c>
      <c r="H400" t="s">
        <v>196</v>
      </c>
      <c r="I400" t="s">
        <v>197</v>
      </c>
      <c r="J400">
        <v>180.99</v>
      </c>
      <c r="K400">
        <v>180.99</v>
      </c>
      <c r="L400" t="s">
        <v>193</v>
      </c>
      <c r="M400" t="s">
        <v>198</v>
      </c>
      <c r="N400" t="s">
        <v>199</v>
      </c>
      <c r="O400">
        <v>0</v>
      </c>
      <c r="P400" t="s">
        <v>200</v>
      </c>
      <c r="Q400">
        <v>50323</v>
      </c>
      <c r="R400" t="s">
        <v>201</v>
      </c>
      <c r="S400" t="s">
        <v>202</v>
      </c>
      <c r="T400" t="s">
        <v>203</v>
      </c>
      <c r="U400" t="s">
        <v>938</v>
      </c>
      <c r="V400" t="s">
        <v>939</v>
      </c>
      <c r="W400" t="s">
        <v>658</v>
      </c>
    </row>
    <row r="401" spans="1:23" x14ac:dyDescent="0.25">
      <c r="A401" s="15">
        <v>43159</v>
      </c>
      <c r="B401" t="s">
        <v>193</v>
      </c>
      <c r="C401" t="s">
        <v>194</v>
      </c>
      <c r="E401" t="s">
        <v>195</v>
      </c>
      <c r="F401">
        <v>217.19</v>
      </c>
      <c r="G401">
        <v>217.19</v>
      </c>
      <c r="H401" t="s">
        <v>196</v>
      </c>
      <c r="I401" t="s">
        <v>197</v>
      </c>
      <c r="J401">
        <v>217.19</v>
      </c>
      <c r="K401">
        <v>217.19</v>
      </c>
      <c r="L401" t="s">
        <v>193</v>
      </c>
      <c r="M401" t="s">
        <v>198</v>
      </c>
      <c r="N401" t="s">
        <v>199</v>
      </c>
      <c r="O401">
        <v>0</v>
      </c>
      <c r="P401" t="s">
        <v>200</v>
      </c>
      <c r="Q401">
        <v>50324</v>
      </c>
      <c r="R401" t="s">
        <v>201</v>
      </c>
      <c r="S401" t="s">
        <v>202</v>
      </c>
      <c r="T401" t="s">
        <v>203</v>
      </c>
      <c r="U401" t="s">
        <v>938</v>
      </c>
      <c r="V401" t="s">
        <v>940</v>
      </c>
      <c r="W401" t="s">
        <v>658</v>
      </c>
    </row>
    <row r="402" spans="1:23" x14ac:dyDescent="0.25">
      <c r="A402" s="15">
        <v>43159</v>
      </c>
      <c r="B402" t="s">
        <v>193</v>
      </c>
      <c r="C402" t="s">
        <v>207</v>
      </c>
      <c r="E402" t="s">
        <v>195</v>
      </c>
      <c r="F402">
        <v>217.19</v>
      </c>
      <c r="G402">
        <v>217.19</v>
      </c>
      <c r="H402" t="s">
        <v>196</v>
      </c>
      <c r="I402" t="s">
        <v>197</v>
      </c>
      <c r="J402">
        <v>217.19</v>
      </c>
      <c r="K402">
        <v>217.19</v>
      </c>
      <c r="L402" t="s">
        <v>193</v>
      </c>
      <c r="M402" t="s">
        <v>198</v>
      </c>
      <c r="N402" t="s">
        <v>199</v>
      </c>
      <c r="O402">
        <v>0</v>
      </c>
      <c r="P402" t="s">
        <v>200</v>
      </c>
      <c r="Q402">
        <v>50324</v>
      </c>
      <c r="R402" t="s">
        <v>201</v>
      </c>
      <c r="S402" t="s">
        <v>202</v>
      </c>
      <c r="T402" t="s">
        <v>203</v>
      </c>
      <c r="U402" t="s">
        <v>938</v>
      </c>
      <c r="V402" t="s">
        <v>940</v>
      </c>
      <c r="W402" t="s">
        <v>658</v>
      </c>
    </row>
    <row r="403" spans="1:23" x14ac:dyDescent="0.25">
      <c r="A403" s="15">
        <v>43159</v>
      </c>
      <c r="B403" t="s">
        <v>193</v>
      </c>
      <c r="C403" t="s">
        <v>211</v>
      </c>
      <c r="E403" t="s">
        <v>195</v>
      </c>
      <c r="F403">
        <v>180.99</v>
      </c>
      <c r="G403">
        <v>180.99</v>
      </c>
      <c r="H403" t="s">
        <v>196</v>
      </c>
      <c r="I403" t="s">
        <v>197</v>
      </c>
      <c r="J403">
        <v>180.99</v>
      </c>
      <c r="K403">
        <v>180.99</v>
      </c>
      <c r="L403" t="s">
        <v>193</v>
      </c>
      <c r="M403" t="s">
        <v>198</v>
      </c>
      <c r="N403" t="s">
        <v>199</v>
      </c>
      <c r="O403">
        <v>0</v>
      </c>
      <c r="P403" t="s">
        <v>200</v>
      </c>
      <c r="Q403">
        <v>50323</v>
      </c>
      <c r="R403" t="s">
        <v>201</v>
      </c>
      <c r="S403" t="s">
        <v>202</v>
      </c>
      <c r="T403" t="s">
        <v>203</v>
      </c>
      <c r="U403" t="s">
        <v>938</v>
      </c>
      <c r="V403" t="s">
        <v>939</v>
      </c>
      <c r="W403" t="s">
        <v>658</v>
      </c>
    </row>
    <row r="404" spans="1:23" x14ac:dyDescent="0.25">
      <c r="A404" s="15">
        <v>43159</v>
      </c>
      <c r="B404" t="s">
        <v>193</v>
      </c>
      <c r="C404" t="s">
        <v>212</v>
      </c>
      <c r="E404" t="s">
        <v>195</v>
      </c>
      <c r="F404">
        <v>181</v>
      </c>
      <c r="G404">
        <v>181</v>
      </c>
      <c r="H404" t="s">
        <v>196</v>
      </c>
      <c r="I404" t="s">
        <v>197</v>
      </c>
      <c r="J404">
        <v>181</v>
      </c>
      <c r="K404">
        <v>181</v>
      </c>
      <c r="L404" t="s">
        <v>193</v>
      </c>
      <c r="M404" t="s">
        <v>198</v>
      </c>
      <c r="N404" t="s">
        <v>199</v>
      </c>
      <c r="O404">
        <v>0</v>
      </c>
      <c r="P404" t="s">
        <v>200</v>
      </c>
      <c r="Q404">
        <v>50323</v>
      </c>
      <c r="R404" t="s">
        <v>201</v>
      </c>
      <c r="S404" t="s">
        <v>202</v>
      </c>
      <c r="T404" t="s">
        <v>203</v>
      </c>
      <c r="U404" t="s">
        <v>938</v>
      </c>
      <c r="V404" t="s">
        <v>939</v>
      </c>
      <c r="W404" t="s">
        <v>658</v>
      </c>
    </row>
    <row r="405" spans="1:23" x14ac:dyDescent="0.25">
      <c r="A405" s="15">
        <v>43159</v>
      </c>
      <c r="B405" t="s">
        <v>449</v>
      </c>
      <c r="C405" t="s">
        <v>208</v>
      </c>
      <c r="E405" t="s">
        <v>195</v>
      </c>
      <c r="F405">
        <v>13</v>
      </c>
      <c r="G405">
        <v>13</v>
      </c>
      <c r="H405" t="s">
        <v>196</v>
      </c>
      <c r="I405" t="s">
        <v>197</v>
      </c>
      <c r="J405">
        <v>13</v>
      </c>
      <c r="K405">
        <v>13</v>
      </c>
      <c r="L405" t="s">
        <v>449</v>
      </c>
      <c r="M405" t="s">
        <v>198</v>
      </c>
      <c r="N405" t="s">
        <v>199</v>
      </c>
      <c r="O405">
        <v>0</v>
      </c>
      <c r="P405" t="s">
        <v>200</v>
      </c>
      <c r="Q405">
        <v>50328</v>
      </c>
      <c r="R405" t="s">
        <v>201</v>
      </c>
      <c r="S405" t="s">
        <v>202</v>
      </c>
      <c r="T405" t="s">
        <v>203</v>
      </c>
      <c r="U405" t="s">
        <v>941</v>
      </c>
      <c r="V405" t="s">
        <v>942</v>
      </c>
      <c r="W405" t="s">
        <v>658</v>
      </c>
    </row>
    <row r="406" spans="1:23" x14ac:dyDescent="0.25">
      <c r="A406" s="15">
        <v>43159</v>
      </c>
      <c r="B406" t="s">
        <v>449</v>
      </c>
      <c r="C406" t="s">
        <v>194</v>
      </c>
      <c r="E406" t="s">
        <v>195</v>
      </c>
      <c r="F406">
        <v>14.3</v>
      </c>
      <c r="G406">
        <v>14.3</v>
      </c>
      <c r="H406" t="s">
        <v>196</v>
      </c>
      <c r="I406" t="s">
        <v>197</v>
      </c>
      <c r="J406">
        <v>14.3</v>
      </c>
      <c r="K406">
        <v>14.3</v>
      </c>
      <c r="L406" t="s">
        <v>449</v>
      </c>
      <c r="M406" t="s">
        <v>198</v>
      </c>
      <c r="N406" t="s">
        <v>199</v>
      </c>
      <c r="O406">
        <v>0</v>
      </c>
      <c r="P406" t="s">
        <v>200</v>
      </c>
      <c r="Q406">
        <v>50330</v>
      </c>
      <c r="R406" t="s">
        <v>201</v>
      </c>
      <c r="S406" t="s">
        <v>202</v>
      </c>
      <c r="T406" t="s">
        <v>203</v>
      </c>
      <c r="U406" t="s">
        <v>941</v>
      </c>
      <c r="V406" t="s">
        <v>943</v>
      </c>
      <c r="W406" t="s">
        <v>658</v>
      </c>
    </row>
    <row r="407" spans="1:23" x14ac:dyDescent="0.25">
      <c r="A407" s="15">
        <v>43159</v>
      </c>
      <c r="B407" t="s">
        <v>449</v>
      </c>
      <c r="C407" t="s">
        <v>207</v>
      </c>
      <c r="E407" t="s">
        <v>195</v>
      </c>
      <c r="F407">
        <v>14.3</v>
      </c>
      <c r="G407">
        <v>14.3</v>
      </c>
      <c r="H407" t="s">
        <v>196</v>
      </c>
      <c r="I407" t="s">
        <v>197</v>
      </c>
      <c r="J407">
        <v>14.3</v>
      </c>
      <c r="K407">
        <v>14.3</v>
      </c>
      <c r="L407" t="s">
        <v>449</v>
      </c>
      <c r="M407" t="s">
        <v>198</v>
      </c>
      <c r="N407" t="s">
        <v>199</v>
      </c>
      <c r="O407">
        <v>0</v>
      </c>
      <c r="P407" t="s">
        <v>200</v>
      </c>
      <c r="Q407">
        <v>50330</v>
      </c>
      <c r="R407" t="s">
        <v>201</v>
      </c>
      <c r="S407" t="s">
        <v>202</v>
      </c>
      <c r="T407" t="s">
        <v>203</v>
      </c>
      <c r="U407" t="s">
        <v>941</v>
      </c>
      <c r="V407" t="s">
        <v>943</v>
      </c>
      <c r="W407" t="s">
        <v>658</v>
      </c>
    </row>
    <row r="408" spans="1:23" x14ac:dyDescent="0.25">
      <c r="A408" s="15">
        <v>43159</v>
      </c>
      <c r="B408" t="s">
        <v>449</v>
      </c>
      <c r="C408" t="s">
        <v>211</v>
      </c>
      <c r="E408" t="s">
        <v>195</v>
      </c>
      <c r="F408">
        <v>13</v>
      </c>
      <c r="G408">
        <v>13</v>
      </c>
      <c r="H408" t="s">
        <v>196</v>
      </c>
      <c r="I408" t="s">
        <v>197</v>
      </c>
      <c r="J408">
        <v>13</v>
      </c>
      <c r="K408">
        <v>13</v>
      </c>
      <c r="L408" t="s">
        <v>449</v>
      </c>
      <c r="M408" t="s">
        <v>198</v>
      </c>
      <c r="N408" t="s">
        <v>199</v>
      </c>
      <c r="O408">
        <v>0</v>
      </c>
      <c r="P408" t="s">
        <v>200</v>
      </c>
      <c r="Q408">
        <v>50328</v>
      </c>
      <c r="R408" t="s">
        <v>201</v>
      </c>
      <c r="S408" t="s">
        <v>202</v>
      </c>
      <c r="T408" t="s">
        <v>203</v>
      </c>
      <c r="U408" t="s">
        <v>941</v>
      </c>
      <c r="V408" t="s">
        <v>942</v>
      </c>
      <c r="W408" t="s">
        <v>658</v>
      </c>
    </row>
    <row r="409" spans="1:23" x14ac:dyDescent="0.25">
      <c r="A409" s="15">
        <v>43159</v>
      </c>
      <c r="B409" t="s">
        <v>449</v>
      </c>
      <c r="C409" t="s">
        <v>212</v>
      </c>
      <c r="E409" t="s">
        <v>195</v>
      </c>
      <c r="F409">
        <v>13</v>
      </c>
      <c r="G409">
        <v>13</v>
      </c>
      <c r="H409" t="s">
        <v>196</v>
      </c>
      <c r="I409" t="s">
        <v>197</v>
      </c>
      <c r="J409">
        <v>13</v>
      </c>
      <c r="K409">
        <v>13</v>
      </c>
      <c r="L409" t="s">
        <v>449</v>
      </c>
      <c r="M409" t="s">
        <v>198</v>
      </c>
      <c r="N409" t="s">
        <v>199</v>
      </c>
      <c r="O409">
        <v>0</v>
      </c>
      <c r="P409" t="s">
        <v>200</v>
      </c>
      <c r="Q409">
        <v>50328</v>
      </c>
      <c r="R409" t="s">
        <v>201</v>
      </c>
      <c r="S409" t="s">
        <v>202</v>
      </c>
      <c r="T409" t="s">
        <v>203</v>
      </c>
      <c r="U409" t="s">
        <v>941</v>
      </c>
      <c r="V409" t="s">
        <v>942</v>
      </c>
      <c r="W409" t="s">
        <v>658</v>
      </c>
    </row>
    <row r="410" spans="1:23" x14ac:dyDescent="0.25">
      <c r="A410" s="15">
        <v>43159</v>
      </c>
      <c r="B410" t="s">
        <v>490</v>
      </c>
      <c r="C410" t="s">
        <v>207</v>
      </c>
      <c r="E410" t="s">
        <v>195</v>
      </c>
      <c r="F410">
        <v>2350.6</v>
      </c>
      <c r="G410">
        <v>2350.6</v>
      </c>
      <c r="H410" t="s">
        <v>196</v>
      </c>
      <c r="I410" t="s">
        <v>197</v>
      </c>
      <c r="J410">
        <v>2350.6</v>
      </c>
      <c r="K410">
        <v>2350.6</v>
      </c>
      <c r="L410" t="s">
        <v>490</v>
      </c>
      <c r="M410" t="s">
        <v>198</v>
      </c>
      <c r="N410" t="s">
        <v>199</v>
      </c>
      <c r="O410">
        <v>0</v>
      </c>
      <c r="P410" t="s">
        <v>200</v>
      </c>
      <c r="Q410">
        <v>50346</v>
      </c>
      <c r="R410" t="s">
        <v>201</v>
      </c>
      <c r="S410" t="s">
        <v>202</v>
      </c>
      <c r="T410" t="s">
        <v>203</v>
      </c>
      <c r="U410" t="s">
        <v>944</v>
      </c>
      <c r="V410" t="s">
        <v>945</v>
      </c>
      <c r="W410" t="s">
        <v>658</v>
      </c>
    </row>
    <row r="411" spans="1:23" x14ac:dyDescent="0.25">
      <c r="A411" s="15">
        <v>43159</v>
      </c>
      <c r="B411" t="s">
        <v>490</v>
      </c>
      <c r="C411" t="s">
        <v>207</v>
      </c>
      <c r="E411" t="s">
        <v>195</v>
      </c>
      <c r="F411">
        <v>1055</v>
      </c>
      <c r="G411">
        <v>1055</v>
      </c>
      <c r="H411" t="s">
        <v>196</v>
      </c>
      <c r="I411" t="s">
        <v>197</v>
      </c>
      <c r="J411">
        <v>1055</v>
      </c>
      <c r="K411">
        <v>1055</v>
      </c>
      <c r="L411" t="s">
        <v>490</v>
      </c>
      <c r="M411" t="s">
        <v>198</v>
      </c>
      <c r="N411" t="s">
        <v>199</v>
      </c>
      <c r="O411">
        <v>0</v>
      </c>
      <c r="P411" t="s">
        <v>200</v>
      </c>
      <c r="Q411">
        <v>50347</v>
      </c>
      <c r="R411" t="s">
        <v>201</v>
      </c>
      <c r="S411" t="s">
        <v>202</v>
      </c>
      <c r="T411" t="s">
        <v>203</v>
      </c>
      <c r="U411" t="s">
        <v>946</v>
      </c>
      <c r="V411" t="s">
        <v>947</v>
      </c>
      <c r="W411" t="s">
        <v>658</v>
      </c>
    </row>
    <row r="412" spans="1:23" x14ac:dyDescent="0.25">
      <c r="A412" s="15">
        <v>43159</v>
      </c>
      <c r="B412" t="s">
        <v>285</v>
      </c>
      <c r="C412" t="s">
        <v>212</v>
      </c>
      <c r="E412" t="s">
        <v>195</v>
      </c>
      <c r="F412">
        <v>198.91</v>
      </c>
      <c r="G412">
        <v>198.91</v>
      </c>
      <c r="H412" t="s">
        <v>196</v>
      </c>
      <c r="I412" t="s">
        <v>197</v>
      </c>
      <c r="J412">
        <v>198.91</v>
      </c>
      <c r="K412">
        <v>198.91</v>
      </c>
      <c r="L412" t="s">
        <v>285</v>
      </c>
      <c r="M412" t="s">
        <v>198</v>
      </c>
      <c r="N412" t="s">
        <v>199</v>
      </c>
      <c r="O412">
        <v>0</v>
      </c>
      <c r="P412" t="s">
        <v>200</v>
      </c>
      <c r="Q412">
        <v>50389</v>
      </c>
      <c r="R412" t="s">
        <v>201</v>
      </c>
      <c r="S412" t="s">
        <v>202</v>
      </c>
      <c r="T412" t="s">
        <v>203</v>
      </c>
      <c r="U412" t="s">
        <v>948</v>
      </c>
      <c r="V412" t="s">
        <v>949</v>
      </c>
      <c r="W412" t="s">
        <v>658</v>
      </c>
    </row>
    <row r="413" spans="1:23" x14ac:dyDescent="0.25">
      <c r="A413" s="15">
        <v>43159</v>
      </c>
      <c r="B413" t="s">
        <v>620</v>
      </c>
      <c r="C413" t="s">
        <v>212</v>
      </c>
      <c r="E413" t="s">
        <v>195</v>
      </c>
      <c r="F413">
        <v>52.9</v>
      </c>
      <c r="G413">
        <v>52.9</v>
      </c>
      <c r="H413" t="s">
        <v>196</v>
      </c>
      <c r="I413" t="s">
        <v>197</v>
      </c>
      <c r="J413">
        <v>52.9</v>
      </c>
      <c r="K413">
        <v>52.9</v>
      </c>
      <c r="L413" t="s">
        <v>620</v>
      </c>
      <c r="M413" t="s">
        <v>198</v>
      </c>
      <c r="N413" t="s">
        <v>199</v>
      </c>
      <c r="O413">
        <v>0</v>
      </c>
      <c r="P413" t="s">
        <v>200</v>
      </c>
      <c r="Q413">
        <v>50390</v>
      </c>
      <c r="R413" t="s">
        <v>201</v>
      </c>
      <c r="S413" t="s">
        <v>202</v>
      </c>
      <c r="T413" t="s">
        <v>203</v>
      </c>
      <c r="U413" t="s">
        <v>948</v>
      </c>
      <c r="V413" t="s">
        <v>950</v>
      </c>
      <c r="W413" t="s">
        <v>658</v>
      </c>
    </row>
    <row r="414" spans="1:23" x14ac:dyDescent="0.25">
      <c r="A414" s="15">
        <v>43159</v>
      </c>
      <c r="B414" t="s">
        <v>517</v>
      </c>
      <c r="C414" t="s">
        <v>207</v>
      </c>
      <c r="E414" t="s">
        <v>195</v>
      </c>
      <c r="F414">
        <v>19.75</v>
      </c>
      <c r="G414">
        <v>19.75</v>
      </c>
      <c r="H414" t="s">
        <v>196</v>
      </c>
      <c r="I414" t="s">
        <v>197</v>
      </c>
      <c r="J414">
        <v>19.75</v>
      </c>
      <c r="K414">
        <v>19.75</v>
      </c>
      <c r="L414" t="s">
        <v>517</v>
      </c>
      <c r="M414" t="s">
        <v>198</v>
      </c>
      <c r="N414" t="s">
        <v>518</v>
      </c>
      <c r="O414">
        <v>0</v>
      </c>
      <c r="P414" t="s">
        <v>200</v>
      </c>
      <c r="Q414">
        <v>50395</v>
      </c>
      <c r="R414" t="s">
        <v>201</v>
      </c>
      <c r="S414" t="s">
        <v>202</v>
      </c>
      <c r="T414" t="s">
        <v>203</v>
      </c>
      <c r="U414" t="s">
        <v>951</v>
      </c>
      <c r="V414" t="s">
        <v>952</v>
      </c>
      <c r="W414" t="s">
        <v>658</v>
      </c>
    </row>
    <row r="415" spans="1:23" x14ac:dyDescent="0.25">
      <c r="A415" s="15">
        <v>43159</v>
      </c>
      <c r="B415" t="s">
        <v>521</v>
      </c>
      <c r="C415" t="s">
        <v>212</v>
      </c>
      <c r="E415" t="s">
        <v>195</v>
      </c>
      <c r="F415">
        <v>5617.19</v>
      </c>
      <c r="G415">
        <v>5617.19</v>
      </c>
      <c r="H415" t="s">
        <v>196</v>
      </c>
      <c r="I415" t="s">
        <v>197</v>
      </c>
      <c r="J415">
        <v>5617.19</v>
      </c>
      <c r="K415">
        <v>5617.19</v>
      </c>
      <c r="L415" t="s">
        <v>521</v>
      </c>
      <c r="M415" t="s">
        <v>198</v>
      </c>
      <c r="N415" t="s">
        <v>518</v>
      </c>
      <c r="O415">
        <v>0</v>
      </c>
      <c r="P415" t="s">
        <v>200</v>
      </c>
      <c r="Q415">
        <v>50394</v>
      </c>
      <c r="R415" t="s">
        <v>201</v>
      </c>
      <c r="S415" t="s">
        <v>202</v>
      </c>
      <c r="T415" t="s">
        <v>203</v>
      </c>
      <c r="U415" t="s">
        <v>951</v>
      </c>
      <c r="V415" t="s">
        <v>953</v>
      </c>
      <c r="W415" t="s">
        <v>658</v>
      </c>
    </row>
    <row r="416" spans="1:23" x14ac:dyDescent="0.25">
      <c r="A416" s="15">
        <v>43159</v>
      </c>
      <c r="B416" t="s">
        <v>521</v>
      </c>
      <c r="C416" t="s">
        <v>211</v>
      </c>
      <c r="E416" t="s">
        <v>195</v>
      </c>
      <c r="F416">
        <v>269.07</v>
      </c>
      <c r="G416">
        <v>269.07</v>
      </c>
      <c r="H416" t="s">
        <v>196</v>
      </c>
      <c r="I416" t="s">
        <v>197</v>
      </c>
      <c r="J416">
        <v>269.07</v>
      </c>
      <c r="K416">
        <v>269.07</v>
      </c>
      <c r="L416" t="s">
        <v>521</v>
      </c>
      <c r="M416" t="s">
        <v>198</v>
      </c>
      <c r="N416" t="s">
        <v>518</v>
      </c>
      <c r="O416">
        <v>0</v>
      </c>
      <c r="P416" t="s">
        <v>200</v>
      </c>
      <c r="Q416">
        <v>50394</v>
      </c>
      <c r="R416" t="s">
        <v>201</v>
      </c>
      <c r="S416" t="s">
        <v>202</v>
      </c>
      <c r="T416" t="s">
        <v>203</v>
      </c>
      <c r="U416" t="s">
        <v>951</v>
      </c>
      <c r="V416" t="s">
        <v>953</v>
      </c>
      <c r="W416" t="s">
        <v>658</v>
      </c>
    </row>
    <row r="417" spans="1:23" x14ac:dyDescent="0.25">
      <c r="A417" s="15">
        <v>43159</v>
      </c>
      <c r="B417" t="s">
        <v>521</v>
      </c>
      <c r="C417" t="s">
        <v>208</v>
      </c>
      <c r="E417" t="s">
        <v>195</v>
      </c>
      <c r="F417">
        <v>9922</v>
      </c>
      <c r="G417">
        <v>9922</v>
      </c>
      <c r="H417" t="s">
        <v>196</v>
      </c>
      <c r="I417" t="s">
        <v>197</v>
      </c>
      <c r="J417">
        <v>9922</v>
      </c>
      <c r="K417">
        <v>9922</v>
      </c>
      <c r="L417" t="s">
        <v>521</v>
      </c>
      <c r="M417" t="s">
        <v>198</v>
      </c>
      <c r="N417" t="s">
        <v>518</v>
      </c>
      <c r="O417">
        <v>0</v>
      </c>
      <c r="P417" t="s">
        <v>200</v>
      </c>
      <c r="Q417">
        <v>50394</v>
      </c>
      <c r="R417" t="s">
        <v>201</v>
      </c>
      <c r="S417" t="s">
        <v>202</v>
      </c>
      <c r="T417" t="s">
        <v>203</v>
      </c>
      <c r="U417" t="s">
        <v>951</v>
      </c>
      <c r="V417" t="s">
        <v>953</v>
      </c>
      <c r="W417" t="s">
        <v>658</v>
      </c>
    </row>
    <row r="418" spans="1:23" x14ac:dyDescent="0.25">
      <c r="A418" s="15">
        <v>43159</v>
      </c>
      <c r="B418" t="s">
        <v>521</v>
      </c>
      <c r="C418" t="s">
        <v>207</v>
      </c>
      <c r="E418" t="s">
        <v>195</v>
      </c>
      <c r="F418">
        <v>8264.23</v>
      </c>
      <c r="G418">
        <v>8264.23</v>
      </c>
      <c r="H418" t="s">
        <v>196</v>
      </c>
      <c r="I418" t="s">
        <v>197</v>
      </c>
      <c r="J418">
        <v>8264.23</v>
      </c>
      <c r="K418">
        <v>8264.23</v>
      </c>
      <c r="L418" t="s">
        <v>521</v>
      </c>
      <c r="M418" t="s">
        <v>198</v>
      </c>
      <c r="N418" t="s">
        <v>518</v>
      </c>
      <c r="O418">
        <v>0</v>
      </c>
      <c r="P418" t="s">
        <v>200</v>
      </c>
      <c r="Q418">
        <v>50394</v>
      </c>
      <c r="R418" t="s">
        <v>201</v>
      </c>
      <c r="S418" t="s">
        <v>202</v>
      </c>
      <c r="T418" t="s">
        <v>203</v>
      </c>
      <c r="U418" t="s">
        <v>951</v>
      </c>
      <c r="V418" t="s">
        <v>953</v>
      </c>
      <c r="W418" t="s">
        <v>658</v>
      </c>
    </row>
    <row r="419" spans="1:23" x14ac:dyDescent="0.25">
      <c r="A419" s="15">
        <v>43159</v>
      </c>
      <c r="B419" t="s">
        <v>521</v>
      </c>
      <c r="C419" t="s">
        <v>194</v>
      </c>
      <c r="E419" t="s">
        <v>195</v>
      </c>
      <c r="F419">
        <v>58483.360000000001</v>
      </c>
      <c r="G419">
        <v>58483.360000000001</v>
      </c>
      <c r="H419" t="s">
        <v>196</v>
      </c>
      <c r="I419" t="s">
        <v>197</v>
      </c>
      <c r="J419">
        <v>58483.360000000001</v>
      </c>
      <c r="K419">
        <v>58483.360000000001</v>
      </c>
      <c r="L419" t="s">
        <v>521</v>
      </c>
      <c r="M419" t="s">
        <v>198</v>
      </c>
      <c r="N419" t="s">
        <v>518</v>
      </c>
      <c r="O419">
        <v>0</v>
      </c>
      <c r="P419" t="s">
        <v>200</v>
      </c>
      <c r="Q419">
        <v>50394</v>
      </c>
      <c r="R419" t="s">
        <v>201</v>
      </c>
      <c r="S419" t="s">
        <v>202</v>
      </c>
      <c r="T419" t="s">
        <v>203</v>
      </c>
      <c r="U419" t="s">
        <v>951</v>
      </c>
      <c r="V419" t="s">
        <v>953</v>
      </c>
      <c r="W419" t="s">
        <v>658</v>
      </c>
    </row>
    <row r="420" spans="1:23" x14ac:dyDescent="0.25">
      <c r="A420" s="15">
        <v>43159</v>
      </c>
      <c r="B420" t="s">
        <v>523</v>
      </c>
      <c r="C420" t="s">
        <v>212</v>
      </c>
      <c r="E420" t="s">
        <v>195</v>
      </c>
      <c r="F420">
        <v>1970.35</v>
      </c>
      <c r="G420">
        <v>1970.35</v>
      </c>
      <c r="H420" t="s">
        <v>196</v>
      </c>
      <c r="I420" t="s">
        <v>197</v>
      </c>
      <c r="J420">
        <v>1970.35</v>
      </c>
      <c r="K420">
        <v>1970.35</v>
      </c>
      <c r="L420" t="s">
        <v>523</v>
      </c>
      <c r="M420" t="s">
        <v>198</v>
      </c>
      <c r="N420" t="s">
        <v>518</v>
      </c>
      <c r="O420">
        <v>0</v>
      </c>
      <c r="P420" t="s">
        <v>200</v>
      </c>
      <c r="Q420">
        <v>50396</v>
      </c>
      <c r="R420" t="s">
        <v>201</v>
      </c>
      <c r="S420" t="s">
        <v>202</v>
      </c>
      <c r="T420" t="s">
        <v>203</v>
      </c>
      <c r="U420" t="s">
        <v>954</v>
      </c>
      <c r="V420" t="s">
        <v>955</v>
      </c>
      <c r="W420" t="s">
        <v>658</v>
      </c>
    </row>
    <row r="421" spans="1:23" x14ac:dyDescent="0.25">
      <c r="A421" s="15">
        <v>43159</v>
      </c>
      <c r="B421" t="s">
        <v>523</v>
      </c>
      <c r="C421" t="s">
        <v>211</v>
      </c>
      <c r="E421" t="s">
        <v>195</v>
      </c>
      <c r="F421">
        <v>98.66</v>
      </c>
      <c r="G421">
        <v>98.66</v>
      </c>
      <c r="H421" t="s">
        <v>196</v>
      </c>
      <c r="I421" t="s">
        <v>197</v>
      </c>
      <c r="J421">
        <v>98.66</v>
      </c>
      <c r="K421">
        <v>98.66</v>
      </c>
      <c r="L421" t="s">
        <v>523</v>
      </c>
      <c r="M421" t="s">
        <v>198</v>
      </c>
      <c r="N421" t="s">
        <v>518</v>
      </c>
      <c r="O421">
        <v>0</v>
      </c>
      <c r="P421" t="s">
        <v>200</v>
      </c>
      <c r="Q421">
        <v>50396</v>
      </c>
      <c r="R421" t="s">
        <v>201</v>
      </c>
      <c r="S421" t="s">
        <v>202</v>
      </c>
      <c r="T421" t="s">
        <v>203</v>
      </c>
      <c r="U421" t="s">
        <v>954</v>
      </c>
      <c r="V421" t="s">
        <v>955</v>
      </c>
      <c r="W421" t="s">
        <v>658</v>
      </c>
    </row>
    <row r="422" spans="1:23" x14ac:dyDescent="0.25">
      <c r="A422" s="15">
        <v>43159</v>
      </c>
      <c r="B422" t="s">
        <v>523</v>
      </c>
      <c r="C422" t="s">
        <v>208</v>
      </c>
      <c r="E422" t="s">
        <v>195</v>
      </c>
      <c r="F422">
        <v>2865.34</v>
      </c>
      <c r="G422">
        <v>2865.34</v>
      </c>
      <c r="H422" t="s">
        <v>196</v>
      </c>
      <c r="I422" t="s">
        <v>197</v>
      </c>
      <c r="J422">
        <v>2865.34</v>
      </c>
      <c r="K422">
        <v>2865.34</v>
      </c>
      <c r="L422" t="s">
        <v>523</v>
      </c>
      <c r="M422" t="s">
        <v>198</v>
      </c>
      <c r="N422" t="s">
        <v>518</v>
      </c>
      <c r="O422">
        <v>0</v>
      </c>
      <c r="P422" t="s">
        <v>200</v>
      </c>
      <c r="Q422">
        <v>50396</v>
      </c>
      <c r="R422" t="s">
        <v>201</v>
      </c>
      <c r="S422" t="s">
        <v>202</v>
      </c>
      <c r="T422" t="s">
        <v>203</v>
      </c>
      <c r="U422" t="s">
        <v>954</v>
      </c>
      <c r="V422" t="s">
        <v>955</v>
      </c>
      <c r="W422" t="s">
        <v>658</v>
      </c>
    </row>
    <row r="423" spans="1:23" x14ac:dyDescent="0.25">
      <c r="A423" s="15">
        <v>43159</v>
      </c>
      <c r="B423" t="s">
        <v>523</v>
      </c>
      <c r="C423" t="s">
        <v>207</v>
      </c>
      <c r="E423" t="s">
        <v>195</v>
      </c>
      <c r="F423">
        <v>2645.27</v>
      </c>
      <c r="G423">
        <v>2645.27</v>
      </c>
      <c r="H423" t="s">
        <v>196</v>
      </c>
      <c r="I423" t="s">
        <v>197</v>
      </c>
      <c r="J423">
        <v>2645.27</v>
      </c>
      <c r="K423">
        <v>2645.27</v>
      </c>
      <c r="L423" t="s">
        <v>523</v>
      </c>
      <c r="M423" t="s">
        <v>198</v>
      </c>
      <c r="N423" t="s">
        <v>518</v>
      </c>
      <c r="O423">
        <v>0</v>
      </c>
      <c r="P423" t="s">
        <v>200</v>
      </c>
      <c r="Q423">
        <v>50396</v>
      </c>
      <c r="R423" t="s">
        <v>201</v>
      </c>
      <c r="S423" t="s">
        <v>202</v>
      </c>
      <c r="T423" t="s">
        <v>203</v>
      </c>
      <c r="U423" t="s">
        <v>954</v>
      </c>
      <c r="V423" t="s">
        <v>955</v>
      </c>
      <c r="W423" t="s">
        <v>658</v>
      </c>
    </row>
    <row r="424" spans="1:23" x14ac:dyDescent="0.25">
      <c r="A424" s="15">
        <v>43159</v>
      </c>
      <c r="B424" t="s">
        <v>523</v>
      </c>
      <c r="C424" t="s">
        <v>194</v>
      </c>
      <c r="E424" t="s">
        <v>195</v>
      </c>
      <c r="F424">
        <v>16546.48</v>
      </c>
      <c r="G424">
        <v>16546.48</v>
      </c>
      <c r="H424" t="s">
        <v>196</v>
      </c>
      <c r="I424" t="s">
        <v>197</v>
      </c>
      <c r="J424">
        <v>16546.48</v>
      </c>
      <c r="K424">
        <v>16546.48</v>
      </c>
      <c r="L424" t="s">
        <v>523</v>
      </c>
      <c r="M424" t="s">
        <v>198</v>
      </c>
      <c r="N424" t="s">
        <v>518</v>
      </c>
      <c r="O424">
        <v>0</v>
      </c>
      <c r="P424" t="s">
        <v>200</v>
      </c>
      <c r="Q424">
        <v>50396</v>
      </c>
      <c r="R424" t="s">
        <v>201</v>
      </c>
      <c r="S424" t="s">
        <v>202</v>
      </c>
      <c r="T424" t="s">
        <v>203</v>
      </c>
      <c r="U424" t="s">
        <v>954</v>
      </c>
      <c r="V424" t="s">
        <v>955</v>
      </c>
      <c r="W424" t="s">
        <v>658</v>
      </c>
    </row>
    <row r="425" spans="1:23" x14ac:dyDescent="0.25">
      <c r="A425" s="15">
        <v>43159</v>
      </c>
      <c r="B425" t="s">
        <v>526</v>
      </c>
      <c r="C425" t="s">
        <v>212</v>
      </c>
      <c r="E425" t="s">
        <v>195</v>
      </c>
      <c r="F425">
        <v>400.92</v>
      </c>
      <c r="G425">
        <v>400.92</v>
      </c>
      <c r="H425" t="s">
        <v>196</v>
      </c>
      <c r="I425" t="s">
        <v>197</v>
      </c>
      <c r="J425">
        <v>400.92</v>
      </c>
      <c r="K425">
        <v>400.92</v>
      </c>
      <c r="L425" t="s">
        <v>526</v>
      </c>
      <c r="M425" t="s">
        <v>198</v>
      </c>
      <c r="N425" t="s">
        <v>518</v>
      </c>
      <c r="O425">
        <v>0</v>
      </c>
      <c r="P425" t="s">
        <v>200</v>
      </c>
      <c r="Q425">
        <v>50397</v>
      </c>
      <c r="R425" t="s">
        <v>201</v>
      </c>
      <c r="S425" t="s">
        <v>202</v>
      </c>
      <c r="T425" t="s">
        <v>203</v>
      </c>
      <c r="U425" t="s">
        <v>954</v>
      </c>
      <c r="V425" t="s">
        <v>956</v>
      </c>
      <c r="W425" t="s">
        <v>658</v>
      </c>
    </row>
    <row r="426" spans="1:23" x14ac:dyDescent="0.25">
      <c r="A426" s="15">
        <v>43159</v>
      </c>
      <c r="B426" t="s">
        <v>526</v>
      </c>
      <c r="C426" t="s">
        <v>211</v>
      </c>
      <c r="E426" t="s">
        <v>195</v>
      </c>
      <c r="F426">
        <v>60.89</v>
      </c>
      <c r="G426">
        <v>60.89</v>
      </c>
      <c r="H426" t="s">
        <v>196</v>
      </c>
      <c r="I426" t="s">
        <v>197</v>
      </c>
      <c r="J426">
        <v>60.89</v>
      </c>
      <c r="K426">
        <v>60.89</v>
      </c>
      <c r="L426" t="s">
        <v>526</v>
      </c>
      <c r="M426" t="s">
        <v>198</v>
      </c>
      <c r="N426" t="s">
        <v>518</v>
      </c>
      <c r="O426">
        <v>0</v>
      </c>
      <c r="P426" t="s">
        <v>200</v>
      </c>
      <c r="Q426">
        <v>50397</v>
      </c>
      <c r="R426" t="s">
        <v>201</v>
      </c>
      <c r="S426" t="s">
        <v>202</v>
      </c>
      <c r="T426" t="s">
        <v>203</v>
      </c>
      <c r="U426" t="s">
        <v>954</v>
      </c>
      <c r="V426" t="s">
        <v>956</v>
      </c>
      <c r="W426" t="s">
        <v>658</v>
      </c>
    </row>
    <row r="427" spans="1:23" x14ac:dyDescent="0.25">
      <c r="A427" s="15">
        <v>43159</v>
      </c>
      <c r="B427" t="s">
        <v>526</v>
      </c>
      <c r="C427" t="s">
        <v>208</v>
      </c>
      <c r="E427" t="s">
        <v>195</v>
      </c>
      <c r="F427">
        <v>667.97</v>
      </c>
      <c r="G427">
        <v>667.97</v>
      </c>
      <c r="H427" t="s">
        <v>196</v>
      </c>
      <c r="I427" t="s">
        <v>197</v>
      </c>
      <c r="J427">
        <v>667.97</v>
      </c>
      <c r="K427">
        <v>667.97</v>
      </c>
      <c r="L427" t="s">
        <v>526</v>
      </c>
      <c r="M427" t="s">
        <v>198</v>
      </c>
      <c r="N427" t="s">
        <v>518</v>
      </c>
      <c r="O427">
        <v>0</v>
      </c>
      <c r="P427" t="s">
        <v>200</v>
      </c>
      <c r="Q427">
        <v>50397</v>
      </c>
      <c r="R427" t="s">
        <v>201</v>
      </c>
      <c r="S427" t="s">
        <v>202</v>
      </c>
      <c r="T427" t="s">
        <v>203</v>
      </c>
      <c r="U427" t="s">
        <v>954</v>
      </c>
      <c r="V427" t="s">
        <v>956</v>
      </c>
      <c r="W427" t="s">
        <v>658</v>
      </c>
    </row>
    <row r="428" spans="1:23" x14ac:dyDescent="0.25">
      <c r="A428" s="15">
        <v>43159</v>
      </c>
      <c r="B428" t="s">
        <v>526</v>
      </c>
      <c r="C428" t="s">
        <v>207</v>
      </c>
      <c r="E428" t="s">
        <v>195</v>
      </c>
      <c r="F428">
        <v>776.37</v>
      </c>
      <c r="G428">
        <v>776.37</v>
      </c>
      <c r="H428" t="s">
        <v>196</v>
      </c>
      <c r="I428" t="s">
        <v>197</v>
      </c>
      <c r="J428">
        <v>776.37</v>
      </c>
      <c r="K428">
        <v>776.37</v>
      </c>
      <c r="L428" t="s">
        <v>526</v>
      </c>
      <c r="M428" t="s">
        <v>198</v>
      </c>
      <c r="N428" t="s">
        <v>518</v>
      </c>
      <c r="O428">
        <v>0</v>
      </c>
      <c r="P428" t="s">
        <v>200</v>
      </c>
      <c r="Q428">
        <v>50397</v>
      </c>
      <c r="R428" t="s">
        <v>201</v>
      </c>
      <c r="S428" t="s">
        <v>202</v>
      </c>
      <c r="T428" t="s">
        <v>203</v>
      </c>
      <c r="U428" t="s">
        <v>954</v>
      </c>
      <c r="V428" t="s">
        <v>956</v>
      </c>
      <c r="W428" t="s">
        <v>658</v>
      </c>
    </row>
    <row r="429" spans="1:23" x14ac:dyDescent="0.25">
      <c r="A429" s="15">
        <v>43159</v>
      </c>
      <c r="B429" t="s">
        <v>526</v>
      </c>
      <c r="C429" t="s">
        <v>194</v>
      </c>
      <c r="E429" t="s">
        <v>195</v>
      </c>
      <c r="F429">
        <v>6326.78</v>
      </c>
      <c r="G429">
        <v>6326.78</v>
      </c>
      <c r="H429" t="s">
        <v>196</v>
      </c>
      <c r="I429" t="s">
        <v>197</v>
      </c>
      <c r="J429">
        <v>6326.78</v>
      </c>
      <c r="K429">
        <v>6326.78</v>
      </c>
      <c r="L429" t="s">
        <v>526</v>
      </c>
      <c r="M429" t="s">
        <v>198</v>
      </c>
      <c r="N429" t="s">
        <v>518</v>
      </c>
      <c r="O429">
        <v>0</v>
      </c>
      <c r="P429" t="s">
        <v>200</v>
      </c>
      <c r="Q429">
        <v>50397</v>
      </c>
      <c r="R429" t="s">
        <v>201</v>
      </c>
      <c r="S429" t="s">
        <v>202</v>
      </c>
      <c r="T429" t="s">
        <v>203</v>
      </c>
      <c r="U429" t="s">
        <v>954</v>
      </c>
      <c r="V429" t="s">
        <v>956</v>
      </c>
      <c r="W429" t="s">
        <v>658</v>
      </c>
    </row>
    <row r="430" spans="1:23" x14ac:dyDescent="0.25">
      <c r="A430" s="15">
        <v>43159</v>
      </c>
      <c r="B430" t="s">
        <v>528</v>
      </c>
      <c r="C430" t="s">
        <v>212</v>
      </c>
      <c r="E430" t="s">
        <v>195</v>
      </c>
      <c r="F430">
        <v>100.55</v>
      </c>
      <c r="G430">
        <v>100.55</v>
      </c>
      <c r="H430" t="s">
        <v>196</v>
      </c>
      <c r="I430" t="s">
        <v>197</v>
      </c>
      <c r="J430">
        <v>100.55</v>
      </c>
      <c r="K430">
        <v>100.55</v>
      </c>
      <c r="L430" t="s">
        <v>528</v>
      </c>
      <c r="M430" t="s">
        <v>198</v>
      </c>
      <c r="N430" t="s">
        <v>518</v>
      </c>
      <c r="O430">
        <v>0</v>
      </c>
      <c r="P430" t="s">
        <v>200</v>
      </c>
      <c r="Q430">
        <v>50398</v>
      </c>
      <c r="R430" t="s">
        <v>201</v>
      </c>
      <c r="S430" t="s">
        <v>202</v>
      </c>
      <c r="T430" t="s">
        <v>203</v>
      </c>
      <c r="U430" t="s">
        <v>954</v>
      </c>
      <c r="V430" t="s">
        <v>957</v>
      </c>
      <c r="W430" t="s">
        <v>658</v>
      </c>
    </row>
    <row r="431" spans="1:23" x14ac:dyDescent="0.25">
      <c r="A431" s="15">
        <v>43159</v>
      </c>
      <c r="B431" t="s">
        <v>528</v>
      </c>
      <c r="C431" t="s">
        <v>211</v>
      </c>
      <c r="E431" t="s">
        <v>195</v>
      </c>
      <c r="F431">
        <v>5.13</v>
      </c>
      <c r="G431">
        <v>5.13</v>
      </c>
      <c r="H431" t="s">
        <v>196</v>
      </c>
      <c r="I431" t="s">
        <v>197</v>
      </c>
      <c r="J431">
        <v>5.13</v>
      </c>
      <c r="K431">
        <v>5.13</v>
      </c>
      <c r="L431" t="s">
        <v>528</v>
      </c>
      <c r="M431" t="s">
        <v>198</v>
      </c>
      <c r="N431" t="s">
        <v>518</v>
      </c>
      <c r="O431">
        <v>0</v>
      </c>
      <c r="P431" t="s">
        <v>200</v>
      </c>
      <c r="Q431">
        <v>50398</v>
      </c>
      <c r="R431" t="s">
        <v>201</v>
      </c>
      <c r="S431" t="s">
        <v>202</v>
      </c>
      <c r="T431" t="s">
        <v>203</v>
      </c>
      <c r="U431" t="s">
        <v>954</v>
      </c>
      <c r="V431" t="s">
        <v>957</v>
      </c>
      <c r="W431" t="s">
        <v>658</v>
      </c>
    </row>
    <row r="432" spans="1:23" x14ac:dyDescent="0.25">
      <c r="A432" s="15">
        <v>43159</v>
      </c>
      <c r="B432" t="s">
        <v>528</v>
      </c>
      <c r="C432" t="s">
        <v>208</v>
      </c>
      <c r="E432" t="s">
        <v>195</v>
      </c>
      <c r="F432">
        <v>177.6</v>
      </c>
      <c r="G432">
        <v>177.6</v>
      </c>
      <c r="H432" t="s">
        <v>196</v>
      </c>
      <c r="I432" t="s">
        <v>197</v>
      </c>
      <c r="J432">
        <v>177.6</v>
      </c>
      <c r="K432">
        <v>177.6</v>
      </c>
      <c r="L432" t="s">
        <v>528</v>
      </c>
      <c r="M432" t="s">
        <v>198</v>
      </c>
      <c r="N432" t="s">
        <v>518</v>
      </c>
      <c r="O432">
        <v>0</v>
      </c>
      <c r="P432" t="s">
        <v>200</v>
      </c>
      <c r="Q432">
        <v>50398</v>
      </c>
      <c r="R432" t="s">
        <v>201</v>
      </c>
      <c r="S432" t="s">
        <v>202</v>
      </c>
      <c r="T432" t="s">
        <v>203</v>
      </c>
      <c r="U432" t="s">
        <v>954</v>
      </c>
      <c r="V432" t="s">
        <v>957</v>
      </c>
      <c r="W432" t="s">
        <v>658</v>
      </c>
    </row>
    <row r="433" spans="1:23" x14ac:dyDescent="0.25">
      <c r="A433" s="15">
        <v>43159</v>
      </c>
      <c r="B433" t="s">
        <v>528</v>
      </c>
      <c r="C433" t="s">
        <v>207</v>
      </c>
      <c r="E433" t="s">
        <v>195</v>
      </c>
      <c r="F433">
        <v>178.51</v>
      </c>
      <c r="G433">
        <v>178.51</v>
      </c>
      <c r="H433" t="s">
        <v>196</v>
      </c>
      <c r="I433" t="s">
        <v>197</v>
      </c>
      <c r="J433">
        <v>178.51</v>
      </c>
      <c r="K433">
        <v>178.51</v>
      </c>
      <c r="L433" t="s">
        <v>528</v>
      </c>
      <c r="M433" t="s">
        <v>198</v>
      </c>
      <c r="N433" t="s">
        <v>518</v>
      </c>
      <c r="O433">
        <v>0</v>
      </c>
      <c r="P433" t="s">
        <v>200</v>
      </c>
      <c r="Q433">
        <v>50398</v>
      </c>
      <c r="R433" t="s">
        <v>201</v>
      </c>
      <c r="S433" t="s">
        <v>202</v>
      </c>
      <c r="T433" t="s">
        <v>203</v>
      </c>
      <c r="U433" t="s">
        <v>954</v>
      </c>
      <c r="V433" t="s">
        <v>957</v>
      </c>
      <c r="W433" t="s">
        <v>658</v>
      </c>
    </row>
    <row r="434" spans="1:23" x14ac:dyDescent="0.25">
      <c r="A434" s="15">
        <v>43159</v>
      </c>
      <c r="B434" t="s">
        <v>528</v>
      </c>
      <c r="C434" t="s">
        <v>194</v>
      </c>
      <c r="E434" t="s">
        <v>195</v>
      </c>
      <c r="F434">
        <v>904.38</v>
      </c>
      <c r="G434">
        <v>904.38</v>
      </c>
      <c r="H434" t="s">
        <v>196</v>
      </c>
      <c r="I434" t="s">
        <v>197</v>
      </c>
      <c r="J434">
        <v>904.38</v>
      </c>
      <c r="K434">
        <v>904.38</v>
      </c>
      <c r="L434" t="s">
        <v>528</v>
      </c>
      <c r="M434" t="s">
        <v>198</v>
      </c>
      <c r="N434" t="s">
        <v>518</v>
      </c>
      <c r="O434">
        <v>0</v>
      </c>
      <c r="P434" t="s">
        <v>200</v>
      </c>
      <c r="Q434">
        <v>50398</v>
      </c>
      <c r="R434" t="s">
        <v>201</v>
      </c>
      <c r="S434" t="s">
        <v>202</v>
      </c>
      <c r="T434" t="s">
        <v>203</v>
      </c>
      <c r="U434" t="s">
        <v>954</v>
      </c>
      <c r="V434" t="s">
        <v>957</v>
      </c>
      <c r="W434" t="s">
        <v>658</v>
      </c>
    </row>
    <row r="435" spans="1:23" x14ac:dyDescent="0.25">
      <c r="A435" s="15">
        <v>43159</v>
      </c>
      <c r="B435" t="s">
        <v>530</v>
      </c>
      <c r="C435" t="s">
        <v>212</v>
      </c>
      <c r="E435" t="s">
        <v>195</v>
      </c>
      <c r="F435">
        <v>61.88</v>
      </c>
      <c r="G435">
        <v>61.88</v>
      </c>
      <c r="H435" t="s">
        <v>196</v>
      </c>
      <c r="I435" t="s">
        <v>197</v>
      </c>
      <c r="J435">
        <v>61.88</v>
      </c>
      <c r="K435">
        <v>61.88</v>
      </c>
      <c r="L435" t="s">
        <v>530</v>
      </c>
      <c r="M435" t="s">
        <v>198</v>
      </c>
      <c r="N435" t="s">
        <v>518</v>
      </c>
      <c r="O435">
        <v>0</v>
      </c>
      <c r="P435" t="s">
        <v>200</v>
      </c>
      <c r="Q435">
        <v>50399</v>
      </c>
      <c r="R435" t="s">
        <v>201</v>
      </c>
      <c r="S435" t="s">
        <v>202</v>
      </c>
      <c r="T435" t="s">
        <v>203</v>
      </c>
      <c r="U435" t="s">
        <v>954</v>
      </c>
      <c r="V435" t="s">
        <v>958</v>
      </c>
      <c r="W435" t="s">
        <v>658</v>
      </c>
    </row>
    <row r="436" spans="1:23" x14ac:dyDescent="0.25">
      <c r="A436" s="15">
        <v>43159</v>
      </c>
      <c r="B436" t="s">
        <v>530</v>
      </c>
      <c r="C436" t="s">
        <v>211</v>
      </c>
      <c r="E436" t="s">
        <v>195</v>
      </c>
      <c r="F436">
        <v>30.94</v>
      </c>
      <c r="G436">
        <v>30.94</v>
      </c>
      <c r="H436" t="s">
        <v>196</v>
      </c>
      <c r="I436" t="s">
        <v>197</v>
      </c>
      <c r="J436">
        <v>30.94</v>
      </c>
      <c r="K436">
        <v>30.94</v>
      </c>
      <c r="L436" t="s">
        <v>530</v>
      </c>
      <c r="M436" t="s">
        <v>198</v>
      </c>
      <c r="N436" t="s">
        <v>518</v>
      </c>
      <c r="O436">
        <v>0</v>
      </c>
      <c r="P436" t="s">
        <v>200</v>
      </c>
      <c r="Q436">
        <v>50399</v>
      </c>
      <c r="R436" t="s">
        <v>201</v>
      </c>
      <c r="S436" t="s">
        <v>202</v>
      </c>
      <c r="T436" t="s">
        <v>203</v>
      </c>
      <c r="U436" t="s">
        <v>954</v>
      </c>
      <c r="V436" t="s">
        <v>958</v>
      </c>
      <c r="W436" t="s">
        <v>658</v>
      </c>
    </row>
    <row r="437" spans="1:23" x14ac:dyDescent="0.25">
      <c r="A437" s="15">
        <v>43159</v>
      </c>
      <c r="B437" t="s">
        <v>530</v>
      </c>
      <c r="C437" t="s">
        <v>208</v>
      </c>
      <c r="E437" t="s">
        <v>195</v>
      </c>
      <c r="F437">
        <v>92.82</v>
      </c>
      <c r="G437">
        <v>92.82</v>
      </c>
      <c r="H437" t="s">
        <v>196</v>
      </c>
      <c r="I437" t="s">
        <v>197</v>
      </c>
      <c r="J437">
        <v>92.82</v>
      </c>
      <c r="K437">
        <v>92.82</v>
      </c>
      <c r="L437" t="s">
        <v>530</v>
      </c>
      <c r="M437" t="s">
        <v>198</v>
      </c>
      <c r="N437" t="s">
        <v>518</v>
      </c>
      <c r="O437">
        <v>0</v>
      </c>
      <c r="P437" t="s">
        <v>200</v>
      </c>
      <c r="Q437">
        <v>50399</v>
      </c>
      <c r="R437" t="s">
        <v>201</v>
      </c>
      <c r="S437" t="s">
        <v>202</v>
      </c>
      <c r="T437" t="s">
        <v>203</v>
      </c>
      <c r="U437" t="s">
        <v>954</v>
      </c>
      <c r="V437" t="s">
        <v>958</v>
      </c>
      <c r="W437" t="s">
        <v>658</v>
      </c>
    </row>
    <row r="438" spans="1:23" x14ac:dyDescent="0.25">
      <c r="A438" s="15">
        <v>43159</v>
      </c>
      <c r="B438" t="s">
        <v>530</v>
      </c>
      <c r="C438" t="s">
        <v>207</v>
      </c>
      <c r="E438" t="s">
        <v>195</v>
      </c>
      <c r="F438">
        <v>61.88</v>
      </c>
      <c r="G438">
        <v>61.88</v>
      </c>
      <c r="H438" t="s">
        <v>196</v>
      </c>
      <c r="I438" t="s">
        <v>197</v>
      </c>
      <c r="J438">
        <v>61.88</v>
      </c>
      <c r="K438">
        <v>61.88</v>
      </c>
      <c r="L438" t="s">
        <v>530</v>
      </c>
      <c r="M438" t="s">
        <v>198</v>
      </c>
      <c r="N438" t="s">
        <v>518</v>
      </c>
      <c r="O438">
        <v>0</v>
      </c>
      <c r="P438" t="s">
        <v>200</v>
      </c>
      <c r="Q438">
        <v>50399</v>
      </c>
      <c r="R438" t="s">
        <v>201</v>
      </c>
      <c r="S438" t="s">
        <v>202</v>
      </c>
      <c r="T438" t="s">
        <v>203</v>
      </c>
      <c r="U438" t="s">
        <v>954</v>
      </c>
      <c r="V438" t="s">
        <v>958</v>
      </c>
      <c r="W438" t="s">
        <v>658</v>
      </c>
    </row>
    <row r="439" spans="1:23" x14ac:dyDescent="0.25">
      <c r="A439" s="15">
        <v>43159</v>
      </c>
      <c r="B439" t="s">
        <v>530</v>
      </c>
      <c r="C439" t="s">
        <v>194</v>
      </c>
      <c r="E439" t="s">
        <v>195</v>
      </c>
      <c r="F439">
        <v>371.28</v>
      </c>
      <c r="G439">
        <v>371.28</v>
      </c>
      <c r="H439" t="s">
        <v>196</v>
      </c>
      <c r="I439" t="s">
        <v>197</v>
      </c>
      <c r="J439">
        <v>371.28</v>
      </c>
      <c r="K439">
        <v>371.28</v>
      </c>
      <c r="L439" t="s">
        <v>530</v>
      </c>
      <c r="M439" t="s">
        <v>198</v>
      </c>
      <c r="N439" t="s">
        <v>518</v>
      </c>
      <c r="O439">
        <v>0</v>
      </c>
      <c r="P439" t="s">
        <v>200</v>
      </c>
      <c r="Q439">
        <v>50399</v>
      </c>
      <c r="R439" t="s">
        <v>201</v>
      </c>
      <c r="S439" t="s">
        <v>202</v>
      </c>
      <c r="T439" t="s">
        <v>203</v>
      </c>
      <c r="U439" t="s">
        <v>954</v>
      </c>
      <c r="V439" t="s">
        <v>958</v>
      </c>
      <c r="W439" t="s">
        <v>658</v>
      </c>
    </row>
    <row r="440" spans="1:23" x14ac:dyDescent="0.25">
      <c r="A440" s="15">
        <v>43159</v>
      </c>
      <c r="B440" t="s">
        <v>532</v>
      </c>
      <c r="C440" t="s">
        <v>212</v>
      </c>
      <c r="E440" t="s">
        <v>195</v>
      </c>
      <c r="F440">
        <v>141.62</v>
      </c>
      <c r="G440">
        <v>141.62</v>
      </c>
      <c r="H440" t="s">
        <v>196</v>
      </c>
      <c r="I440" t="s">
        <v>197</v>
      </c>
      <c r="J440">
        <v>141.62</v>
      </c>
      <c r="K440">
        <v>141.62</v>
      </c>
      <c r="L440" t="s">
        <v>532</v>
      </c>
      <c r="M440" t="s">
        <v>198</v>
      </c>
      <c r="N440" t="s">
        <v>518</v>
      </c>
      <c r="O440">
        <v>0</v>
      </c>
      <c r="P440" t="s">
        <v>200</v>
      </c>
      <c r="Q440">
        <v>50400</v>
      </c>
      <c r="R440" t="s">
        <v>201</v>
      </c>
      <c r="S440" t="s">
        <v>202</v>
      </c>
      <c r="T440" t="s">
        <v>203</v>
      </c>
      <c r="U440" t="s">
        <v>954</v>
      </c>
      <c r="V440" t="s">
        <v>959</v>
      </c>
      <c r="W440" t="s">
        <v>658</v>
      </c>
    </row>
    <row r="441" spans="1:23" x14ac:dyDescent="0.25">
      <c r="A441" s="15">
        <v>43159</v>
      </c>
      <c r="B441" t="s">
        <v>532</v>
      </c>
      <c r="C441" t="s">
        <v>208</v>
      </c>
      <c r="E441" t="s">
        <v>195</v>
      </c>
      <c r="F441">
        <v>214.58</v>
      </c>
      <c r="G441">
        <v>214.58</v>
      </c>
      <c r="H441" t="s">
        <v>196</v>
      </c>
      <c r="I441" t="s">
        <v>197</v>
      </c>
      <c r="J441">
        <v>214.58</v>
      </c>
      <c r="K441">
        <v>214.58</v>
      </c>
      <c r="L441" t="s">
        <v>532</v>
      </c>
      <c r="M441" t="s">
        <v>198</v>
      </c>
      <c r="N441" t="s">
        <v>518</v>
      </c>
      <c r="O441">
        <v>0</v>
      </c>
      <c r="P441" t="s">
        <v>200</v>
      </c>
      <c r="Q441">
        <v>50400</v>
      </c>
      <c r="R441" t="s">
        <v>201</v>
      </c>
      <c r="S441" t="s">
        <v>202</v>
      </c>
      <c r="T441" t="s">
        <v>203</v>
      </c>
      <c r="U441" t="s">
        <v>954</v>
      </c>
      <c r="V441" t="s">
        <v>959</v>
      </c>
      <c r="W441" t="s">
        <v>658</v>
      </c>
    </row>
    <row r="442" spans="1:23" x14ac:dyDescent="0.25">
      <c r="A442" s="15">
        <v>43159</v>
      </c>
      <c r="B442" t="s">
        <v>532</v>
      </c>
      <c r="C442" t="s">
        <v>207</v>
      </c>
      <c r="E442" t="s">
        <v>195</v>
      </c>
      <c r="F442">
        <v>146.19999999999999</v>
      </c>
      <c r="G442">
        <v>146.19999999999999</v>
      </c>
      <c r="H442" t="s">
        <v>196</v>
      </c>
      <c r="I442" t="s">
        <v>197</v>
      </c>
      <c r="J442">
        <v>146.19999999999999</v>
      </c>
      <c r="K442">
        <v>146.19999999999999</v>
      </c>
      <c r="L442" t="s">
        <v>532</v>
      </c>
      <c r="M442" t="s">
        <v>198</v>
      </c>
      <c r="N442" t="s">
        <v>518</v>
      </c>
      <c r="O442">
        <v>0</v>
      </c>
      <c r="P442" t="s">
        <v>200</v>
      </c>
      <c r="Q442">
        <v>50400</v>
      </c>
      <c r="R442" t="s">
        <v>201</v>
      </c>
      <c r="S442" t="s">
        <v>202</v>
      </c>
      <c r="T442" t="s">
        <v>203</v>
      </c>
      <c r="U442" t="s">
        <v>954</v>
      </c>
      <c r="V442" t="s">
        <v>959</v>
      </c>
      <c r="W442" t="s">
        <v>658</v>
      </c>
    </row>
    <row r="443" spans="1:23" x14ac:dyDescent="0.25">
      <c r="A443" s="15">
        <v>43159</v>
      </c>
      <c r="B443" t="s">
        <v>532</v>
      </c>
      <c r="C443" t="s">
        <v>194</v>
      </c>
      <c r="E443" t="s">
        <v>195</v>
      </c>
      <c r="F443">
        <v>606.29999999999995</v>
      </c>
      <c r="G443">
        <v>606.29999999999995</v>
      </c>
      <c r="H443" t="s">
        <v>196</v>
      </c>
      <c r="I443" t="s">
        <v>197</v>
      </c>
      <c r="J443">
        <v>606.29999999999995</v>
      </c>
      <c r="K443">
        <v>606.29999999999995</v>
      </c>
      <c r="L443" t="s">
        <v>532</v>
      </c>
      <c r="M443" t="s">
        <v>198</v>
      </c>
      <c r="N443" t="s">
        <v>518</v>
      </c>
      <c r="O443">
        <v>0</v>
      </c>
      <c r="P443" t="s">
        <v>200</v>
      </c>
      <c r="Q443">
        <v>50400</v>
      </c>
      <c r="R443" t="s">
        <v>201</v>
      </c>
      <c r="S443" t="s">
        <v>202</v>
      </c>
      <c r="T443" t="s">
        <v>203</v>
      </c>
      <c r="U443" t="s">
        <v>954</v>
      </c>
      <c r="V443" t="s">
        <v>959</v>
      </c>
      <c r="W443" t="s">
        <v>658</v>
      </c>
    </row>
    <row r="444" spans="1:23" x14ac:dyDescent="0.25">
      <c r="A444" s="15">
        <v>43159</v>
      </c>
      <c r="B444" t="s">
        <v>228</v>
      </c>
      <c r="C444" t="s">
        <v>212</v>
      </c>
      <c r="E444" t="s">
        <v>195</v>
      </c>
      <c r="F444">
        <v>-410.34</v>
      </c>
      <c r="G444">
        <v>410.34</v>
      </c>
      <c r="H444" t="s">
        <v>217</v>
      </c>
      <c r="I444" t="s">
        <v>218</v>
      </c>
      <c r="J444">
        <v>410.34</v>
      </c>
      <c r="K444">
        <v>-410.34</v>
      </c>
      <c r="L444" t="s">
        <v>228</v>
      </c>
      <c r="M444" t="s">
        <v>198</v>
      </c>
      <c r="N444" t="s">
        <v>199</v>
      </c>
      <c r="O444">
        <v>0</v>
      </c>
      <c r="P444" t="s">
        <v>200</v>
      </c>
      <c r="Q444">
        <v>50404</v>
      </c>
      <c r="R444" t="s">
        <v>201</v>
      </c>
      <c r="S444" t="s">
        <v>202</v>
      </c>
      <c r="T444" t="s">
        <v>203</v>
      </c>
      <c r="U444" t="s">
        <v>960</v>
      </c>
      <c r="V444" t="s">
        <v>961</v>
      </c>
      <c r="W444" t="s">
        <v>658</v>
      </c>
    </row>
    <row r="445" spans="1:23" x14ac:dyDescent="0.25">
      <c r="A445" s="15">
        <v>43159</v>
      </c>
      <c r="B445" t="s">
        <v>228</v>
      </c>
      <c r="C445" t="s">
        <v>212</v>
      </c>
      <c r="E445" t="s">
        <v>195</v>
      </c>
      <c r="F445">
        <v>-49.9</v>
      </c>
      <c r="G445">
        <v>49.9</v>
      </c>
      <c r="H445" t="s">
        <v>217</v>
      </c>
      <c r="I445" t="s">
        <v>218</v>
      </c>
      <c r="J445">
        <v>49.9</v>
      </c>
      <c r="K445">
        <v>-49.9</v>
      </c>
      <c r="L445" t="s">
        <v>228</v>
      </c>
      <c r="M445" t="s">
        <v>198</v>
      </c>
      <c r="N445" t="s">
        <v>199</v>
      </c>
      <c r="O445">
        <v>0</v>
      </c>
      <c r="P445" t="s">
        <v>200</v>
      </c>
      <c r="Q445">
        <v>50405</v>
      </c>
      <c r="R445" t="s">
        <v>201</v>
      </c>
      <c r="S445" t="s">
        <v>202</v>
      </c>
      <c r="T445" t="s">
        <v>203</v>
      </c>
      <c r="U445" t="s">
        <v>962</v>
      </c>
      <c r="V445" t="s">
        <v>963</v>
      </c>
      <c r="W445" t="s">
        <v>658</v>
      </c>
    </row>
    <row r="446" spans="1:23" x14ac:dyDescent="0.25">
      <c r="A446" s="15">
        <v>43159</v>
      </c>
      <c r="B446" t="s">
        <v>228</v>
      </c>
      <c r="C446" t="s">
        <v>212</v>
      </c>
      <c r="E446" t="s">
        <v>195</v>
      </c>
      <c r="F446">
        <v>61.5</v>
      </c>
      <c r="G446">
        <v>61.5</v>
      </c>
      <c r="H446" t="s">
        <v>196</v>
      </c>
      <c r="I446" t="s">
        <v>197</v>
      </c>
      <c r="J446">
        <v>61.5</v>
      </c>
      <c r="K446">
        <v>61.5</v>
      </c>
      <c r="L446" t="s">
        <v>228</v>
      </c>
      <c r="M446" t="s">
        <v>198</v>
      </c>
      <c r="N446" t="s">
        <v>199</v>
      </c>
      <c r="O446">
        <v>0</v>
      </c>
      <c r="P446" t="s">
        <v>200</v>
      </c>
      <c r="Q446">
        <v>50406</v>
      </c>
      <c r="R446" t="s">
        <v>201</v>
      </c>
      <c r="S446" t="s">
        <v>202</v>
      </c>
      <c r="T446" t="s">
        <v>203</v>
      </c>
      <c r="U446" t="s">
        <v>964</v>
      </c>
      <c r="V446" t="s">
        <v>965</v>
      </c>
      <c r="W446" t="s">
        <v>658</v>
      </c>
    </row>
    <row r="447" spans="1:23" x14ac:dyDescent="0.25">
      <c r="A447" s="15">
        <v>43159</v>
      </c>
      <c r="B447" t="s">
        <v>228</v>
      </c>
      <c r="C447" t="s">
        <v>212</v>
      </c>
      <c r="E447" t="s">
        <v>195</v>
      </c>
      <c r="F447">
        <v>-61.5</v>
      </c>
      <c r="G447">
        <v>61.5</v>
      </c>
      <c r="H447" t="s">
        <v>217</v>
      </c>
      <c r="I447" t="s">
        <v>218</v>
      </c>
      <c r="J447">
        <v>61.5</v>
      </c>
      <c r="K447">
        <v>-61.5</v>
      </c>
      <c r="L447" t="s">
        <v>228</v>
      </c>
      <c r="M447" t="s">
        <v>198</v>
      </c>
      <c r="N447" t="s">
        <v>199</v>
      </c>
      <c r="O447">
        <v>0</v>
      </c>
      <c r="P447" t="s">
        <v>200</v>
      </c>
      <c r="Q447">
        <v>50407</v>
      </c>
      <c r="R447" t="s">
        <v>201</v>
      </c>
      <c r="S447" t="s">
        <v>202</v>
      </c>
      <c r="T447" t="s">
        <v>203</v>
      </c>
      <c r="U447" t="s">
        <v>966</v>
      </c>
      <c r="V447" t="s">
        <v>967</v>
      </c>
      <c r="W447" t="s">
        <v>658</v>
      </c>
    </row>
    <row r="448" spans="1:23" x14ac:dyDescent="0.25">
      <c r="A448" s="15">
        <v>43159</v>
      </c>
      <c r="B448" t="s">
        <v>566</v>
      </c>
      <c r="C448" t="s">
        <v>212</v>
      </c>
      <c r="E448" t="s">
        <v>195</v>
      </c>
      <c r="F448">
        <v>-27.44</v>
      </c>
      <c r="G448">
        <v>27.44</v>
      </c>
      <c r="H448" t="s">
        <v>217</v>
      </c>
      <c r="I448" t="s">
        <v>197</v>
      </c>
      <c r="J448">
        <v>27.44</v>
      </c>
      <c r="K448">
        <v>-27.44</v>
      </c>
      <c r="L448" t="s">
        <v>566</v>
      </c>
      <c r="M448" t="s">
        <v>198</v>
      </c>
      <c r="N448" t="s">
        <v>199</v>
      </c>
      <c r="O448">
        <v>0</v>
      </c>
      <c r="P448" t="s">
        <v>200</v>
      </c>
      <c r="Q448">
        <v>50725</v>
      </c>
      <c r="R448" t="s">
        <v>201</v>
      </c>
      <c r="S448" t="s">
        <v>202</v>
      </c>
      <c r="T448" t="s">
        <v>203</v>
      </c>
      <c r="U448" t="s">
        <v>968</v>
      </c>
      <c r="V448" t="s">
        <v>969</v>
      </c>
      <c r="W448" t="s">
        <v>658</v>
      </c>
    </row>
    <row r="449" spans="1:23" x14ac:dyDescent="0.25">
      <c r="A449" s="15">
        <v>43159</v>
      </c>
      <c r="B449" t="s">
        <v>566</v>
      </c>
      <c r="C449" t="s">
        <v>212</v>
      </c>
      <c r="E449" t="s">
        <v>195</v>
      </c>
      <c r="F449">
        <v>-438.84</v>
      </c>
      <c r="G449">
        <v>438.84</v>
      </c>
      <c r="H449" t="s">
        <v>217</v>
      </c>
      <c r="I449" t="s">
        <v>197</v>
      </c>
      <c r="J449">
        <v>438.84</v>
      </c>
      <c r="K449">
        <v>-438.84</v>
      </c>
      <c r="L449" t="s">
        <v>566</v>
      </c>
      <c r="M449" t="s">
        <v>198</v>
      </c>
      <c r="N449" t="s">
        <v>199</v>
      </c>
      <c r="O449">
        <v>0</v>
      </c>
      <c r="P449" t="s">
        <v>200</v>
      </c>
      <c r="Q449">
        <v>50726</v>
      </c>
      <c r="R449" t="s">
        <v>201</v>
      </c>
      <c r="S449" t="s">
        <v>202</v>
      </c>
      <c r="T449" t="s">
        <v>203</v>
      </c>
      <c r="U449" t="s">
        <v>970</v>
      </c>
      <c r="V449" t="s">
        <v>971</v>
      </c>
      <c r="W449" t="s">
        <v>658</v>
      </c>
    </row>
    <row r="450" spans="1:23" x14ac:dyDescent="0.25">
      <c r="A450" s="15">
        <v>43159</v>
      </c>
      <c r="B450" t="s">
        <v>285</v>
      </c>
      <c r="C450" t="s">
        <v>212</v>
      </c>
      <c r="E450" t="s">
        <v>195</v>
      </c>
      <c r="F450">
        <v>-0.22</v>
      </c>
      <c r="G450">
        <v>0.22</v>
      </c>
      <c r="H450" t="s">
        <v>217</v>
      </c>
      <c r="I450" t="s">
        <v>218</v>
      </c>
      <c r="J450">
        <v>0.22</v>
      </c>
      <c r="K450">
        <v>-0.22</v>
      </c>
      <c r="L450" t="s">
        <v>285</v>
      </c>
      <c r="M450" t="s">
        <v>198</v>
      </c>
      <c r="N450" t="s">
        <v>199</v>
      </c>
      <c r="O450">
        <v>0</v>
      </c>
      <c r="P450" t="s">
        <v>200</v>
      </c>
      <c r="Q450">
        <v>50727</v>
      </c>
      <c r="R450" t="s">
        <v>201</v>
      </c>
      <c r="S450" t="s">
        <v>202</v>
      </c>
      <c r="T450" t="s">
        <v>203</v>
      </c>
      <c r="U450" t="s">
        <v>972</v>
      </c>
      <c r="V450" t="s">
        <v>973</v>
      </c>
      <c r="W450" t="s">
        <v>658</v>
      </c>
    </row>
    <row r="451" spans="1:23" x14ac:dyDescent="0.25">
      <c r="A451" s="15">
        <v>43159</v>
      </c>
      <c r="B451" t="s">
        <v>285</v>
      </c>
      <c r="C451" t="s">
        <v>212</v>
      </c>
      <c r="E451" t="s">
        <v>195</v>
      </c>
      <c r="F451">
        <v>361.1</v>
      </c>
      <c r="G451">
        <v>361.1</v>
      </c>
      <c r="H451" t="s">
        <v>196</v>
      </c>
      <c r="I451" t="s">
        <v>197</v>
      </c>
      <c r="J451">
        <v>361.1</v>
      </c>
      <c r="K451">
        <v>361.1</v>
      </c>
      <c r="L451" t="s">
        <v>285</v>
      </c>
      <c r="M451" t="s">
        <v>198</v>
      </c>
      <c r="N451" t="s">
        <v>199</v>
      </c>
      <c r="O451">
        <v>0</v>
      </c>
      <c r="P451" t="s">
        <v>200</v>
      </c>
      <c r="Q451">
        <v>50729</v>
      </c>
      <c r="R451" t="s">
        <v>201</v>
      </c>
      <c r="S451" t="s">
        <v>202</v>
      </c>
      <c r="T451" t="s">
        <v>203</v>
      </c>
      <c r="U451" t="s">
        <v>974</v>
      </c>
      <c r="V451" t="s">
        <v>975</v>
      </c>
      <c r="W451" t="s">
        <v>658</v>
      </c>
    </row>
    <row r="452" spans="1:23" x14ac:dyDescent="0.25">
      <c r="A452" s="15">
        <v>43159</v>
      </c>
      <c r="B452" t="s">
        <v>285</v>
      </c>
      <c r="C452" t="s">
        <v>212</v>
      </c>
      <c r="E452" t="s">
        <v>195</v>
      </c>
      <c r="F452">
        <v>-753.74</v>
      </c>
      <c r="G452">
        <v>753.74</v>
      </c>
      <c r="H452" t="s">
        <v>217</v>
      </c>
      <c r="I452" t="s">
        <v>218</v>
      </c>
      <c r="J452">
        <v>753.74</v>
      </c>
      <c r="K452">
        <v>-753.74</v>
      </c>
      <c r="L452" t="s">
        <v>285</v>
      </c>
      <c r="M452" t="s">
        <v>198</v>
      </c>
      <c r="N452" t="s">
        <v>199</v>
      </c>
      <c r="O452">
        <v>0</v>
      </c>
      <c r="P452" t="s">
        <v>200</v>
      </c>
      <c r="Q452">
        <v>50734</v>
      </c>
      <c r="R452" t="s">
        <v>201</v>
      </c>
      <c r="S452" t="s">
        <v>202</v>
      </c>
      <c r="T452" t="s">
        <v>203</v>
      </c>
      <c r="U452" t="s">
        <v>976</v>
      </c>
      <c r="V452" t="s">
        <v>977</v>
      </c>
      <c r="W452" t="s">
        <v>658</v>
      </c>
    </row>
    <row r="453" spans="1:23" x14ac:dyDescent="0.25">
      <c r="A453" s="15">
        <v>43159</v>
      </c>
      <c r="B453" t="s">
        <v>285</v>
      </c>
      <c r="C453" t="s">
        <v>212</v>
      </c>
      <c r="E453" t="s">
        <v>195</v>
      </c>
      <c r="F453">
        <v>1666.44</v>
      </c>
      <c r="G453">
        <v>1666.44</v>
      </c>
      <c r="H453" t="s">
        <v>196</v>
      </c>
      <c r="I453" t="s">
        <v>197</v>
      </c>
      <c r="J453">
        <v>1666.44</v>
      </c>
      <c r="K453">
        <v>1666.44</v>
      </c>
      <c r="L453" t="s">
        <v>285</v>
      </c>
      <c r="M453" t="s">
        <v>198</v>
      </c>
      <c r="N453" t="s">
        <v>199</v>
      </c>
      <c r="O453">
        <v>0</v>
      </c>
      <c r="P453" t="s">
        <v>200</v>
      </c>
      <c r="Q453">
        <v>50735</v>
      </c>
      <c r="R453" t="s">
        <v>201</v>
      </c>
      <c r="S453" t="s">
        <v>202</v>
      </c>
      <c r="T453" t="s">
        <v>203</v>
      </c>
      <c r="U453" t="s">
        <v>978</v>
      </c>
      <c r="V453" t="s">
        <v>979</v>
      </c>
      <c r="W453" t="s">
        <v>658</v>
      </c>
    </row>
    <row r="454" spans="1:23" x14ac:dyDescent="0.25">
      <c r="A454" s="15">
        <v>43159</v>
      </c>
      <c r="B454" t="s">
        <v>285</v>
      </c>
      <c r="C454" t="s">
        <v>208</v>
      </c>
      <c r="E454" t="s">
        <v>195</v>
      </c>
      <c r="F454">
        <v>552.35</v>
      </c>
      <c r="G454">
        <v>552.35</v>
      </c>
      <c r="H454" t="s">
        <v>196</v>
      </c>
      <c r="I454" t="s">
        <v>197</v>
      </c>
      <c r="J454">
        <v>552.35</v>
      </c>
      <c r="K454">
        <v>552.35</v>
      </c>
      <c r="L454" t="s">
        <v>285</v>
      </c>
      <c r="M454" t="s">
        <v>198</v>
      </c>
      <c r="N454" t="s">
        <v>199</v>
      </c>
      <c r="O454">
        <v>0</v>
      </c>
      <c r="P454" t="s">
        <v>200</v>
      </c>
      <c r="Q454">
        <v>50737</v>
      </c>
      <c r="R454" t="s">
        <v>201</v>
      </c>
      <c r="S454" t="s">
        <v>202</v>
      </c>
      <c r="T454" t="s">
        <v>203</v>
      </c>
      <c r="U454" t="s">
        <v>980</v>
      </c>
      <c r="V454" t="s">
        <v>981</v>
      </c>
      <c r="W454" t="s">
        <v>658</v>
      </c>
    </row>
    <row r="455" spans="1:23" x14ac:dyDescent="0.25">
      <c r="A455" s="15">
        <v>43159</v>
      </c>
      <c r="B455" t="s">
        <v>618</v>
      </c>
      <c r="C455" t="s">
        <v>208</v>
      </c>
      <c r="E455" t="s">
        <v>195</v>
      </c>
      <c r="F455">
        <v>34.729999999999997</v>
      </c>
      <c r="G455">
        <v>34.729999999999997</v>
      </c>
      <c r="H455" t="s">
        <v>196</v>
      </c>
      <c r="I455" t="s">
        <v>197</v>
      </c>
      <c r="J455">
        <v>34.729999999999997</v>
      </c>
      <c r="K455">
        <v>34.729999999999997</v>
      </c>
      <c r="L455" t="s">
        <v>618</v>
      </c>
      <c r="M455" t="s">
        <v>198</v>
      </c>
      <c r="N455" t="s">
        <v>199</v>
      </c>
      <c r="O455">
        <v>0</v>
      </c>
      <c r="P455" t="s">
        <v>200</v>
      </c>
      <c r="Q455">
        <v>50738</v>
      </c>
      <c r="R455" t="s">
        <v>201</v>
      </c>
      <c r="S455" t="s">
        <v>202</v>
      </c>
      <c r="T455" t="s">
        <v>203</v>
      </c>
      <c r="U455" t="s">
        <v>980</v>
      </c>
      <c r="V455" t="s">
        <v>982</v>
      </c>
      <c r="W455" t="s">
        <v>658</v>
      </c>
    </row>
    <row r="456" spans="1:23" x14ac:dyDescent="0.25">
      <c r="A456" s="15">
        <v>43159</v>
      </c>
      <c r="B456" t="s">
        <v>285</v>
      </c>
      <c r="C456" t="s">
        <v>208</v>
      </c>
      <c r="E456" t="s">
        <v>195</v>
      </c>
      <c r="F456">
        <v>650.96</v>
      </c>
      <c r="G456">
        <v>650.96</v>
      </c>
      <c r="H456" t="s">
        <v>196</v>
      </c>
      <c r="I456" t="s">
        <v>197</v>
      </c>
      <c r="J456">
        <v>650.96</v>
      </c>
      <c r="K456">
        <v>650.96</v>
      </c>
      <c r="L456" t="s">
        <v>285</v>
      </c>
      <c r="M456" t="s">
        <v>198</v>
      </c>
      <c r="N456" t="s">
        <v>199</v>
      </c>
      <c r="O456">
        <v>0</v>
      </c>
      <c r="P456" t="s">
        <v>200</v>
      </c>
      <c r="Q456">
        <v>50741</v>
      </c>
      <c r="R456" t="s">
        <v>201</v>
      </c>
      <c r="S456" t="s">
        <v>202</v>
      </c>
      <c r="T456" t="s">
        <v>203</v>
      </c>
      <c r="U456" t="s">
        <v>983</v>
      </c>
      <c r="V456" t="s">
        <v>984</v>
      </c>
      <c r="W456" t="s">
        <v>658</v>
      </c>
    </row>
    <row r="457" spans="1:23" x14ac:dyDescent="0.25">
      <c r="A457" s="15">
        <v>43159</v>
      </c>
      <c r="B457" t="s">
        <v>285</v>
      </c>
      <c r="C457" t="s">
        <v>208</v>
      </c>
      <c r="E457" t="s">
        <v>195</v>
      </c>
      <c r="F457">
        <v>4588.7</v>
      </c>
      <c r="G457">
        <v>4588.7</v>
      </c>
      <c r="H457" t="s">
        <v>196</v>
      </c>
      <c r="I457" t="s">
        <v>197</v>
      </c>
      <c r="J457">
        <v>4588.7</v>
      </c>
      <c r="K457">
        <v>4588.7</v>
      </c>
      <c r="L457" t="s">
        <v>285</v>
      </c>
      <c r="M457" t="s">
        <v>198</v>
      </c>
      <c r="N457" t="s">
        <v>199</v>
      </c>
      <c r="O457">
        <v>0</v>
      </c>
      <c r="P457" t="s">
        <v>200</v>
      </c>
      <c r="Q457">
        <v>50742</v>
      </c>
      <c r="R457" t="s">
        <v>201</v>
      </c>
      <c r="S457" t="s">
        <v>202</v>
      </c>
      <c r="T457" t="s">
        <v>203</v>
      </c>
      <c r="U457" t="s">
        <v>985</v>
      </c>
      <c r="V457" t="s">
        <v>986</v>
      </c>
      <c r="W457" t="s">
        <v>658</v>
      </c>
    </row>
    <row r="458" spans="1:23" x14ac:dyDescent="0.25">
      <c r="A458" s="15">
        <v>43159</v>
      </c>
      <c r="B458" t="s">
        <v>285</v>
      </c>
      <c r="C458" t="s">
        <v>208</v>
      </c>
      <c r="E458" t="s">
        <v>195</v>
      </c>
      <c r="F458">
        <v>-1116.44</v>
      </c>
      <c r="G458">
        <v>1116.44</v>
      </c>
      <c r="H458" t="s">
        <v>217</v>
      </c>
      <c r="I458" t="s">
        <v>218</v>
      </c>
      <c r="J458">
        <v>1116.44</v>
      </c>
      <c r="K458">
        <v>-1116.44</v>
      </c>
      <c r="L458" t="s">
        <v>285</v>
      </c>
      <c r="M458" t="s">
        <v>198</v>
      </c>
      <c r="N458" t="s">
        <v>199</v>
      </c>
      <c r="O458">
        <v>0</v>
      </c>
      <c r="P458" t="s">
        <v>200</v>
      </c>
      <c r="Q458">
        <v>50743</v>
      </c>
      <c r="R458" t="s">
        <v>201</v>
      </c>
      <c r="S458" t="s">
        <v>202</v>
      </c>
      <c r="T458" t="s">
        <v>203</v>
      </c>
      <c r="U458" t="s">
        <v>987</v>
      </c>
      <c r="V458" t="s">
        <v>988</v>
      </c>
      <c r="W458" t="s">
        <v>658</v>
      </c>
    </row>
    <row r="459" spans="1:23" x14ac:dyDescent="0.25">
      <c r="A459" s="15">
        <v>43159</v>
      </c>
      <c r="B459" t="s">
        <v>285</v>
      </c>
      <c r="C459" t="s">
        <v>208</v>
      </c>
      <c r="E459" t="s">
        <v>195</v>
      </c>
      <c r="F459">
        <v>-34.1</v>
      </c>
      <c r="G459">
        <v>34.1</v>
      </c>
      <c r="H459" t="s">
        <v>217</v>
      </c>
      <c r="I459" t="s">
        <v>218</v>
      </c>
      <c r="J459">
        <v>34.1</v>
      </c>
      <c r="K459">
        <v>-34.1</v>
      </c>
      <c r="L459" t="s">
        <v>285</v>
      </c>
      <c r="M459" t="s">
        <v>198</v>
      </c>
      <c r="N459" t="s">
        <v>199</v>
      </c>
      <c r="O459">
        <v>0</v>
      </c>
      <c r="P459" t="s">
        <v>200</v>
      </c>
      <c r="Q459">
        <v>50745</v>
      </c>
      <c r="R459" t="s">
        <v>201</v>
      </c>
      <c r="S459" t="s">
        <v>202</v>
      </c>
      <c r="T459" t="s">
        <v>203</v>
      </c>
      <c r="U459" t="s">
        <v>989</v>
      </c>
      <c r="V459" t="s">
        <v>990</v>
      </c>
      <c r="W459" t="s">
        <v>658</v>
      </c>
    </row>
    <row r="460" spans="1:23" x14ac:dyDescent="0.25">
      <c r="A460" s="15">
        <v>43159</v>
      </c>
      <c r="B460" t="s">
        <v>566</v>
      </c>
      <c r="C460" t="s">
        <v>208</v>
      </c>
      <c r="E460" t="s">
        <v>195</v>
      </c>
      <c r="F460">
        <v>-957.9</v>
      </c>
      <c r="G460">
        <v>957.9</v>
      </c>
      <c r="H460" t="s">
        <v>217</v>
      </c>
      <c r="I460" t="s">
        <v>197</v>
      </c>
      <c r="J460">
        <v>957.9</v>
      </c>
      <c r="K460">
        <v>-957.9</v>
      </c>
      <c r="L460" t="s">
        <v>566</v>
      </c>
      <c r="M460" t="s">
        <v>198</v>
      </c>
      <c r="N460" t="s">
        <v>199</v>
      </c>
      <c r="O460">
        <v>0</v>
      </c>
      <c r="P460" t="s">
        <v>200</v>
      </c>
      <c r="Q460">
        <v>50746</v>
      </c>
      <c r="R460" t="s">
        <v>201</v>
      </c>
      <c r="S460" t="s">
        <v>202</v>
      </c>
      <c r="T460" t="s">
        <v>203</v>
      </c>
      <c r="U460" t="s">
        <v>991</v>
      </c>
      <c r="V460" t="s">
        <v>992</v>
      </c>
      <c r="W460" t="s">
        <v>658</v>
      </c>
    </row>
    <row r="461" spans="1:23" x14ac:dyDescent="0.25">
      <c r="A461" s="15">
        <v>43159</v>
      </c>
      <c r="B461" t="s">
        <v>285</v>
      </c>
      <c r="C461" t="s">
        <v>208</v>
      </c>
      <c r="E461" t="s">
        <v>195</v>
      </c>
      <c r="F461">
        <v>-48.06</v>
      </c>
      <c r="G461">
        <v>48.06</v>
      </c>
      <c r="H461" t="s">
        <v>217</v>
      </c>
      <c r="I461" t="s">
        <v>218</v>
      </c>
      <c r="J461">
        <v>48.06</v>
      </c>
      <c r="K461">
        <v>-48.06</v>
      </c>
      <c r="L461" t="s">
        <v>285</v>
      </c>
      <c r="M461" t="s">
        <v>198</v>
      </c>
      <c r="N461" t="s">
        <v>199</v>
      </c>
      <c r="O461">
        <v>0</v>
      </c>
      <c r="P461" t="s">
        <v>200</v>
      </c>
      <c r="Q461">
        <v>50747</v>
      </c>
      <c r="R461" t="s">
        <v>201</v>
      </c>
      <c r="S461" t="s">
        <v>202</v>
      </c>
      <c r="T461" t="s">
        <v>203</v>
      </c>
      <c r="U461" t="s">
        <v>993</v>
      </c>
      <c r="V461" t="s">
        <v>994</v>
      </c>
      <c r="W461" t="s">
        <v>658</v>
      </c>
    </row>
    <row r="462" spans="1:23" x14ac:dyDescent="0.25">
      <c r="A462" s="15">
        <v>43159</v>
      </c>
      <c r="B462" t="s">
        <v>228</v>
      </c>
      <c r="C462" t="s">
        <v>208</v>
      </c>
      <c r="E462" t="s">
        <v>195</v>
      </c>
      <c r="F462">
        <v>113.38</v>
      </c>
      <c r="G462">
        <v>113.38</v>
      </c>
      <c r="H462" t="s">
        <v>196</v>
      </c>
      <c r="I462" t="s">
        <v>197</v>
      </c>
      <c r="J462">
        <v>113.38</v>
      </c>
      <c r="K462">
        <v>113.38</v>
      </c>
      <c r="L462" t="s">
        <v>228</v>
      </c>
      <c r="M462" t="s">
        <v>198</v>
      </c>
      <c r="N462" t="s">
        <v>199</v>
      </c>
      <c r="O462">
        <v>0</v>
      </c>
      <c r="P462" t="s">
        <v>200</v>
      </c>
      <c r="Q462">
        <v>50750</v>
      </c>
      <c r="R462" t="s">
        <v>201</v>
      </c>
      <c r="S462" t="s">
        <v>202</v>
      </c>
      <c r="T462" t="s">
        <v>203</v>
      </c>
      <c r="U462" t="s">
        <v>995</v>
      </c>
      <c r="V462" t="s">
        <v>996</v>
      </c>
      <c r="W462" t="s">
        <v>658</v>
      </c>
    </row>
    <row r="463" spans="1:23" x14ac:dyDescent="0.25">
      <c r="A463" s="15">
        <v>43159</v>
      </c>
      <c r="B463" t="s">
        <v>193</v>
      </c>
      <c r="C463" t="s">
        <v>207</v>
      </c>
      <c r="E463" t="s">
        <v>195</v>
      </c>
      <c r="F463">
        <v>124.56</v>
      </c>
      <c r="G463">
        <v>124.56</v>
      </c>
      <c r="H463" t="s">
        <v>196</v>
      </c>
      <c r="I463" t="s">
        <v>197</v>
      </c>
      <c r="J463">
        <v>124.56</v>
      </c>
      <c r="K463">
        <v>124.56</v>
      </c>
      <c r="L463" t="s">
        <v>193</v>
      </c>
      <c r="M463" t="s">
        <v>198</v>
      </c>
      <c r="N463" t="s">
        <v>199</v>
      </c>
      <c r="O463">
        <v>0</v>
      </c>
      <c r="P463" t="s">
        <v>200</v>
      </c>
      <c r="Q463">
        <v>50762</v>
      </c>
      <c r="R463" t="s">
        <v>201</v>
      </c>
      <c r="S463" t="s">
        <v>202</v>
      </c>
      <c r="T463" t="s">
        <v>203</v>
      </c>
      <c r="U463" t="s">
        <v>997</v>
      </c>
      <c r="V463" t="s">
        <v>998</v>
      </c>
      <c r="W463" t="s">
        <v>658</v>
      </c>
    </row>
    <row r="464" spans="1:23" x14ac:dyDescent="0.25">
      <c r="A464" s="15">
        <v>43159</v>
      </c>
      <c r="B464" t="s">
        <v>555</v>
      </c>
      <c r="C464" t="s">
        <v>207</v>
      </c>
      <c r="E464" t="s">
        <v>195</v>
      </c>
      <c r="F464">
        <v>52.7</v>
      </c>
      <c r="G464">
        <v>52.7</v>
      </c>
      <c r="H464" t="s">
        <v>196</v>
      </c>
      <c r="I464" t="s">
        <v>218</v>
      </c>
      <c r="J464">
        <v>52.7</v>
      </c>
      <c r="K464">
        <v>52.7</v>
      </c>
      <c r="L464" t="s">
        <v>555</v>
      </c>
      <c r="M464" t="s">
        <v>198</v>
      </c>
      <c r="N464" t="s">
        <v>199</v>
      </c>
      <c r="O464">
        <v>0</v>
      </c>
      <c r="P464" t="s">
        <v>200</v>
      </c>
      <c r="Q464">
        <v>50764</v>
      </c>
      <c r="R464" t="s">
        <v>201</v>
      </c>
      <c r="S464" t="s">
        <v>202</v>
      </c>
      <c r="T464" t="s">
        <v>203</v>
      </c>
      <c r="U464" t="s">
        <v>999</v>
      </c>
      <c r="V464" t="s">
        <v>1000</v>
      </c>
      <c r="W464" t="s">
        <v>658</v>
      </c>
    </row>
    <row r="465" spans="1:23" x14ac:dyDescent="0.25">
      <c r="A465" s="15">
        <v>43159</v>
      </c>
      <c r="B465" t="s">
        <v>193</v>
      </c>
      <c r="C465" t="s">
        <v>194</v>
      </c>
      <c r="E465" t="s">
        <v>195</v>
      </c>
      <c r="F465">
        <v>445.3</v>
      </c>
      <c r="G465">
        <v>445.3</v>
      </c>
      <c r="H465" t="s">
        <v>196</v>
      </c>
      <c r="I465" t="s">
        <v>197</v>
      </c>
      <c r="J465">
        <v>445.3</v>
      </c>
      <c r="K465">
        <v>445.3</v>
      </c>
      <c r="L465" t="s">
        <v>193</v>
      </c>
      <c r="M465" t="s">
        <v>198</v>
      </c>
      <c r="N465" t="s">
        <v>199</v>
      </c>
      <c r="O465">
        <v>0</v>
      </c>
      <c r="P465" t="s">
        <v>200</v>
      </c>
      <c r="Q465">
        <v>50768</v>
      </c>
      <c r="R465" t="s">
        <v>201</v>
      </c>
      <c r="S465" t="s">
        <v>202</v>
      </c>
      <c r="T465" t="s">
        <v>203</v>
      </c>
      <c r="U465" t="s">
        <v>1001</v>
      </c>
      <c r="V465" t="s">
        <v>1002</v>
      </c>
      <c r="W465" t="s">
        <v>658</v>
      </c>
    </row>
    <row r="466" spans="1:23" x14ac:dyDescent="0.25">
      <c r="A466" s="15">
        <v>43159</v>
      </c>
      <c r="B466" t="s">
        <v>490</v>
      </c>
      <c r="C466" t="s">
        <v>194</v>
      </c>
      <c r="E466" t="s">
        <v>195</v>
      </c>
      <c r="F466">
        <v>518</v>
      </c>
      <c r="G466">
        <v>518</v>
      </c>
      <c r="H466" t="s">
        <v>196</v>
      </c>
      <c r="I466" t="s">
        <v>197</v>
      </c>
      <c r="J466">
        <v>518</v>
      </c>
      <c r="K466">
        <v>518</v>
      </c>
      <c r="L466" t="s">
        <v>490</v>
      </c>
      <c r="M466" t="s">
        <v>198</v>
      </c>
      <c r="N466" t="s">
        <v>199</v>
      </c>
      <c r="O466">
        <v>0</v>
      </c>
      <c r="P466" t="s">
        <v>200</v>
      </c>
      <c r="Q466">
        <v>50769</v>
      </c>
      <c r="R466" t="s">
        <v>201</v>
      </c>
      <c r="S466" t="s">
        <v>202</v>
      </c>
      <c r="T466" t="s">
        <v>203</v>
      </c>
      <c r="U466" t="s">
        <v>1003</v>
      </c>
      <c r="V466" t="s">
        <v>1004</v>
      </c>
      <c r="W466" t="s">
        <v>658</v>
      </c>
    </row>
    <row r="467" spans="1:23" x14ac:dyDescent="0.25">
      <c r="A467" s="15">
        <v>43159</v>
      </c>
      <c r="B467" t="s">
        <v>490</v>
      </c>
      <c r="C467" t="s">
        <v>194</v>
      </c>
      <c r="E467" t="s">
        <v>195</v>
      </c>
      <c r="F467">
        <v>2676.42</v>
      </c>
      <c r="G467">
        <v>2676.42</v>
      </c>
      <c r="H467" t="s">
        <v>196</v>
      </c>
      <c r="I467" t="s">
        <v>197</v>
      </c>
      <c r="J467">
        <v>2676.42</v>
      </c>
      <c r="K467">
        <v>2676.42</v>
      </c>
      <c r="L467" t="s">
        <v>490</v>
      </c>
      <c r="M467" t="s">
        <v>198</v>
      </c>
      <c r="N467" t="s">
        <v>199</v>
      </c>
      <c r="O467">
        <v>0</v>
      </c>
      <c r="P467" t="s">
        <v>200</v>
      </c>
      <c r="Q467">
        <v>50770</v>
      </c>
      <c r="R467" t="s">
        <v>201</v>
      </c>
      <c r="S467" t="s">
        <v>202</v>
      </c>
      <c r="T467" t="s">
        <v>203</v>
      </c>
      <c r="U467" t="s">
        <v>1005</v>
      </c>
      <c r="V467" t="s">
        <v>1006</v>
      </c>
      <c r="W467" t="s">
        <v>658</v>
      </c>
    </row>
    <row r="468" spans="1:23" x14ac:dyDescent="0.25">
      <c r="A468" s="15">
        <v>43159</v>
      </c>
      <c r="B468" t="s">
        <v>490</v>
      </c>
      <c r="C468" t="s">
        <v>194</v>
      </c>
      <c r="E468" t="s">
        <v>195</v>
      </c>
      <c r="F468">
        <v>1570.5</v>
      </c>
      <c r="G468">
        <v>1570.5</v>
      </c>
      <c r="H468" t="s">
        <v>196</v>
      </c>
      <c r="I468" t="s">
        <v>197</v>
      </c>
      <c r="J468">
        <v>1570.5</v>
      </c>
      <c r="K468">
        <v>1570.5</v>
      </c>
      <c r="L468" t="s">
        <v>490</v>
      </c>
      <c r="M468" t="s">
        <v>198</v>
      </c>
      <c r="N468" t="s">
        <v>199</v>
      </c>
      <c r="O468">
        <v>0</v>
      </c>
      <c r="P468" t="s">
        <v>200</v>
      </c>
      <c r="Q468">
        <v>50771</v>
      </c>
      <c r="R468" t="s">
        <v>201</v>
      </c>
      <c r="S468" t="s">
        <v>202</v>
      </c>
      <c r="T468" t="s">
        <v>203</v>
      </c>
      <c r="U468" t="s">
        <v>1007</v>
      </c>
      <c r="V468" t="s">
        <v>1008</v>
      </c>
      <c r="W468" t="s">
        <v>658</v>
      </c>
    </row>
    <row r="469" spans="1:23" x14ac:dyDescent="0.25">
      <c r="A469" s="15">
        <v>43159</v>
      </c>
      <c r="B469" t="s">
        <v>490</v>
      </c>
      <c r="C469" t="s">
        <v>194</v>
      </c>
      <c r="E469" t="s">
        <v>195</v>
      </c>
      <c r="F469">
        <v>558</v>
      </c>
      <c r="G469">
        <v>558</v>
      </c>
      <c r="H469" t="s">
        <v>196</v>
      </c>
      <c r="I469" t="s">
        <v>197</v>
      </c>
      <c r="J469">
        <v>558</v>
      </c>
      <c r="K469">
        <v>558</v>
      </c>
      <c r="L469" t="s">
        <v>490</v>
      </c>
      <c r="M469" t="s">
        <v>198</v>
      </c>
      <c r="N469" t="s">
        <v>199</v>
      </c>
      <c r="O469">
        <v>0</v>
      </c>
      <c r="P469" t="s">
        <v>200</v>
      </c>
      <c r="Q469">
        <v>50772</v>
      </c>
      <c r="R469" t="s">
        <v>201</v>
      </c>
      <c r="S469" t="s">
        <v>202</v>
      </c>
      <c r="T469" t="s">
        <v>203</v>
      </c>
      <c r="U469" t="s">
        <v>1009</v>
      </c>
      <c r="V469" t="s">
        <v>1010</v>
      </c>
      <c r="W469" t="s">
        <v>658</v>
      </c>
    </row>
    <row r="470" spans="1:23" x14ac:dyDescent="0.25">
      <c r="A470" s="15">
        <v>43159</v>
      </c>
      <c r="B470" t="s">
        <v>490</v>
      </c>
      <c r="C470" t="s">
        <v>194</v>
      </c>
      <c r="E470" t="s">
        <v>195</v>
      </c>
      <c r="F470">
        <v>1128.45</v>
      </c>
      <c r="G470">
        <v>1128.45</v>
      </c>
      <c r="H470" t="s">
        <v>196</v>
      </c>
      <c r="I470" t="s">
        <v>197</v>
      </c>
      <c r="J470">
        <v>1128.45</v>
      </c>
      <c r="K470">
        <v>1128.45</v>
      </c>
      <c r="L470" t="s">
        <v>490</v>
      </c>
      <c r="M470" t="s">
        <v>198</v>
      </c>
      <c r="N470" t="s">
        <v>199</v>
      </c>
      <c r="O470">
        <v>0</v>
      </c>
      <c r="P470" t="s">
        <v>200</v>
      </c>
      <c r="Q470">
        <v>50773</v>
      </c>
      <c r="R470" t="s">
        <v>201</v>
      </c>
      <c r="S470" t="s">
        <v>202</v>
      </c>
      <c r="T470" t="s">
        <v>203</v>
      </c>
      <c r="U470" t="s">
        <v>1011</v>
      </c>
      <c r="V470" t="s">
        <v>1012</v>
      </c>
      <c r="W470" t="s">
        <v>658</v>
      </c>
    </row>
    <row r="471" spans="1:23" x14ac:dyDescent="0.25">
      <c r="A471" s="15">
        <v>43159</v>
      </c>
      <c r="B471" t="s">
        <v>458</v>
      </c>
      <c r="C471" t="s">
        <v>194</v>
      </c>
      <c r="E471" t="s">
        <v>195</v>
      </c>
      <c r="F471">
        <v>522</v>
      </c>
      <c r="G471">
        <v>522</v>
      </c>
      <c r="H471" t="s">
        <v>196</v>
      </c>
      <c r="I471" t="s">
        <v>197</v>
      </c>
      <c r="J471">
        <v>522</v>
      </c>
      <c r="K471">
        <v>522</v>
      </c>
      <c r="L471" t="s">
        <v>458</v>
      </c>
      <c r="M471" t="s">
        <v>198</v>
      </c>
      <c r="N471" t="s">
        <v>199</v>
      </c>
      <c r="O471">
        <v>0</v>
      </c>
      <c r="P471" t="s">
        <v>200</v>
      </c>
      <c r="Q471">
        <v>50777</v>
      </c>
      <c r="R471" t="s">
        <v>201</v>
      </c>
      <c r="S471" t="s">
        <v>202</v>
      </c>
      <c r="T471" t="s">
        <v>203</v>
      </c>
      <c r="U471" t="s">
        <v>1013</v>
      </c>
      <c r="V471" t="s">
        <v>1014</v>
      </c>
      <c r="W471" t="s">
        <v>658</v>
      </c>
    </row>
    <row r="472" spans="1:23" x14ac:dyDescent="0.25">
      <c r="A472" s="15">
        <v>43159</v>
      </c>
      <c r="B472" t="s">
        <v>1015</v>
      </c>
      <c r="C472" t="s">
        <v>208</v>
      </c>
      <c r="E472" t="s">
        <v>195</v>
      </c>
      <c r="F472">
        <v>1137</v>
      </c>
      <c r="G472">
        <v>1137</v>
      </c>
      <c r="H472" t="s">
        <v>196</v>
      </c>
      <c r="I472" t="s">
        <v>197</v>
      </c>
      <c r="J472">
        <v>1137</v>
      </c>
      <c r="K472">
        <v>1137</v>
      </c>
      <c r="L472" t="s">
        <v>1015</v>
      </c>
      <c r="M472" t="s">
        <v>198</v>
      </c>
      <c r="N472" t="s">
        <v>199</v>
      </c>
      <c r="O472">
        <v>0</v>
      </c>
      <c r="P472" t="s">
        <v>200</v>
      </c>
      <c r="Q472">
        <v>50779</v>
      </c>
      <c r="R472" t="s">
        <v>201</v>
      </c>
      <c r="S472" t="s">
        <v>202</v>
      </c>
      <c r="T472" t="s">
        <v>203</v>
      </c>
      <c r="U472" t="s">
        <v>1016</v>
      </c>
      <c r="V472" t="s">
        <v>1017</v>
      </c>
      <c r="W472" t="s">
        <v>658</v>
      </c>
    </row>
    <row r="473" spans="1:23" x14ac:dyDescent="0.25">
      <c r="A473" s="15">
        <v>43159</v>
      </c>
      <c r="B473" t="s">
        <v>1015</v>
      </c>
      <c r="C473" t="s">
        <v>212</v>
      </c>
      <c r="E473" t="s">
        <v>195</v>
      </c>
      <c r="F473">
        <v>703</v>
      </c>
      <c r="G473">
        <v>703</v>
      </c>
      <c r="H473" t="s">
        <v>196</v>
      </c>
      <c r="I473" t="s">
        <v>197</v>
      </c>
      <c r="J473">
        <v>703</v>
      </c>
      <c r="K473">
        <v>703</v>
      </c>
      <c r="L473" t="s">
        <v>1015</v>
      </c>
      <c r="M473" t="s">
        <v>198</v>
      </c>
      <c r="N473" t="s">
        <v>199</v>
      </c>
      <c r="O473">
        <v>0</v>
      </c>
      <c r="P473" t="s">
        <v>200</v>
      </c>
      <c r="Q473">
        <v>50779</v>
      </c>
      <c r="R473" t="s">
        <v>201</v>
      </c>
      <c r="S473" t="s">
        <v>202</v>
      </c>
      <c r="T473" t="s">
        <v>203</v>
      </c>
      <c r="U473" t="s">
        <v>1016</v>
      </c>
      <c r="V473" t="s">
        <v>1017</v>
      </c>
      <c r="W473" t="s">
        <v>658</v>
      </c>
    </row>
    <row r="474" spans="1:23" x14ac:dyDescent="0.25">
      <c r="A474" s="15">
        <v>43159</v>
      </c>
      <c r="B474" t="s">
        <v>1015</v>
      </c>
      <c r="C474" t="s">
        <v>212</v>
      </c>
      <c r="E474" t="s">
        <v>195</v>
      </c>
      <c r="F474">
        <v>44.1</v>
      </c>
      <c r="G474">
        <v>44.1</v>
      </c>
      <c r="H474" t="s">
        <v>196</v>
      </c>
      <c r="I474" t="s">
        <v>197</v>
      </c>
      <c r="J474">
        <v>44.1</v>
      </c>
      <c r="K474">
        <v>44.1</v>
      </c>
      <c r="L474" t="s">
        <v>1015</v>
      </c>
      <c r="M474" t="s">
        <v>198</v>
      </c>
      <c r="N474" t="s">
        <v>199</v>
      </c>
      <c r="O474">
        <v>0</v>
      </c>
      <c r="P474" t="s">
        <v>200</v>
      </c>
      <c r="Q474">
        <v>50780</v>
      </c>
      <c r="R474" t="s">
        <v>201</v>
      </c>
      <c r="S474" t="s">
        <v>202</v>
      </c>
      <c r="T474" t="s">
        <v>203</v>
      </c>
      <c r="U474" t="s">
        <v>1018</v>
      </c>
      <c r="V474" t="s">
        <v>1019</v>
      </c>
      <c r="W474" t="s">
        <v>658</v>
      </c>
    </row>
    <row r="475" spans="1:23" x14ac:dyDescent="0.25">
      <c r="A475" s="15">
        <v>43159</v>
      </c>
      <c r="B475" t="s">
        <v>1015</v>
      </c>
      <c r="C475" t="s">
        <v>208</v>
      </c>
      <c r="E475" t="s">
        <v>195</v>
      </c>
      <c r="F475">
        <v>61.9</v>
      </c>
      <c r="G475">
        <v>61.9</v>
      </c>
      <c r="H475" t="s">
        <v>196</v>
      </c>
      <c r="I475" t="s">
        <v>197</v>
      </c>
      <c r="J475">
        <v>61.9</v>
      </c>
      <c r="K475">
        <v>61.9</v>
      </c>
      <c r="L475" t="s">
        <v>1015</v>
      </c>
      <c r="M475" t="s">
        <v>198</v>
      </c>
      <c r="N475" t="s">
        <v>199</v>
      </c>
      <c r="O475">
        <v>0</v>
      </c>
      <c r="P475" t="s">
        <v>200</v>
      </c>
      <c r="Q475">
        <v>50780</v>
      </c>
      <c r="R475" t="s">
        <v>201</v>
      </c>
      <c r="S475" t="s">
        <v>202</v>
      </c>
      <c r="T475" t="s">
        <v>203</v>
      </c>
      <c r="U475" t="s">
        <v>1018</v>
      </c>
      <c r="V475" t="s">
        <v>1019</v>
      </c>
      <c r="W475" t="s">
        <v>658</v>
      </c>
    </row>
    <row r="476" spans="1:23" x14ac:dyDescent="0.25">
      <c r="A476" s="15">
        <v>43159</v>
      </c>
      <c r="B476" t="s">
        <v>475</v>
      </c>
      <c r="C476" t="s">
        <v>212</v>
      </c>
      <c r="E476" t="s">
        <v>195</v>
      </c>
      <c r="F476">
        <v>324.75</v>
      </c>
      <c r="G476">
        <v>324.75</v>
      </c>
      <c r="H476" t="s">
        <v>196</v>
      </c>
      <c r="I476" t="s">
        <v>197</v>
      </c>
      <c r="J476">
        <v>324.75</v>
      </c>
      <c r="K476">
        <v>324.75</v>
      </c>
      <c r="L476" t="s">
        <v>475</v>
      </c>
      <c r="M476" t="s">
        <v>198</v>
      </c>
      <c r="N476" t="s">
        <v>199</v>
      </c>
      <c r="O476">
        <v>0</v>
      </c>
      <c r="P476" t="s">
        <v>200</v>
      </c>
      <c r="Q476">
        <v>50781</v>
      </c>
      <c r="R476" t="s">
        <v>201</v>
      </c>
      <c r="S476" t="s">
        <v>202</v>
      </c>
      <c r="T476" t="s">
        <v>203</v>
      </c>
      <c r="U476" t="s">
        <v>1020</v>
      </c>
      <c r="V476" t="s">
        <v>1021</v>
      </c>
      <c r="W476" t="s">
        <v>658</v>
      </c>
    </row>
    <row r="477" spans="1:23" x14ac:dyDescent="0.25">
      <c r="A477" s="15">
        <v>43159</v>
      </c>
      <c r="B477" t="s">
        <v>228</v>
      </c>
      <c r="C477" t="s">
        <v>212</v>
      </c>
      <c r="E477" t="s">
        <v>195</v>
      </c>
      <c r="F477">
        <v>2955.7</v>
      </c>
      <c r="G477">
        <v>2955.7</v>
      </c>
      <c r="H477" t="s">
        <v>196</v>
      </c>
      <c r="I477" t="s">
        <v>197</v>
      </c>
      <c r="J477">
        <v>2955.7</v>
      </c>
      <c r="K477">
        <v>2955.7</v>
      </c>
      <c r="L477" t="s">
        <v>228</v>
      </c>
      <c r="M477" t="s">
        <v>198</v>
      </c>
      <c r="N477" t="s">
        <v>199</v>
      </c>
      <c r="O477">
        <v>0</v>
      </c>
      <c r="P477" t="s">
        <v>200</v>
      </c>
      <c r="Q477">
        <v>50784</v>
      </c>
      <c r="R477" t="s">
        <v>201</v>
      </c>
      <c r="S477" t="s">
        <v>202</v>
      </c>
      <c r="T477" t="s">
        <v>203</v>
      </c>
      <c r="U477" t="s">
        <v>1022</v>
      </c>
      <c r="V477" t="s">
        <v>1023</v>
      </c>
      <c r="W477" t="s">
        <v>658</v>
      </c>
    </row>
    <row r="478" spans="1:23" x14ac:dyDescent="0.25">
      <c r="A478" s="15">
        <v>43159</v>
      </c>
      <c r="B478" t="s">
        <v>285</v>
      </c>
      <c r="C478" t="s">
        <v>212</v>
      </c>
      <c r="E478" t="s">
        <v>195</v>
      </c>
      <c r="F478">
        <v>29.75</v>
      </c>
      <c r="G478">
        <v>29.75</v>
      </c>
      <c r="H478" t="s">
        <v>196</v>
      </c>
      <c r="I478" t="s">
        <v>197</v>
      </c>
      <c r="J478">
        <v>29.75</v>
      </c>
      <c r="K478">
        <v>29.75</v>
      </c>
      <c r="L478" t="s">
        <v>285</v>
      </c>
      <c r="M478" t="s">
        <v>198</v>
      </c>
      <c r="N478" t="s">
        <v>199</v>
      </c>
      <c r="O478">
        <v>0</v>
      </c>
      <c r="P478" t="s">
        <v>200</v>
      </c>
      <c r="Q478">
        <v>50785</v>
      </c>
      <c r="R478" t="s">
        <v>201</v>
      </c>
      <c r="S478" t="s">
        <v>202</v>
      </c>
      <c r="T478" t="s">
        <v>203</v>
      </c>
      <c r="U478" t="s">
        <v>1024</v>
      </c>
      <c r="V478" t="s">
        <v>1025</v>
      </c>
      <c r="W478" t="s">
        <v>658</v>
      </c>
    </row>
    <row r="479" spans="1:23" x14ac:dyDescent="0.25">
      <c r="A479" s="15">
        <v>43159</v>
      </c>
      <c r="B479" t="s">
        <v>228</v>
      </c>
      <c r="C479" t="s">
        <v>212</v>
      </c>
      <c r="E479" t="s">
        <v>195</v>
      </c>
      <c r="F479">
        <v>67.599999999999994</v>
      </c>
      <c r="G479">
        <v>67.599999999999994</v>
      </c>
      <c r="H479" t="s">
        <v>196</v>
      </c>
      <c r="I479" t="s">
        <v>197</v>
      </c>
      <c r="J479">
        <v>67.599999999999994</v>
      </c>
      <c r="K479">
        <v>67.599999999999994</v>
      </c>
      <c r="L479" t="s">
        <v>228</v>
      </c>
      <c r="M479" t="s">
        <v>198</v>
      </c>
      <c r="N479" t="s">
        <v>199</v>
      </c>
      <c r="O479">
        <v>0</v>
      </c>
      <c r="P479" t="s">
        <v>200</v>
      </c>
      <c r="Q479">
        <v>50786</v>
      </c>
      <c r="R479" t="s">
        <v>201</v>
      </c>
      <c r="S479" t="s">
        <v>202</v>
      </c>
      <c r="T479" t="s">
        <v>203</v>
      </c>
      <c r="U479" t="s">
        <v>1026</v>
      </c>
      <c r="V479" t="s">
        <v>1027</v>
      </c>
      <c r="W479" t="s">
        <v>658</v>
      </c>
    </row>
    <row r="480" spans="1:23" x14ac:dyDescent="0.25">
      <c r="A480" s="15">
        <v>43159</v>
      </c>
      <c r="B480" t="s">
        <v>228</v>
      </c>
      <c r="C480" t="s">
        <v>212</v>
      </c>
      <c r="E480" t="s">
        <v>195</v>
      </c>
      <c r="F480">
        <v>-104.04</v>
      </c>
      <c r="G480">
        <v>104.04</v>
      </c>
      <c r="H480" t="s">
        <v>217</v>
      </c>
      <c r="I480" t="s">
        <v>218</v>
      </c>
      <c r="J480">
        <v>104.04</v>
      </c>
      <c r="K480">
        <v>-104.04</v>
      </c>
      <c r="L480" t="s">
        <v>228</v>
      </c>
      <c r="M480" t="s">
        <v>198</v>
      </c>
      <c r="N480" t="s">
        <v>199</v>
      </c>
      <c r="O480">
        <v>0</v>
      </c>
      <c r="P480" t="s">
        <v>200</v>
      </c>
      <c r="Q480">
        <v>50787</v>
      </c>
      <c r="R480" t="s">
        <v>201</v>
      </c>
      <c r="S480" t="s">
        <v>202</v>
      </c>
      <c r="T480" t="s">
        <v>203</v>
      </c>
      <c r="U480" t="s">
        <v>1028</v>
      </c>
      <c r="V480" t="s">
        <v>1029</v>
      </c>
      <c r="W480" t="s">
        <v>658</v>
      </c>
    </row>
    <row r="481" spans="1:23" x14ac:dyDescent="0.25">
      <c r="A481" s="15">
        <v>43159</v>
      </c>
      <c r="B481" t="s">
        <v>285</v>
      </c>
      <c r="C481" t="s">
        <v>208</v>
      </c>
      <c r="E481" t="s">
        <v>195</v>
      </c>
      <c r="F481">
        <v>865.52</v>
      </c>
      <c r="G481">
        <v>865.52</v>
      </c>
      <c r="H481" t="s">
        <v>196</v>
      </c>
      <c r="I481" t="s">
        <v>197</v>
      </c>
      <c r="J481">
        <v>865.52</v>
      </c>
      <c r="K481">
        <v>865.52</v>
      </c>
      <c r="L481" t="s">
        <v>285</v>
      </c>
      <c r="M481" t="s">
        <v>198</v>
      </c>
      <c r="N481" t="s">
        <v>199</v>
      </c>
      <c r="O481">
        <v>0</v>
      </c>
      <c r="P481" t="s">
        <v>200</v>
      </c>
      <c r="Q481">
        <v>50789</v>
      </c>
      <c r="R481" t="s">
        <v>201</v>
      </c>
      <c r="S481" t="s">
        <v>202</v>
      </c>
      <c r="T481" t="s">
        <v>203</v>
      </c>
      <c r="U481" t="s">
        <v>1030</v>
      </c>
      <c r="V481" t="s">
        <v>1031</v>
      </c>
      <c r="W481" t="s">
        <v>658</v>
      </c>
    </row>
    <row r="482" spans="1:23" x14ac:dyDescent="0.25">
      <c r="A482" s="15">
        <v>43159</v>
      </c>
      <c r="B482" t="s">
        <v>618</v>
      </c>
      <c r="C482" t="s">
        <v>208</v>
      </c>
      <c r="E482" t="s">
        <v>195</v>
      </c>
      <c r="F482">
        <v>121.84</v>
      </c>
      <c r="G482">
        <v>121.84</v>
      </c>
      <c r="H482" t="s">
        <v>196</v>
      </c>
      <c r="I482" t="s">
        <v>197</v>
      </c>
      <c r="J482">
        <v>121.84</v>
      </c>
      <c r="K482">
        <v>121.84</v>
      </c>
      <c r="L482" t="s">
        <v>618</v>
      </c>
      <c r="M482" t="s">
        <v>198</v>
      </c>
      <c r="N482" t="s">
        <v>199</v>
      </c>
      <c r="O482">
        <v>0</v>
      </c>
      <c r="P482" t="s">
        <v>200</v>
      </c>
      <c r="Q482">
        <v>50790</v>
      </c>
      <c r="R482" t="s">
        <v>201</v>
      </c>
      <c r="S482" t="s">
        <v>202</v>
      </c>
      <c r="T482" t="s">
        <v>203</v>
      </c>
      <c r="U482" t="s">
        <v>1030</v>
      </c>
      <c r="V482" t="s">
        <v>1032</v>
      </c>
      <c r="W482" t="s">
        <v>658</v>
      </c>
    </row>
    <row r="483" spans="1:23" x14ac:dyDescent="0.25">
      <c r="A483" s="15">
        <v>43159</v>
      </c>
      <c r="B483" t="s">
        <v>228</v>
      </c>
      <c r="C483" t="s">
        <v>208</v>
      </c>
      <c r="E483" t="s">
        <v>195</v>
      </c>
      <c r="F483">
        <v>46.64</v>
      </c>
      <c r="G483">
        <v>46.64</v>
      </c>
      <c r="H483" t="s">
        <v>196</v>
      </c>
      <c r="I483" t="s">
        <v>197</v>
      </c>
      <c r="J483">
        <v>46.64</v>
      </c>
      <c r="K483">
        <v>46.64</v>
      </c>
      <c r="L483" t="s">
        <v>228</v>
      </c>
      <c r="M483" t="s">
        <v>198</v>
      </c>
      <c r="N483" t="s">
        <v>199</v>
      </c>
      <c r="O483">
        <v>0</v>
      </c>
      <c r="P483" t="s">
        <v>200</v>
      </c>
      <c r="Q483">
        <v>50792</v>
      </c>
      <c r="R483" t="s">
        <v>201</v>
      </c>
      <c r="S483" t="s">
        <v>202</v>
      </c>
      <c r="T483" t="s">
        <v>203</v>
      </c>
      <c r="U483" t="s">
        <v>1033</v>
      </c>
      <c r="V483" t="s">
        <v>1034</v>
      </c>
      <c r="W483" t="s">
        <v>658</v>
      </c>
    </row>
    <row r="484" spans="1:23" x14ac:dyDescent="0.25">
      <c r="A484" s="15">
        <v>43159</v>
      </c>
      <c r="B484" t="s">
        <v>228</v>
      </c>
      <c r="C484" t="s">
        <v>208</v>
      </c>
      <c r="E484" t="s">
        <v>195</v>
      </c>
      <c r="F484">
        <v>94</v>
      </c>
      <c r="G484">
        <v>94</v>
      </c>
      <c r="H484" t="s">
        <v>196</v>
      </c>
      <c r="I484" t="s">
        <v>197</v>
      </c>
      <c r="J484">
        <v>94</v>
      </c>
      <c r="K484">
        <v>94</v>
      </c>
      <c r="L484" t="s">
        <v>228</v>
      </c>
      <c r="M484" t="s">
        <v>198</v>
      </c>
      <c r="N484" t="s">
        <v>199</v>
      </c>
      <c r="O484">
        <v>0</v>
      </c>
      <c r="P484" t="s">
        <v>200</v>
      </c>
      <c r="Q484">
        <v>50793</v>
      </c>
      <c r="R484" t="s">
        <v>201</v>
      </c>
      <c r="S484" t="s">
        <v>202</v>
      </c>
      <c r="T484" t="s">
        <v>203</v>
      </c>
      <c r="U484" t="s">
        <v>1035</v>
      </c>
      <c r="V484" t="s">
        <v>1036</v>
      </c>
      <c r="W484" t="s">
        <v>658</v>
      </c>
    </row>
    <row r="485" spans="1:23" x14ac:dyDescent="0.25">
      <c r="A485" s="15">
        <v>43159</v>
      </c>
      <c r="B485" t="s">
        <v>560</v>
      </c>
      <c r="C485" t="s">
        <v>208</v>
      </c>
      <c r="E485" t="s">
        <v>195</v>
      </c>
      <c r="F485">
        <v>239.2</v>
      </c>
      <c r="G485">
        <v>239.2</v>
      </c>
      <c r="H485" t="s">
        <v>196</v>
      </c>
      <c r="I485" t="s">
        <v>197</v>
      </c>
      <c r="J485">
        <v>239.2</v>
      </c>
      <c r="K485">
        <v>239.2</v>
      </c>
      <c r="L485" t="s">
        <v>560</v>
      </c>
      <c r="M485" t="s">
        <v>198</v>
      </c>
      <c r="N485" t="s">
        <v>199</v>
      </c>
      <c r="O485">
        <v>0</v>
      </c>
      <c r="P485" t="s">
        <v>200</v>
      </c>
      <c r="Q485">
        <v>50794</v>
      </c>
      <c r="R485" t="s">
        <v>201</v>
      </c>
      <c r="S485" t="s">
        <v>202</v>
      </c>
      <c r="T485" t="s">
        <v>203</v>
      </c>
      <c r="U485" t="s">
        <v>1037</v>
      </c>
      <c r="V485" t="s">
        <v>1038</v>
      </c>
      <c r="W485" t="s">
        <v>658</v>
      </c>
    </row>
    <row r="486" spans="1:23" x14ac:dyDescent="0.25">
      <c r="A486" s="15">
        <v>43159</v>
      </c>
      <c r="B486" t="s">
        <v>228</v>
      </c>
      <c r="C486" t="s">
        <v>208</v>
      </c>
      <c r="E486" t="s">
        <v>195</v>
      </c>
      <c r="F486">
        <v>188.46</v>
      </c>
      <c r="G486">
        <v>188.46</v>
      </c>
      <c r="H486" t="s">
        <v>196</v>
      </c>
      <c r="I486" t="s">
        <v>197</v>
      </c>
      <c r="J486">
        <v>188.46</v>
      </c>
      <c r="K486">
        <v>188.46</v>
      </c>
      <c r="L486" t="s">
        <v>228</v>
      </c>
      <c r="M486" t="s">
        <v>198</v>
      </c>
      <c r="N486" t="s">
        <v>199</v>
      </c>
      <c r="O486">
        <v>0</v>
      </c>
      <c r="P486" t="s">
        <v>200</v>
      </c>
      <c r="Q486">
        <v>50797</v>
      </c>
      <c r="R486" t="s">
        <v>201</v>
      </c>
      <c r="S486" t="s">
        <v>202</v>
      </c>
      <c r="T486" t="s">
        <v>203</v>
      </c>
      <c r="U486" t="s">
        <v>1039</v>
      </c>
      <c r="V486" t="s">
        <v>1040</v>
      </c>
      <c r="W486" t="s">
        <v>658</v>
      </c>
    </row>
    <row r="487" spans="1:23" x14ac:dyDescent="0.25">
      <c r="A487" s="15">
        <v>43159</v>
      </c>
      <c r="B487" t="s">
        <v>228</v>
      </c>
      <c r="C487" t="s">
        <v>208</v>
      </c>
      <c r="E487" t="s">
        <v>195</v>
      </c>
      <c r="F487">
        <v>69.900000000000006</v>
      </c>
      <c r="G487">
        <v>69.900000000000006</v>
      </c>
      <c r="H487" t="s">
        <v>196</v>
      </c>
      <c r="I487" t="s">
        <v>197</v>
      </c>
      <c r="J487">
        <v>69.900000000000006</v>
      </c>
      <c r="K487">
        <v>69.900000000000006</v>
      </c>
      <c r="L487" t="s">
        <v>228</v>
      </c>
      <c r="M487" t="s">
        <v>198</v>
      </c>
      <c r="N487" t="s">
        <v>199</v>
      </c>
      <c r="O487">
        <v>0</v>
      </c>
      <c r="P487" t="s">
        <v>200</v>
      </c>
      <c r="Q487">
        <v>50800</v>
      </c>
      <c r="R487" t="s">
        <v>201</v>
      </c>
      <c r="S487" t="s">
        <v>202</v>
      </c>
      <c r="T487" t="s">
        <v>203</v>
      </c>
      <c r="U487" t="s">
        <v>1041</v>
      </c>
      <c r="V487" t="s">
        <v>1042</v>
      </c>
      <c r="W487" t="s">
        <v>658</v>
      </c>
    </row>
    <row r="488" spans="1:23" x14ac:dyDescent="0.25">
      <c r="A488" s="15">
        <v>43159</v>
      </c>
      <c r="B488" t="s">
        <v>475</v>
      </c>
      <c r="C488" t="s">
        <v>208</v>
      </c>
      <c r="E488" t="s">
        <v>195</v>
      </c>
      <c r="F488">
        <v>903.95</v>
      </c>
      <c r="G488">
        <v>903.95</v>
      </c>
      <c r="H488" t="s">
        <v>196</v>
      </c>
      <c r="I488" t="s">
        <v>197</v>
      </c>
      <c r="J488">
        <v>903.95</v>
      </c>
      <c r="K488">
        <v>903.95</v>
      </c>
      <c r="L488" t="s">
        <v>475</v>
      </c>
      <c r="M488" t="s">
        <v>198</v>
      </c>
      <c r="N488" t="s">
        <v>199</v>
      </c>
      <c r="O488">
        <v>0</v>
      </c>
      <c r="P488" t="s">
        <v>200</v>
      </c>
      <c r="Q488">
        <v>50802</v>
      </c>
      <c r="R488" t="s">
        <v>201</v>
      </c>
      <c r="S488" t="s">
        <v>202</v>
      </c>
      <c r="T488" t="s">
        <v>203</v>
      </c>
      <c r="U488" t="s">
        <v>1043</v>
      </c>
      <c r="V488" t="s">
        <v>1044</v>
      </c>
      <c r="W488" t="s">
        <v>658</v>
      </c>
    </row>
    <row r="489" spans="1:23" x14ac:dyDescent="0.25">
      <c r="A489" s="15">
        <v>43159</v>
      </c>
      <c r="B489" t="s">
        <v>228</v>
      </c>
      <c r="C489" t="s">
        <v>208</v>
      </c>
      <c r="E489" t="s">
        <v>195</v>
      </c>
      <c r="F489">
        <v>17.100000000000001</v>
      </c>
      <c r="G489">
        <v>17.100000000000001</v>
      </c>
      <c r="H489" t="s">
        <v>196</v>
      </c>
      <c r="I489" t="s">
        <v>197</v>
      </c>
      <c r="J489">
        <v>17.100000000000001</v>
      </c>
      <c r="K489">
        <v>17.100000000000001</v>
      </c>
      <c r="L489" t="s">
        <v>228</v>
      </c>
      <c r="M489" t="s">
        <v>198</v>
      </c>
      <c r="N489" t="s">
        <v>199</v>
      </c>
      <c r="O489">
        <v>0</v>
      </c>
      <c r="P489" t="s">
        <v>200</v>
      </c>
      <c r="Q489">
        <v>50809</v>
      </c>
      <c r="R489" t="s">
        <v>201</v>
      </c>
      <c r="S489" t="s">
        <v>202</v>
      </c>
      <c r="T489" t="s">
        <v>203</v>
      </c>
      <c r="U489" t="s">
        <v>1045</v>
      </c>
      <c r="V489" t="s">
        <v>1046</v>
      </c>
      <c r="W489" t="s">
        <v>658</v>
      </c>
    </row>
    <row r="490" spans="1:23" x14ac:dyDescent="0.25">
      <c r="A490" s="15">
        <v>43159</v>
      </c>
      <c r="B490" t="s">
        <v>228</v>
      </c>
      <c r="C490" t="s">
        <v>208</v>
      </c>
      <c r="E490" t="s">
        <v>195</v>
      </c>
      <c r="F490">
        <v>914.88</v>
      </c>
      <c r="G490">
        <v>914.88</v>
      </c>
      <c r="H490" t="s">
        <v>196</v>
      </c>
      <c r="I490" t="s">
        <v>197</v>
      </c>
      <c r="J490">
        <v>914.88</v>
      </c>
      <c r="K490">
        <v>914.88</v>
      </c>
      <c r="L490" t="s">
        <v>228</v>
      </c>
      <c r="M490" t="s">
        <v>198</v>
      </c>
      <c r="N490" t="s">
        <v>199</v>
      </c>
      <c r="O490">
        <v>0</v>
      </c>
      <c r="P490" t="s">
        <v>200</v>
      </c>
      <c r="Q490">
        <v>50810</v>
      </c>
      <c r="R490" t="s">
        <v>201</v>
      </c>
      <c r="S490" t="s">
        <v>202</v>
      </c>
      <c r="T490" t="s">
        <v>203</v>
      </c>
      <c r="U490" t="s">
        <v>1047</v>
      </c>
      <c r="V490" t="s">
        <v>1048</v>
      </c>
      <c r="W490" t="s">
        <v>658</v>
      </c>
    </row>
    <row r="491" spans="1:23" x14ac:dyDescent="0.25">
      <c r="A491" s="15">
        <v>43159</v>
      </c>
      <c r="B491" t="s">
        <v>228</v>
      </c>
      <c r="C491" t="s">
        <v>208</v>
      </c>
      <c r="E491" t="s">
        <v>195</v>
      </c>
      <c r="F491">
        <v>65.98</v>
      </c>
      <c r="G491">
        <v>65.98</v>
      </c>
      <c r="H491" t="s">
        <v>196</v>
      </c>
      <c r="I491" t="s">
        <v>197</v>
      </c>
      <c r="J491">
        <v>65.98</v>
      </c>
      <c r="K491">
        <v>65.98</v>
      </c>
      <c r="L491" t="s">
        <v>228</v>
      </c>
      <c r="M491" t="s">
        <v>198</v>
      </c>
      <c r="N491" t="s">
        <v>199</v>
      </c>
      <c r="O491">
        <v>0</v>
      </c>
      <c r="P491" t="s">
        <v>200</v>
      </c>
      <c r="Q491">
        <v>50811</v>
      </c>
      <c r="R491" t="s">
        <v>201</v>
      </c>
      <c r="S491" t="s">
        <v>202</v>
      </c>
      <c r="T491" t="s">
        <v>203</v>
      </c>
      <c r="U491" t="s">
        <v>1049</v>
      </c>
      <c r="V491" t="s">
        <v>1050</v>
      </c>
      <c r="W491" t="s">
        <v>658</v>
      </c>
    </row>
    <row r="492" spans="1:23" x14ac:dyDescent="0.25">
      <c r="A492" s="15">
        <v>43159</v>
      </c>
      <c r="B492" t="s">
        <v>490</v>
      </c>
      <c r="C492" t="s">
        <v>194</v>
      </c>
      <c r="E492" t="s">
        <v>195</v>
      </c>
      <c r="F492">
        <v>1943</v>
      </c>
      <c r="G492">
        <v>1943</v>
      </c>
      <c r="H492" t="s">
        <v>196</v>
      </c>
      <c r="I492" t="s">
        <v>197</v>
      </c>
      <c r="J492">
        <v>1943</v>
      </c>
      <c r="K492">
        <v>1943</v>
      </c>
      <c r="L492" t="s">
        <v>490</v>
      </c>
      <c r="M492" t="s">
        <v>198</v>
      </c>
      <c r="N492" t="s">
        <v>199</v>
      </c>
      <c r="O492">
        <v>0</v>
      </c>
      <c r="P492" t="s">
        <v>200</v>
      </c>
      <c r="Q492">
        <v>50816</v>
      </c>
      <c r="R492" t="s">
        <v>201</v>
      </c>
      <c r="S492" t="s">
        <v>202</v>
      </c>
      <c r="T492" t="s">
        <v>203</v>
      </c>
      <c r="U492" t="s">
        <v>1051</v>
      </c>
      <c r="V492" t="s">
        <v>1052</v>
      </c>
      <c r="W492" t="s">
        <v>658</v>
      </c>
    </row>
    <row r="493" spans="1:23" x14ac:dyDescent="0.25">
      <c r="A493" s="15">
        <v>43159</v>
      </c>
      <c r="B493" t="s">
        <v>555</v>
      </c>
      <c r="C493" t="s">
        <v>194</v>
      </c>
      <c r="E493" t="s">
        <v>195</v>
      </c>
      <c r="F493">
        <v>187.32</v>
      </c>
      <c r="G493">
        <v>187.32</v>
      </c>
      <c r="H493" t="s">
        <v>196</v>
      </c>
      <c r="I493" t="s">
        <v>218</v>
      </c>
      <c r="J493">
        <v>187.32</v>
      </c>
      <c r="K493">
        <v>187.32</v>
      </c>
      <c r="L493" t="s">
        <v>555</v>
      </c>
      <c r="M493" t="s">
        <v>198</v>
      </c>
      <c r="N493" t="s">
        <v>199</v>
      </c>
      <c r="O493">
        <v>0</v>
      </c>
      <c r="P493" t="s">
        <v>200</v>
      </c>
      <c r="Q493">
        <v>50817</v>
      </c>
      <c r="R493" t="s">
        <v>201</v>
      </c>
      <c r="S493" t="s">
        <v>202</v>
      </c>
      <c r="T493" t="s">
        <v>203</v>
      </c>
      <c r="U493" t="s">
        <v>1053</v>
      </c>
      <c r="V493" t="s">
        <v>1054</v>
      </c>
      <c r="W493" t="s">
        <v>658</v>
      </c>
    </row>
    <row r="494" spans="1:23" x14ac:dyDescent="0.25">
      <c r="A494" s="15">
        <v>43159</v>
      </c>
      <c r="B494" t="s">
        <v>380</v>
      </c>
      <c r="C494" t="s">
        <v>194</v>
      </c>
      <c r="E494" t="s">
        <v>195</v>
      </c>
      <c r="F494">
        <v>34.26</v>
      </c>
      <c r="G494">
        <v>34.26</v>
      </c>
      <c r="H494" t="s">
        <v>196</v>
      </c>
      <c r="I494" t="s">
        <v>197</v>
      </c>
      <c r="J494">
        <v>34.26</v>
      </c>
      <c r="K494">
        <v>34.26</v>
      </c>
      <c r="L494" t="s">
        <v>380</v>
      </c>
      <c r="M494" t="s">
        <v>198</v>
      </c>
      <c r="N494" t="s">
        <v>199</v>
      </c>
      <c r="O494">
        <v>0</v>
      </c>
      <c r="P494" t="s">
        <v>200</v>
      </c>
      <c r="Q494">
        <v>50818</v>
      </c>
      <c r="R494" t="s">
        <v>201</v>
      </c>
      <c r="S494" t="s">
        <v>202</v>
      </c>
      <c r="T494" t="s">
        <v>203</v>
      </c>
      <c r="U494" t="s">
        <v>1055</v>
      </c>
      <c r="V494" t="s">
        <v>1056</v>
      </c>
      <c r="W494" t="s">
        <v>658</v>
      </c>
    </row>
    <row r="495" spans="1:23" x14ac:dyDescent="0.25">
      <c r="A495" s="15">
        <v>43159</v>
      </c>
      <c r="B495" t="s">
        <v>225</v>
      </c>
      <c r="C495" t="s">
        <v>194</v>
      </c>
      <c r="E495" t="s">
        <v>195</v>
      </c>
      <c r="F495">
        <v>210.69</v>
      </c>
      <c r="G495">
        <v>210.69</v>
      </c>
      <c r="H495" t="s">
        <v>196</v>
      </c>
      <c r="I495" t="s">
        <v>197</v>
      </c>
      <c r="J495">
        <v>210.69</v>
      </c>
      <c r="K495">
        <v>210.69</v>
      </c>
      <c r="L495" t="s">
        <v>225</v>
      </c>
      <c r="M495" t="s">
        <v>198</v>
      </c>
      <c r="N495" t="s">
        <v>199</v>
      </c>
      <c r="O495">
        <v>0</v>
      </c>
      <c r="P495" t="s">
        <v>200</v>
      </c>
      <c r="Q495">
        <v>50819</v>
      </c>
      <c r="R495" t="s">
        <v>201</v>
      </c>
      <c r="S495" t="s">
        <v>202</v>
      </c>
      <c r="T495" t="s">
        <v>203</v>
      </c>
      <c r="U495" t="s">
        <v>1055</v>
      </c>
      <c r="V495" t="s">
        <v>1057</v>
      </c>
      <c r="W495" t="s">
        <v>658</v>
      </c>
    </row>
    <row r="496" spans="1:23" x14ac:dyDescent="0.25">
      <c r="A496" s="15">
        <v>43159</v>
      </c>
      <c r="B496" t="s">
        <v>285</v>
      </c>
      <c r="C496" t="s">
        <v>208</v>
      </c>
      <c r="E496" t="s">
        <v>195</v>
      </c>
      <c r="F496">
        <v>357.9</v>
      </c>
      <c r="G496">
        <v>357.9</v>
      </c>
      <c r="H496" t="s">
        <v>196</v>
      </c>
      <c r="I496" t="s">
        <v>197</v>
      </c>
      <c r="J496">
        <v>357.9</v>
      </c>
      <c r="K496">
        <v>357.9</v>
      </c>
      <c r="L496" t="s">
        <v>285</v>
      </c>
      <c r="M496" t="s">
        <v>198</v>
      </c>
      <c r="N496" t="s">
        <v>199</v>
      </c>
      <c r="O496">
        <v>0</v>
      </c>
      <c r="P496" t="s">
        <v>200</v>
      </c>
      <c r="Q496">
        <v>50828</v>
      </c>
      <c r="R496" t="s">
        <v>201</v>
      </c>
      <c r="S496" t="s">
        <v>202</v>
      </c>
      <c r="T496" t="s">
        <v>203</v>
      </c>
      <c r="U496" t="s">
        <v>1058</v>
      </c>
      <c r="V496" t="s">
        <v>1059</v>
      </c>
      <c r="W496" t="s">
        <v>658</v>
      </c>
    </row>
    <row r="497" spans="1:23" x14ac:dyDescent="0.25">
      <c r="A497" s="15">
        <v>43159</v>
      </c>
      <c r="B497" t="s">
        <v>228</v>
      </c>
      <c r="C497" t="s">
        <v>212</v>
      </c>
      <c r="E497" t="s">
        <v>195</v>
      </c>
      <c r="F497">
        <v>54.68</v>
      </c>
      <c r="G497">
        <v>54.68</v>
      </c>
      <c r="H497" t="s">
        <v>196</v>
      </c>
      <c r="I497" t="s">
        <v>197</v>
      </c>
      <c r="J497">
        <v>54.68</v>
      </c>
      <c r="K497">
        <v>54.68</v>
      </c>
      <c r="L497" t="s">
        <v>228</v>
      </c>
      <c r="M497" t="s">
        <v>198</v>
      </c>
      <c r="N497" t="s">
        <v>199</v>
      </c>
      <c r="O497">
        <v>0</v>
      </c>
      <c r="P497" t="s">
        <v>200</v>
      </c>
      <c r="Q497">
        <v>50835</v>
      </c>
      <c r="R497" t="s">
        <v>201</v>
      </c>
      <c r="S497" t="s">
        <v>202</v>
      </c>
      <c r="T497" t="s">
        <v>203</v>
      </c>
      <c r="U497" t="s">
        <v>1060</v>
      </c>
      <c r="V497" t="s">
        <v>1061</v>
      </c>
      <c r="W497" t="s">
        <v>658</v>
      </c>
    </row>
    <row r="498" spans="1:23" x14ac:dyDescent="0.25">
      <c r="A498" s="15">
        <v>43159</v>
      </c>
      <c r="B498" t="s">
        <v>228</v>
      </c>
      <c r="C498" t="s">
        <v>212</v>
      </c>
      <c r="E498" t="s">
        <v>195</v>
      </c>
      <c r="F498">
        <v>86.6</v>
      </c>
      <c r="G498">
        <v>86.6</v>
      </c>
      <c r="H498" t="s">
        <v>196</v>
      </c>
      <c r="I498" t="s">
        <v>197</v>
      </c>
      <c r="J498">
        <v>86.6</v>
      </c>
      <c r="K498">
        <v>86.6</v>
      </c>
      <c r="L498" t="s">
        <v>228</v>
      </c>
      <c r="M498" t="s">
        <v>198</v>
      </c>
      <c r="N498" t="s">
        <v>199</v>
      </c>
      <c r="O498">
        <v>0</v>
      </c>
      <c r="P498" t="s">
        <v>200</v>
      </c>
      <c r="Q498">
        <v>50836</v>
      </c>
      <c r="R498" t="s">
        <v>201</v>
      </c>
      <c r="S498" t="s">
        <v>202</v>
      </c>
      <c r="T498" t="s">
        <v>203</v>
      </c>
      <c r="U498" t="s">
        <v>1062</v>
      </c>
      <c r="V498" t="s">
        <v>1063</v>
      </c>
      <c r="W498" t="s">
        <v>658</v>
      </c>
    </row>
    <row r="499" spans="1:23" x14ac:dyDescent="0.25">
      <c r="A499" s="15">
        <v>43159</v>
      </c>
      <c r="B499" t="s">
        <v>228</v>
      </c>
      <c r="C499" t="s">
        <v>212</v>
      </c>
      <c r="E499" t="s">
        <v>195</v>
      </c>
      <c r="F499">
        <v>76.73</v>
      </c>
      <c r="G499">
        <v>76.73</v>
      </c>
      <c r="H499" t="s">
        <v>196</v>
      </c>
      <c r="I499" t="s">
        <v>197</v>
      </c>
      <c r="J499">
        <v>76.73</v>
      </c>
      <c r="K499">
        <v>76.73</v>
      </c>
      <c r="L499" t="s">
        <v>228</v>
      </c>
      <c r="M499" t="s">
        <v>198</v>
      </c>
      <c r="N499" t="s">
        <v>199</v>
      </c>
      <c r="O499">
        <v>0</v>
      </c>
      <c r="P499" t="s">
        <v>200</v>
      </c>
      <c r="Q499">
        <v>50837</v>
      </c>
      <c r="R499" t="s">
        <v>201</v>
      </c>
      <c r="S499" t="s">
        <v>202</v>
      </c>
      <c r="T499" t="s">
        <v>203</v>
      </c>
      <c r="U499" t="s">
        <v>1064</v>
      </c>
      <c r="V499" t="s">
        <v>1065</v>
      </c>
      <c r="W499" t="s">
        <v>658</v>
      </c>
    </row>
    <row r="500" spans="1:23" x14ac:dyDescent="0.25">
      <c r="A500" s="15">
        <v>43159</v>
      </c>
      <c r="B500" t="s">
        <v>228</v>
      </c>
      <c r="C500" t="s">
        <v>212</v>
      </c>
      <c r="E500" t="s">
        <v>195</v>
      </c>
      <c r="F500">
        <v>-210.6</v>
      </c>
      <c r="G500">
        <v>210.6</v>
      </c>
      <c r="H500" t="s">
        <v>217</v>
      </c>
      <c r="I500" t="s">
        <v>218</v>
      </c>
      <c r="J500">
        <v>210.6</v>
      </c>
      <c r="K500">
        <v>-210.6</v>
      </c>
      <c r="L500" t="s">
        <v>228</v>
      </c>
      <c r="M500" t="s">
        <v>198</v>
      </c>
      <c r="N500" t="s">
        <v>199</v>
      </c>
      <c r="O500">
        <v>0</v>
      </c>
      <c r="P500" t="s">
        <v>200</v>
      </c>
      <c r="Q500">
        <v>50838</v>
      </c>
      <c r="R500" t="s">
        <v>201</v>
      </c>
      <c r="S500" t="s">
        <v>202</v>
      </c>
      <c r="T500" t="s">
        <v>203</v>
      </c>
      <c r="U500" t="s">
        <v>1066</v>
      </c>
      <c r="V500" t="s">
        <v>1067</v>
      </c>
      <c r="W500" t="s">
        <v>658</v>
      </c>
    </row>
    <row r="501" spans="1:23" x14ac:dyDescent="0.25">
      <c r="A501" s="15">
        <v>43159</v>
      </c>
      <c r="B501" t="s">
        <v>228</v>
      </c>
      <c r="C501" t="s">
        <v>212</v>
      </c>
      <c r="E501" t="s">
        <v>195</v>
      </c>
      <c r="F501">
        <v>-152.4</v>
      </c>
      <c r="G501">
        <v>152.4</v>
      </c>
      <c r="H501" t="s">
        <v>217</v>
      </c>
      <c r="I501" t="s">
        <v>218</v>
      </c>
      <c r="J501">
        <v>152.4</v>
      </c>
      <c r="K501">
        <v>-152.4</v>
      </c>
      <c r="L501" t="s">
        <v>228</v>
      </c>
      <c r="M501" t="s">
        <v>198</v>
      </c>
      <c r="N501" t="s">
        <v>199</v>
      </c>
      <c r="O501">
        <v>0</v>
      </c>
      <c r="P501" t="s">
        <v>200</v>
      </c>
      <c r="Q501">
        <v>50839</v>
      </c>
      <c r="R501" t="s">
        <v>201</v>
      </c>
      <c r="S501" t="s">
        <v>202</v>
      </c>
      <c r="T501" t="s">
        <v>203</v>
      </c>
      <c r="U501" t="s">
        <v>1068</v>
      </c>
      <c r="V501" t="s">
        <v>1069</v>
      </c>
      <c r="W501" t="s">
        <v>658</v>
      </c>
    </row>
    <row r="502" spans="1:23" x14ac:dyDescent="0.25">
      <c r="A502" s="15">
        <v>43159</v>
      </c>
      <c r="B502" t="s">
        <v>228</v>
      </c>
      <c r="C502" t="s">
        <v>212</v>
      </c>
      <c r="E502" t="s">
        <v>195</v>
      </c>
      <c r="F502">
        <v>4.95</v>
      </c>
      <c r="G502">
        <v>4.95</v>
      </c>
      <c r="H502" t="s">
        <v>196</v>
      </c>
      <c r="I502" t="s">
        <v>197</v>
      </c>
      <c r="J502">
        <v>4.95</v>
      </c>
      <c r="K502">
        <v>4.95</v>
      </c>
      <c r="L502" t="s">
        <v>228</v>
      </c>
      <c r="M502" t="s">
        <v>198</v>
      </c>
      <c r="N502" t="s">
        <v>199</v>
      </c>
      <c r="O502">
        <v>0</v>
      </c>
      <c r="P502" t="s">
        <v>200</v>
      </c>
      <c r="Q502">
        <v>50842</v>
      </c>
      <c r="R502" t="s">
        <v>201</v>
      </c>
      <c r="S502" t="s">
        <v>202</v>
      </c>
      <c r="T502" t="s">
        <v>203</v>
      </c>
      <c r="U502" t="s">
        <v>1070</v>
      </c>
      <c r="V502" t="s">
        <v>1071</v>
      </c>
      <c r="W502" t="s">
        <v>658</v>
      </c>
    </row>
    <row r="503" spans="1:23" x14ac:dyDescent="0.25">
      <c r="A503" s="15">
        <v>43159</v>
      </c>
      <c r="B503" t="s">
        <v>475</v>
      </c>
      <c r="C503" t="s">
        <v>194</v>
      </c>
      <c r="E503" t="s">
        <v>195</v>
      </c>
      <c r="F503">
        <v>721.75</v>
      </c>
      <c r="G503">
        <v>721.75</v>
      </c>
      <c r="H503" t="s">
        <v>196</v>
      </c>
      <c r="I503" t="s">
        <v>197</v>
      </c>
      <c r="J503">
        <v>721.75</v>
      </c>
      <c r="K503">
        <v>721.75</v>
      </c>
      <c r="L503" t="s">
        <v>475</v>
      </c>
      <c r="M503" t="s">
        <v>198</v>
      </c>
      <c r="N503" t="s">
        <v>199</v>
      </c>
      <c r="O503">
        <v>0</v>
      </c>
      <c r="P503" t="s">
        <v>200</v>
      </c>
      <c r="Q503">
        <v>51201</v>
      </c>
      <c r="R503" t="s">
        <v>201</v>
      </c>
      <c r="S503" t="s">
        <v>202</v>
      </c>
      <c r="T503" t="s">
        <v>203</v>
      </c>
      <c r="U503" t="s">
        <v>1072</v>
      </c>
      <c r="V503" t="s">
        <v>1073</v>
      </c>
      <c r="W503" t="s">
        <v>658</v>
      </c>
    </row>
    <row r="504" spans="1:23" x14ac:dyDescent="0.25">
      <c r="A504" s="15">
        <v>43159</v>
      </c>
      <c r="B504" t="s">
        <v>490</v>
      </c>
      <c r="C504" t="s">
        <v>194</v>
      </c>
      <c r="E504" t="s">
        <v>195</v>
      </c>
      <c r="F504">
        <v>1791</v>
      </c>
      <c r="G504">
        <v>1791</v>
      </c>
      <c r="H504" t="s">
        <v>196</v>
      </c>
      <c r="I504" t="s">
        <v>197</v>
      </c>
      <c r="J504">
        <v>1791</v>
      </c>
      <c r="K504">
        <v>1791</v>
      </c>
      <c r="L504" t="s">
        <v>490</v>
      </c>
      <c r="M504" t="s">
        <v>198</v>
      </c>
      <c r="N504" t="s">
        <v>199</v>
      </c>
      <c r="O504">
        <v>0</v>
      </c>
      <c r="P504" t="s">
        <v>200</v>
      </c>
      <c r="Q504">
        <v>51206</v>
      </c>
      <c r="R504" t="s">
        <v>201</v>
      </c>
      <c r="S504" t="s">
        <v>202</v>
      </c>
      <c r="T504" t="s">
        <v>203</v>
      </c>
      <c r="U504" t="s">
        <v>1074</v>
      </c>
      <c r="V504" t="s">
        <v>1075</v>
      </c>
      <c r="W504" t="s">
        <v>658</v>
      </c>
    </row>
    <row r="505" spans="1:23" x14ac:dyDescent="0.25">
      <c r="A505" s="15">
        <v>43159</v>
      </c>
      <c r="B505" t="s">
        <v>325</v>
      </c>
      <c r="C505" t="s">
        <v>211</v>
      </c>
      <c r="E505" t="s">
        <v>195</v>
      </c>
      <c r="F505">
        <v>6.53</v>
      </c>
      <c r="G505">
        <v>6.53</v>
      </c>
      <c r="H505" t="s">
        <v>196</v>
      </c>
      <c r="I505" t="s">
        <v>197</v>
      </c>
      <c r="J505">
        <v>6.53</v>
      </c>
      <c r="K505">
        <v>6.53</v>
      </c>
      <c r="L505" t="s">
        <v>325</v>
      </c>
      <c r="M505" t="s">
        <v>198</v>
      </c>
      <c r="N505" t="s">
        <v>316</v>
      </c>
      <c r="O505">
        <v>0</v>
      </c>
      <c r="P505" t="s">
        <v>200</v>
      </c>
      <c r="Q505">
        <v>50329</v>
      </c>
      <c r="R505" t="s">
        <v>201</v>
      </c>
      <c r="S505" t="s">
        <v>202</v>
      </c>
      <c r="T505" t="s">
        <v>203</v>
      </c>
      <c r="U505" t="s">
        <v>928</v>
      </c>
      <c r="V505" t="s">
        <v>929</v>
      </c>
      <c r="W505" t="s">
        <v>658</v>
      </c>
    </row>
    <row r="506" spans="1:23" x14ac:dyDescent="0.25">
      <c r="A506" s="15">
        <v>43159</v>
      </c>
      <c r="B506" t="s">
        <v>325</v>
      </c>
      <c r="C506" t="s">
        <v>212</v>
      </c>
      <c r="E506" t="s">
        <v>195</v>
      </c>
      <c r="F506">
        <v>6.53</v>
      </c>
      <c r="G506">
        <v>6.53</v>
      </c>
      <c r="H506" t="s">
        <v>196</v>
      </c>
      <c r="I506" t="s">
        <v>197</v>
      </c>
      <c r="J506">
        <v>6.53</v>
      </c>
      <c r="K506">
        <v>6.53</v>
      </c>
      <c r="L506" t="s">
        <v>325</v>
      </c>
      <c r="M506" t="s">
        <v>198</v>
      </c>
      <c r="N506" t="s">
        <v>316</v>
      </c>
      <c r="O506">
        <v>0</v>
      </c>
      <c r="P506" t="s">
        <v>200</v>
      </c>
      <c r="Q506">
        <v>50329</v>
      </c>
      <c r="R506" t="s">
        <v>201</v>
      </c>
      <c r="S506" t="s">
        <v>202</v>
      </c>
      <c r="T506" t="s">
        <v>203</v>
      </c>
      <c r="U506" t="s">
        <v>928</v>
      </c>
      <c r="V506" t="s">
        <v>929</v>
      </c>
      <c r="W506" t="s">
        <v>658</v>
      </c>
    </row>
    <row r="507" spans="1:23" x14ac:dyDescent="0.25">
      <c r="A507" s="15">
        <v>43159</v>
      </c>
      <c r="B507" t="s">
        <v>325</v>
      </c>
      <c r="C507" t="s">
        <v>194</v>
      </c>
      <c r="E507" t="s">
        <v>195</v>
      </c>
      <c r="F507">
        <v>6.53</v>
      </c>
      <c r="G507">
        <v>6.53</v>
      </c>
      <c r="H507" t="s">
        <v>196</v>
      </c>
      <c r="I507" t="s">
        <v>197</v>
      </c>
      <c r="J507">
        <v>6.53</v>
      </c>
      <c r="K507">
        <v>6.53</v>
      </c>
      <c r="L507" t="s">
        <v>325</v>
      </c>
      <c r="M507" t="s">
        <v>198</v>
      </c>
      <c r="N507" t="s">
        <v>316</v>
      </c>
      <c r="O507">
        <v>0</v>
      </c>
      <c r="P507" t="s">
        <v>200</v>
      </c>
      <c r="Q507">
        <v>50329</v>
      </c>
      <c r="R507" t="s">
        <v>201</v>
      </c>
      <c r="S507" t="s">
        <v>202</v>
      </c>
      <c r="T507" t="s">
        <v>203</v>
      </c>
      <c r="U507" t="s">
        <v>928</v>
      </c>
      <c r="V507" t="s">
        <v>929</v>
      </c>
      <c r="W507" t="s">
        <v>658</v>
      </c>
    </row>
    <row r="508" spans="1:23" x14ac:dyDescent="0.25">
      <c r="A508" s="15">
        <v>43159</v>
      </c>
      <c r="B508" t="s">
        <v>325</v>
      </c>
      <c r="C508" t="s">
        <v>207</v>
      </c>
      <c r="E508" t="s">
        <v>195</v>
      </c>
      <c r="F508">
        <v>6.5</v>
      </c>
      <c r="G508">
        <v>6.5</v>
      </c>
      <c r="H508" t="s">
        <v>196</v>
      </c>
      <c r="I508" t="s">
        <v>197</v>
      </c>
      <c r="J508">
        <v>6.5</v>
      </c>
      <c r="K508">
        <v>6.5</v>
      </c>
      <c r="L508" t="s">
        <v>325</v>
      </c>
      <c r="M508" t="s">
        <v>198</v>
      </c>
      <c r="N508" t="s">
        <v>316</v>
      </c>
      <c r="O508">
        <v>0</v>
      </c>
      <c r="P508" t="s">
        <v>200</v>
      </c>
      <c r="Q508">
        <v>50329</v>
      </c>
      <c r="R508" t="s">
        <v>201</v>
      </c>
      <c r="S508" t="s">
        <v>202</v>
      </c>
      <c r="T508" t="s">
        <v>203</v>
      </c>
      <c r="U508" t="s">
        <v>928</v>
      </c>
      <c r="V508" t="s">
        <v>929</v>
      </c>
      <c r="W508" t="s">
        <v>658</v>
      </c>
    </row>
    <row r="509" spans="1:23" x14ac:dyDescent="0.25">
      <c r="A509" s="15">
        <v>43160</v>
      </c>
      <c r="B509" t="s">
        <v>244</v>
      </c>
      <c r="C509" t="s">
        <v>208</v>
      </c>
      <c r="E509" t="s">
        <v>195</v>
      </c>
      <c r="F509">
        <v>643.05999999999995</v>
      </c>
      <c r="G509">
        <v>643.05999999999995</v>
      </c>
      <c r="H509" t="s">
        <v>196</v>
      </c>
      <c r="I509" t="s">
        <v>197</v>
      </c>
      <c r="J509">
        <v>643.05999999999995</v>
      </c>
      <c r="K509">
        <v>643.05999999999995</v>
      </c>
      <c r="L509" t="s">
        <v>244</v>
      </c>
      <c r="M509" t="s">
        <v>198</v>
      </c>
      <c r="N509" t="s">
        <v>245</v>
      </c>
      <c r="O509">
        <v>0</v>
      </c>
      <c r="P509" t="s">
        <v>200</v>
      </c>
      <c r="Q509">
        <v>50314</v>
      </c>
      <c r="R509" t="s">
        <v>201</v>
      </c>
      <c r="S509" t="s">
        <v>202</v>
      </c>
      <c r="T509" t="s">
        <v>203</v>
      </c>
      <c r="U509" t="s">
        <v>1076</v>
      </c>
      <c r="V509" t="s">
        <v>1077</v>
      </c>
      <c r="W509" t="s">
        <v>658</v>
      </c>
    </row>
    <row r="510" spans="1:23" x14ac:dyDescent="0.25">
      <c r="A510" s="15">
        <v>43160</v>
      </c>
      <c r="B510" t="s">
        <v>248</v>
      </c>
      <c r="C510" t="s">
        <v>249</v>
      </c>
      <c r="E510" t="s">
        <v>195</v>
      </c>
      <c r="F510">
        <v>2044.07</v>
      </c>
      <c r="G510">
        <v>2044.07</v>
      </c>
      <c r="H510" t="s">
        <v>196</v>
      </c>
      <c r="I510" t="s">
        <v>197</v>
      </c>
      <c r="J510">
        <v>2044.07</v>
      </c>
      <c r="K510">
        <v>2044.07</v>
      </c>
      <c r="L510" t="s">
        <v>248</v>
      </c>
      <c r="M510" t="s">
        <v>198</v>
      </c>
      <c r="N510" t="s">
        <v>250</v>
      </c>
      <c r="O510">
        <v>0</v>
      </c>
      <c r="P510" t="s">
        <v>200</v>
      </c>
      <c r="Q510">
        <v>50315</v>
      </c>
      <c r="R510" t="s">
        <v>201</v>
      </c>
      <c r="S510" t="s">
        <v>202</v>
      </c>
      <c r="T510" t="s">
        <v>203</v>
      </c>
      <c r="U510" t="s">
        <v>1078</v>
      </c>
      <c r="V510" t="s">
        <v>1079</v>
      </c>
      <c r="W510" t="s">
        <v>658</v>
      </c>
    </row>
    <row r="511" spans="1:23" x14ac:dyDescent="0.25">
      <c r="A511" s="15">
        <v>43160</v>
      </c>
      <c r="B511" t="s">
        <v>253</v>
      </c>
      <c r="C511" t="s">
        <v>194</v>
      </c>
      <c r="E511" t="s">
        <v>195</v>
      </c>
      <c r="F511">
        <v>2400</v>
      </c>
      <c r="G511">
        <v>2400</v>
      </c>
      <c r="H511" t="s">
        <v>196</v>
      </c>
      <c r="I511" t="s">
        <v>197</v>
      </c>
      <c r="J511">
        <v>2400</v>
      </c>
      <c r="K511">
        <v>2400</v>
      </c>
      <c r="L511" t="s">
        <v>253</v>
      </c>
      <c r="M511" t="s">
        <v>198</v>
      </c>
      <c r="N511" t="s">
        <v>254</v>
      </c>
      <c r="O511">
        <v>0</v>
      </c>
      <c r="P511" t="s">
        <v>200</v>
      </c>
      <c r="Q511">
        <v>50316</v>
      </c>
      <c r="R511" t="s">
        <v>201</v>
      </c>
      <c r="S511" t="s">
        <v>202</v>
      </c>
      <c r="T511" t="s">
        <v>203</v>
      </c>
      <c r="U511" t="s">
        <v>1080</v>
      </c>
      <c r="V511" t="s">
        <v>1081</v>
      </c>
      <c r="W511" t="s">
        <v>658</v>
      </c>
    </row>
    <row r="512" spans="1:23" x14ac:dyDescent="0.25">
      <c r="A512" s="15">
        <v>43160</v>
      </c>
      <c r="B512" t="s">
        <v>228</v>
      </c>
      <c r="C512" t="s">
        <v>212</v>
      </c>
      <c r="E512" t="s">
        <v>195</v>
      </c>
      <c r="F512">
        <v>26.84</v>
      </c>
      <c r="G512">
        <v>26.84</v>
      </c>
      <c r="H512" t="s">
        <v>196</v>
      </c>
      <c r="I512" t="s">
        <v>197</v>
      </c>
      <c r="J512">
        <v>26.84</v>
      </c>
      <c r="K512">
        <v>26.84</v>
      </c>
      <c r="L512" t="s">
        <v>228</v>
      </c>
      <c r="M512" t="s">
        <v>198</v>
      </c>
      <c r="N512" t="s">
        <v>199</v>
      </c>
      <c r="O512">
        <v>0</v>
      </c>
      <c r="P512" t="s">
        <v>200</v>
      </c>
      <c r="Q512">
        <v>50393</v>
      </c>
      <c r="R512" t="s">
        <v>201</v>
      </c>
      <c r="S512" t="s">
        <v>202</v>
      </c>
      <c r="T512" t="s">
        <v>203</v>
      </c>
      <c r="U512" t="s">
        <v>1082</v>
      </c>
      <c r="V512" t="s">
        <v>1083</v>
      </c>
      <c r="W512" t="s">
        <v>658</v>
      </c>
    </row>
    <row r="513" spans="1:23" x14ac:dyDescent="0.25">
      <c r="A513" s="15">
        <v>43160</v>
      </c>
      <c r="B513" t="s">
        <v>193</v>
      </c>
      <c r="C513" t="s">
        <v>194</v>
      </c>
      <c r="E513" t="s">
        <v>195</v>
      </c>
      <c r="F513">
        <v>420.05</v>
      </c>
      <c r="G513">
        <v>420.05</v>
      </c>
      <c r="H513" t="s">
        <v>196</v>
      </c>
      <c r="I513" t="s">
        <v>197</v>
      </c>
      <c r="J513">
        <v>420.05</v>
      </c>
      <c r="K513">
        <v>420.05</v>
      </c>
      <c r="L513" t="s">
        <v>193</v>
      </c>
      <c r="M513" t="s">
        <v>198</v>
      </c>
      <c r="N513" t="s">
        <v>199</v>
      </c>
      <c r="O513">
        <v>0</v>
      </c>
      <c r="P513" t="s">
        <v>200</v>
      </c>
      <c r="Q513">
        <v>50814</v>
      </c>
      <c r="R513" t="s">
        <v>201</v>
      </c>
      <c r="S513" t="s">
        <v>202</v>
      </c>
      <c r="T513" t="s">
        <v>203</v>
      </c>
      <c r="U513" t="s">
        <v>1084</v>
      </c>
      <c r="V513" t="s">
        <v>1085</v>
      </c>
      <c r="W513" t="s">
        <v>658</v>
      </c>
    </row>
    <row r="514" spans="1:23" x14ac:dyDescent="0.25">
      <c r="A514" s="15">
        <v>43160</v>
      </c>
      <c r="B514" t="s">
        <v>193</v>
      </c>
      <c r="C514" t="s">
        <v>207</v>
      </c>
      <c r="E514" t="s">
        <v>195</v>
      </c>
      <c r="F514">
        <v>420.04</v>
      </c>
      <c r="G514">
        <v>420.04</v>
      </c>
      <c r="H514" t="s">
        <v>196</v>
      </c>
      <c r="I514" t="s">
        <v>197</v>
      </c>
      <c r="J514">
        <v>420.04</v>
      </c>
      <c r="K514">
        <v>420.04</v>
      </c>
      <c r="L514" t="s">
        <v>193</v>
      </c>
      <c r="M514" t="s">
        <v>198</v>
      </c>
      <c r="N514" t="s">
        <v>199</v>
      </c>
      <c r="O514">
        <v>0</v>
      </c>
      <c r="P514" t="s">
        <v>200</v>
      </c>
      <c r="Q514">
        <v>50814</v>
      </c>
      <c r="R514" t="s">
        <v>201</v>
      </c>
      <c r="S514" t="s">
        <v>202</v>
      </c>
      <c r="T514" t="s">
        <v>203</v>
      </c>
      <c r="U514" t="s">
        <v>1084</v>
      </c>
      <c r="V514" t="s">
        <v>1085</v>
      </c>
      <c r="W514" t="s">
        <v>658</v>
      </c>
    </row>
    <row r="515" spans="1:23" x14ac:dyDescent="0.25">
      <c r="A515" s="15">
        <v>43160</v>
      </c>
      <c r="B515" t="s">
        <v>193</v>
      </c>
      <c r="C515" t="s">
        <v>208</v>
      </c>
      <c r="E515" t="s">
        <v>195</v>
      </c>
      <c r="F515">
        <v>313.39</v>
      </c>
      <c r="G515">
        <v>313.39</v>
      </c>
      <c r="H515" t="s">
        <v>196</v>
      </c>
      <c r="I515" t="s">
        <v>197</v>
      </c>
      <c r="J515">
        <v>313.39</v>
      </c>
      <c r="K515">
        <v>313.39</v>
      </c>
      <c r="L515" t="s">
        <v>193</v>
      </c>
      <c r="M515" t="s">
        <v>198</v>
      </c>
      <c r="N515" t="s">
        <v>199</v>
      </c>
      <c r="O515">
        <v>0</v>
      </c>
      <c r="P515" t="s">
        <v>200</v>
      </c>
      <c r="Q515">
        <v>50815</v>
      </c>
      <c r="R515" t="s">
        <v>201</v>
      </c>
      <c r="S515" t="s">
        <v>202</v>
      </c>
      <c r="T515" t="s">
        <v>203</v>
      </c>
      <c r="U515" t="s">
        <v>1086</v>
      </c>
      <c r="V515" t="s">
        <v>1087</v>
      </c>
      <c r="W515" t="s">
        <v>658</v>
      </c>
    </row>
    <row r="516" spans="1:23" x14ac:dyDescent="0.25">
      <c r="A516" s="15">
        <v>43160</v>
      </c>
      <c r="B516" t="s">
        <v>193</v>
      </c>
      <c r="C516" t="s">
        <v>211</v>
      </c>
      <c r="E516" t="s">
        <v>195</v>
      </c>
      <c r="F516">
        <v>313.38</v>
      </c>
      <c r="G516">
        <v>313.38</v>
      </c>
      <c r="H516" t="s">
        <v>196</v>
      </c>
      <c r="I516" t="s">
        <v>197</v>
      </c>
      <c r="J516">
        <v>313.38</v>
      </c>
      <c r="K516">
        <v>313.38</v>
      </c>
      <c r="L516" t="s">
        <v>193</v>
      </c>
      <c r="M516" t="s">
        <v>198</v>
      </c>
      <c r="N516" t="s">
        <v>199</v>
      </c>
      <c r="O516">
        <v>0</v>
      </c>
      <c r="P516" t="s">
        <v>200</v>
      </c>
      <c r="Q516">
        <v>50815</v>
      </c>
      <c r="R516" t="s">
        <v>201</v>
      </c>
      <c r="S516" t="s">
        <v>202</v>
      </c>
      <c r="T516" t="s">
        <v>203</v>
      </c>
      <c r="U516" t="s">
        <v>1086</v>
      </c>
      <c r="V516" t="s">
        <v>1087</v>
      </c>
      <c r="W516" t="s">
        <v>658</v>
      </c>
    </row>
    <row r="517" spans="1:23" x14ac:dyDescent="0.25">
      <c r="A517" s="15">
        <v>43160</v>
      </c>
      <c r="B517" t="s">
        <v>193</v>
      </c>
      <c r="C517" t="s">
        <v>212</v>
      </c>
      <c r="E517" t="s">
        <v>195</v>
      </c>
      <c r="F517">
        <v>313.39</v>
      </c>
      <c r="G517">
        <v>313.39</v>
      </c>
      <c r="H517" t="s">
        <v>196</v>
      </c>
      <c r="I517" t="s">
        <v>197</v>
      </c>
      <c r="J517">
        <v>313.39</v>
      </c>
      <c r="K517">
        <v>313.39</v>
      </c>
      <c r="L517" t="s">
        <v>193</v>
      </c>
      <c r="M517" t="s">
        <v>198</v>
      </c>
      <c r="N517" t="s">
        <v>199</v>
      </c>
      <c r="O517">
        <v>0</v>
      </c>
      <c r="P517" t="s">
        <v>200</v>
      </c>
      <c r="Q517">
        <v>50815</v>
      </c>
      <c r="R517" t="s">
        <v>201</v>
      </c>
      <c r="S517" t="s">
        <v>202</v>
      </c>
      <c r="T517" t="s">
        <v>203</v>
      </c>
      <c r="U517" t="s">
        <v>1086</v>
      </c>
      <c r="V517" t="s">
        <v>1087</v>
      </c>
      <c r="W517" t="s">
        <v>658</v>
      </c>
    </row>
    <row r="518" spans="1:23" x14ac:dyDescent="0.25">
      <c r="A518" s="15">
        <v>43160</v>
      </c>
      <c r="B518" t="s">
        <v>1015</v>
      </c>
      <c r="C518" t="s">
        <v>208</v>
      </c>
      <c r="E518" t="s">
        <v>195</v>
      </c>
      <c r="F518">
        <v>265</v>
      </c>
      <c r="G518">
        <v>265</v>
      </c>
      <c r="H518" t="s">
        <v>196</v>
      </c>
      <c r="I518" t="s">
        <v>197</v>
      </c>
      <c r="J518">
        <v>265</v>
      </c>
      <c r="K518">
        <v>265</v>
      </c>
      <c r="L518" t="s">
        <v>1015</v>
      </c>
      <c r="M518" t="s">
        <v>198</v>
      </c>
      <c r="N518" t="s">
        <v>199</v>
      </c>
      <c r="O518">
        <v>0</v>
      </c>
      <c r="P518" t="s">
        <v>200</v>
      </c>
      <c r="Q518">
        <v>50846</v>
      </c>
      <c r="R518" t="s">
        <v>201</v>
      </c>
      <c r="S518" t="s">
        <v>202</v>
      </c>
      <c r="T518" t="s">
        <v>203</v>
      </c>
      <c r="U518" t="s">
        <v>1088</v>
      </c>
      <c r="V518" t="s">
        <v>1089</v>
      </c>
      <c r="W518" t="s">
        <v>658</v>
      </c>
    </row>
    <row r="519" spans="1:23" x14ac:dyDescent="0.25">
      <c r="A519" s="15">
        <v>43160</v>
      </c>
      <c r="B519" t="s">
        <v>295</v>
      </c>
      <c r="C519" t="s">
        <v>194</v>
      </c>
      <c r="E519" t="s">
        <v>195</v>
      </c>
      <c r="F519">
        <v>324.72000000000003</v>
      </c>
      <c r="G519">
        <v>324.72000000000003</v>
      </c>
      <c r="H519" t="s">
        <v>196</v>
      </c>
      <c r="I519" t="s">
        <v>197</v>
      </c>
      <c r="J519">
        <v>324.72000000000003</v>
      </c>
      <c r="K519">
        <v>324.72000000000003</v>
      </c>
      <c r="L519" t="s">
        <v>295</v>
      </c>
      <c r="M519" t="s">
        <v>198</v>
      </c>
      <c r="N519" t="s">
        <v>199</v>
      </c>
      <c r="O519">
        <v>0</v>
      </c>
      <c r="P519" t="s">
        <v>200</v>
      </c>
      <c r="Q519">
        <v>50863</v>
      </c>
      <c r="R519" t="s">
        <v>201</v>
      </c>
      <c r="S519" t="s">
        <v>202</v>
      </c>
      <c r="T519" t="s">
        <v>203</v>
      </c>
      <c r="U519" t="s">
        <v>1090</v>
      </c>
      <c r="V519" t="s">
        <v>1091</v>
      </c>
      <c r="W519" t="s">
        <v>658</v>
      </c>
    </row>
    <row r="520" spans="1:23" x14ac:dyDescent="0.25">
      <c r="A520" s="15">
        <v>43160</v>
      </c>
      <c r="B520" t="s">
        <v>213</v>
      </c>
      <c r="C520" t="s">
        <v>194</v>
      </c>
      <c r="E520" t="s">
        <v>195</v>
      </c>
      <c r="F520">
        <v>11.39</v>
      </c>
      <c r="G520">
        <v>11.39</v>
      </c>
      <c r="H520" t="s">
        <v>196</v>
      </c>
      <c r="I520" t="s">
        <v>197</v>
      </c>
      <c r="J520">
        <v>11.39</v>
      </c>
      <c r="K520">
        <v>11.39</v>
      </c>
      <c r="L520" t="s">
        <v>213</v>
      </c>
      <c r="M520" t="s">
        <v>198</v>
      </c>
      <c r="N520" t="s">
        <v>199</v>
      </c>
      <c r="O520">
        <v>0</v>
      </c>
      <c r="P520" t="s">
        <v>200</v>
      </c>
      <c r="Q520">
        <v>51184</v>
      </c>
      <c r="R520" t="s">
        <v>201</v>
      </c>
      <c r="S520" t="s">
        <v>202</v>
      </c>
      <c r="T520" t="s">
        <v>203</v>
      </c>
      <c r="U520" t="s">
        <v>1092</v>
      </c>
      <c r="V520" t="s">
        <v>1093</v>
      </c>
      <c r="W520" t="s">
        <v>658</v>
      </c>
    </row>
    <row r="521" spans="1:23" x14ac:dyDescent="0.25">
      <c r="A521" s="15">
        <v>43160</v>
      </c>
      <c r="B521" t="s">
        <v>213</v>
      </c>
      <c r="C521" t="s">
        <v>207</v>
      </c>
      <c r="E521" t="s">
        <v>195</v>
      </c>
      <c r="F521">
        <v>11.38</v>
      </c>
      <c r="G521">
        <v>11.38</v>
      </c>
      <c r="H521" t="s">
        <v>196</v>
      </c>
      <c r="I521" t="s">
        <v>197</v>
      </c>
      <c r="J521">
        <v>11.38</v>
      </c>
      <c r="K521">
        <v>11.38</v>
      </c>
      <c r="L521" t="s">
        <v>213</v>
      </c>
      <c r="M521" t="s">
        <v>198</v>
      </c>
      <c r="N521" t="s">
        <v>199</v>
      </c>
      <c r="O521">
        <v>0</v>
      </c>
      <c r="P521" t="s">
        <v>200</v>
      </c>
      <c r="Q521">
        <v>51184</v>
      </c>
      <c r="R521" t="s">
        <v>201</v>
      </c>
      <c r="S521" t="s">
        <v>202</v>
      </c>
      <c r="T521" t="s">
        <v>203</v>
      </c>
      <c r="U521" t="s">
        <v>1092</v>
      </c>
      <c r="V521" t="s">
        <v>1093</v>
      </c>
      <c r="W521" t="s">
        <v>658</v>
      </c>
    </row>
    <row r="522" spans="1:23" x14ac:dyDescent="0.25">
      <c r="A522" s="15">
        <v>43160</v>
      </c>
      <c r="B522" t="s">
        <v>228</v>
      </c>
      <c r="C522" t="s">
        <v>208</v>
      </c>
      <c r="E522" t="s">
        <v>195</v>
      </c>
      <c r="F522">
        <v>160</v>
      </c>
      <c r="G522">
        <v>160</v>
      </c>
      <c r="H522" t="s">
        <v>196</v>
      </c>
      <c r="I522" t="s">
        <v>197</v>
      </c>
      <c r="J522">
        <v>160</v>
      </c>
      <c r="K522">
        <v>160</v>
      </c>
      <c r="L522" t="s">
        <v>228</v>
      </c>
      <c r="M522" t="s">
        <v>198</v>
      </c>
      <c r="N522" t="s">
        <v>199</v>
      </c>
      <c r="O522">
        <v>0</v>
      </c>
      <c r="P522" t="s">
        <v>200</v>
      </c>
      <c r="Q522">
        <v>51213</v>
      </c>
      <c r="R522" t="s">
        <v>201</v>
      </c>
      <c r="S522" t="s">
        <v>202</v>
      </c>
      <c r="T522" t="s">
        <v>203</v>
      </c>
      <c r="U522" t="s">
        <v>1094</v>
      </c>
      <c r="V522" t="s">
        <v>1095</v>
      </c>
      <c r="W522" t="s">
        <v>658</v>
      </c>
    </row>
    <row r="523" spans="1:23" x14ac:dyDescent="0.25">
      <c r="A523" s="15">
        <v>43160</v>
      </c>
      <c r="B523" t="s">
        <v>228</v>
      </c>
      <c r="C523" t="s">
        <v>212</v>
      </c>
      <c r="E523" t="s">
        <v>195</v>
      </c>
      <c r="F523">
        <v>-410.34</v>
      </c>
      <c r="G523">
        <v>410.34</v>
      </c>
      <c r="H523" t="s">
        <v>217</v>
      </c>
      <c r="I523" t="s">
        <v>218</v>
      </c>
      <c r="J523">
        <v>410.34</v>
      </c>
      <c r="K523">
        <v>-410.34</v>
      </c>
      <c r="L523" t="s">
        <v>228</v>
      </c>
      <c r="M523" t="s">
        <v>198</v>
      </c>
      <c r="N523" t="s">
        <v>199</v>
      </c>
      <c r="O523">
        <v>0</v>
      </c>
      <c r="P523" t="s">
        <v>200</v>
      </c>
      <c r="Q523">
        <v>51292</v>
      </c>
      <c r="R523" t="s">
        <v>201</v>
      </c>
      <c r="S523" t="s">
        <v>202</v>
      </c>
      <c r="T523" t="s">
        <v>203</v>
      </c>
      <c r="U523" t="s">
        <v>1096</v>
      </c>
      <c r="V523" t="s">
        <v>1097</v>
      </c>
      <c r="W523" t="s">
        <v>658</v>
      </c>
    </row>
    <row r="524" spans="1:23" x14ac:dyDescent="0.25">
      <c r="A524" s="15">
        <v>43160</v>
      </c>
      <c r="B524" t="s">
        <v>228</v>
      </c>
      <c r="C524" t="s">
        <v>212</v>
      </c>
      <c r="E524" t="s">
        <v>195</v>
      </c>
      <c r="F524">
        <v>410.34</v>
      </c>
      <c r="G524">
        <v>410.34</v>
      </c>
      <c r="H524" t="s">
        <v>196</v>
      </c>
      <c r="I524" t="s">
        <v>197</v>
      </c>
      <c r="J524">
        <v>410.34</v>
      </c>
      <c r="K524">
        <v>410.34</v>
      </c>
      <c r="L524" t="s">
        <v>228</v>
      </c>
      <c r="M524" t="s">
        <v>198</v>
      </c>
      <c r="N524" t="s">
        <v>199</v>
      </c>
      <c r="O524">
        <v>0</v>
      </c>
      <c r="P524" t="s">
        <v>200</v>
      </c>
      <c r="Q524">
        <v>51293</v>
      </c>
      <c r="R524" t="s">
        <v>201</v>
      </c>
      <c r="S524" t="s">
        <v>202</v>
      </c>
      <c r="T524" t="s">
        <v>203</v>
      </c>
      <c r="U524" t="s">
        <v>1098</v>
      </c>
      <c r="V524" t="s">
        <v>1099</v>
      </c>
      <c r="W524" t="s">
        <v>658</v>
      </c>
    </row>
    <row r="525" spans="1:23" x14ac:dyDescent="0.25">
      <c r="A525" s="15">
        <v>43160</v>
      </c>
      <c r="B525" t="s">
        <v>228</v>
      </c>
      <c r="C525" t="s">
        <v>208</v>
      </c>
      <c r="E525" t="s">
        <v>195</v>
      </c>
      <c r="F525">
        <v>-344.82</v>
      </c>
      <c r="G525">
        <v>344.82</v>
      </c>
      <c r="H525" t="s">
        <v>217</v>
      </c>
      <c r="I525" t="s">
        <v>218</v>
      </c>
      <c r="J525">
        <v>344.82</v>
      </c>
      <c r="K525">
        <v>-344.82</v>
      </c>
      <c r="L525" t="s">
        <v>228</v>
      </c>
      <c r="M525" t="s">
        <v>198</v>
      </c>
      <c r="N525" t="s">
        <v>199</v>
      </c>
      <c r="O525">
        <v>0</v>
      </c>
      <c r="P525" t="s">
        <v>200</v>
      </c>
      <c r="Q525">
        <v>51294</v>
      </c>
      <c r="R525" t="s">
        <v>201</v>
      </c>
      <c r="S525" t="s">
        <v>202</v>
      </c>
      <c r="T525" t="s">
        <v>203</v>
      </c>
      <c r="U525" t="s">
        <v>1100</v>
      </c>
      <c r="V525" t="s">
        <v>1101</v>
      </c>
      <c r="W525" t="s">
        <v>658</v>
      </c>
    </row>
    <row r="526" spans="1:23" x14ac:dyDescent="0.25">
      <c r="A526" s="15">
        <v>43160</v>
      </c>
      <c r="B526" t="s">
        <v>428</v>
      </c>
      <c r="C526" t="s">
        <v>208</v>
      </c>
      <c r="E526" t="s">
        <v>195</v>
      </c>
      <c r="F526">
        <v>349</v>
      </c>
      <c r="G526">
        <v>349</v>
      </c>
      <c r="H526" t="s">
        <v>196</v>
      </c>
      <c r="I526" t="s">
        <v>197</v>
      </c>
      <c r="J526">
        <v>349</v>
      </c>
      <c r="K526">
        <v>349</v>
      </c>
      <c r="L526" t="s">
        <v>428</v>
      </c>
      <c r="M526" t="s">
        <v>198</v>
      </c>
      <c r="N526" t="s">
        <v>199</v>
      </c>
      <c r="O526">
        <v>0</v>
      </c>
      <c r="P526" t="s">
        <v>200</v>
      </c>
      <c r="Q526">
        <v>51411</v>
      </c>
      <c r="R526" t="s">
        <v>201</v>
      </c>
      <c r="S526" t="s">
        <v>202</v>
      </c>
      <c r="T526" t="s">
        <v>203</v>
      </c>
      <c r="U526" t="s">
        <v>1102</v>
      </c>
      <c r="V526" t="s">
        <v>1103</v>
      </c>
      <c r="W526" t="s">
        <v>658</v>
      </c>
    </row>
    <row r="527" spans="1:23" x14ac:dyDescent="0.25">
      <c r="A527" s="15">
        <v>43160</v>
      </c>
      <c r="B527" t="s">
        <v>428</v>
      </c>
      <c r="C527" t="s">
        <v>212</v>
      </c>
      <c r="E527" t="s">
        <v>195</v>
      </c>
      <c r="F527">
        <v>161</v>
      </c>
      <c r="G527">
        <v>161</v>
      </c>
      <c r="H527" t="s">
        <v>196</v>
      </c>
      <c r="I527" t="s">
        <v>197</v>
      </c>
      <c r="J527">
        <v>161</v>
      </c>
      <c r="K527">
        <v>161</v>
      </c>
      <c r="L527" t="s">
        <v>428</v>
      </c>
      <c r="M527" t="s">
        <v>198</v>
      </c>
      <c r="N527" t="s">
        <v>199</v>
      </c>
      <c r="O527">
        <v>0</v>
      </c>
      <c r="P527" t="s">
        <v>200</v>
      </c>
      <c r="Q527">
        <v>51411</v>
      </c>
      <c r="R527" t="s">
        <v>201</v>
      </c>
      <c r="S527" t="s">
        <v>202</v>
      </c>
      <c r="T527" t="s">
        <v>203</v>
      </c>
      <c r="U527" t="s">
        <v>1102</v>
      </c>
      <c r="V527" t="s">
        <v>1103</v>
      </c>
      <c r="W527" t="s">
        <v>658</v>
      </c>
    </row>
    <row r="528" spans="1:23" x14ac:dyDescent="0.25">
      <c r="A528" s="15">
        <v>43160</v>
      </c>
      <c r="B528" t="s">
        <v>428</v>
      </c>
      <c r="C528" t="s">
        <v>208</v>
      </c>
      <c r="E528" t="s">
        <v>195</v>
      </c>
      <c r="F528">
        <v>309.5</v>
      </c>
      <c r="G528">
        <v>309.5</v>
      </c>
      <c r="H528" t="s">
        <v>196</v>
      </c>
      <c r="I528" t="s">
        <v>197</v>
      </c>
      <c r="J528">
        <v>309.5</v>
      </c>
      <c r="K528">
        <v>309.5</v>
      </c>
      <c r="L528" t="s">
        <v>428</v>
      </c>
      <c r="M528" t="s">
        <v>198</v>
      </c>
      <c r="N528" t="s">
        <v>199</v>
      </c>
      <c r="O528">
        <v>0</v>
      </c>
      <c r="P528" t="s">
        <v>200</v>
      </c>
      <c r="Q528">
        <v>51412</v>
      </c>
      <c r="R528" t="s">
        <v>201</v>
      </c>
      <c r="S528" t="s">
        <v>202</v>
      </c>
      <c r="T528" t="s">
        <v>203</v>
      </c>
      <c r="U528" t="s">
        <v>1104</v>
      </c>
      <c r="V528" t="s">
        <v>1105</v>
      </c>
      <c r="W528" t="s">
        <v>658</v>
      </c>
    </row>
    <row r="529" spans="1:23" x14ac:dyDescent="0.25">
      <c r="A529" s="15">
        <v>43161</v>
      </c>
      <c r="B529" t="s">
        <v>449</v>
      </c>
      <c r="C529" t="s">
        <v>208</v>
      </c>
      <c r="E529" t="s">
        <v>195</v>
      </c>
      <c r="F529">
        <v>2.76</v>
      </c>
      <c r="G529">
        <v>2.76</v>
      </c>
      <c r="H529" t="s">
        <v>196</v>
      </c>
      <c r="I529" t="s">
        <v>197</v>
      </c>
      <c r="J529">
        <v>2.76</v>
      </c>
      <c r="K529">
        <v>2.76</v>
      </c>
      <c r="L529" t="s">
        <v>449</v>
      </c>
      <c r="M529" t="s">
        <v>198</v>
      </c>
      <c r="N529" t="s">
        <v>307</v>
      </c>
      <c r="O529">
        <v>0</v>
      </c>
      <c r="P529" t="s">
        <v>200</v>
      </c>
      <c r="Q529">
        <v>50334</v>
      </c>
      <c r="R529" t="s">
        <v>201</v>
      </c>
      <c r="S529" t="s">
        <v>202</v>
      </c>
      <c r="T529" t="s">
        <v>203</v>
      </c>
      <c r="U529" t="s">
        <v>1106</v>
      </c>
      <c r="V529" t="s">
        <v>1107</v>
      </c>
      <c r="W529" t="s">
        <v>658</v>
      </c>
    </row>
    <row r="530" spans="1:23" x14ac:dyDescent="0.25">
      <c r="A530" s="15">
        <v>43161</v>
      </c>
      <c r="B530" t="s">
        <v>417</v>
      </c>
      <c r="C530" t="s">
        <v>208</v>
      </c>
      <c r="E530" t="s">
        <v>195</v>
      </c>
      <c r="F530">
        <v>1.42</v>
      </c>
      <c r="G530">
        <v>1.42</v>
      </c>
      <c r="H530" t="s">
        <v>196</v>
      </c>
      <c r="I530" t="s">
        <v>197</v>
      </c>
      <c r="J530">
        <v>1.42</v>
      </c>
      <c r="K530">
        <v>1.42</v>
      </c>
      <c r="L530" t="s">
        <v>417</v>
      </c>
      <c r="M530" t="s">
        <v>198</v>
      </c>
      <c r="N530" t="s">
        <v>307</v>
      </c>
      <c r="O530">
        <v>0</v>
      </c>
      <c r="P530" t="s">
        <v>200</v>
      </c>
      <c r="Q530">
        <v>50335</v>
      </c>
      <c r="R530" t="s">
        <v>201</v>
      </c>
      <c r="S530" t="s">
        <v>202</v>
      </c>
      <c r="T530" t="s">
        <v>203</v>
      </c>
      <c r="U530" t="s">
        <v>1106</v>
      </c>
      <c r="V530" t="s">
        <v>1108</v>
      </c>
      <c r="W530" t="s">
        <v>658</v>
      </c>
    </row>
    <row r="531" spans="1:23" x14ac:dyDescent="0.25">
      <c r="A531" s="15">
        <v>43161</v>
      </c>
      <c r="B531" t="s">
        <v>225</v>
      </c>
      <c r="C531" t="s">
        <v>194</v>
      </c>
      <c r="E531" t="s">
        <v>195</v>
      </c>
      <c r="F531">
        <v>188.45</v>
      </c>
      <c r="G531">
        <v>188.45</v>
      </c>
      <c r="H531" t="s">
        <v>196</v>
      </c>
      <c r="I531" t="s">
        <v>197</v>
      </c>
      <c r="J531">
        <v>188.45</v>
      </c>
      <c r="K531">
        <v>188.45</v>
      </c>
      <c r="L531" t="s">
        <v>225</v>
      </c>
      <c r="M531" t="s">
        <v>198</v>
      </c>
      <c r="N531" t="s">
        <v>199</v>
      </c>
      <c r="O531">
        <v>0</v>
      </c>
      <c r="P531" t="s">
        <v>200</v>
      </c>
      <c r="Q531">
        <v>50767</v>
      </c>
      <c r="R531" t="s">
        <v>201</v>
      </c>
      <c r="S531" t="s">
        <v>202</v>
      </c>
      <c r="T531" t="s">
        <v>203</v>
      </c>
      <c r="U531" t="s">
        <v>1109</v>
      </c>
      <c r="V531" t="s">
        <v>1110</v>
      </c>
      <c r="W531" t="s">
        <v>658</v>
      </c>
    </row>
    <row r="532" spans="1:23" x14ac:dyDescent="0.25">
      <c r="A532" s="15">
        <v>43161</v>
      </c>
      <c r="B532" t="s">
        <v>1111</v>
      </c>
      <c r="C532" t="s">
        <v>207</v>
      </c>
      <c r="E532" t="s">
        <v>195</v>
      </c>
      <c r="F532">
        <v>6.86</v>
      </c>
      <c r="G532">
        <v>6.86</v>
      </c>
      <c r="H532" t="s">
        <v>196</v>
      </c>
      <c r="I532" t="s">
        <v>197</v>
      </c>
      <c r="J532">
        <v>6.86</v>
      </c>
      <c r="K532">
        <v>6.86</v>
      </c>
      <c r="L532" t="s">
        <v>1111</v>
      </c>
      <c r="M532" t="s">
        <v>198</v>
      </c>
      <c r="N532" t="s">
        <v>307</v>
      </c>
      <c r="O532">
        <v>0</v>
      </c>
      <c r="P532" t="s">
        <v>200</v>
      </c>
      <c r="Q532">
        <v>50870</v>
      </c>
      <c r="R532" t="s">
        <v>201</v>
      </c>
      <c r="S532" t="s">
        <v>202</v>
      </c>
      <c r="T532" t="s">
        <v>203</v>
      </c>
      <c r="U532" t="s">
        <v>1112</v>
      </c>
      <c r="V532" t="s">
        <v>1113</v>
      </c>
      <c r="W532" t="s">
        <v>658</v>
      </c>
    </row>
    <row r="533" spans="1:23" x14ac:dyDescent="0.25">
      <c r="A533" s="15">
        <v>43161</v>
      </c>
      <c r="B533" t="s">
        <v>449</v>
      </c>
      <c r="C533" t="s">
        <v>211</v>
      </c>
      <c r="E533" t="s">
        <v>195</v>
      </c>
      <c r="F533">
        <v>2.76</v>
      </c>
      <c r="G533">
        <v>2.76</v>
      </c>
      <c r="H533" t="s">
        <v>196</v>
      </c>
      <c r="I533" t="s">
        <v>197</v>
      </c>
      <c r="J533">
        <v>2.76</v>
      </c>
      <c r="K533">
        <v>2.76</v>
      </c>
      <c r="L533" t="s">
        <v>449</v>
      </c>
      <c r="M533" t="s">
        <v>198</v>
      </c>
      <c r="N533" t="s">
        <v>307</v>
      </c>
      <c r="O533">
        <v>0</v>
      </c>
      <c r="P533" t="s">
        <v>200</v>
      </c>
      <c r="Q533">
        <v>50334</v>
      </c>
      <c r="R533" t="s">
        <v>201</v>
      </c>
      <c r="S533" t="s">
        <v>202</v>
      </c>
      <c r="T533" t="s">
        <v>203</v>
      </c>
      <c r="U533" t="s">
        <v>1106</v>
      </c>
      <c r="V533" t="s">
        <v>1107</v>
      </c>
      <c r="W533" t="s">
        <v>658</v>
      </c>
    </row>
    <row r="534" spans="1:23" x14ac:dyDescent="0.25">
      <c r="A534" s="15">
        <v>43161</v>
      </c>
      <c r="B534" t="s">
        <v>449</v>
      </c>
      <c r="C534" t="s">
        <v>212</v>
      </c>
      <c r="E534" t="s">
        <v>195</v>
      </c>
      <c r="F534">
        <v>2.76</v>
      </c>
      <c r="G534">
        <v>2.76</v>
      </c>
      <c r="H534" t="s">
        <v>196</v>
      </c>
      <c r="I534" t="s">
        <v>197</v>
      </c>
      <c r="J534">
        <v>2.76</v>
      </c>
      <c r="K534">
        <v>2.76</v>
      </c>
      <c r="L534" t="s">
        <v>449</v>
      </c>
      <c r="M534" t="s">
        <v>198</v>
      </c>
      <c r="N534" t="s">
        <v>307</v>
      </c>
      <c r="O534">
        <v>0</v>
      </c>
      <c r="P534" t="s">
        <v>200</v>
      </c>
      <c r="Q534">
        <v>50334</v>
      </c>
      <c r="R534" t="s">
        <v>201</v>
      </c>
      <c r="S534" t="s">
        <v>202</v>
      </c>
      <c r="T534" t="s">
        <v>203</v>
      </c>
      <c r="U534" t="s">
        <v>1106</v>
      </c>
      <c r="V534" t="s">
        <v>1107</v>
      </c>
      <c r="W534" t="s">
        <v>658</v>
      </c>
    </row>
    <row r="535" spans="1:23" x14ac:dyDescent="0.25">
      <c r="A535" s="15">
        <v>43161</v>
      </c>
      <c r="B535" t="s">
        <v>449</v>
      </c>
      <c r="C535" t="s">
        <v>194</v>
      </c>
      <c r="E535" t="s">
        <v>195</v>
      </c>
      <c r="F535">
        <v>2.76</v>
      </c>
      <c r="G535">
        <v>2.76</v>
      </c>
      <c r="H535" t="s">
        <v>196</v>
      </c>
      <c r="I535" t="s">
        <v>197</v>
      </c>
      <c r="J535">
        <v>2.76</v>
      </c>
      <c r="K535">
        <v>2.76</v>
      </c>
      <c r="L535" t="s">
        <v>449</v>
      </c>
      <c r="M535" t="s">
        <v>198</v>
      </c>
      <c r="N535" t="s">
        <v>307</v>
      </c>
      <c r="O535">
        <v>0</v>
      </c>
      <c r="P535" t="s">
        <v>200</v>
      </c>
      <c r="Q535">
        <v>50334</v>
      </c>
      <c r="R535" t="s">
        <v>201</v>
      </c>
      <c r="S535" t="s">
        <v>202</v>
      </c>
      <c r="T535" t="s">
        <v>203</v>
      </c>
      <c r="U535" t="s">
        <v>1106</v>
      </c>
      <c r="V535" t="s">
        <v>1107</v>
      </c>
      <c r="W535" t="s">
        <v>658</v>
      </c>
    </row>
    <row r="536" spans="1:23" x14ac:dyDescent="0.25">
      <c r="A536" s="15">
        <v>43161</v>
      </c>
      <c r="B536" t="s">
        <v>449</v>
      </c>
      <c r="C536" t="s">
        <v>207</v>
      </c>
      <c r="E536" t="s">
        <v>195</v>
      </c>
      <c r="F536">
        <v>2.79</v>
      </c>
      <c r="G536">
        <v>2.79</v>
      </c>
      <c r="H536" t="s">
        <v>196</v>
      </c>
      <c r="I536" t="s">
        <v>197</v>
      </c>
      <c r="J536">
        <v>2.79</v>
      </c>
      <c r="K536">
        <v>2.79</v>
      </c>
      <c r="L536" t="s">
        <v>449</v>
      </c>
      <c r="M536" t="s">
        <v>198</v>
      </c>
      <c r="N536" t="s">
        <v>307</v>
      </c>
      <c r="O536">
        <v>0</v>
      </c>
      <c r="P536" t="s">
        <v>200</v>
      </c>
      <c r="Q536">
        <v>50334</v>
      </c>
      <c r="R536" t="s">
        <v>201</v>
      </c>
      <c r="S536" t="s">
        <v>202</v>
      </c>
      <c r="T536" t="s">
        <v>203</v>
      </c>
      <c r="U536" t="s">
        <v>1106</v>
      </c>
      <c r="V536" t="s">
        <v>1107</v>
      </c>
      <c r="W536" t="s">
        <v>658</v>
      </c>
    </row>
    <row r="537" spans="1:23" x14ac:dyDescent="0.25">
      <c r="A537" s="15">
        <v>43161</v>
      </c>
      <c r="B537" t="s">
        <v>417</v>
      </c>
      <c r="C537" t="s">
        <v>211</v>
      </c>
      <c r="E537" t="s">
        <v>195</v>
      </c>
      <c r="F537">
        <v>1.42</v>
      </c>
      <c r="G537">
        <v>1.42</v>
      </c>
      <c r="H537" t="s">
        <v>196</v>
      </c>
      <c r="I537" t="s">
        <v>197</v>
      </c>
      <c r="J537">
        <v>1.42</v>
      </c>
      <c r="K537">
        <v>1.42</v>
      </c>
      <c r="L537" t="s">
        <v>417</v>
      </c>
      <c r="M537" t="s">
        <v>198</v>
      </c>
      <c r="N537" t="s">
        <v>307</v>
      </c>
      <c r="O537">
        <v>0</v>
      </c>
      <c r="P537" t="s">
        <v>200</v>
      </c>
      <c r="Q537">
        <v>50335</v>
      </c>
      <c r="R537" t="s">
        <v>201</v>
      </c>
      <c r="S537" t="s">
        <v>202</v>
      </c>
      <c r="T537" t="s">
        <v>203</v>
      </c>
      <c r="U537" t="s">
        <v>1106</v>
      </c>
      <c r="V537" t="s">
        <v>1108</v>
      </c>
      <c r="W537" t="s">
        <v>658</v>
      </c>
    </row>
    <row r="538" spans="1:23" x14ac:dyDescent="0.25">
      <c r="A538" s="15">
        <v>43161</v>
      </c>
      <c r="B538" t="s">
        <v>417</v>
      </c>
      <c r="C538" t="s">
        <v>212</v>
      </c>
      <c r="E538" t="s">
        <v>195</v>
      </c>
      <c r="F538">
        <v>1.42</v>
      </c>
      <c r="G538">
        <v>1.42</v>
      </c>
      <c r="H538" t="s">
        <v>196</v>
      </c>
      <c r="I538" t="s">
        <v>197</v>
      </c>
      <c r="J538">
        <v>1.42</v>
      </c>
      <c r="K538">
        <v>1.42</v>
      </c>
      <c r="L538" t="s">
        <v>417</v>
      </c>
      <c r="M538" t="s">
        <v>198</v>
      </c>
      <c r="N538" t="s">
        <v>307</v>
      </c>
      <c r="O538">
        <v>0</v>
      </c>
      <c r="P538" t="s">
        <v>200</v>
      </c>
      <c r="Q538">
        <v>50335</v>
      </c>
      <c r="R538" t="s">
        <v>201</v>
      </c>
      <c r="S538" t="s">
        <v>202</v>
      </c>
      <c r="T538" t="s">
        <v>203</v>
      </c>
      <c r="U538" t="s">
        <v>1106</v>
      </c>
      <c r="V538" t="s">
        <v>1108</v>
      </c>
      <c r="W538" t="s">
        <v>658</v>
      </c>
    </row>
    <row r="539" spans="1:23" x14ac:dyDescent="0.25">
      <c r="A539" s="15">
        <v>43161</v>
      </c>
      <c r="B539" t="s">
        <v>417</v>
      </c>
      <c r="C539" t="s">
        <v>194</v>
      </c>
      <c r="E539" t="s">
        <v>195</v>
      </c>
      <c r="F539">
        <v>1.42</v>
      </c>
      <c r="G539">
        <v>1.42</v>
      </c>
      <c r="H539" t="s">
        <v>196</v>
      </c>
      <c r="I539" t="s">
        <v>197</v>
      </c>
      <c r="J539">
        <v>1.42</v>
      </c>
      <c r="K539">
        <v>1.42</v>
      </c>
      <c r="L539" t="s">
        <v>417</v>
      </c>
      <c r="M539" t="s">
        <v>198</v>
      </c>
      <c r="N539" t="s">
        <v>307</v>
      </c>
      <c r="O539">
        <v>0</v>
      </c>
      <c r="P539" t="s">
        <v>200</v>
      </c>
      <c r="Q539">
        <v>50335</v>
      </c>
      <c r="R539" t="s">
        <v>201</v>
      </c>
      <c r="S539" t="s">
        <v>202</v>
      </c>
      <c r="T539" t="s">
        <v>203</v>
      </c>
      <c r="U539" t="s">
        <v>1106</v>
      </c>
      <c r="V539" t="s">
        <v>1108</v>
      </c>
      <c r="W539" t="s">
        <v>658</v>
      </c>
    </row>
    <row r="540" spans="1:23" x14ac:dyDescent="0.25">
      <c r="A540" s="15">
        <v>43161</v>
      </c>
      <c r="B540" t="s">
        <v>417</v>
      </c>
      <c r="C540" t="s">
        <v>207</v>
      </c>
      <c r="E540" t="s">
        <v>195</v>
      </c>
      <c r="F540">
        <v>1.43</v>
      </c>
      <c r="G540">
        <v>1.43</v>
      </c>
      <c r="H540" t="s">
        <v>196</v>
      </c>
      <c r="I540" t="s">
        <v>197</v>
      </c>
      <c r="J540">
        <v>1.43</v>
      </c>
      <c r="K540">
        <v>1.43</v>
      </c>
      <c r="L540" t="s">
        <v>417</v>
      </c>
      <c r="M540" t="s">
        <v>198</v>
      </c>
      <c r="N540" t="s">
        <v>307</v>
      </c>
      <c r="O540">
        <v>0</v>
      </c>
      <c r="P540" t="s">
        <v>200</v>
      </c>
      <c r="Q540">
        <v>50335</v>
      </c>
      <c r="R540" t="s">
        <v>201</v>
      </c>
      <c r="S540" t="s">
        <v>202</v>
      </c>
      <c r="T540" t="s">
        <v>203</v>
      </c>
      <c r="U540" t="s">
        <v>1106</v>
      </c>
      <c r="V540" t="s">
        <v>1108</v>
      </c>
      <c r="W540" t="s">
        <v>658</v>
      </c>
    </row>
    <row r="541" spans="1:23" x14ac:dyDescent="0.25">
      <c r="A541" s="15">
        <v>43162</v>
      </c>
      <c r="B541" t="s">
        <v>285</v>
      </c>
      <c r="C541" t="s">
        <v>208</v>
      </c>
      <c r="E541" t="s">
        <v>195</v>
      </c>
      <c r="F541">
        <v>1799.06</v>
      </c>
      <c r="G541">
        <v>1799.06</v>
      </c>
      <c r="H541" t="s">
        <v>196</v>
      </c>
      <c r="I541" t="s">
        <v>197</v>
      </c>
      <c r="J541">
        <v>1799.06</v>
      </c>
      <c r="K541">
        <v>1799.06</v>
      </c>
      <c r="L541" t="s">
        <v>285</v>
      </c>
      <c r="M541" t="s">
        <v>198</v>
      </c>
      <c r="N541" t="s">
        <v>199</v>
      </c>
      <c r="O541">
        <v>0</v>
      </c>
      <c r="P541" t="s">
        <v>200</v>
      </c>
      <c r="Q541">
        <v>50805</v>
      </c>
      <c r="R541" t="s">
        <v>201</v>
      </c>
      <c r="S541" t="s">
        <v>202</v>
      </c>
      <c r="T541" t="s">
        <v>203</v>
      </c>
      <c r="U541" t="s">
        <v>1114</v>
      </c>
      <c r="V541" t="s">
        <v>1115</v>
      </c>
      <c r="W541" t="s">
        <v>658</v>
      </c>
    </row>
    <row r="542" spans="1:23" x14ac:dyDescent="0.25">
      <c r="A542" s="15">
        <v>43162</v>
      </c>
      <c r="B542" t="s">
        <v>285</v>
      </c>
      <c r="C542" t="s">
        <v>212</v>
      </c>
      <c r="E542" t="s">
        <v>195</v>
      </c>
      <c r="F542">
        <v>1281.68</v>
      </c>
      <c r="G542">
        <v>1281.68</v>
      </c>
      <c r="H542" t="s">
        <v>196</v>
      </c>
      <c r="I542" t="s">
        <v>197</v>
      </c>
      <c r="J542">
        <v>1281.68</v>
      </c>
      <c r="K542">
        <v>1281.68</v>
      </c>
      <c r="L542" t="s">
        <v>285</v>
      </c>
      <c r="M542" t="s">
        <v>198</v>
      </c>
      <c r="N542" t="s">
        <v>199</v>
      </c>
      <c r="O542">
        <v>0</v>
      </c>
      <c r="P542" t="s">
        <v>200</v>
      </c>
      <c r="Q542">
        <v>51180</v>
      </c>
      <c r="R542" t="s">
        <v>201</v>
      </c>
      <c r="S542" t="s">
        <v>202</v>
      </c>
      <c r="T542" t="s">
        <v>203</v>
      </c>
      <c r="U542" t="s">
        <v>1116</v>
      </c>
      <c r="V542" t="s">
        <v>1117</v>
      </c>
      <c r="W542" t="s">
        <v>658</v>
      </c>
    </row>
    <row r="543" spans="1:23" x14ac:dyDescent="0.25">
      <c r="A543" s="15">
        <v>43162</v>
      </c>
      <c r="B543" t="s">
        <v>193</v>
      </c>
      <c r="C543" t="s">
        <v>208</v>
      </c>
      <c r="E543" t="s">
        <v>195</v>
      </c>
      <c r="F543">
        <v>500</v>
      </c>
      <c r="G543">
        <v>500</v>
      </c>
      <c r="H543" t="s">
        <v>196</v>
      </c>
      <c r="I543" t="s">
        <v>197</v>
      </c>
      <c r="J543">
        <v>500</v>
      </c>
      <c r="K543">
        <v>500</v>
      </c>
      <c r="L543" t="s">
        <v>193</v>
      </c>
      <c r="M543" t="s">
        <v>198</v>
      </c>
      <c r="N543" t="s">
        <v>199</v>
      </c>
      <c r="O543">
        <v>0</v>
      </c>
      <c r="P543" t="s">
        <v>200</v>
      </c>
      <c r="Q543">
        <v>51288</v>
      </c>
      <c r="R543" t="s">
        <v>201</v>
      </c>
      <c r="S543" t="s">
        <v>202</v>
      </c>
      <c r="T543" t="s">
        <v>203</v>
      </c>
      <c r="U543" t="s">
        <v>1118</v>
      </c>
      <c r="V543" t="s">
        <v>1119</v>
      </c>
      <c r="W543" t="s">
        <v>658</v>
      </c>
    </row>
    <row r="544" spans="1:23" x14ac:dyDescent="0.25">
      <c r="A544" s="15">
        <v>43162</v>
      </c>
      <c r="B544" t="s">
        <v>193</v>
      </c>
      <c r="C544" t="s">
        <v>211</v>
      </c>
      <c r="E544" t="s">
        <v>195</v>
      </c>
      <c r="F544">
        <v>500</v>
      </c>
      <c r="G544">
        <v>500</v>
      </c>
      <c r="H544" t="s">
        <v>196</v>
      </c>
      <c r="I544" t="s">
        <v>197</v>
      </c>
      <c r="J544">
        <v>500</v>
      </c>
      <c r="K544">
        <v>500</v>
      </c>
      <c r="L544" t="s">
        <v>193</v>
      </c>
      <c r="M544" t="s">
        <v>198</v>
      </c>
      <c r="N544" t="s">
        <v>199</v>
      </c>
      <c r="O544">
        <v>0</v>
      </c>
      <c r="P544" t="s">
        <v>200</v>
      </c>
      <c r="Q544">
        <v>51288</v>
      </c>
      <c r="R544" t="s">
        <v>201</v>
      </c>
      <c r="S544" t="s">
        <v>202</v>
      </c>
      <c r="T544" t="s">
        <v>203</v>
      </c>
      <c r="U544" t="s">
        <v>1118</v>
      </c>
      <c r="V544" t="s">
        <v>1119</v>
      </c>
      <c r="W544" t="s">
        <v>658</v>
      </c>
    </row>
    <row r="545" spans="1:23" x14ac:dyDescent="0.25">
      <c r="A545" s="15">
        <v>43162</v>
      </c>
      <c r="B545" t="s">
        <v>193</v>
      </c>
      <c r="C545" t="s">
        <v>212</v>
      </c>
      <c r="E545" t="s">
        <v>195</v>
      </c>
      <c r="F545">
        <v>500</v>
      </c>
      <c r="G545">
        <v>500</v>
      </c>
      <c r="H545" t="s">
        <v>196</v>
      </c>
      <c r="I545" t="s">
        <v>197</v>
      </c>
      <c r="J545">
        <v>500</v>
      </c>
      <c r="K545">
        <v>500</v>
      </c>
      <c r="L545" t="s">
        <v>193</v>
      </c>
      <c r="M545" t="s">
        <v>198</v>
      </c>
      <c r="N545" t="s">
        <v>199</v>
      </c>
      <c r="O545">
        <v>0</v>
      </c>
      <c r="P545" t="s">
        <v>200</v>
      </c>
      <c r="Q545">
        <v>51288</v>
      </c>
      <c r="R545" t="s">
        <v>201</v>
      </c>
      <c r="S545" t="s">
        <v>202</v>
      </c>
      <c r="T545" t="s">
        <v>203</v>
      </c>
      <c r="U545" t="s">
        <v>1118</v>
      </c>
      <c r="V545" t="s">
        <v>1119</v>
      </c>
      <c r="W545" t="s">
        <v>658</v>
      </c>
    </row>
    <row r="546" spans="1:23" x14ac:dyDescent="0.25">
      <c r="A546" s="15">
        <v>43162</v>
      </c>
      <c r="B546" t="s">
        <v>193</v>
      </c>
      <c r="C546" t="s">
        <v>194</v>
      </c>
      <c r="E546" t="s">
        <v>195</v>
      </c>
      <c r="F546">
        <v>500</v>
      </c>
      <c r="G546">
        <v>500</v>
      </c>
      <c r="H546" t="s">
        <v>196</v>
      </c>
      <c r="I546" t="s">
        <v>197</v>
      </c>
      <c r="J546">
        <v>500</v>
      </c>
      <c r="K546">
        <v>500</v>
      </c>
      <c r="L546" t="s">
        <v>193</v>
      </c>
      <c r="M546" t="s">
        <v>198</v>
      </c>
      <c r="N546" t="s">
        <v>199</v>
      </c>
      <c r="O546">
        <v>0</v>
      </c>
      <c r="P546" t="s">
        <v>200</v>
      </c>
      <c r="Q546">
        <v>51288</v>
      </c>
      <c r="R546" t="s">
        <v>201</v>
      </c>
      <c r="S546" t="s">
        <v>202</v>
      </c>
      <c r="T546" t="s">
        <v>203</v>
      </c>
      <c r="U546" t="s">
        <v>1118</v>
      </c>
      <c r="V546" t="s">
        <v>1119</v>
      </c>
      <c r="W546" t="s">
        <v>658</v>
      </c>
    </row>
    <row r="547" spans="1:23" x14ac:dyDescent="0.25">
      <c r="A547" s="15">
        <v>43162</v>
      </c>
      <c r="B547" t="s">
        <v>193</v>
      </c>
      <c r="C547" t="s">
        <v>207</v>
      </c>
      <c r="E547" t="s">
        <v>195</v>
      </c>
      <c r="F547">
        <v>500</v>
      </c>
      <c r="G547">
        <v>500</v>
      </c>
      <c r="H547" t="s">
        <v>196</v>
      </c>
      <c r="I547" t="s">
        <v>197</v>
      </c>
      <c r="J547">
        <v>500</v>
      </c>
      <c r="K547">
        <v>500</v>
      </c>
      <c r="L547" t="s">
        <v>193</v>
      </c>
      <c r="M547" t="s">
        <v>198</v>
      </c>
      <c r="N547" t="s">
        <v>199</v>
      </c>
      <c r="O547">
        <v>0</v>
      </c>
      <c r="P547" t="s">
        <v>200</v>
      </c>
      <c r="Q547">
        <v>51288</v>
      </c>
      <c r="R547" t="s">
        <v>201</v>
      </c>
      <c r="S547" t="s">
        <v>202</v>
      </c>
      <c r="T547" t="s">
        <v>203</v>
      </c>
      <c r="U547" t="s">
        <v>1118</v>
      </c>
      <c r="V547" t="s">
        <v>1119</v>
      </c>
      <c r="W547" t="s">
        <v>658</v>
      </c>
    </row>
    <row r="548" spans="1:23" x14ac:dyDescent="0.25">
      <c r="A548" s="15">
        <v>43163</v>
      </c>
      <c r="B548" t="s">
        <v>262</v>
      </c>
      <c r="C548" t="s">
        <v>208</v>
      </c>
      <c r="E548" t="s">
        <v>195</v>
      </c>
      <c r="F548">
        <v>25.72</v>
      </c>
      <c r="G548">
        <v>25.72</v>
      </c>
      <c r="H548" t="s">
        <v>196</v>
      </c>
      <c r="I548" t="s">
        <v>197</v>
      </c>
      <c r="J548">
        <v>25.72</v>
      </c>
      <c r="K548">
        <v>25.72</v>
      </c>
      <c r="L548" t="s">
        <v>262</v>
      </c>
      <c r="M548" t="s">
        <v>198</v>
      </c>
      <c r="N548" t="s">
        <v>245</v>
      </c>
      <c r="O548">
        <v>0</v>
      </c>
      <c r="P548" t="s">
        <v>200</v>
      </c>
      <c r="Q548">
        <v>50409</v>
      </c>
      <c r="R548" t="s">
        <v>201</v>
      </c>
      <c r="S548" t="s">
        <v>202</v>
      </c>
      <c r="T548" t="s">
        <v>203</v>
      </c>
      <c r="U548" t="s">
        <v>1120</v>
      </c>
      <c r="V548" t="s">
        <v>1121</v>
      </c>
      <c r="W548" t="s">
        <v>658</v>
      </c>
    </row>
    <row r="549" spans="1:23" x14ac:dyDescent="0.25">
      <c r="A549" s="15">
        <v>43163</v>
      </c>
      <c r="B549" t="s">
        <v>262</v>
      </c>
      <c r="C549" t="s">
        <v>212</v>
      </c>
      <c r="E549" t="s">
        <v>195</v>
      </c>
      <c r="F549">
        <v>12.77</v>
      </c>
      <c r="G549">
        <v>12.77</v>
      </c>
      <c r="H549" t="s">
        <v>196</v>
      </c>
      <c r="I549" t="s">
        <v>197</v>
      </c>
      <c r="J549">
        <v>12.77</v>
      </c>
      <c r="K549">
        <v>12.77</v>
      </c>
      <c r="L549" t="s">
        <v>262</v>
      </c>
      <c r="M549" t="s">
        <v>198</v>
      </c>
      <c r="N549" t="s">
        <v>265</v>
      </c>
      <c r="O549">
        <v>0</v>
      </c>
      <c r="P549" t="s">
        <v>200</v>
      </c>
      <c r="Q549">
        <v>50412</v>
      </c>
      <c r="R549" t="s">
        <v>201</v>
      </c>
      <c r="S549" t="s">
        <v>202</v>
      </c>
      <c r="T549" t="s">
        <v>203</v>
      </c>
      <c r="U549" t="s">
        <v>1122</v>
      </c>
      <c r="V549" t="s">
        <v>1123</v>
      </c>
      <c r="W549" t="s">
        <v>658</v>
      </c>
    </row>
    <row r="550" spans="1:23" x14ac:dyDescent="0.25">
      <c r="A550" s="15">
        <v>43163</v>
      </c>
      <c r="B550" t="s">
        <v>262</v>
      </c>
      <c r="C550" t="s">
        <v>194</v>
      </c>
      <c r="E550" t="s">
        <v>195</v>
      </c>
      <c r="F550">
        <v>70.349999999999994</v>
      </c>
      <c r="G550">
        <v>70.349999999999994</v>
      </c>
      <c r="H550" t="s">
        <v>196</v>
      </c>
      <c r="I550" t="s">
        <v>197</v>
      </c>
      <c r="J550">
        <v>70.349999999999994</v>
      </c>
      <c r="K550">
        <v>70.349999999999994</v>
      </c>
      <c r="L550" t="s">
        <v>262</v>
      </c>
      <c r="M550" t="s">
        <v>198</v>
      </c>
      <c r="N550" t="s">
        <v>254</v>
      </c>
      <c r="O550">
        <v>0</v>
      </c>
      <c r="P550" t="s">
        <v>200</v>
      </c>
      <c r="Q550">
        <v>50414</v>
      </c>
      <c r="R550" t="s">
        <v>201</v>
      </c>
      <c r="S550" t="s">
        <v>202</v>
      </c>
      <c r="T550" t="s">
        <v>203</v>
      </c>
      <c r="U550" t="s">
        <v>1124</v>
      </c>
      <c r="V550" t="s">
        <v>1125</v>
      </c>
      <c r="W550" t="s">
        <v>658</v>
      </c>
    </row>
    <row r="551" spans="1:23" x14ac:dyDescent="0.25">
      <c r="A551" s="15">
        <v>43163</v>
      </c>
      <c r="B551" t="s">
        <v>262</v>
      </c>
      <c r="C551" t="s">
        <v>207</v>
      </c>
      <c r="E551" t="s">
        <v>195</v>
      </c>
      <c r="F551">
        <v>4.22</v>
      </c>
      <c r="G551">
        <v>4.22</v>
      </c>
      <c r="H551" t="s">
        <v>196</v>
      </c>
      <c r="I551" t="s">
        <v>197</v>
      </c>
      <c r="J551">
        <v>4.22</v>
      </c>
      <c r="K551">
        <v>4.22</v>
      </c>
      <c r="L551" t="s">
        <v>262</v>
      </c>
      <c r="M551" t="s">
        <v>198</v>
      </c>
      <c r="N551" t="s">
        <v>270</v>
      </c>
      <c r="O551">
        <v>0</v>
      </c>
      <c r="P551" t="s">
        <v>200</v>
      </c>
      <c r="Q551">
        <v>50420</v>
      </c>
      <c r="R551" t="s">
        <v>201</v>
      </c>
      <c r="S551" t="s">
        <v>202</v>
      </c>
      <c r="T551" t="s">
        <v>203</v>
      </c>
      <c r="U551" t="s">
        <v>1126</v>
      </c>
      <c r="V551" t="s">
        <v>1127</v>
      </c>
      <c r="W551" t="s">
        <v>658</v>
      </c>
    </row>
    <row r="552" spans="1:23" x14ac:dyDescent="0.25">
      <c r="A552" s="15">
        <v>43164</v>
      </c>
      <c r="B552" t="s">
        <v>213</v>
      </c>
      <c r="C552" t="s">
        <v>194</v>
      </c>
      <c r="E552" t="s">
        <v>195</v>
      </c>
      <c r="F552">
        <v>2.0299999999999998</v>
      </c>
      <c r="G552">
        <v>2.0299999999999998</v>
      </c>
      <c r="H552" t="s">
        <v>196</v>
      </c>
      <c r="I552" t="s">
        <v>197</v>
      </c>
      <c r="J552">
        <v>2.0299999999999998</v>
      </c>
      <c r="K552">
        <v>2.0299999999999998</v>
      </c>
      <c r="L552" t="s">
        <v>213</v>
      </c>
      <c r="M552" t="s">
        <v>198</v>
      </c>
      <c r="N552" t="s">
        <v>1128</v>
      </c>
      <c r="O552">
        <v>0</v>
      </c>
      <c r="P552" t="s">
        <v>200</v>
      </c>
      <c r="Q552">
        <v>50336</v>
      </c>
      <c r="R552" t="s">
        <v>201</v>
      </c>
      <c r="S552" t="s">
        <v>202</v>
      </c>
      <c r="T552" t="s">
        <v>203</v>
      </c>
      <c r="U552" t="s">
        <v>1129</v>
      </c>
      <c r="V552" t="s">
        <v>1130</v>
      </c>
      <c r="W552" t="s">
        <v>658</v>
      </c>
    </row>
    <row r="553" spans="1:23" x14ac:dyDescent="0.25">
      <c r="A553" s="15">
        <v>43164</v>
      </c>
      <c r="B553" t="s">
        <v>213</v>
      </c>
      <c r="C553" t="s">
        <v>207</v>
      </c>
      <c r="E553" t="s">
        <v>195</v>
      </c>
      <c r="F553">
        <v>2.0099999999999998</v>
      </c>
      <c r="G553">
        <v>2.0099999999999998</v>
      </c>
      <c r="H553" t="s">
        <v>196</v>
      </c>
      <c r="I553" t="s">
        <v>197</v>
      </c>
      <c r="J553">
        <v>2.0099999999999998</v>
      </c>
      <c r="K553">
        <v>2.0099999999999998</v>
      </c>
      <c r="L553" t="s">
        <v>213</v>
      </c>
      <c r="M553" t="s">
        <v>198</v>
      </c>
      <c r="N553" t="s">
        <v>1128</v>
      </c>
      <c r="O553">
        <v>0</v>
      </c>
      <c r="P553" t="s">
        <v>200</v>
      </c>
      <c r="Q553">
        <v>50336</v>
      </c>
      <c r="R553" t="s">
        <v>201</v>
      </c>
      <c r="S553" t="s">
        <v>202</v>
      </c>
      <c r="T553" t="s">
        <v>203</v>
      </c>
      <c r="U553" t="s">
        <v>1129</v>
      </c>
      <c r="V553" t="s">
        <v>1130</v>
      </c>
      <c r="W553" t="s">
        <v>658</v>
      </c>
    </row>
    <row r="554" spans="1:23" x14ac:dyDescent="0.25">
      <c r="A554" s="15">
        <v>43164</v>
      </c>
      <c r="B554" t="s">
        <v>273</v>
      </c>
      <c r="C554" t="s">
        <v>208</v>
      </c>
      <c r="E554" t="s">
        <v>195</v>
      </c>
      <c r="F554">
        <v>31.44</v>
      </c>
      <c r="G554">
        <v>31.44</v>
      </c>
      <c r="H554" t="s">
        <v>196</v>
      </c>
      <c r="I554" t="s">
        <v>197</v>
      </c>
      <c r="J554">
        <v>31.44</v>
      </c>
      <c r="K554">
        <v>31.44</v>
      </c>
      <c r="L554" t="s">
        <v>273</v>
      </c>
      <c r="M554" t="s">
        <v>198</v>
      </c>
      <c r="N554" t="s">
        <v>245</v>
      </c>
      <c r="O554">
        <v>0</v>
      </c>
      <c r="P554" t="s">
        <v>200</v>
      </c>
      <c r="Q554">
        <v>50410</v>
      </c>
      <c r="R554" t="s">
        <v>201</v>
      </c>
      <c r="S554" t="s">
        <v>202</v>
      </c>
      <c r="T554" t="s">
        <v>203</v>
      </c>
      <c r="U554" t="s">
        <v>1131</v>
      </c>
      <c r="V554" t="s">
        <v>1132</v>
      </c>
      <c r="W554" t="s">
        <v>658</v>
      </c>
    </row>
    <row r="555" spans="1:23" x14ac:dyDescent="0.25">
      <c r="A555" s="15">
        <v>43164</v>
      </c>
      <c r="B555" t="s">
        <v>273</v>
      </c>
      <c r="C555" t="s">
        <v>211</v>
      </c>
      <c r="E555" t="s">
        <v>195</v>
      </c>
      <c r="F555">
        <v>30.65</v>
      </c>
      <c r="G555">
        <v>30.65</v>
      </c>
      <c r="H555" t="s">
        <v>196</v>
      </c>
      <c r="I555" t="s">
        <v>197</v>
      </c>
      <c r="J555">
        <v>30.65</v>
      </c>
      <c r="K555">
        <v>30.65</v>
      </c>
      <c r="L555" t="s">
        <v>273</v>
      </c>
      <c r="M555" t="s">
        <v>198</v>
      </c>
      <c r="N555" t="s">
        <v>276</v>
      </c>
      <c r="O555">
        <v>0</v>
      </c>
      <c r="P555" t="s">
        <v>200</v>
      </c>
      <c r="Q555">
        <v>50411</v>
      </c>
      <c r="R555" t="s">
        <v>201</v>
      </c>
      <c r="S555" t="s">
        <v>202</v>
      </c>
      <c r="T555" t="s">
        <v>203</v>
      </c>
      <c r="U555" t="s">
        <v>1133</v>
      </c>
      <c r="V555" t="s">
        <v>1134</v>
      </c>
      <c r="W555" t="s">
        <v>658</v>
      </c>
    </row>
    <row r="556" spans="1:23" x14ac:dyDescent="0.25">
      <c r="A556" s="15">
        <v>43164</v>
      </c>
      <c r="B556" t="s">
        <v>273</v>
      </c>
      <c r="C556" t="s">
        <v>212</v>
      </c>
      <c r="E556" t="s">
        <v>195</v>
      </c>
      <c r="F556">
        <v>30.65</v>
      </c>
      <c r="G556">
        <v>30.65</v>
      </c>
      <c r="H556" t="s">
        <v>196</v>
      </c>
      <c r="I556" t="s">
        <v>197</v>
      </c>
      <c r="J556">
        <v>30.65</v>
      </c>
      <c r="K556">
        <v>30.65</v>
      </c>
      <c r="L556" t="s">
        <v>273</v>
      </c>
      <c r="M556" t="s">
        <v>198</v>
      </c>
      <c r="N556" t="s">
        <v>265</v>
      </c>
      <c r="O556">
        <v>0</v>
      </c>
      <c r="P556" t="s">
        <v>200</v>
      </c>
      <c r="Q556">
        <v>50413</v>
      </c>
      <c r="R556" t="s">
        <v>201</v>
      </c>
      <c r="S556" t="s">
        <v>202</v>
      </c>
      <c r="T556" t="s">
        <v>203</v>
      </c>
      <c r="U556" t="s">
        <v>1135</v>
      </c>
      <c r="V556" t="s">
        <v>1136</v>
      </c>
      <c r="W556" t="s">
        <v>658</v>
      </c>
    </row>
    <row r="557" spans="1:23" x14ac:dyDescent="0.25">
      <c r="A557" s="15">
        <v>43164</v>
      </c>
      <c r="B557" t="s">
        <v>273</v>
      </c>
      <c r="C557" t="s">
        <v>194</v>
      </c>
      <c r="E557" t="s">
        <v>195</v>
      </c>
      <c r="F557">
        <v>12.36</v>
      </c>
      <c r="G557">
        <v>12.36</v>
      </c>
      <c r="H557" t="s">
        <v>196</v>
      </c>
      <c r="I557" t="s">
        <v>197</v>
      </c>
      <c r="J557">
        <v>12.36</v>
      </c>
      <c r="K557">
        <v>12.36</v>
      </c>
      <c r="L557" t="s">
        <v>273</v>
      </c>
      <c r="M557" t="s">
        <v>198</v>
      </c>
      <c r="N557" t="s">
        <v>254</v>
      </c>
      <c r="O557">
        <v>0</v>
      </c>
      <c r="P557" t="s">
        <v>200</v>
      </c>
      <c r="Q557">
        <v>50415</v>
      </c>
      <c r="R557" t="s">
        <v>201</v>
      </c>
      <c r="S557" t="s">
        <v>202</v>
      </c>
      <c r="T557" t="s">
        <v>203</v>
      </c>
      <c r="U557" t="s">
        <v>1137</v>
      </c>
      <c r="V557" t="s">
        <v>1138</v>
      </c>
      <c r="W557" t="s">
        <v>658</v>
      </c>
    </row>
    <row r="558" spans="1:23" x14ac:dyDescent="0.25">
      <c r="A558" s="15">
        <v>43164</v>
      </c>
      <c r="B558" t="s">
        <v>273</v>
      </c>
      <c r="C558" t="s">
        <v>207</v>
      </c>
      <c r="E558" t="s">
        <v>195</v>
      </c>
      <c r="F558">
        <v>27.19</v>
      </c>
      <c r="G558">
        <v>27.19</v>
      </c>
      <c r="H558" t="s">
        <v>196</v>
      </c>
      <c r="I558" t="s">
        <v>197</v>
      </c>
      <c r="J558">
        <v>27.19</v>
      </c>
      <c r="K558">
        <v>27.19</v>
      </c>
      <c r="L558" t="s">
        <v>273</v>
      </c>
      <c r="M558" t="s">
        <v>198</v>
      </c>
      <c r="N558" t="s">
        <v>270</v>
      </c>
      <c r="O558">
        <v>0</v>
      </c>
      <c r="P558" t="s">
        <v>200</v>
      </c>
      <c r="Q558">
        <v>50421</v>
      </c>
      <c r="R558" t="s">
        <v>201</v>
      </c>
      <c r="S558" t="s">
        <v>202</v>
      </c>
      <c r="T558" t="s">
        <v>203</v>
      </c>
      <c r="U558" t="s">
        <v>1139</v>
      </c>
      <c r="V558" t="s">
        <v>1140</v>
      </c>
      <c r="W558" t="s">
        <v>658</v>
      </c>
    </row>
    <row r="559" spans="1:23" x14ac:dyDescent="0.25">
      <c r="A559" s="15">
        <v>43164</v>
      </c>
      <c r="B559" t="s">
        <v>225</v>
      </c>
      <c r="C559" t="s">
        <v>207</v>
      </c>
      <c r="E559" t="s">
        <v>195</v>
      </c>
      <c r="F559">
        <v>328.17</v>
      </c>
      <c r="G559">
        <v>328.17</v>
      </c>
      <c r="H559" t="s">
        <v>196</v>
      </c>
      <c r="I559" t="s">
        <v>197</v>
      </c>
      <c r="J559">
        <v>328.17</v>
      </c>
      <c r="K559">
        <v>328.17</v>
      </c>
      <c r="L559" t="s">
        <v>225</v>
      </c>
      <c r="M559" t="s">
        <v>198</v>
      </c>
      <c r="N559" t="s">
        <v>199</v>
      </c>
      <c r="O559">
        <v>0</v>
      </c>
      <c r="P559" t="s">
        <v>200</v>
      </c>
      <c r="Q559">
        <v>50760</v>
      </c>
      <c r="R559" t="s">
        <v>201</v>
      </c>
      <c r="S559" t="s">
        <v>202</v>
      </c>
      <c r="T559" t="s">
        <v>203</v>
      </c>
      <c r="U559" t="s">
        <v>1141</v>
      </c>
      <c r="V559" t="s">
        <v>1142</v>
      </c>
      <c r="W559" t="s">
        <v>658</v>
      </c>
    </row>
    <row r="560" spans="1:23" x14ac:dyDescent="0.25">
      <c r="A560" s="15">
        <v>43164</v>
      </c>
      <c r="B560" t="s">
        <v>225</v>
      </c>
      <c r="C560" t="s">
        <v>207</v>
      </c>
      <c r="E560" t="s">
        <v>195</v>
      </c>
      <c r="F560">
        <v>133.53</v>
      </c>
      <c r="G560">
        <v>133.53</v>
      </c>
      <c r="H560" t="s">
        <v>196</v>
      </c>
      <c r="I560" t="s">
        <v>197</v>
      </c>
      <c r="J560">
        <v>133.53</v>
      </c>
      <c r="K560">
        <v>133.53</v>
      </c>
      <c r="L560" t="s">
        <v>225</v>
      </c>
      <c r="M560" t="s">
        <v>198</v>
      </c>
      <c r="N560" t="s">
        <v>199</v>
      </c>
      <c r="O560">
        <v>0</v>
      </c>
      <c r="P560" t="s">
        <v>200</v>
      </c>
      <c r="Q560">
        <v>50761</v>
      </c>
      <c r="R560" t="s">
        <v>201</v>
      </c>
      <c r="S560" t="s">
        <v>202</v>
      </c>
      <c r="T560" t="s">
        <v>203</v>
      </c>
      <c r="U560" t="s">
        <v>1143</v>
      </c>
      <c r="V560" t="s">
        <v>1144</v>
      </c>
      <c r="W560" t="s">
        <v>658</v>
      </c>
    </row>
    <row r="561" spans="1:23" x14ac:dyDescent="0.25">
      <c r="A561" s="15">
        <v>43164</v>
      </c>
      <c r="B561" t="s">
        <v>225</v>
      </c>
      <c r="C561" t="s">
        <v>194</v>
      </c>
      <c r="E561" t="s">
        <v>195</v>
      </c>
      <c r="F561">
        <v>642.5</v>
      </c>
      <c r="G561">
        <v>642.5</v>
      </c>
      <c r="H561" t="s">
        <v>196</v>
      </c>
      <c r="I561" t="s">
        <v>197</v>
      </c>
      <c r="J561">
        <v>642.5</v>
      </c>
      <c r="K561">
        <v>642.5</v>
      </c>
      <c r="L561" t="s">
        <v>225</v>
      </c>
      <c r="M561" t="s">
        <v>198</v>
      </c>
      <c r="N561" t="s">
        <v>199</v>
      </c>
      <c r="O561">
        <v>0</v>
      </c>
      <c r="P561" t="s">
        <v>200</v>
      </c>
      <c r="Q561">
        <v>50778</v>
      </c>
      <c r="R561" t="s">
        <v>201</v>
      </c>
      <c r="S561" t="s">
        <v>202</v>
      </c>
      <c r="T561" t="s">
        <v>203</v>
      </c>
      <c r="U561" t="s">
        <v>1145</v>
      </c>
      <c r="V561" t="s">
        <v>1146</v>
      </c>
      <c r="W561" t="s">
        <v>658</v>
      </c>
    </row>
    <row r="562" spans="1:23" x14ac:dyDescent="0.25">
      <c r="A562" s="15">
        <v>43164</v>
      </c>
      <c r="B562" t="s">
        <v>295</v>
      </c>
      <c r="C562" t="s">
        <v>194</v>
      </c>
      <c r="E562" t="s">
        <v>195</v>
      </c>
      <c r="F562">
        <v>63.6</v>
      </c>
      <c r="G562">
        <v>63.6</v>
      </c>
      <c r="H562" t="s">
        <v>196</v>
      </c>
      <c r="I562" t="s">
        <v>197</v>
      </c>
      <c r="J562">
        <v>63.6</v>
      </c>
      <c r="K562">
        <v>63.6</v>
      </c>
      <c r="L562" t="s">
        <v>295</v>
      </c>
      <c r="M562" t="s">
        <v>198</v>
      </c>
      <c r="N562" t="s">
        <v>199</v>
      </c>
      <c r="O562">
        <v>0</v>
      </c>
      <c r="P562" t="s">
        <v>200</v>
      </c>
      <c r="Q562">
        <v>51170</v>
      </c>
      <c r="R562" t="s">
        <v>201</v>
      </c>
      <c r="S562" t="s">
        <v>202</v>
      </c>
      <c r="T562" t="s">
        <v>203</v>
      </c>
      <c r="U562" t="s">
        <v>1147</v>
      </c>
      <c r="V562" t="s">
        <v>1148</v>
      </c>
      <c r="W562" t="s">
        <v>658</v>
      </c>
    </row>
    <row r="563" spans="1:23" x14ac:dyDescent="0.25">
      <c r="A563" s="15">
        <v>43165</v>
      </c>
      <c r="B563" t="s">
        <v>292</v>
      </c>
      <c r="C563" t="s">
        <v>207</v>
      </c>
      <c r="E563" t="s">
        <v>195</v>
      </c>
      <c r="F563">
        <v>352.36</v>
      </c>
      <c r="G563">
        <v>352.36</v>
      </c>
      <c r="H563" t="s">
        <v>196</v>
      </c>
      <c r="I563" t="s">
        <v>197</v>
      </c>
      <c r="J563">
        <v>352.36</v>
      </c>
      <c r="K563">
        <v>352.36</v>
      </c>
      <c r="L563" t="s">
        <v>292</v>
      </c>
      <c r="M563" t="s">
        <v>198</v>
      </c>
      <c r="N563" t="s">
        <v>199</v>
      </c>
      <c r="O563">
        <v>0</v>
      </c>
      <c r="P563" t="s">
        <v>200</v>
      </c>
      <c r="Q563">
        <v>50807</v>
      </c>
      <c r="R563" t="s">
        <v>201</v>
      </c>
      <c r="S563" t="s">
        <v>202</v>
      </c>
      <c r="T563" t="s">
        <v>203</v>
      </c>
      <c r="U563" t="s">
        <v>1149</v>
      </c>
      <c r="V563" t="s">
        <v>1150</v>
      </c>
      <c r="W563" t="s">
        <v>658</v>
      </c>
    </row>
    <row r="564" spans="1:23" x14ac:dyDescent="0.25">
      <c r="A564" s="15">
        <v>43165</v>
      </c>
      <c r="B564" t="s">
        <v>292</v>
      </c>
      <c r="C564" t="s">
        <v>249</v>
      </c>
      <c r="E564" t="s">
        <v>195</v>
      </c>
      <c r="F564">
        <v>22</v>
      </c>
      <c r="G564">
        <v>22</v>
      </c>
      <c r="H564" t="s">
        <v>196</v>
      </c>
      <c r="I564" t="s">
        <v>197</v>
      </c>
      <c r="J564">
        <v>22</v>
      </c>
      <c r="K564">
        <v>22</v>
      </c>
      <c r="L564" t="s">
        <v>292</v>
      </c>
      <c r="M564" t="s">
        <v>198</v>
      </c>
      <c r="N564" t="s">
        <v>199</v>
      </c>
      <c r="O564">
        <v>0</v>
      </c>
      <c r="P564" t="s">
        <v>200</v>
      </c>
      <c r="Q564">
        <v>50808</v>
      </c>
      <c r="R564" t="s">
        <v>201</v>
      </c>
      <c r="S564" t="s">
        <v>202</v>
      </c>
      <c r="T564" t="s">
        <v>203</v>
      </c>
      <c r="U564" t="s">
        <v>1151</v>
      </c>
      <c r="V564" t="s">
        <v>1152</v>
      </c>
      <c r="W564" t="s">
        <v>658</v>
      </c>
    </row>
    <row r="565" spans="1:23" x14ac:dyDescent="0.25">
      <c r="A565" s="15">
        <v>43165</v>
      </c>
      <c r="B565" t="s">
        <v>225</v>
      </c>
      <c r="C565" t="s">
        <v>194</v>
      </c>
      <c r="E565" t="s">
        <v>195</v>
      </c>
      <c r="F565">
        <v>246</v>
      </c>
      <c r="G565">
        <v>246</v>
      </c>
      <c r="H565" t="s">
        <v>196</v>
      </c>
      <c r="I565" t="s">
        <v>197</v>
      </c>
      <c r="J565">
        <v>246</v>
      </c>
      <c r="K565">
        <v>246</v>
      </c>
      <c r="L565" t="s">
        <v>225</v>
      </c>
      <c r="M565" t="s">
        <v>198</v>
      </c>
      <c r="N565" t="s">
        <v>199</v>
      </c>
      <c r="O565">
        <v>0</v>
      </c>
      <c r="P565" t="s">
        <v>200</v>
      </c>
      <c r="Q565">
        <v>50820</v>
      </c>
      <c r="R565" t="s">
        <v>201</v>
      </c>
      <c r="S565" t="s">
        <v>202</v>
      </c>
      <c r="T565" t="s">
        <v>203</v>
      </c>
      <c r="U565" t="s">
        <v>1153</v>
      </c>
      <c r="V565" t="s">
        <v>1154</v>
      </c>
      <c r="W565" t="s">
        <v>658</v>
      </c>
    </row>
    <row r="566" spans="1:23" x14ac:dyDescent="0.25">
      <c r="A566" s="15">
        <v>43165</v>
      </c>
      <c r="B566" t="s">
        <v>306</v>
      </c>
      <c r="C566" t="s">
        <v>207</v>
      </c>
      <c r="E566" t="s">
        <v>195</v>
      </c>
      <c r="F566">
        <v>28.8</v>
      </c>
      <c r="G566">
        <v>28.8</v>
      </c>
      <c r="H566" t="s">
        <v>196</v>
      </c>
      <c r="I566" t="s">
        <v>197</v>
      </c>
      <c r="J566">
        <v>28.8</v>
      </c>
      <c r="K566">
        <v>28.8</v>
      </c>
      <c r="L566" t="s">
        <v>306</v>
      </c>
      <c r="M566" t="s">
        <v>198</v>
      </c>
      <c r="N566" t="s">
        <v>307</v>
      </c>
      <c r="O566">
        <v>0</v>
      </c>
      <c r="P566" t="s">
        <v>200</v>
      </c>
      <c r="Q566">
        <v>50871</v>
      </c>
      <c r="R566" t="s">
        <v>201</v>
      </c>
      <c r="S566" t="s">
        <v>202</v>
      </c>
      <c r="T566" t="s">
        <v>203</v>
      </c>
      <c r="U566" t="s">
        <v>1155</v>
      </c>
      <c r="V566" t="s">
        <v>1156</v>
      </c>
      <c r="W566" t="s">
        <v>658</v>
      </c>
    </row>
    <row r="567" spans="1:23" x14ac:dyDescent="0.25">
      <c r="A567" s="15">
        <v>43165</v>
      </c>
      <c r="B567" t="s">
        <v>310</v>
      </c>
      <c r="C567" t="s">
        <v>212</v>
      </c>
      <c r="E567" t="s">
        <v>195</v>
      </c>
      <c r="F567">
        <v>36.21</v>
      </c>
      <c r="G567">
        <v>36.21</v>
      </c>
      <c r="H567" t="s">
        <v>196</v>
      </c>
      <c r="I567" t="s">
        <v>197</v>
      </c>
      <c r="J567">
        <v>36.21</v>
      </c>
      <c r="K567">
        <v>36.21</v>
      </c>
      <c r="L567" t="s">
        <v>310</v>
      </c>
      <c r="M567" t="s">
        <v>198</v>
      </c>
      <c r="N567" t="s">
        <v>307</v>
      </c>
      <c r="O567">
        <v>0</v>
      </c>
      <c r="P567" t="s">
        <v>200</v>
      </c>
      <c r="Q567">
        <v>51594</v>
      </c>
      <c r="R567" t="s">
        <v>201</v>
      </c>
      <c r="S567" t="s">
        <v>202</v>
      </c>
      <c r="T567" t="s">
        <v>203</v>
      </c>
      <c r="U567" t="s">
        <v>1157</v>
      </c>
      <c r="V567" t="s">
        <v>1158</v>
      </c>
      <c r="W567" t="s">
        <v>658</v>
      </c>
    </row>
    <row r="568" spans="1:23" x14ac:dyDescent="0.25">
      <c r="A568" s="15">
        <v>43166</v>
      </c>
      <c r="B568" t="s">
        <v>225</v>
      </c>
      <c r="C568" t="s">
        <v>207</v>
      </c>
      <c r="E568" t="s">
        <v>195</v>
      </c>
      <c r="F568">
        <v>188</v>
      </c>
      <c r="G568">
        <v>188</v>
      </c>
      <c r="H568" t="s">
        <v>196</v>
      </c>
      <c r="I568" t="s">
        <v>197</v>
      </c>
      <c r="J568">
        <v>188</v>
      </c>
      <c r="K568">
        <v>188</v>
      </c>
      <c r="L568" t="s">
        <v>225</v>
      </c>
      <c r="M568" t="s">
        <v>198</v>
      </c>
      <c r="N568" t="s">
        <v>199</v>
      </c>
      <c r="O568">
        <v>0</v>
      </c>
      <c r="P568" t="s">
        <v>200</v>
      </c>
      <c r="Q568">
        <v>50763</v>
      </c>
      <c r="R568" t="s">
        <v>201</v>
      </c>
      <c r="S568" t="s">
        <v>202</v>
      </c>
      <c r="T568" t="s">
        <v>203</v>
      </c>
      <c r="U568" t="s">
        <v>1159</v>
      </c>
      <c r="V568" t="s">
        <v>1160</v>
      </c>
      <c r="W568" t="s">
        <v>658</v>
      </c>
    </row>
    <row r="569" spans="1:23" x14ac:dyDescent="0.25">
      <c r="A569" s="15">
        <v>43166</v>
      </c>
      <c r="B569" t="s">
        <v>566</v>
      </c>
      <c r="C569" t="s">
        <v>194</v>
      </c>
      <c r="E569" t="s">
        <v>195</v>
      </c>
      <c r="F569">
        <v>-151.19999999999999</v>
      </c>
      <c r="G569">
        <v>151.19999999999999</v>
      </c>
      <c r="H569" t="s">
        <v>217</v>
      </c>
      <c r="I569" t="s">
        <v>197</v>
      </c>
      <c r="J569">
        <v>151.19999999999999</v>
      </c>
      <c r="K569">
        <v>-151.19999999999999</v>
      </c>
      <c r="L569" t="s">
        <v>566</v>
      </c>
      <c r="M569" t="s">
        <v>198</v>
      </c>
      <c r="N569" t="s">
        <v>199</v>
      </c>
      <c r="O569">
        <v>0</v>
      </c>
      <c r="P569" t="s">
        <v>200</v>
      </c>
      <c r="Q569">
        <v>50881</v>
      </c>
      <c r="R569" t="s">
        <v>201</v>
      </c>
      <c r="S569" t="s">
        <v>202</v>
      </c>
      <c r="T569" t="s">
        <v>203</v>
      </c>
      <c r="U569" t="s">
        <v>1161</v>
      </c>
      <c r="V569" t="s">
        <v>1162</v>
      </c>
      <c r="W569" t="s">
        <v>658</v>
      </c>
    </row>
    <row r="570" spans="1:23" x14ac:dyDescent="0.25">
      <c r="A570" s="15">
        <v>43166</v>
      </c>
      <c r="B570" t="s">
        <v>566</v>
      </c>
      <c r="C570" t="s">
        <v>194</v>
      </c>
      <c r="E570" t="s">
        <v>195</v>
      </c>
      <c r="F570">
        <v>-518.53</v>
      </c>
      <c r="G570">
        <v>518.53</v>
      </c>
      <c r="H570" t="s">
        <v>217</v>
      </c>
      <c r="I570" t="s">
        <v>197</v>
      </c>
      <c r="J570">
        <v>518.53</v>
      </c>
      <c r="K570">
        <v>-518.53</v>
      </c>
      <c r="L570" t="s">
        <v>566</v>
      </c>
      <c r="M570" t="s">
        <v>198</v>
      </c>
      <c r="N570" t="s">
        <v>199</v>
      </c>
      <c r="O570">
        <v>0</v>
      </c>
      <c r="P570" t="s">
        <v>200</v>
      </c>
      <c r="Q570">
        <v>50882</v>
      </c>
      <c r="R570" t="s">
        <v>201</v>
      </c>
      <c r="S570" t="s">
        <v>202</v>
      </c>
      <c r="T570" t="s">
        <v>203</v>
      </c>
      <c r="U570" t="s">
        <v>1163</v>
      </c>
      <c r="V570" t="s">
        <v>1164</v>
      </c>
      <c r="W570" t="s">
        <v>658</v>
      </c>
    </row>
    <row r="571" spans="1:23" x14ac:dyDescent="0.25">
      <c r="A571" s="15">
        <v>43166</v>
      </c>
      <c r="B571" t="s">
        <v>566</v>
      </c>
      <c r="C571" t="s">
        <v>194</v>
      </c>
      <c r="E571" t="s">
        <v>195</v>
      </c>
      <c r="F571">
        <v>-154.05000000000001</v>
      </c>
      <c r="G571">
        <v>154.05000000000001</v>
      </c>
      <c r="H571" t="s">
        <v>217</v>
      </c>
      <c r="I571" t="s">
        <v>197</v>
      </c>
      <c r="J571">
        <v>154.05000000000001</v>
      </c>
      <c r="K571">
        <v>-154.05000000000001</v>
      </c>
      <c r="L571" t="s">
        <v>566</v>
      </c>
      <c r="M571" t="s">
        <v>198</v>
      </c>
      <c r="N571" t="s">
        <v>199</v>
      </c>
      <c r="O571">
        <v>0</v>
      </c>
      <c r="P571" t="s">
        <v>200</v>
      </c>
      <c r="Q571">
        <v>50883</v>
      </c>
      <c r="R571" t="s">
        <v>201</v>
      </c>
      <c r="S571" t="s">
        <v>202</v>
      </c>
      <c r="T571" t="s">
        <v>203</v>
      </c>
      <c r="U571" t="s">
        <v>1165</v>
      </c>
      <c r="V571" t="s">
        <v>1166</v>
      </c>
      <c r="W571" t="s">
        <v>658</v>
      </c>
    </row>
    <row r="572" spans="1:23" x14ac:dyDescent="0.25">
      <c r="A572" s="15">
        <v>43166</v>
      </c>
      <c r="B572" t="s">
        <v>566</v>
      </c>
      <c r="C572" t="s">
        <v>194</v>
      </c>
      <c r="E572" t="s">
        <v>195</v>
      </c>
      <c r="F572">
        <v>-7.2</v>
      </c>
      <c r="G572">
        <v>7.2</v>
      </c>
      <c r="H572" t="s">
        <v>217</v>
      </c>
      <c r="I572" t="s">
        <v>197</v>
      </c>
      <c r="J572">
        <v>7.2</v>
      </c>
      <c r="K572">
        <v>-7.2</v>
      </c>
      <c r="L572" t="s">
        <v>566</v>
      </c>
      <c r="M572" t="s">
        <v>198</v>
      </c>
      <c r="N572" t="s">
        <v>199</v>
      </c>
      <c r="O572">
        <v>0</v>
      </c>
      <c r="P572" t="s">
        <v>200</v>
      </c>
      <c r="Q572">
        <v>50887</v>
      </c>
      <c r="R572" t="s">
        <v>201</v>
      </c>
      <c r="S572" t="s">
        <v>202</v>
      </c>
      <c r="T572" t="s">
        <v>203</v>
      </c>
      <c r="U572" t="s">
        <v>1167</v>
      </c>
      <c r="V572" t="s">
        <v>1168</v>
      </c>
      <c r="W572" t="s">
        <v>658</v>
      </c>
    </row>
    <row r="573" spans="1:23" x14ac:dyDescent="0.25">
      <c r="A573" s="15">
        <v>43166</v>
      </c>
      <c r="B573" t="s">
        <v>566</v>
      </c>
      <c r="C573" t="s">
        <v>194</v>
      </c>
      <c r="E573" t="s">
        <v>195</v>
      </c>
      <c r="F573">
        <v>-379.2</v>
      </c>
      <c r="G573">
        <v>379.2</v>
      </c>
      <c r="H573" t="s">
        <v>217</v>
      </c>
      <c r="I573" t="s">
        <v>197</v>
      </c>
      <c r="J573">
        <v>379.2</v>
      </c>
      <c r="K573">
        <v>-379.2</v>
      </c>
      <c r="L573" t="s">
        <v>566</v>
      </c>
      <c r="M573" t="s">
        <v>198</v>
      </c>
      <c r="N573" t="s">
        <v>199</v>
      </c>
      <c r="O573">
        <v>0</v>
      </c>
      <c r="P573" t="s">
        <v>200</v>
      </c>
      <c r="Q573">
        <v>50888</v>
      </c>
      <c r="R573" t="s">
        <v>201</v>
      </c>
      <c r="S573" t="s">
        <v>202</v>
      </c>
      <c r="T573" t="s">
        <v>203</v>
      </c>
      <c r="U573" t="s">
        <v>1169</v>
      </c>
      <c r="V573" t="s">
        <v>1170</v>
      </c>
      <c r="W573" t="s">
        <v>658</v>
      </c>
    </row>
    <row r="574" spans="1:23" x14ac:dyDescent="0.25">
      <c r="A574" s="15">
        <v>43167</v>
      </c>
      <c r="B574" t="s">
        <v>225</v>
      </c>
      <c r="C574" t="s">
        <v>194</v>
      </c>
      <c r="E574" t="s">
        <v>195</v>
      </c>
      <c r="F574">
        <v>550.74</v>
      </c>
      <c r="G574">
        <v>550.74</v>
      </c>
      <c r="H574" t="s">
        <v>196</v>
      </c>
      <c r="I574" t="s">
        <v>197</v>
      </c>
      <c r="J574">
        <v>550.74</v>
      </c>
      <c r="K574">
        <v>550.74</v>
      </c>
      <c r="L574" t="s">
        <v>225</v>
      </c>
      <c r="M574" t="s">
        <v>198</v>
      </c>
      <c r="N574" t="s">
        <v>199</v>
      </c>
      <c r="O574">
        <v>0</v>
      </c>
      <c r="P574" t="s">
        <v>200</v>
      </c>
      <c r="Q574">
        <v>50774</v>
      </c>
      <c r="R574" t="s">
        <v>201</v>
      </c>
      <c r="S574" t="s">
        <v>202</v>
      </c>
      <c r="T574" t="s">
        <v>203</v>
      </c>
      <c r="U574" t="s">
        <v>1171</v>
      </c>
      <c r="V574" t="s">
        <v>1172</v>
      </c>
      <c r="W574" t="s">
        <v>658</v>
      </c>
    </row>
    <row r="575" spans="1:23" x14ac:dyDescent="0.25">
      <c r="A575" s="15">
        <v>43167</v>
      </c>
      <c r="B575" t="s">
        <v>225</v>
      </c>
      <c r="C575" t="s">
        <v>194</v>
      </c>
      <c r="E575" t="s">
        <v>195</v>
      </c>
      <c r="F575">
        <v>135.27000000000001</v>
      </c>
      <c r="G575">
        <v>135.27000000000001</v>
      </c>
      <c r="H575" t="s">
        <v>196</v>
      </c>
      <c r="I575" t="s">
        <v>197</v>
      </c>
      <c r="J575">
        <v>135.27000000000001</v>
      </c>
      <c r="K575">
        <v>135.27000000000001</v>
      </c>
      <c r="L575" t="s">
        <v>225</v>
      </c>
      <c r="M575" t="s">
        <v>198</v>
      </c>
      <c r="N575" t="s">
        <v>199</v>
      </c>
      <c r="O575">
        <v>0</v>
      </c>
      <c r="P575" t="s">
        <v>200</v>
      </c>
      <c r="Q575">
        <v>50775</v>
      </c>
      <c r="R575" t="s">
        <v>201</v>
      </c>
      <c r="S575" t="s">
        <v>202</v>
      </c>
      <c r="T575" t="s">
        <v>203</v>
      </c>
      <c r="U575" t="s">
        <v>1173</v>
      </c>
      <c r="V575" t="s">
        <v>1174</v>
      </c>
      <c r="W575" t="s">
        <v>658</v>
      </c>
    </row>
    <row r="576" spans="1:23" x14ac:dyDescent="0.25">
      <c r="A576" s="15">
        <v>43167</v>
      </c>
      <c r="B576" t="s">
        <v>225</v>
      </c>
      <c r="C576" t="s">
        <v>194</v>
      </c>
      <c r="E576" t="s">
        <v>195</v>
      </c>
      <c r="F576">
        <v>83.06</v>
      </c>
      <c r="G576">
        <v>83.06</v>
      </c>
      <c r="H576" t="s">
        <v>196</v>
      </c>
      <c r="I576" t="s">
        <v>197</v>
      </c>
      <c r="J576">
        <v>83.06</v>
      </c>
      <c r="K576">
        <v>83.06</v>
      </c>
      <c r="L576" t="s">
        <v>225</v>
      </c>
      <c r="M576" t="s">
        <v>198</v>
      </c>
      <c r="N576" t="s">
        <v>199</v>
      </c>
      <c r="O576">
        <v>0</v>
      </c>
      <c r="P576" t="s">
        <v>200</v>
      </c>
      <c r="Q576">
        <v>50776</v>
      </c>
      <c r="R576" t="s">
        <v>201</v>
      </c>
      <c r="S576" t="s">
        <v>202</v>
      </c>
      <c r="T576" t="s">
        <v>203</v>
      </c>
      <c r="U576" t="s">
        <v>1175</v>
      </c>
      <c r="V576" t="s">
        <v>1176</v>
      </c>
      <c r="W576" t="s">
        <v>658</v>
      </c>
    </row>
    <row r="577" spans="1:23" x14ac:dyDescent="0.25">
      <c r="A577" s="15">
        <v>43167</v>
      </c>
      <c r="B577" t="s">
        <v>228</v>
      </c>
      <c r="C577" t="s">
        <v>212</v>
      </c>
      <c r="E577" t="s">
        <v>195</v>
      </c>
      <c r="F577">
        <v>67.5</v>
      </c>
      <c r="G577">
        <v>67.5</v>
      </c>
      <c r="H577" t="s">
        <v>196</v>
      </c>
      <c r="I577" t="s">
        <v>197</v>
      </c>
      <c r="J577">
        <v>67.5</v>
      </c>
      <c r="K577">
        <v>67.5</v>
      </c>
      <c r="L577" t="s">
        <v>228</v>
      </c>
      <c r="M577" t="s">
        <v>198</v>
      </c>
      <c r="N577" t="s">
        <v>199</v>
      </c>
      <c r="O577">
        <v>0</v>
      </c>
      <c r="P577" t="s">
        <v>200</v>
      </c>
      <c r="Q577">
        <v>50788</v>
      </c>
      <c r="R577" t="s">
        <v>201</v>
      </c>
      <c r="S577" t="s">
        <v>202</v>
      </c>
      <c r="T577" t="s">
        <v>203</v>
      </c>
      <c r="U577" t="s">
        <v>1177</v>
      </c>
      <c r="V577" t="s">
        <v>1178</v>
      </c>
      <c r="W577" t="s">
        <v>658</v>
      </c>
    </row>
    <row r="578" spans="1:23" x14ac:dyDescent="0.25">
      <c r="A578" s="15">
        <v>43167</v>
      </c>
      <c r="B578" t="s">
        <v>295</v>
      </c>
      <c r="C578" t="s">
        <v>212</v>
      </c>
      <c r="E578" t="s">
        <v>195</v>
      </c>
      <c r="F578">
        <v>258.7</v>
      </c>
      <c r="G578">
        <v>258.7</v>
      </c>
      <c r="H578" t="s">
        <v>196</v>
      </c>
      <c r="I578" t="s">
        <v>197</v>
      </c>
      <c r="J578">
        <v>258.7</v>
      </c>
      <c r="K578">
        <v>258.7</v>
      </c>
      <c r="L578" t="s">
        <v>295</v>
      </c>
      <c r="M578" t="s">
        <v>198</v>
      </c>
      <c r="N578" t="s">
        <v>199</v>
      </c>
      <c r="O578">
        <v>0</v>
      </c>
      <c r="P578" t="s">
        <v>200</v>
      </c>
      <c r="Q578">
        <v>50860</v>
      </c>
      <c r="R578" t="s">
        <v>201</v>
      </c>
      <c r="S578" t="s">
        <v>202</v>
      </c>
      <c r="T578" t="s">
        <v>203</v>
      </c>
      <c r="U578" t="s">
        <v>1179</v>
      </c>
      <c r="V578" t="s">
        <v>1180</v>
      </c>
      <c r="W578" t="s">
        <v>658</v>
      </c>
    </row>
    <row r="579" spans="1:23" x14ac:dyDescent="0.25">
      <c r="A579" s="15">
        <v>43168</v>
      </c>
      <c r="B579" t="s">
        <v>213</v>
      </c>
      <c r="C579" t="s">
        <v>208</v>
      </c>
      <c r="E579" t="s">
        <v>195</v>
      </c>
      <c r="F579">
        <v>4.87</v>
      </c>
      <c r="G579">
        <v>4.87</v>
      </c>
      <c r="H579" t="s">
        <v>196</v>
      </c>
      <c r="I579" t="s">
        <v>197</v>
      </c>
      <c r="J579">
        <v>4.87</v>
      </c>
      <c r="K579">
        <v>4.87</v>
      </c>
      <c r="L579" t="s">
        <v>213</v>
      </c>
      <c r="M579" t="s">
        <v>198</v>
      </c>
      <c r="N579" t="s">
        <v>1128</v>
      </c>
      <c r="O579">
        <v>0</v>
      </c>
      <c r="P579" t="s">
        <v>200</v>
      </c>
      <c r="Q579">
        <v>50401</v>
      </c>
      <c r="R579" t="s">
        <v>201</v>
      </c>
      <c r="S579" t="s">
        <v>202</v>
      </c>
      <c r="T579" t="s">
        <v>203</v>
      </c>
      <c r="U579" t="s">
        <v>1181</v>
      </c>
      <c r="V579" t="s">
        <v>1182</v>
      </c>
      <c r="W579" t="s">
        <v>658</v>
      </c>
    </row>
    <row r="580" spans="1:23" x14ac:dyDescent="0.25">
      <c r="A580" s="15">
        <v>43168</v>
      </c>
      <c r="B580" t="s">
        <v>213</v>
      </c>
      <c r="C580" t="s">
        <v>211</v>
      </c>
      <c r="E580" t="s">
        <v>195</v>
      </c>
      <c r="F580">
        <v>4.87</v>
      </c>
      <c r="G580">
        <v>4.87</v>
      </c>
      <c r="H580" t="s">
        <v>196</v>
      </c>
      <c r="I580" t="s">
        <v>197</v>
      </c>
      <c r="J580">
        <v>4.87</v>
      </c>
      <c r="K580">
        <v>4.87</v>
      </c>
      <c r="L580" t="s">
        <v>213</v>
      </c>
      <c r="M580" t="s">
        <v>198</v>
      </c>
      <c r="N580" t="s">
        <v>1128</v>
      </c>
      <c r="O580">
        <v>0</v>
      </c>
      <c r="P580" t="s">
        <v>200</v>
      </c>
      <c r="Q580">
        <v>50401</v>
      </c>
      <c r="R580" t="s">
        <v>201</v>
      </c>
      <c r="S580" t="s">
        <v>202</v>
      </c>
      <c r="T580" t="s">
        <v>203</v>
      </c>
      <c r="U580" t="s">
        <v>1181</v>
      </c>
      <c r="V580" t="s">
        <v>1182</v>
      </c>
      <c r="W580" t="s">
        <v>658</v>
      </c>
    </row>
    <row r="581" spans="1:23" x14ac:dyDescent="0.25">
      <c r="A581" s="15">
        <v>43168</v>
      </c>
      <c r="B581" t="s">
        <v>213</v>
      </c>
      <c r="C581" t="s">
        <v>212</v>
      </c>
      <c r="E581" t="s">
        <v>195</v>
      </c>
      <c r="F581">
        <v>4.87</v>
      </c>
      <c r="G581">
        <v>4.87</v>
      </c>
      <c r="H581" t="s">
        <v>196</v>
      </c>
      <c r="I581" t="s">
        <v>197</v>
      </c>
      <c r="J581">
        <v>4.87</v>
      </c>
      <c r="K581">
        <v>4.87</v>
      </c>
      <c r="L581" t="s">
        <v>213</v>
      </c>
      <c r="M581" t="s">
        <v>198</v>
      </c>
      <c r="N581" t="s">
        <v>1128</v>
      </c>
      <c r="O581">
        <v>0</v>
      </c>
      <c r="P581" t="s">
        <v>200</v>
      </c>
      <c r="Q581">
        <v>50401</v>
      </c>
      <c r="R581" t="s">
        <v>201</v>
      </c>
      <c r="S581" t="s">
        <v>202</v>
      </c>
      <c r="T581" t="s">
        <v>203</v>
      </c>
      <c r="U581" t="s">
        <v>1181</v>
      </c>
      <c r="V581" t="s">
        <v>1182</v>
      </c>
      <c r="W581" t="s">
        <v>658</v>
      </c>
    </row>
    <row r="582" spans="1:23" x14ac:dyDescent="0.25">
      <c r="A582" s="15">
        <v>43168</v>
      </c>
      <c r="B582" t="s">
        <v>213</v>
      </c>
      <c r="C582" t="s">
        <v>194</v>
      </c>
      <c r="E582" t="s">
        <v>195</v>
      </c>
      <c r="F582">
        <v>4.87</v>
      </c>
      <c r="G582">
        <v>4.87</v>
      </c>
      <c r="H582" t="s">
        <v>196</v>
      </c>
      <c r="I582" t="s">
        <v>197</v>
      </c>
      <c r="J582">
        <v>4.87</v>
      </c>
      <c r="K582">
        <v>4.87</v>
      </c>
      <c r="L582" t="s">
        <v>213</v>
      </c>
      <c r="M582" t="s">
        <v>198</v>
      </c>
      <c r="N582" t="s">
        <v>1128</v>
      </c>
      <c r="O582">
        <v>0</v>
      </c>
      <c r="P582" t="s">
        <v>200</v>
      </c>
      <c r="Q582">
        <v>50401</v>
      </c>
      <c r="R582" t="s">
        <v>201</v>
      </c>
      <c r="S582" t="s">
        <v>202</v>
      </c>
      <c r="T582" t="s">
        <v>203</v>
      </c>
      <c r="U582" t="s">
        <v>1181</v>
      </c>
      <c r="V582" t="s">
        <v>1182</v>
      </c>
      <c r="W582" t="s">
        <v>658</v>
      </c>
    </row>
    <row r="583" spans="1:23" x14ac:dyDescent="0.25">
      <c r="A583" s="15">
        <v>43168</v>
      </c>
      <c r="B583" t="s">
        <v>213</v>
      </c>
      <c r="C583" t="s">
        <v>207</v>
      </c>
      <c r="E583" t="s">
        <v>195</v>
      </c>
      <c r="F583">
        <v>4.88</v>
      </c>
      <c r="G583">
        <v>4.88</v>
      </c>
      <c r="H583" t="s">
        <v>196</v>
      </c>
      <c r="I583" t="s">
        <v>197</v>
      </c>
      <c r="J583">
        <v>4.88</v>
      </c>
      <c r="K583">
        <v>4.88</v>
      </c>
      <c r="L583" t="s">
        <v>213</v>
      </c>
      <c r="M583" t="s">
        <v>198</v>
      </c>
      <c r="N583" t="s">
        <v>1128</v>
      </c>
      <c r="O583">
        <v>0</v>
      </c>
      <c r="P583" t="s">
        <v>200</v>
      </c>
      <c r="Q583">
        <v>50401</v>
      </c>
      <c r="R583" t="s">
        <v>201</v>
      </c>
      <c r="S583" t="s">
        <v>202</v>
      </c>
      <c r="T583" t="s">
        <v>203</v>
      </c>
      <c r="U583" t="s">
        <v>1181</v>
      </c>
      <c r="V583" t="s">
        <v>1182</v>
      </c>
      <c r="W583" t="s">
        <v>658</v>
      </c>
    </row>
    <row r="584" spans="1:23" x14ac:dyDescent="0.25">
      <c r="A584" s="15">
        <v>43168</v>
      </c>
      <c r="B584" t="s">
        <v>285</v>
      </c>
      <c r="C584" t="s">
        <v>212</v>
      </c>
      <c r="E584" t="s">
        <v>195</v>
      </c>
      <c r="F584">
        <v>73.94</v>
      </c>
      <c r="G584">
        <v>73.94</v>
      </c>
      <c r="H584" t="s">
        <v>196</v>
      </c>
      <c r="I584" t="s">
        <v>197</v>
      </c>
      <c r="J584">
        <v>73.94</v>
      </c>
      <c r="K584">
        <v>73.94</v>
      </c>
      <c r="L584" t="s">
        <v>285</v>
      </c>
      <c r="M584" t="s">
        <v>198</v>
      </c>
      <c r="N584" t="s">
        <v>199</v>
      </c>
      <c r="O584">
        <v>0</v>
      </c>
      <c r="P584" t="s">
        <v>200</v>
      </c>
      <c r="Q584">
        <v>51177</v>
      </c>
      <c r="R584" t="s">
        <v>201</v>
      </c>
      <c r="S584" t="s">
        <v>202</v>
      </c>
      <c r="T584" t="s">
        <v>203</v>
      </c>
      <c r="U584" t="s">
        <v>1183</v>
      </c>
      <c r="V584" t="s">
        <v>1184</v>
      </c>
      <c r="W584" t="s">
        <v>658</v>
      </c>
    </row>
    <row r="585" spans="1:23" x14ac:dyDescent="0.25">
      <c r="A585" s="15">
        <v>43168</v>
      </c>
      <c r="B585" t="s">
        <v>285</v>
      </c>
      <c r="C585" t="s">
        <v>208</v>
      </c>
      <c r="E585" t="s">
        <v>195</v>
      </c>
      <c r="F585">
        <v>-567.22</v>
      </c>
      <c r="G585">
        <v>567.22</v>
      </c>
      <c r="H585" t="s">
        <v>217</v>
      </c>
      <c r="I585" t="s">
        <v>218</v>
      </c>
      <c r="J585">
        <v>567.22</v>
      </c>
      <c r="K585">
        <v>-567.22</v>
      </c>
      <c r="L585" t="s">
        <v>285</v>
      </c>
      <c r="M585" t="s">
        <v>198</v>
      </c>
      <c r="N585" t="s">
        <v>199</v>
      </c>
      <c r="O585">
        <v>0</v>
      </c>
      <c r="P585" t="s">
        <v>200</v>
      </c>
      <c r="Q585">
        <v>51193</v>
      </c>
      <c r="R585" t="s">
        <v>201</v>
      </c>
      <c r="S585" t="s">
        <v>202</v>
      </c>
      <c r="T585" t="s">
        <v>203</v>
      </c>
      <c r="U585" t="s">
        <v>1185</v>
      </c>
      <c r="V585" t="s">
        <v>1186</v>
      </c>
      <c r="W585" t="s">
        <v>658</v>
      </c>
    </row>
    <row r="586" spans="1:23" x14ac:dyDescent="0.25">
      <c r="A586" s="15">
        <v>43168</v>
      </c>
      <c r="B586" t="s">
        <v>285</v>
      </c>
      <c r="C586" t="s">
        <v>208</v>
      </c>
      <c r="E586" t="s">
        <v>195</v>
      </c>
      <c r="F586">
        <v>694.5</v>
      </c>
      <c r="G586">
        <v>694.5</v>
      </c>
      <c r="H586" t="s">
        <v>196</v>
      </c>
      <c r="I586" t="s">
        <v>197</v>
      </c>
      <c r="J586">
        <v>694.5</v>
      </c>
      <c r="K586">
        <v>694.5</v>
      </c>
      <c r="L586" t="s">
        <v>285</v>
      </c>
      <c r="M586" t="s">
        <v>198</v>
      </c>
      <c r="N586" t="s">
        <v>199</v>
      </c>
      <c r="O586">
        <v>0</v>
      </c>
      <c r="P586" t="s">
        <v>200</v>
      </c>
      <c r="Q586">
        <v>51194</v>
      </c>
      <c r="R586" t="s">
        <v>201</v>
      </c>
      <c r="S586" t="s">
        <v>202</v>
      </c>
      <c r="T586" t="s">
        <v>203</v>
      </c>
      <c r="U586" t="s">
        <v>1187</v>
      </c>
      <c r="V586" t="s">
        <v>1188</v>
      </c>
      <c r="W586" t="s">
        <v>658</v>
      </c>
    </row>
    <row r="587" spans="1:23" x14ac:dyDescent="0.25">
      <c r="A587" s="15">
        <v>43168</v>
      </c>
      <c r="B587" t="s">
        <v>225</v>
      </c>
      <c r="C587" t="s">
        <v>194</v>
      </c>
      <c r="E587" t="s">
        <v>195</v>
      </c>
      <c r="F587">
        <v>228.36</v>
      </c>
      <c r="G587">
        <v>228.36</v>
      </c>
      <c r="H587" t="s">
        <v>196</v>
      </c>
      <c r="I587" t="s">
        <v>197</v>
      </c>
      <c r="J587">
        <v>228.36</v>
      </c>
      <c r="K587">
        <v>228.36</v>
      </c>
      <c r="L587" t="s">
        <v>225</v>
      </c>
      <c r="M587" t="s">
        <v>198</v>
      </c>
      <c r="N587" t="s">
        <v>199</v>
      </c>
      <c r="O587">
        <v>0</v>
      </c>
      <c r="P587" t="s">
        <v>200</v>
      </c>
      <c r="Q587">
        <v>51204</v>
      </c>
      <c r="R587" t="s">
        <v>201</v>
      </c>
      <c r="S587" t="s">
        <v>202</v>
      </c>
      <c r="T587" t="s">
        <v>203</v>
      </c>
      <c r="U587" t="s">
        <v>1189</v>
      </c>
      <c r="V587" t="s">
        <v>1190</v>
      </c>
      <c r="W587" t="s">
        <v>658</v>
      </c>
    </row>
    <row r="588" spans="1:23" x14ac:dyDescent="0.25">
      <c r="A588" s="15">
        <v>43168</v>
      </c>
      <c r="B588" t="s">
        <v>285</v>
      </c>
      <c r="C588" t="s">
        <v>211</v>
      </c>
      <c r="E588" t="s">
        <v>195</v>
      </c>
      <c r="F588">
        <v>55</v>
      </c>
      <c r="G588">
        <v>55</v>
      </c>
      <c r="H588" t="s">
        <v>196</v>
      </c>
      <c r="I588" t="s">
        <v>197</v>
      </c>
      <c r="J588">
        <v>55</v>
      </c>
      <c r="K588">
        <v>55</v>
      </c>
      <c r="L588" t="s">
        <v>285</v>
      </c>
      <c r="M588" t="s">
        <v>198</v>
      </c>
      <c r="N588" t="s">
        <v>199</v>
      </c>
      <c r="O588">
        <v>0</v>
      </c>
      <c r="P588" t="s">
        <v>200</v>
      </c>
      <c r="Q588">
        <v>51301</v>
      </c>
      <c r="R588" t="s">
        <v>201</v>
      </c>
      <c r="S588" t="s">
        <v>202</v>
      </c>
      <c r="T588" t="s">
        <v>203</v>
      </c>
      <c r="U588" t="s">
        <v>1191</v>
      </c>
      <c r="V588" t="s">
        <v>1192</v>
      </c>
      <c r="W588" t="s">
        <v>658</v>
      </c>
    </row>
    <row r="589" spans="1:23" x14ac:dyDescent="0.25">
      <c r="A589" s="15">
        <v>43168</v>
      </c>
      <c r="B589" t="s">
        <v>738</v>
      </c>
      <c r="C589" t="s">
        <v>207</v>
      </c>
      <c r="E589" t="s">
        <v>195</v>
      </c>
      <c r="F589">
        <v>135.12</v>
      </c>
      <c r="G589">
        <v>135.12</v>
      </c>
      <c r="H589" t="s">
        <v>196</v>
      </c>
      <c r="I589" t="s">
        <v>197</v>
      </c>
      <c r="J589">
        <v>135.12</v>
      </c>
      <c r="K589">
        <v>135.12</v>
      </c>
      <c r="L589" t="s">
        <v>738</v>
      </c>
      <c r="M589" t="s">
        <v>198</v>
      </c>
      <c r="N589" t="s">
        <v>199</v>
      </c>
      <c r="O589">
        <v>0</v>
      </c>
      <c r="P589" t="s">
        <v>200</v>
      </c>
      <c r="Q589">
        <v>54224</v>
      </c>
      <c r="R589" t="s">
        <v>201</v>
      </c>
      <c r="S589" t="s">
        <v>202</v>
      </c>
      <c r="T589" t="s">
        <v>203</v>
      </c>
      <c r="U589" t="s">
        <v>1193</v>
      </c>
      <c r="V589" t="s">
        <v>1194</v>
      </c>
      <c r="W589" t="s">
        <v>658</v>
      </c>
    </row>
    <row r="590" spans="1:23" x14ac:dyDescent="0.25">
      <c r="A590" s="15">
        <v>43169</v>
      </c>
      <c r="B590" t="s">
        <v>322</v>
      </c>
      <c r="C590" t="s">
        <v>208</v>
      </c>
      <c r="E590" t="s">
        <v>195</v>
      </c>
      <c r="F590">
        <v>70.77</v>
      </c>
      <c r="G590">
        <v>70.77</v>
      </c>
      <c r="H590" t="s">
        <v>196</v>
      </c>
      <c r="I590" t="s">
        <v>197</v>
      </c>
      <c r="J590">
        <v>70.77</v>
      </c>
      <c r="K590">
        <v>70.77</v>
      </c>
      <c r="L590" t="s">
        <v>322</v>
      </c>
      <c r="M590" t="s">
        <v>198</v>
      </c>
      <c r="N590" t="s">
        <v>245</v>
      </c>
      <c r="O590">
        <v>0</v>
      </c>
      <c r="P590" t="s">
        <v>200</v>
      </c>
      <c r="Q590">
        <v>50823</v>
      </c>
      <c r="R590" t="s">
        <v>201</v>
      </c>
      <c r="S590" t="s">
        <v>202</v>
      </c>
      <c r="T590" t="s">
        <v>203</v>
      </c>
      <c r="U590" t="s">
        <v>1195</v>
      </c>
      <c r="V590" t="s">
        <v>1196</v>
      </c>
      <c r="W590" t="s">
        <v>658</v>
      </c>
    </row>
    <row r="591" spans="1:23" x14ac:dyDescent="0.25">
      <c r="A591" s="15">
        <v>43169</v>
      </c>
      <c r="B591" t="s">
        <v>322</v>
      </c>
      <c r="C591" t="s">
        <v>194</v>
      </c>
      <c r="E591" t="s">
        <v>195</v>
      </c>
      <c r="F591">
        <v>2.04</v>
      </c>
      <c r="G591">
        <v>2.04</v>
      </c>
      <c r="H591" t="s">
        <v>196</v>
      </c>
      <c r="I591" t="s">
        <v>197</v>
      </c>
      <c r="J591">
        <v>2.04</v>
      </c>
      <c r="K591">
        <v>2.04</v>
      </c>
      <c r="L591" t="s">
        <v>322</v>
      </c>
      <c r="M591" t="s">
        <v>198</v>
      </c>
      <c r="N591" t="s">
        <v>254</v>
      </c>
      <c r="O591">
        <v>0</v>
      </c>
      <c r="P591" t="s">
        <v>200</v>
      </c>
      <c r="Q591">
        <v>50826</v>
      </c>
      <c r="R591" t="s">
        <v>201</v>
      </c>
      <c r="S591" t="s">
        <v>202</v>
      </c>
      <c r="T591" t="s">
        <v>203</v>
      </c>
      <c r="U591" t="s">
        <v>1197</v>
      </c>
      <c r="V591" t="s">
        <v>1198</v>
      </c>
      <c r="W591" t="s">
        <v>658</v>
      </c>
    </row>
    <row r="592" spans="1:23" x14ac:dyDescent="0.25">
      <c r="A592" s="15">
        <v>43169</v>
      </c>
      <c r="B592" t="s">
        <v>322</v>
      </c>
      <c r="C592" t="s">
        <v>194</v>
      </c>
      <c r="E592" t="s">
        <v>195</v>
      </c>
      <c r="F592">
        <v>152.6</v>
      </c>
      <c r="G592">
        <v>152.6</v>
      </c>
      <c r="H592" t="s">
        <v>196</v>
      </c>
      <c r="I592" t="s">
        <v>197</v>
      </c>
      <c r="J592">
        <v>152.6</v>
      </c>
      <c r="K592">
        <v>152.6</v>
      </c>
      <c r="L592" t="s">
        <v>322</v>
      </c>
      <c r="M592" t="s">
        <v>198</v>
      </c>
      <c r="N592" t="s">
        <v>254</v>
      </c>
      <c r="O592">
        <v>0</v>
      </c>
      <c r="P592" t="s">
        <v>200</v>
      </c>
      <c r="Q592">
        <v>50827</v>
      </c>
      <c r="R592" t="s">
        <v>201</v>
      </c>
      <c r="S592" t="s">
        <v>202</v>
      </c>
      <c r="T592" t="s">
        <v>203</v>
      </c>
      <c r="U592" t="s">
        <v>1199</v>
      </c>
      <c r="V592" t="s">
        <v>1200</v>
      </c>
      <c r="W592" t="s">
        <v>658</v>
      </c>
    </row>
    <row r="593" spans="1:23" x14ac:dyDescent="0.25">
      <c r="A593" s="15">
        <v>43169</v>
      </c>
      <c r="B593" t="s">
        <v>285</v>
      </c>
      <c r="C593" t="s">
        <v>208</v>
      </c>
      <c r="E593" t="s">
        <v>195</v>
      </c>
      <c r="F593">
        <v>3304.39</v>
      </c>
      <c r="G593">
        <v>3304.39</v>
      </c>
      <c r="H593" t="s">
        <v>196</v>
      </c>
      <c r="I593" t="s">
        <v>197</v>
      </c>
      <c r="J593">
        <v>3304.39</v>
      </c>
      <c r="K593">
        <v>3304.39</v>
      </c>
      <c r="L593" t="s">
        <v>285</v>
      </c>
      <c r="M593" t="s">
        <v>198</v>
      </c>
      <c r="N593" t="s">
        <v>199</v>
      </c>
      <c r="O593">
        <v>0</v>
      </c>
      <c r="P593" t="s">
        <v>200</v>
      </c>
      <c r="Q593">
        <v>50831</v>
      </c>
      <c r="R593" t="s">
        <v>201</v>
      </c>
      <c r="S593" t="s">
        <v>202</v>
      </c>
      <c r="T593" t="s">
        <v>203</v>
      </c>
      <c r="U593" t="s">
        <v>1201</v>
      </c>
      <c r="V593" t="s">
        <v>1202</v>
      </c>
      <c r="W593" t="s">
        <v>658</v>
      </c>
    </row>
    <row r="594" spans="1:23" x14ac:dyDescent="0.25">
      <c r="A594" s="15">
        <v>43169</v>
      </c>
      <c r="B594" t="s">
        <v>285</v>
      </c>
      <c r="C594" t="s">
        <v>208</v>
      </c>
      <c r="E594" t="s">
        <v>195</v>
      </c>
      <c r="F594">
        <v>-194.48</v>
      </c>
      <c r="G594">
        <v>194.48</v>
      </c>
      <c r="H594" t="s">
        <v>217</v>
      </c>
      <c r="I594" t="s">
        <v>218</v>
      </c>
      <c r="J594">
        <v>194.48</v>
      </c>
      <c r="K594">
        <v>-194.48</v>
      </c>
      <c r="L594" t="s">
        <v>285</v>
      </c>
      <c r="M594" t="s">
        <v>198</v>
      </c>
      <c r="N594" t="s">
        <v>199</v>
      </c>
      <c r="O594">
        <v>0</v>
      </c>
      <c r="P594" t="s">
        <v>200</v>
      </c>
      <c r="Q594">
        <v>50832</v>
      </c>
      <c r="R594" t="s">
        <v>201</v>
      </c>
      <c r="S594" t="s">
        <v>202</v>
      </c>
      <c r="T594" t="s">
        <v>203</v>
      </c>
      <c r="U594" t="s">
        <v>1203</v>
      </c>
      <c r="V594" t="s">
        <v>1204</v>
      </c>
      <c r="W594" t="s">
        <v>658</v>
      </c>
    </row>
    <row r="595" spans="1:23" x14ac:dyDescent="0.25">
      <c r="A595" s="15">
        <v>43169</v>
      </c>
      <c r="B595" t="s">
        <v>310</v>
      </c>
      <c r="C595" t="s">
        <v>194</v>
      </c>
      <c r="E595" t="s">
        <v>195</v>
      </c>
      <c r="F595">
        <v>0.09</v>
      </c>
      <c r="G595">
        <v>0.09</v>
      </c>
      <c r="H595" t="s">
        <v>196</v>
      </c>
      <c r="I595" t="s">
        <v>197</v>
      </c>
      <c r="J595">
        <v>0.09</v>
      </c>
      <c r="K595">
        <v>0.09</v>
      </c>
      <c r="L595" t="s">
        <v>310</v>
      </c>
      <c r="M595" t="s">
        <v>198</v>
      </c>
      <c r="N595" t="s">
        <v>307</v>
      </c>
      <c r="O595">
        <v>0</v>
      </c>
      <c r="P595" t="s">
        <v>200</v>
      </c>
      <c r="Q595">
        <v>51181</v>
      </c>
      <c r="R595" t="s">
        <v>201</v>
      </c>
      <c r="S595" t="s">
        <v>202</v>
      </c>
      <c r="T595" t="s">
        <v>203</v>
      </c>
      <c r="U595" t="s">
        <v>1205</v>
      </c>
      <c r="V595" t="s">
        <v>1206</v>
      </c>
      <c r="W595" t="s">
        <v>658</v>
      </c>
    </row>
    <row r="596" spans="1:23" x14ac:dyDescent="0.25">
      <c r="A596" s="15">
        <v>43169</v>
      </c>
      <c r="B596" t="s">
        <v>285</v>
      </c>
      <c r="C596" t="s">
        <v>212</v>
      </c>
      <c r="E596" t="s">
        <v>195</v>
      </c>
      <c r="F596">
        <v>1591.78</v>
      </c>
      <c r="G596">
        <v>1591.78</v>
      </c>
      <c r="H596" t="s">
        <v>196</v>
      </c>
      <c r="I596" t="s">
        <v>197</v>
      </c>
      <c r="J596">
        <v>1591.78</v>
      </c>
      <c r="K596">
        <v>1591.78</v>
      </c>
      <c r="L596" t="s">
        <v>285</v>
      </c>
      <c r="M596" t="s">
        <v>198</v>
      </c>
      <c r="N596" t="s">
        <v>199</v>
      </c>
      <c r="O596">
        <v>0</v>
      </c>
      <c r="P596" t="s">
        <v>200</v>
      </c>
      <c r="Q596">
        <v>51179</v>
      </c>
      <c r="R596" t="s">
        <v>201</v>
      </c>
      <c r="S596" t="s">
        <v>202</v>
      </c>
      <c r="T596" t="s">
        <v>203</v>
      </c>
      <c r="U596" t="s">
        <v>1207</v>
      </c>
      <c r="V596" t="s">
        <v>1208</v>
      </c>
      <c r="W596" t="s">
        <v>658</v>
      </c>
    </row>
    <row r="597" spans="1:23" x14ac:dyDescent="0.25">
      <c r="A597" s="15">
        <v>43170</v>
      </c>
      <c r="B597" t="s">
        <v>292</v>
      </c>
      <c r="C597" t="s">
        <v>222</v>
      </c>
      <c r="E597" t="s">
        <v>195</v>
      </c>
      <c r="F597">
        <v>-22.14</v>
      </c>
      <c r="G597">
        <v>22.14</v>
      </c>
      <c r="H597" t="s">
        <v>217</v>
      </c>
      <c r="I597" t="s">
        <v>218</v>
      </c>
      <c r="J597">
        <v>22.14</v>
      </c>
      <c r="K597">
        <v>-22.14</v>
      </c>
      <c r="L597" t="s">
        <v>292</v>
      </c>
      <c r="M597" t="s">
        <v>198</v>
      </c>
      <c r="N597" t="s">
        <v>199</v>
      </c>
      <c r="O597">
        <v>0</v>
      </c>
      <c r="P597" t="s">
        <v>200</v>
      </c>
      <c r="Q597">
        <v>54356</v>
      </c>
      <c r="R597" t="s">
        <v>201</v>
      </c>
      <c r="S597" t="s">
        <v>202</v>
      </c>
      <c r="T597" t="s">
        <v>203</v>
      </c>
      <c r="U597" t="s">
        <v>1209</v>
      </c>
      <c r="V597" t="s">
        <v>1210</v>
      </c>
      <c r="W597" t="s">
        <v>658</v>
      </c>
    </row>
    <row r="598" spans="1:23" x14ac:dyDescent="0.25">
      <c r="A598" s="15">
        <v>43171</v>
      </c>
      <c r="B598" t="s">
        <v>228</v>
      </c>
      <c r="C598" t="s">
        <v>208</v>
      </c>
      <c r="E598" t="s">
        <v>195</v>
      </c>
      <c r="F598">
        <v>589.6</v>
      </c>
      <c r="G598">
        <v>589.6</v>
      </c>
      <c r="H598" t="s">
        <v>196</v>
      </c>
      <c r="I598" t="s">
        <v>197</v>
      </c>
      <c r="J598">
        <v>589.6</v>
      </c>
      <c r="K598">
        <v>589.6</v>
      </c>
      <c r="L598" t="s">
        <v>228</v>
      </c>
      <c r="M598" t="s">
        <v>198</v>
      </c>
      <c r="N598" t="s">
        <v>199</v>
      </c>
      <c r="O598">
        <v>0</v>
      </c>
      <c r="P598" t="s">
        <v>200</v>
      </c>
      <c r="Q598">
        <v>50803</v>
      </c>
      <c r="R598" t="s">
        <v>201</v>
      </c>
      <c r="S598" t="s">
        <v>202</v>
      </c>
      <c r="T598" t="s">
        <v>203</v>
      </c>
      <c r="U598" t="s">
        <v>1211</v>
      </c>
      <c r="V598" t="s">
        <v>1212</v>
      </c>
      <c r="W598" t="s">
        <v>658</v>
      </c>
    </row>
    <row r="599" spans="1:23" x14ac:dyDescent="0.25">
      <c r="A599" s="15">
        <v>43171</v>
      </c>
      <c r="B599" t="s">
        <v>228</v>
      </c>
      <c r="C599" t="s">
        <v>208</v>
      </c>
      <c r="E599" t="s">
        <v>195</v>
      </c>
      <c r="F599">
        <v>679.9</v>
      </c>
      <c r="G599">
        <v>679.9</v>
      </c>
      <c r="H599" t="s">
        <v>196</v>
      </c>
      <c r="I599" t="s">
        <v>197</v>
      </c>
      <c r="J599">
        <v>679.9</v>
      </c>
      <c r="K599">
        <v>679.9</v>
      </c>
      <c r="L599" t="s">
        <v>228</v>
      </c>
      <c r="M599" t="s">
        <v>198</v>
      </c>
      <c r="N599" t="s">
        <v>199</v>
      </c>
      <c r="O599">
        <v>0</v>
      </c>
      <c r="P599" t="s">
        <v>200</v>
      </c>
      <c r="Q599">
        <v>50804</v>
      </c>
      <c r="R599" t="s">
        <v>201</v>
      </c>
      <c r="S599" t="s">
        <v>202</v>
      </c>
      <c r="T599" t="s">
        <v>203</v>
      </c>
      <c r="U599" t="s">
        <v>1213</v>
      </c>
      <c r="V599" t="s">
        <v>1214</v>
      </c>
      <c r="W599" t="s">
        <v>658</v>
      </c>
    </row>
    <row r="600" spans="1:23" x14ac:dyDescent="0.25">
      <c r="A600" s="15">
        <v>43171</v>
      </c>
      <c r="B600" t="s">
        <v>325</v>
      </c>
      <c r="C600" t="s">
        <v>249</v>
      </c>
      <c r="E600" t="s">
        <v>195</v>
      </c>
      <c r="F600">
        <v>1.44</v>
      </c>
      <c r="G600">
        <v>1.44</v>
      </c>
      <c r="H600" t="s">
        <v>196</v>
      </c>
      <c r="I600" t="s">
        <v>197</v>
      </c>
      <c r="J600">
        <v>1.44</v>
      </c>
      <c r="K600">
        <v>1.44</v>
      </c>
      <c r="L600" t="s">
        <v>325</v>
      </c>
      <c r="M600" t="s">
        <v>198</v>
      </c>
      <c r="N600" t="s">
        <v>250</v>
      </c>
      <c r="O600">
        <v>0</v>
      </c>
      <c r="P600" t="s">
        <v>200</v>
      </c>
      <c r="Q600">
        <v>50825</v>
      </c>
      <c r="R600" t="s">
        <v>201</v>
      </c>
      <c r="S600" t="s">
        <v>202</v>
      </c>
      <c r="T600" t="s">
        <v>203</v>
      </c>
      <c r="U600" t="s">
        <v>1215</v>
      </c>
      <c r="V600" t="s">
        <v>1216</v>
      </c>
      <c r="W600" t="s">
        <v>658</v>
      </c>
    </row>
    <row r="601" spans="1:23" x14ac:dyDescent="0.25">
      <c r="A601" s="15">
        <v>43171</v>
      </c>
      <c r="B601" t="s">
        <v>325</v>
      </c>
      <c r="C601" t="s">
        <v>208</v>
      </c>
      <c r="E601" t="s">
        <v>195</v>
      </c>
      <c r="F601">
        <v>8.0500000000000007</v>
      </c>
      <c r="G601">
        <v>8.0500000000000007</v>
      </c>
      <c r="H601" t="s">
        <v>196</v>
      </c>
      <c r="I601" t="s">
        <v>197</v>
      </c>
      <c r="J601">
        <v>8.0500000000000007</v>
      </c>
      <c r="K601">
        <v>8.0500000000000007</v>
      </c>
      <c r="L601" t="s">
        <v>325</v>
      </c>
      <c r="M601" t="s">
        <v>198</v>
      </c>
      <c r="N601" t="s">
        <v>316</v>
      </c>
      <c r="O601">
        <v>0</v>
      </c>
      <c r="P601" t="s">
        <v>200</v>
      </c>
      <c r="Q601">
        <v>50830</v>
      </c>
      <c r="R601" t="s">
        <v>201</v>
      </c>
      <c r="S601" t="s">
        <v>202</v>
      </c>
      <c r="T601" t="s">
        <v>203</v>
      </c>
      <c r="U601" t="s">
        <v>1217</v>
      </c>
      <c r="V601" t="s">
        <v>1218</v>
      </c>
      <c r="W601" t="s">
        <v>658</v>
      </c>
    </row>
    <row r="602" spans="1:23" x14ac:dyDescent="0.25">
      <c r="A602" s="15">
        <v>43171</v>
      </c>
      <c r="B602" t="s">
        <v>325</v>
      </c>
      <c r="C602" t="s">
        <v>211</v>
      </c>
      <c r="E602" t="s">
        <v>195</v>
      </c>
      <c r="F602">
        <v>8.0500000000000007</v>
      </c>
      <c r="G602">
        <v>8.0500000000000007</v>
      </c>
      <c r="H602" t="s">
        <v>196</v>
      </c>
      <c r="I602" t="s">
        <v>197</v>
      </c>
      <c r="J602">
        <v>8.0500000000000007</v>
      </c>
      <c r="K602">
        <v>8.0500000000000007</v>
      </c>
      <c r="L602" t="s">
        <v>325</v>
      </c>
      <c r="M602" t="s">
        <v>198</v>
      </c>
      <c r="N602" t="s">
        <v>316</v>
      </c>
      <c r="O602">
        <v>0</v>
      </c>
      <c r="P602" t="s">
        <v>200</v>
      </c>
      <c r="Q602">
        <v>50830</v>
      </c>
      <c r="R602" t="s">
        <v>201</v>
      </c>
      <c r="S602" t="s">
        <v>202</v>
      </c>
      <c r="T602" t="s">
        <v>203</v>
      </c>
      <c r="U602" t="s">
        <v>1217</v>
      </c>
      <c r="V602" t="s">
        <v>1218</v>
      </c>
      <c r="W602" t="s">
        <v>658</v>
      </c>
    </row>
    <row r="603" spans="1:23" x14ac:dyDescent="0.25">
      <c r="A603" s="15">
        <v>43171</v>
      </c>
      <c r="B603" t="s">
        <v>325</v>
      </c>
      <c r="C603" t="s">
        <v>212</v>
      </c>
      <c r="E603" t="s">
        <v>195</v>
      </c>
      <c r="F603">
        <v>8.0500000000000007</v>
      </c>
      <c r="G603">
        <v>8.0500000000000007</v>
      </c>
      <c r="H603" t="s">
        <v>196</v>
      </c>
      <c r="I603" t="s">
        <v>197</v>
      </c>
      <c r="J603">
        <v>8.0500000000000007</v>
      </c>
      <c r="K603">
        <v>8.0500000000000007</v>
      </c>
      <c r="L603" t="s">
        <v>325</v>
      </c>
      <c r="M603" t="s">
        <v>198</v>
      </c>
      <c r="N603" t="s">
        <v>316</v>
      </c>
      <c r="O603">
        <v>0</v>
      </c>
      <c r="P603" t="s">
        <v>200</v>
      </c>
      <c r="Q603">
        <v>50830</v>
      </c>
      <c r="R603" t="s">
        <v>201</v>
      </c>
      <c r="S603" t="s">
        <v>202</v>
      </c>
      <c r="T603" t="s">
        <v>203</v>
      </c>
      <c r="U603" t="s">
        <v>1217</v>
      </c>
      <c r="V603" t="s">
        <v>1218</v>
      </c>
      <c r="W603" t="s">
        <v>658</v>
      </c>
    </row>
    <row r="604" spans="1:23" x14ac:dyDescent="0.25">
      <c r="A604" s="15">
        <v>43171</v>
      </c>
      <c r="B604" t="s">
        <v>325</v>
      </c>
      <c r="C604" t="s">
        <v>194</v>
      </c>
      <c r="E604" t="s">
        <v>195</v>
      </c>
      <c r="F604">
        <v>8.0500000000000007</v>
      </c>
      <c r="G604">
        <v>8.0500000000000007</v>
      </c>
      <c r="H604" t="s">
        <v>196</v>
      </c>
      <c r="I604" t="s">
        <v>197</v>
      </c>
      <c r="J604">
        <v>8.0500000000000007</v>
      </c>
      <c r="K604">
        <v>8.0500000000000007</v>
      </c>
      <c r="L604" t="s">
        <v>325</v>
      </c>
      <c r="M604" t="s">
        <v>198</v>
      </c>
      <c r="N604" t="s">
        <v>316</v>
      </c>
      <c r="O604">
        <v>0</v>
      </c>
      <c r="P604" t="s">
        <v>200</v>
      </c>
      <c r="Q604">
        <v>50830</v>
      </c>
      <c r="R604" t="s">
        <v>201</v>
      </c>
      <c r="S604" t="s">
        <v>202</v>
      </c>
      <c r="T604" t="s">
        <v>203</v>
      </c>
      <c r="U604" t="s">
        <v>1217</v>
      </c>
      <c r="V604" t="s">
        <v>1218</v>
      </c>
      <c r="W604" t="s">
        <v>658</v>
      </c>
    </row>
    <row r="605" spans="1:23" x14ac:dyDescent="0.25">
      <c r="A605" s="15">
        <v>43171</v>
      </c>
      <c r="B605" t="s">
        <v>325</v>
      </c>
      <c r="C605" t="s">
        <v>207</v>
      </c>
      <c r="E605" t="s">
        <v>195</v>
      </c>
      <c r="F605">
        <v>8.02</v>
      </c>
      <c r="G605">
        <v>8.02</v>
      </c>
      <c r="H605" t="s">
        <v>196</v>
      </c>
      <c r="I605" t="s">
        <v>197</v>
      </c>
      <c r="J605">
        <v>8.02</v>
      </c>
      <c r="K605">
        <v>8.02</v>
      </c>
      <c r="L605" t="s">
        <v>325</v>
      </c>
      <c r="M605" t="s">
        <v>198</v>
      </c>
      <c r="N605" t="s">
        <v>316</v>
      </c>
      <c r="O605">
        <v>0</v>
      </c>
      <c r="P605" t="s">
        <v>200</v>
      </c>
      <c r="Q605">
        <v>50830</v>
      </c>
      <c r="R605" t="s">
        <v>201</v>
      </c>
      <c r="S605" t="s">
        <v>202</v>
      </c>
      <c r="T605" t="s">
        <v>203</v>
      </c>
      <c r="U605" t="s">
        <v>1217</v>
      </c>
      <c r="V605" t="s">
        <v>1218</v>
      </c>
      <c r="W605" t="s">
        <v>658</v>
      </c>
    </row>
    <row r="606" spans="1:23" x14ac:dyDescent="0.25">
      <c r="A606" s="15">
        <v>43171</v>
      </c>
      <c r="B606" t="s">
        <v>325</v>
      </c>
      <c r="C606" t="s">
        <v>207</v>
      </c>
      <c r="E606" t="s">
        <v>195</v>
      </c>
      <c r="F606">
        <v>9</v>
      </c>
      <c r="G606">
        <v>9</v>
      </c>
      <c r="H606" t="s">
        <v>196</v>
      </c>
      <c r="I606" t="s">
        <v>197</v>
      </c>
      <c r="J606">
        <v>9</v>
      </c>
      <c r="K606">
        <v>9</v>
      </c>
      <c r="L606" t="s">
        <v>325</v>
      </c>
      <c r="M606" t="s">
        <v>198</v>
      </c>
      <c r="N606" t="s">
        <v>337</v>
      </c>
      <c r="O606">
        <v>0</v>
      </c>
      <c r="P606" t="s">
        <v>200</v>
      </c>
      <c r="Q606">
        <v>51198</v>
      </c>
      <c r="R606" t="s">
        <v>201</v>
      </c>
      <c r="S606" t="s">
        <v>202</v>
      </c>
      <c r="T606" t="s">
        <v>203</v>
      </c>
      <c r="U606" t="s">
        <v>1219</v>
      </c>
      <c r="V606" t="s">
        <v>1220</v>
      </c>
      <c r="W606" t="s">
        <v>658</v>
      </c>
    </row>
    <row r="607" spans="1:23" x14ac:dyDescent="0.25">
      <c r="A607" s="15">
        <v>43171</v>
      </c>
      <c r="B607" t="s">
        <v>228</v>
      </c>
      <c r="C607" t="s">
        <v>212</v>
      </c>
      <c r="E607" t="s">
        <v>195</v>
      </c>
      <c r="F607">
        <v>545</v>
      </c>
      <c r="G607">
        <v>545</v>
      </c>
      <c r="H607" t="s">
        <v>196</v>
      </c>
      <c r="I607" t="s">
        <v>197</v>
      </c>
      <c r="J607">
        <v>545</v>
      </c>
      <c r="K607">
        <v>545</v>
      </c>
      <c r="L607" t="s">
        <v>228</v>
      </c>
      <c r="M607" t="s">
        <v>198</v>
      </c>
      <c r="N607" t="s">
        <v>199</v>
      </c>
      <c r="O607">
        <v>0</v>
      </c>
      <c r="P607" t="s">
        <v>200</v>
      </c>
      <c r="Q607">
        <v>51286</v>
      </c>
      <c r="R607" t="s">
        <v>201</v>
      </c>
      <c r="S607" t="s">
        <v>202</v>
      </c>
      <c r="T607" t="s">
        <v>203</v>
      </c>
      <c r="U607" t="s">
        <v>1221</v>
      </c>
      <c r="V607" t="s">
        <v>1222</v>
      </c>
      <c r="W607" t="s">
        <v>658</v>
      </c>
    </row>
    <row r="608" spans="1:23" x14ac:dyDescent="0.25">
      <c r="A608" s="15">
        <v>43172</v>
      </c>
      <c r="B608" t="s">
        <v>315</v>
      </c>
      <c r="C608" t="s">
        <v>208</v>
      </c>
      <c r="E608" t="s">
        <v>195</v>
      </c>
      <c r="F608">
        <v>41.14</v>
      </c>
      <c r="G608">
        <v>41.14</v>
      </c>
      <c r="H608" t="s">
        <v>196</v>
      </c>
      <c r="I608" t="s">
        <v>197</v>
      </c>
      <c r="J608">
        <v>41.14</v>
      </c>
      <c r="K608">
        <v>41.14</v>
      </c>
      <c r="L608" t="s">
        <v>315</v>
      </c>
      <c r="M608" t="s">
        <v>198</v>
      </c>
      <c r="N608" t="s">
        <v>316</v>
      </c>
      <c r="O608">
        <v>0</v>
      </c>
      <c r="P608" t="s">
        <v>200</v>
      </c>
      <c r="Q608">
        <v>50408</v>
      </c>
      <c r="R608" t="s">
        <v>201</v>
      </c>
      <c r="S608" t="s">
        <v>202</v>
      </c>
      <c r="T608" t="s">
        <v>203</v>
      </c>
      <c r="U608" t="s">
        <v>1223</v>
      </c>
      <c r="V608" t="s">
        <v>1224</v>
      </c>
      <c r="W608" t="s">
        <v>658</v>
      </c>
    </row>
    <row r="609" spans="1:23" x14ac:dyDescent="0.25">
      <c r="A609" s="15">
        <v>43172</v>
      </c>
      <c r="B609" t="s">
        <v>315</v>
      </c>
      <c r="C609" t="s">
        <v>211</v>
      </c>
      <c r="E609" t="s">
        <v>195</v>
      </c>
      <c r="F609">
        <v>41.14</v>
      </c>
      <c r="G609">
        <v>41.14</v>
      </c>
      <c r="H609" t="s">
        <v>196</v>
      </c>
      <c r="I609" t="s">
        <v>197</v>
      </c>
      <c r="J609">
        <v>41.14</v>
      </c>
      <c r="K609">
        <v>41.14</v>
      </c>
      <c r="L609" t="s">
        <v>315</v>
      </c>
      <c r="M609" t="s">
        <v>198</v>
      </c>
      <c r="N609" t="s">
        <v>316</v>
      </c>
      <c r="O609">
        <v>0</v>
      </c>
      <c r="P609" t="s">
        <v>200</v>
      </c>
      <c r="Q609">
        <v>50408</v>
      </c>
      <c r="R609" t="s">
        <v>201</v>
      </c>
      <c r="S609" t="s">
        <v>202</v>
      </c>
      <c r="T609" t="s">
        <v>203</v>
      </c>
      <c r="U609" t="s">
        <v>1223</v>
      </c>
      <c r="V609" t="s">
        <v>1224</v>
      </c>
      <c r="W609" t="s">
        <v>658</v>
      </c>
    </row>
    <row r="610" spans="1:23" x14ac:dyDescent="0.25">
      <c r="A610" s="15">
        <v>43172</v>
      </c>
      <c r="B610" t="s">
        <v>315</v>
      </c>
      <c r="C610" t="s">
        <v>212</v>
      </c>
      <c r="E610" t="s">
        <v>195</v>
      </c>
      <c r="F610">
        <v>41.14</v>
      </c>
      <c r="G610">
        <v>41.14</v>
      </c>
      <c r="H610" t="s">
        <v>196</v>
      </c>
      <c r="I610" t="s">
        <v>197</v>
      </c>
      <c r="J610">
        <v>41.14</v>
      </c>
      <c r="K610">
        <v>41.14</v>
      </c>
      <c r="L610" t="s">
        <v>315</v>
      </c>
      <c r="M610" t="s">
        <v>198</v>
      </c>
      <c r="N610" t="s">
        <v>316</v>
      </c>
      <c r="O610">
        <v>0</v>
      </c>
      <c r="P610" t="s">
        <v>200</v>
      </c>
      <c r="Q610">
        <v>50408</v>
      </c>
      <c r="R610" t="s">
        <v>201</v>
      </c>
      <c r="S610" t="s">
        <v>202</v>
      </c>
      <c r="T610" t="s">
        <v>203</v>
      </c>
      <c r="U610" t="s">
        <v>1223</v>
      </c>
      <c r="V610" t="s">
        <v>1224</v>
      </c>
      <c r="W610" t="s">
        <v>658</v>
      </c>
    </row>
    <row r="611" spans="1:23" x14ac:dyDescent="0.25">
      <c r="A611" s="15">
        <v>43172</v>
      </c>
      <c r="B611" t="s">
        <v>315</v>
      </c>
      <c r="C611" t="s">
        <v>194</v>
      </c>
      <c r="E611" t="s">
        <v>195</v>
      </c>
      <c r="F611">
        <v>41.14</v>
      </c>
      <c r="G611">
        <v>41.14</v>
      </c>
      <c r="H611" t="s">
        <v>196</v>
      </c>
      <c r="I611" t="s">
        <v>197</v>
      </c>
      <c r="J611">
        <v>41.14</v>
      </c>
      <c r="K611">
        <v>41.14</v>
      </c>
      <c r="L611" t="s">
        <v>315</v>
      </c>
      <c r="M611" t="s">
        <v>198</v>
      </c>
      <c r="N611" t="s">
        <v>316</v>
      </c>
      <c r="O611">
        <v>0</v>
      </c>
      <c r="P611" t="s">
        <v>200</v>
      </c>
      <c r="Q611">
        <v>50408</v>
      </c>
      <c r="R611" t="s">
        <v>201</v>
      </c>
      <c r="S611" t="s">
        <v>202</v>
      </c>
      <c r="T611" t="s">
        <v>203</v>
      </c>
      <c r="U611" t="s">
        <v>1223</v>
      </c>
      <c r="V611" t="s">
        <v>1224</v>
      </c>
      <c r="W611" t="s">
        <v>658</v>
      </c>
    </row>
    <row r="612" spans="1:23" x14ac:dyDescent="0.25">
      <c r="A612" s="15">
        <v>43172</v>
      </c>
      <c r="B612" t="s">
        <v>315</v>
      </c>
      <c r="C612" t="s">
        <v>207</v>
      </c>
      <c r="E612" t="s">
        <v>195</v>
      </c>
      <c r="F612">
        <v>41.16</v>
      </c>
      <c r="G612">
        <v>41.16</v>
      </c>
      <c r="H612" t="s">
        <v>196</v>
      </c>
      <c r="I612" t="s">
        <v>197</v>
      </c>
      <c r="J612">
        <v>41.16</v>
      </c>
      <c r="K612">
        <v>41.16</v>
      </c>
      <c r="L612" t="s">
        <v>315</v>
      </c>
      <c r="M612" t="s">
        <v>198</v>
      </c>
      <c r="N612" t="s">
        <v>316</v>
      </c>
      <c r="O612">
        <v>0</v>
      </c>
      <c r="P612" t="s">
        <v>200</v>
      </c>
      <c r="Q612">
        <v>50408</v>
      </c>
      <c r="R612" t="s">
        <v>201</v>
      </c>
      <c r="S612" t="s">
        <v>202</v>
      </c>
      <c r="T612" t="s">
        <v>203</v>
      </c>
      <c r="U612" t="s">
        <v>1223</v>
      </c>
      <c r="V612" t="s">
        <v>1224</v>
      </c>
      <c r="W612" t="s">
        <v>658</v>
      </c>
    </row>
    <row r="613" spans="1:23" x14ac:dyDescent="0.25">
      <c r="A613" s="15">
        <v>43172</v>
      </c>
      <c r="B613" t="s">
        <v>228</v>
      </c>
      <c r="C613" t="s">
        <v>208</v>
      </c>
      <c r="E613" t="s">
        <v>195</v>
      </c>
      <c r="F613">
        <v>5.28</v>
      </c>
      <c r="G613">
        <v>5.28</v>
      </c>
      <c r="H613" t="s">
        <v>196</v>
      </c>
      <c r="I613" t="s">
        <v>197</v>
      </c>
      <c r="J613">
        <v>5.28</v>
      </c>
      <c r="K613">
        <v>5.28</v>
      </c>
      <c r="L613" t="s">
        <v>228</v>
      </c>
      <c r="M613" t="s">
        <v>198</v>
      </c>
      <c r="N613" t="s">
        <v>199</v>
      </c>
      <c r="O613">
        <v>0</v>
      </c>
      <c r="P613" t="s">
        <v>200</v>
      </c>
      <c r="Q613">
        <v>50821</v>
      </c>
      <c r="R613" t="s">
        <v>201</v>
      </c>
      <c r="S613" t="s">
        <v>202</v>
      </c>
      <c r="T613" t="s">
        <v>203</v>
      </c>
      <c r="U613" t="s">
        <v>1225</v>
      </c>
      <c r="V613" t="s">
        <v>1226</v>
      </c>
      <c r="W613" t="s">
        <v>658</v>
      </c>
    </row>
    <row r="614" spans="1:23" x14ac:dyDescent="0.25">
      <c r="A614" s="15">
        <v>43172</v>
      </c>
      <c r="B614" t="s">
        <v>475</v>
      </c>
      <c r="C614" t="s">
        <v>194</v>
      </c>
      <c r="E614" t="s">
        <v>195</v>
      </c>
      <c r="F614">
        <v>-70.13</v>
      </c>
      <c r="G614">
        <v>70.13</v>
      </c>
      <c r="H614" t="s">
        <v>217</v>
      </c>
      <c r="I614" t="s">
        <v>218</v>
      </c>
      <c r="J614">
        <v>70.13</v>
      </c>
      <c r="K614">
        <v>-70.13</v>
      </c>
      <c r="L614" t="s">
        <v>475</v>
      </c>
      <c r="M614" t="s">
        <v>198</v>
      </c>
      <c r="N614" t="s">
        <v>199</v>
      </c>
      <c r="O614">
        <v>0</v>
      </c>
      <c r="P614" t="s">
        <v>200</v>
      </c>
      <c r="Q614">
        <v>51214</v>
      </c>
      <c r="R614" t="s">
        <v>201</v>
      </c>
      <c r="S614" t="s">
        <v>202</v>
      </c>
      <c r="T614" t="s">
        <v>203</v>
      </c>
      <c r="U614" t="s">
        <v>1227</v>
      </c>
      <c r="V614" t="s">
        <v>1228</v>
      </c>
      <c r="W614" t="s">
        <v>658</v>
      </c>
    </row>
    <row r="615" spans="1:23" x14ac:dyDescent="0.25">
      <c r="A615" s="15">
        <v>43173</v>
      </c>
      <c r="B615" t="s">
        <v>1229</v>
      </c>
      <c r="C615" t="s">
        <v>194</v>
      </c>
      <c r="E615" t="s">
        <v>195</v>
      </c>
      <c r="F615">
        <v>19.91</v>
      </c>
      <c r="G615">
        <v>19.91</v>
      </c>
      <c r="H615" t="s">
        <v>196</v>
      </c>
      <c r="I615" t="s">
        <v>197</v>
      </c>
      <c r="J615">
        <v>19.91</v>
      </c>
      <c r="K615">
        <v>19.91</v>
      </c>
      <c r="L615" t="s">
        <v>1229</v>
      </c>
      <c r="M615" t="s">
        <v>198</v>
      </c>
      <c r="N615" t="s">
        <v>1128</v>
      </c>
      <c r="O615">
        <v>0</v>
      </c>
      <c r="P615" t="s">
        <v>200</v>
      </c>
      <c r="Q615">
        <v>50752</v>
      </c>
      <c r="R615" t="s">
        <v>201</v>
      </c>
      <c r="S615" t="s">
        <v>202</v>
      </c>
      <c r="T615" t="s">
        <v>203</v>
      </c>
      <c r="U615" t="s">
        <v>1230</v>
      </c>
      <c r="V615" t="s">
        <v>1231</v>
      </c>
      <c r="W615" t="s">
        <v>658</v>
      </c>
    </row>
    <row r="616" spans="1:23" x14ac:dyDescent="0.25">
      <c r="A616" s="15">
        <v>43173</v>
      </c>
      <c r="B616" t="s">
        <v>1229</v>
      </c>
      <c r="C616" t="s">
        <v>194</v>
      </c>
      <c r="E616" t="s">
        <v>195</v>
      </c>
      <c r="F616">
        <v>25.14</v>
      </c>
      <c r="G616">
        <v>25.14</v>
      </c>
      <c r="H616" t="s">
        <v>196</v>
      </c>
      <c r="I616" t="s">
        <v>197</v>
      </c>
      <c r="J616">
        <v>25.14</v>
      </c>
      <c r="K616">
        <v>25.14</v>
      </c>
      <c r="L616" t="s">
        <v>1229</v>
      </c>
      <c r="M616" t="s">
        <v>198</v>
      </c>
      <c r="N616" t="s">
        <v>1128</v>
      </c>
      <c r="O616">
        <v>0</v>
      </c>
      <c r="P616" t="s">
        <v>200</v>
      </c>
      <c r="Q616">
        <v>50753</v>
      </c>
      <c r="R616" t="s">
        <v>201</v>
      </c>
      <c r="S616" t="s">
        <v>202</v>
      </c>
      <c r="T616" t="s">
        <v>203</v>
      </c>
      <c r="U616" t="s">
        <v>1232</v>
      </c>
      <c r="V616" t="s">
        <v>1233</v>
      </c>
      <c r="W616" t="s">
        <v>658</v>
      </c>
    </row>
    <row r="617" spans="1:23" x14ac:dyDescent="0.25">
      <c r="A617" s="15">
        <v>43173</v>
      </c>
      <c r="B617" t="s">
        <v>1229</v>
      </c>
      <c r="C617" t="s">
        <v>194</v>
      </c>
      <c r="E617" t="s">
        <v>195</v>
      </c>
      <c r="F617">
        <v>57.55</v>
      </c>
      <c r="G617">
        <v>57.55</v>
      </c>
      <c r="H617" t="s">
        <v>196</v>
      </c>
      <c r="I617" t="s">
        <v>197</v>
      </c>
      <c r="J617">
        <v>57.55</v>
      </c>
      <c r="K617">
        <v>57.55</v>
      </c>
      <c r="L617" t="s">
        <v>1229</v>
      </c>
      <c r="M617" t="s">
        <v>198</v>
      </c>
      <c r="N617" t="s">
        <v>1128</v>
      </c>
      <c r="O617">
        <v>0</v>
      </c>
      <c r="P617" t="s">
        <v>200</v>
      </c>
      <c r="Q617">
        <v>50755</v>
      </c>
      <c r="R617" t="s">
        <v>201</v>
      </c>
      <c r="S617" t="s">
        <v>202</v>
      </c>
      <c r="T617" t="s">
        <v>203</v>
      </c>
      <c r="U617" t="s">
        <v>1234</v>
      </c>
      <c r="V617" t="s">
        <v>1235</v>
      </c>
      <c r="W617" t="s">
        <v>658</v>
      </c>
    </row>
    <row r="618" spans="1:23" x14ac:dyDescent="0.25">
      <c r="A618" s="15">
        <v>43173</v>
      </c>
      <c r="B618" t="s">
        <v>213</v>
      </c>
      <c r="C618" t="s">
        <v>194</v>
      </c>
      <c r="E618" t="s">
        <v>195</v>
      </c>
      <c r="F618">
        <v>35.840000000000003</v>
      </c>
      <c r="G618">
        <v>35.840000000000003</v>
      </c>
      <c r="H618" t="s">
        <v>196</v>
      </c>
      <c r="I618" t="s">
        <v>197</v>
      </c>
      <c r="J618">
        <v>35.840000000000003</v>
      </c>
      <c r="K618">
        <v>35.840000000000003</v>
      </c>
      <c r="L618" t="s">
        <v>213</v>
      </c>
      <c r="M618" t="s">
        <v>198</v>
      </c>
      <c r="N618" t="s">
        <v>1128</v>
      </c>
      <c r="O618">
        <v>0</v>
      </c>
      <c r="P618" t="s">
        <v>200</v>
      </c>
      <c r="Q618">
        <v>50754</v>
      </c>
      <c r="R618" t="s">
        <v>201</v>
      </c>
      <c r="S618" t="s">
        <v>202</v>
      </c>
      <c r="T618" t="s">
        <v>203</v>
      </c>
      <c r="U618" t="s">
        <v>1232</v>
      </c>
      <c r="V618" t="s">
        <v>1236</v>
      </c>
      <c r="W618" t="s">
        <v>658</v>
      </c>
    </row>
    <row r="619" spans="1:23" x14ac:dyDescent="0.25">
      <c r="A619" s="15">
        <v>43173</v>
      </c>
      <c r="B619" t="s">
        <v>1237</v>
      </c>
      <c r="C619" t="s">
        <v>208</v>
      </c>
      <c r="E619" t="s">
        <v>195</v>
      </c>
      <c r="F619">
        <v>144.68</v>
      </c>
      <c r="G619">
        <v>144.68</v>
      </c>
      <c r="H619" t="s">
        <v>196</v>
      </c>
      <c r="I619" t="s">
        <v>197</v>
      </c>
      <c r="J619">
        <v>144.68</v>
      </c>
      <c r="K619">
        <v>144.68</v>
      </c>
      <c r="L619" t="s">
        <v>1237</v>
      </c>
      <c r="M619" t="s">
        <v>198</v>
      </c>
      <c r="N619" t="s">
        <v>316</v>
      </c>
      <c r="O619">
        <v>0</v>
      </c>
      <c r="P619" t="s">
        <v>200</v>
      </c>
      <c r="Q619">
        <v>50756</v>
      </c>
      <c r="R619" t="s">
        <v>201</v>
      </c>
      <c r="S619" t="s">
        <v>202</v>
      </c>
      <c r="T619" t="s">
        <v>203</v>
      </c>
      <c r="U619" t="s">
        <v>1238</v>
      </c>
      <c r="V619" t="s">
        <v>1239</v>
      </c>
      <c r="W619" t="s">
        <v>658</v>
      </c>
    </row>
    <row r="620" spans="1:23" x14ac:dyDescent="0.25">
      <c r="A620" s="15">
        <v>43173</v>
      </c>
      <c r="B620" t="s">
        <v>1237</v>
      </c>
      <c r="C620" t="s">
        <v>211</v>
      </c>
      <c r="E620" t="s">
        <v>195</v>
      </c>
      <c r="F620">
        <v>144.68</v>
      </c>
      <c r="G620">
        <v>144.68</v>
      </c>
      <c r="H620" t="s">
        <v>196</v>
      </c>
      <c r="I620" t="s">
        <v>197</v>
      </c>
      <c r="J620">
        <v>144.68</v>
      </c>
      <c r="K620">
        <v>144.68</v>
      </c>
      <c r="L620" t="s">
        <v>1237</v>
      </c>
      <c r="M620" t="s">
        <v>198</v>
      </c>
      <c r="N620" t="s">
        <v>316</v>
      </c>
      <c r="O620">
        <v>0</v>
      </c>
      <c r="P620" t="s">
        <v>200</v>
      </c>
      <c r="Q620">
        <v>50756</v>
      </c>
      <c r="R620" t="s">
        <v>201</v>
      </c>
      <c r="S620" t="s">
        <v>202</v>
      </c>
      <c r="T620" t="s">
        <v>203</v>
      </c>
      <c r="U620" t="s">
        <v>1238</v>
      </c>
      <c r="V620" t="s">
        <v>1239</v>
      </c>
      <c r="W620" t="s">
        <v>658</v>
      </c>
    </row>
    <row r="621" spans="1:23" x14ac:dyDescent="0.25">
      <c r="A621" s="15">
        <v>43173</v>
      </c>
      <c r="B621" t="s">
        <v>1237</v>
      </c>
      <c r="C621" t="s">
        <v>212</v>
      </c>
      <c r="E621" t="s">
        <v>195</v>
      </c>
      <c r="F621">
        <v>144.68</v>
      </c>
      <c r="G621">
        <v>144.68</v>
      </c>
      <c r="H621" t="s">
        <v>196</v>
      </c>
      <c r="I621" t="s">
        <v>197</v>
      </c>
      <c r="J621">
        <v>144.68</v>
      </c>
      <c r="K621">
        <v>144.68</v>
      </c>
      <c r="L621" t="s">
        <v>1237</v>
      </c>
      <c r="M621" t="s">
        <v>198</v>
      </c>
      <c r="N621" t="s">
        <v>316</v>
      </c>
      <c r="O621">
        <v>0</v>
      </c>
      <c r="P621" t="s">
        <v>200</v>
      </c>
      <c r="Q621">
        <v>50756</v>
      </c>
      <c r="R621" t="s">
        <v>201</v>
      </c>
      <c r="S621" t="s">
        <v>202</v>
      </c>
      <c r="T621" t="s">
        <v>203</v>
      </c>
      <c r="U621" t="s">
        <v>1238</v>
      </c>
      <c r="V621" t="s">
        <v>1239</v>
      </c>
      <c r="W621" t="s">
        <v>658</v>
      </c>
    </row>
    <row r="622" spans="1:23" x14ac:dyDescent="0.25">
      <c r="A622" s="15">
        <v>43173</v>
      </c>
      <c r="B622" t="s">
        <v>1237</v>
      </c>
      <c r="C622" t="s">
        <v>194</v>
      </c>
      <c r="E622" t="s">
        <v>195</v>
      </c>
      <c r="F622">
        <v>144.68</v>
      </c>
      <c r="G622">
        <v>144.68</v>
      </c>
      <c r="H622" t="s">
        <v>196</v>
      </c>
      <c r="I622" t="s">
        <v>197</v>
      </c>
      <c r="J622">
        <v>144.68</v>
      </c>
      <c r="K622">
        <v>144.68</v>
      </c>
      <c r="L622" t="s">
        <v>1237</v>
      </c>
      <c r="M622" t="s">
        <v>198</v>
      </c>
      <c r="N622" t="s">
        <v>316</v>
      </c>
      <c r="O622">
        <v>0</v>
      </c>
      <c r="P622" t="s">
        <v>200</v>
      </c>
      <c r="Q622">
        <v>50756</v>
      </c>
      <c r="R622" t="s">
        <v>201</v>
      </c>
      <c r="S622" t="s">
        <v>202</v>
      </c>
      <c r="T622" t="s">
        <v>203</v>
      </c>
      <c r="U622" t="s">
        <v>1238</v>
      </c>
      <c r="V622" t="s">
        <v>1239</v>
      </c>
      <c r="W622" t="s">
        <v>658</v>
      </c>
    </row>
    <row r="623" spans="1:23" x14ac:dyDescent="0.25">
      <c r="A623" s="15">
        <v>43173</v>
      </c>
      <c r="B623" t="s">
        <v>1237</v>
      </c>
      <c r="C623" t="s">
        <v>194</v>
      </c>
      <c r="E623" t="s">
        <v>195</v>
      </c>
      <c r="F623">
        <v>144.65</v>
      </c>
      <c r="G623">
        <v>144.65</v>
      </c>
      <c r="H623" t="s">
        <v>196</v>
      </c>
      <c r="I623" t="s">
        <v>197</v>
      </c>
      <c r="J623">
        <v>144.65</v>
      </c>
      <c r="K623">
        <v>144.65</v>
      </c>
      <c r="L623" t="s">
        <v>1237</v>
      </c>
      <c r="M623" t="s">
        <v>198</v>
      </c>
      <c r="N623" t="s">
        <v>316</v>
      </c>
      <c r="O623">
        <v>0</v>
      </c>
      <c r="P623" t="s">
        <v>200</v>
      </c>
      <c r="Q623">
        <v>50756</v>
      </c>
      <c r="R623" t="s">
        <v>201</v>
      </c>
      <c r="S623" t="s">
        <v>202</v>
      </c>
      <c r="T623" t="s">
        <v>203</v>
      </c>
      <c r="U623" t="s">
        <v>1238</v>
      </c>
      <c r="V623" t="s">
        <v>1239</v>
      </c>
      <c r="W623" t="s">
        <v>658</v>
      </c>
    </row>
    <row r="624" spans="1:23" x14ac:dyDescent="0.25">
      <c r="A624" s="15">
        <v>43173</v>
      </c>
      <c r="B624" t="s">
        <v>319</v>
      </c>
      <c r="C624" t="s">
        <v>194</v>
      </c>
      <c r="E624" t="s">
        <v>195</v>
      </c>
      <c r="F624">
        <v>715.86</v>
      </c>
      <c r="G624">
        <v>715.86</v>
      </c>
      <c r="H624" t="s">
        <v>196</v>
      </c>
      <c r="I624" t="s">
        <v>197</v>
      </c>
      <c r="J624">
        <v>715.86</v>
      </c>
      <c r="K624">
        <v>715.86</v>
      </c>
      <c r="L624" t="s">
        <v>319</v>
      </c>
      <c r="M624" t="s">
        <v>198</v>
      </c>
      <c r="N624" t="s">
        <v>316</v>
      </c>
      <c r="O624">
        <v>0</v>
      </c>
      <c r="P624" t="s">
        <v>200</v>
      </c>
      <c r="Q624">
        <v>50757</v>
      </c>
      <c r="R624" t="s">
        <v>201</v>
      </c>
      <c r="S624" t="s">
        <v>202</v>
      </c>
      <c r="T624" t="s">
        <v>203</v>
      </c>
      <c r="U624" t="s">
        <v>1238</v>
      </c>
      <c r="V624" t="s">
        <v>1240</v>
      </c>
      <c r="W624" t="s">
        <v>658</v>
      </c>
    </row>
    <row r="625" spans="1:23" x14ac:dyDescent="0.25">
      <c r="A625" s="15">
        <v>43173</v>
      </c>
      <c r="B625" t="s">
        <v>319</v>
      </c>
      <c r="C625" t="s">
        <v>207</v>
      </c>
      <c r="E625" t="s">
        <v>195</v>
      </c>
      <c r="F625">
        <v>285.55</v>
      </c>
      <c r="G625">
        <v>285.55</v>
      </c>
      <c r="H625" t="s">
        <v>196</v>
      </c>
      <c r="I625" t="s">
        <v>197</v>
      </c>
      <c r="J625">
        <v>285.55</v>
      </c>
      <c r="K625">
        <v>285.55</v>
      </c>
      <c r="L625" t="s">
        <v>319</v>
      </c>
      <c r="M625" t="s">
        <v>198</v>
      </c>
      <c r="N625" t="s">
        <v>316</v>
      </c>
      <c r="O625">
        <v>0</v>
      </c>
      <c r="P625" t="s">
        <v>200</v>
      </c>
      <c r="Q625">
        <v>50757</v>
      </c>
      <c r="R625" t="s">
        <v>201</v>
      </c>
      <c r="S625" t="s">
        <v>202</v>
      </c>
      <c r="T625" t="s">
        <v>203</v>
      </c>
      <c r="U625" t="s">
        <v>1238</v>
      </c>
      <c r="V625" t="s">
        <v>1240</v>
      </c>
      <c r="W625" t="s">
        <v>658</v>
      </c>
    </row>
    <row r="626" spans="1:23" x14ac:dyDescent="0.25">
      <c r="A626" s="15">
        <v>43173</v>
      </c>
      <c r="B626" t="s">
        <v>319</v>
      </c>
      <c r="C626" t="s">
        <v>222</v>
      </c>
      <c r="E626" t="s">
        <v>195</v>
      </c>
      <c r="F626">
        <v>1035.9100000000001</v>
      </c>
      <c r="G626">
        <v>1035.9100000000001</v>
      </c>
      <c r="H626" t="s">
        <v>196</v>
      </c>
      <c r="I626" t="s">
        <v>197</v>
      </c>
      <c r="J626">
        <v>1035.9100000000001</v>
      </c>
      <c r="K626">
        <v>1035.9100000000001</v>
      </c>
      <c r="L626" t="s">
        <v>319</v>
      </c>
      <c r="M626" t="s">
        <v>198</v>
      </c>
      <c r="N626" t="s">
        <v>316</v>
      </c>
      <c r="O626">
        <v>0</v>
      </c>
      <c r="P626" t="s">
        <v>200</v>
      </c>
      <c r="Q626">
        <v>50757</v>
      </c>
      <c r="R626" t="s">
        <v>201</v>
      </c>
      <c r="S626" t="s">
        <v>202</v>
      </c>
      <c r="T626" t="s">
        <v>203</v>
      </c>
      <c r="U626" t="s">
        <v>1238</v>
      </c>
      <c r="V626" t="s">
        <v>1240</v>
      </c>
      <c r="W626" t="s">
        <v>658</v>
      </c>
    </row>
    <row r="627" spans="1:23" x14ac:dyDescent="0.25">
      <c r="A627" s="15">
        <v>43173</v>
      </c>
      <c r="B627" t="s">
        <v>244</v>
      </c>
      <c r="C627" t="s">
        <v>208</v>
      </c>
      <c r="E627" t="s">
        <v>195</v>
      </c>
      <c r="F627">
        <v>179.41</v>
      </c>
      <c r="G627">
        <v>179.41</v>
      </c>
      <c r="H627" t="s">
        <v>196</v>
      </c>
      <c r="I627" t="s">
        <v>197</v>
      </c>
      <c r="J627">
        <v>179.41</v>
      </c>
      <c r="K627">
        <v>179.41</v>
      </c>
      <c r="L627" t="s">
        <v>244</v>
      </c>
      <c r="M627" t="s">
        <v>198</v>
      </c>
      <c r="N627" t="s">
        <v>245</v>
      </c>
      <c r="O627">
        <v>0</v>
      </c>
      <c r="P627" t="s">
        <v>200</v>
      </c>
      <c r="Q627">
        <v>50824</v>
      </c>
      <c r="R627" t="s">
        <v>201</v>
      </c>
      <c r="S627" t="s">
        <v>202</v>
      </c>
      <c r="T627" t="s">
        <v>203</v>
      </c>
      <c r="U627" t="s">
        <v>1241</v>
      </c>
      <c r="V627" t="s">
        <v>1242</v>
      </c>
      <c r="W627" t="s">
        <v>658</v>
      </c>
    </row>
    <row r="628" spans="1:23" x14ac:dyDescent="0.25">
      <c r="A628" s="15">
        <v>43173</v>
      </c>
      <c r="B628" t="s">
        <v>228</v>
      </c>
      <c r="C628" t="s">
        <v>208</v>
      </c>
      <c r="E628" t="s">
        <v>195</v>
      </c>
      <c r="F628">
        <v>624.55999999999995</v>
      </c>
      <c r="G628">
        <v>624.55999999999995</v>
      </c>
      <c r="H628" t="s">
        <v>196</v>
      </c>
      <c r="I628" t="s">
        <v>197</v>
      </c>
      <c r="J628">
        <v>624.55999999999995</v>
      </c>
      <c r="K628">
        <v>624.55999999999995</v>
      </c>
      <c r="L628" t="s">
        <v>228</v>
      </c>
      <c r="M628" t="s">
        <v>198</v>
      </c>
      <c r="N628" t="s">
        <v>199</v>
      </c>
      <c r="O628">
        <v>0</v>
      </c>
      <c r="P628" t="s">
        <v>200</v>
      </c>
      <c r="Q628">
        <v>50833</v>
      </c>
      <c r="R628" t="s">
        <v>201</v>
      </c>
      <c r="S628" t="s">
        <v>202</v>
      </c>
      <c r="T628" t="s">
        <v>203</v>
      </c>
      <c r="U628" t="s">
        <v>1243</v>
      </c>
      <c r="V628" t="s">
        <v>1244</v>
      </c>
      <c r="W628" t="s">
        <v>658</v>
      </c>
    </row>
    <row r="629" spans="1:23" x14ac:dyDescent="0.25">
      <c r="A629" s="15">
        <v>43173</v>
      </c>
      <c r="B629" t="s">
        <v>228</v>
      </c>
      <c r="C629" t="s">
        <v>208</v>
      </c>
      <c r="E629" t="s">
        <v>195</v>
      </c>
      <c r="F629">
        <v>247.28</v>
      </c>
      <c r="G629">
        <v>247.28</v>
      </c>
      <c r="H629" t="s">
        <v>196</v>
      </c>
      <c r="I629" t="s">
        <v>197</v>
      </c>
      <c r="J629">
        <v>247.28</v>
      </c>
      <c r="K629">
        <v>247.28</v>
      </c>
      <c r="L629" t="s">
        <v>228</v>
      </c>
      <c r="M629" t="s">
        <v>198</v>
      </c>
      <c r="N629" t="s">
        <v>199</v>
      </c>
      <c r="O629">
        <v>0</v>
      </c>
      <c r="P629" t="s">
        <v>200</v>
      </c>
      <c r="Q629">
        <v>50834</v>
      </c>
      <c r="R629" t="s">
        <v>201</v>
      </c>
      <c r="S629" t="s">
        <v>202</v>
      </c>
      <c r="T629" t="s">
        <v>203</v>
      </c>
      <c r="U629" t="s">
        <v>1245</v>
      </c>
      <c r="V629" t="s">
        <v>1246</v>
      </c>
      <c r="W629" t="s">
        <v>658</v>
      </c>
    </row>
    <row r="630" spans="1:23" x14ac:dyDescent="0.25">
      <c r="A630" s="15">
        <v>43173</v>
      </c>
      <c r="B630" t="s">
        <v>560</v>
      </c>
      <c r="C630" t="s">
        <v>208</v>
      </c>
      <c r="E630" t="s">
        <v>195</v>
      </c>
      <c r="F630">
        <v>338</v>
      </c>
      <c r="G630">
        <v>338</v>
      </c>
      <c r="H630" t="s">
        <v>196</v>
      </c>
      <c r="I630" t="s">
        <v>197</v>
      </c>
      <c r="J630">
        <v>338</v>
      </c>
      <c r="K630">
        <v>338</v>
      </c>
      <c r="L630" t="s">
        <v>560</v>
      </c>
      <c r="M630" t="s">
        <v>198</v>
      </c>
      <c r="N630" t="s">
        <v>199</v>
      </c>
      <c r="O630">
        <v>0</v>
      </c>
      <c r="P630" t="s">
        <v>200</v>
      </c>
      <c r="Q630">
        <v>51280</v>
      </c>
      <c r="R630" t="s">
        <v>201</v>
      </c>
      <c r="S630" t="s">
        <v>202</v>
      </c>
      <c r="T630" t="s">
        <v>203</v>
      </c>
      <c r="U630" t="s">
        <v>1243</v>
      </c>
      <c r="V630" t="s">
        <v>1247</v>
      </c>
      <c r="W630" t="s">
        <v>658</v>
      </c>
    </row>
    <row r="631" spans="1:23" x14ac:dyDescent="0.25">
      <c r="A631" s="15">
        <v>43173</v>
      </c>
      <c r="B631" t="s">
        <v>193</v>
      </c>
      <c r="C631" t="s">
        <v>208</v>
      </c>
      <c r="E631" t="s">
        <v>195</v>
      </c>
      <c r="F631">
        <v>15</v>
      </c>
      <c r="G631">
        <v>15</v>
      </c>
      <c r="H631" t="s">
        <v>196</v>
      </c>
      <c r="I631" t="s">
        <v>197</v>
      </c>
      <c r="J631">
        <v>15</v>
      </c>
      <c r="K631">
        <v>15</v>
      </c>
      <c r="L631" t="s">
        <v>193</v>
      </c>
      <c r="M631" t="s">
        <v>198</v>
      </c>
      <c r="N631" t="s">
        <v>245</v>
      </c>
      <c r="O631">
        <v>0</v>
      </c>
      <c r="P631" t="s">
        <v>200</v>
      </c>
      <c r="Q631">
        <v>51993</v>
      </c>
      <c r="R631" t="s">
        <v>201</v>
      </c>
      <c r="S631" t="s">
        <v>202</v>
      </c>
      <c r="T631" t="s">
        <v>203</v>
      </c>
      <c r="U631" t="s">
        <v>1241</v>
      </c>
      <c r="V631" t="s">
        <v>1248</v>
      </c>
      <c r="W631" t="s">
        <v>658</v>
      </c>
    </row>
    <row r="632" spans="1:23" x14ac:dyDescent="0.25">
      <c r="A632" s="15">
        <v>43174</v>
      </c>
      <c r="B632" t="s">
        <v>755</v>
      </c>
      <c r="C632" t="s">
        <v>207</v>
      </c>
      <c r="E632" t="s">
        <v>195</v>
      </c>
      <c r="F632">
        <v>969.02</v>
      </c>
      <c r="G632">
        <v>969.02</v>
      </c>
      <c r="H632" t="s">
        <v>196</v>
      </c>
      <c r="I632" t="s">
        <v>197</v>
      </c>
      <c r="J632">
        <v>969.02</v>
      </c>
      <c r="K632">
        <v>969.02</v>
      </c>
      <c r="L632" t="s">
        <v>755</v>
      </c>
      <c r="M632" t="s">
        <v>198</v>
      </c>
      <c r="N632" t="s">
        <v>316</v>
      </c>
      <c r="O632">
        <v>0</v>
      </c>
      <c r="P632" t="s">
        <v>200</v>
      </c>
      <c r="Q632">
        <v>50378</v>
      </c>
      <c r="R632" t="s">
        <v>201</v>
      </c>
      <c r="S632" t="s">
        <v>202</v>
      </c>
      <c r="T632" t="s">
        <v>203</v>
      </c>
      <c r="U632" t="s">
        <v>1249</v>
      </c>
      <c r="V632" t="s">
        <v>1250</v>
      </c>
      <c r="W632" t="s">
        <v>658</v>
      </c>
    </row>
    <row r="633" spans="1:23" x14ac:dyDescent="0.25">
      <c r="A633" s="15">
        <v>43174</v>
      </c>
      <c r="B633" t="s">
        <v>755</v>
      </c>
      <c r="C633" t="s">
        <v>194</v>
      </c>
      <c r="E633" t="s">
        <v>195</v>
      </c>
      <c r="F633">
        <v>6072.91</v>
      </c>
      <c r="G633">
        <v>6072.91</v>
      </c>
      <c r="H633" t="s">
        <v>196</v>
      </c>
      <c r="I633" t="s">
        <v>197</v>
      </c>
      <c r="J633">
        <v>6072.91</v>
      </c>
      <c r="K633">
        <v>6072.91</v>
      </c>
      <c r="L633" t="s">
        <v>755</v>
      </c>
      <c r="M633" t="s">
        <v>198</v>
      </c>
      <c r="N633" t="s">
        <v>316</v>
      </c>
      <c r="O633">
        <v>0</v>
      </c>
      <c r="P633" t="s">
        <v>200</v>
      </c>
      <c r="Q633">
        <v>50378</v>
      </c>
      <c r="R633" t="s">
        <v>201</v>
      </c>
      <c r="S633" t="s">
        <v>202</v>
      </c>
      <c r="T633" t="s">
        <v>203</v>
      </c>
      <c r="U633" t="s">
        <v>1249</v>
      </c>
      <c r="V633" t="s">
        <v>1250</v>
      </c>
      <c r="W633" t="s">
        <v>658</v>
      </c>
    </row>
    <row r="634" spans="1:23" x14ac:dyDescent="0.25">
      <c r="A634" s="15">
        <v>43174</v>
      </c>
      <c r="B634" t="s">
        <v>449</v>
      </c>
      <c r="C634" t="s">
        <v>208</v>
      </c>
      <c r="E634" t="s">
        <v>195</v>
      </c>
      <c r="F634">
        <v>5.67</v>
      </c>
      <c r="G634">
        <v>5.67</v>
      </c>
      <c r="H634" t="s">
        <v>196</v>
      </c>
      <c r="I634" t="s">
        <v>197</v>
      </c>
      <c r="J634">
        <v>5.67</v>
      </c>
      <c r="K634">
        <v>5.67</v>
      </c>
      <c r="L634" t="s">
        <v>449</v>
      </c>
      <c r="M634" t="s">
        <v>198</v>
      </c>
      <c r="N634" t="s">
        <v>199</v>
      </c>
      <c r="O634">
        <v>0</v>
      </c>
      <c r="P634" t="s">
        <v>200</v>
      </c>
      <c r="Q634">
        <v>50843</v>
      </c>
      <c r="R634" t="s">
        <v>201</v>
      </c>
      <c r="S634" t="s">
        <v>202</v>
      </c>
      <c r="T634" t="s">
        <v>203</v>
      </c>
      <c r="U634" t="s">
        <v>1251</v>
      </c>
      <c r="V634" t="s">
        <v>1252</v>
      </c>
      <c r="W634" t="s">
        <v>658</v>
      </c>
    </row>
    <row r="635" spans="1:23" x14ac:dyDescent="0.25">
      <c r="A635" s="15">
        <v>43174</v>
      </c>
      <c r="B635" t="s">
        <v>449</v>
      </c>
      <c r="C635" t="s">
        <v>208</v>
      </c>
      <c r="E635" t="s">
        <v>195</v>
      </c>
      <c r="F635">
        <v>47.48</v>
      </c>
      <c r="G635">
        <v>47.48</v>
      </c>
      <c r="H635" t="s">
        <v>196</v>
      </c>
      <c r="I635" t="s">
        <v>197</v>
      </c>
      <c r="J635">
        <v>47.48</v>
      </c>
      <c r="K635">
        <v>47.48</v>
      </c>
      <c r="L635" t="s">
        <v>449</v>
      </c>
      <c r="M635" t="s">
        <v>198</v>
      </c>
      <c r="N635" t="s">
        <v>199</v>
      </c>
      <c r="O635">
        <v>0</v>
      </c>
      <c r="P635" t="s">
        <v>200</v>
      </c>
      <c r="Q635">
        <v>50844</v>
      </c>
      <c r="R635" t="s">
        <v>201</v>
      </c>
      <c r="S635" t="s">
        <v>202</v>
      </c>
      <c r="T635" t="s">
        <v>203</v>
      </c>
      <c r="U635" t="s">
        <v>1251</v>
      </c>
      <c r="V635" t="s">
        <v>1253</v>
      </c>
      <c r="W635" t="s">
        <v>658</v>
      </c>
    </row>
    <row r="636" spans="1:23" x14ac:dyDescent="0.25">
      <c r="A636" s="15">
        <v>43174</v>
      </c>
      <c r="B636" t="s">
        <v>380</v>
      </c>
      <c r="C636" t="s">
        <v>194</v>
      </c>
      <c r="E636" t="s">
        <v>195</v>
      </c>
      <c r="F636">
        <v>16.97</v>
      </c>
      <c r="G636">
        <v>16.97</v>
      </c>
      <c r="H636" t="s">
        <v>196</v>
      </c>
      <c r="I636" t="s">
        <v>197</v>
      </c>
      <c r="J636">
        <v>16.97</v>
      </c>
      <c r="K636">
        <v>16.97</v>
      </c>
      <c r="L636" t="s">
        <v>380</v>
      </c>
      <c r="M636" t="s">
        <v>198</v>
      </c>
      <c r="N636" t="s">
        <v>307</v>
      </c>
      <c r="O636">
        <v>0</v>
      </c>
      <c r="P636" t="s">
        <v>200</v>
      </c>
      <c r="Q636">
        <v>51240</v>
      </c>
      <c r="R636" t="s">
        <v>201</v>
      </c>
      <c r="S636" t="s">
        <v>202</v>
      </c>
      <c r="T636" t="s">
        <v>203</v>
      </c>
      <c r="U636" t="s">
        <v>1254</v>
      </c>
      <c r="V636" t="s">
        <v>1255</v>
      </c>
      <c r="W636" t="s">
        <v>658</v>
      </c>
    </row>
    <row r="637" spans="1:23" x14ac:dyDescent="0.25">
      <c r="A637" s="15">
        <v>43174</v>
      </c>
      <c r="B637" t="s">
        <v>225</v>
      </c>
      <c r="C637" t="s">
        <v>194</v>
      </c>
      <c r="E637" t="s">
        <v>195</v>
      </c>
      <c r="F637">
        <v>152.4</v>
      </c>
      <c r="G637">
        <v>152.4</v>
      </c>
      <c r="H637" t="s">
        <v>196</v>
      </c>
      <c r="I637" t="s">
        <v>197</v>
      </c>
      <c r="J637">
        <v>152.4</v>
      </c>
      <c r="K637">
        <v>152.4</v>
      </c>
      <c r="L637" t="s">
        <v>225</v>
      </c>
      <c r="M637" t="s">
        <v>198</v>
      </c>
      <c r="N637" t="s">
        <v>199</v>
      </c>
      <c r="O637">
        <v>0</v>
      </c>
      <c r="P637" t="s">
        <v>200</v>
      </c>
      <c r="Q637">
        <v>51333</v>
      </c>
      <c r="R637" t="s">
        <v>201</v>
      </c>
      <c r="S637" t="s">
        <v>202</v>
      </c>
      <c r="T637" t="s">
        <v>203</v>
      </c>
      <c r="U637" t="s">
        <v>1256</v>
      </c>
      <c r="V637" t="s">
        <v>1257</v>
      </c>
      <c r="W637" t="s">
        <v>658</v>
      </c>
    </row>
    <row r="638" spans="1:23" x14ac:dyDescent="0.25">
      <c r="A638" s="15">
        <v>43175</v>
      </c>
      <c r="B638" t="s">
        <v>1258</v>
      </c>
      <c r="C638" t="s">
        <v>208</v>
      </c>
      <c r="E638" t="s">
        <v>195</v>
      </c>
      <c r="F638">
        <v>171.2</v>
      </c>
      <c r="G638">
        <v>171.2</v>
      </c>
      <c r="H638" t="s">
        <v>196</v>
      </c>
      <c r="I638" t="s">
        <v>197</v>
      </c>
      <c r="J638">
        <v>171.2</v>
      </c>
      <c r="K638">
        <v>171.2</v>
      </c>
      <c r="L638" t="s">
        <v>1258</v>
      </c>
      <c r="M638" t="s">
        <v>198</v>
      </c>
      <c r="N638" t="s">
        <v>199</v>
      </c>
      <c r="O638">
        <v>0</v>
      </c>
      <c r="P638" t="s">
        <v>200</v>
      </c>
      <c r="Q638">
        <v>51182</v>
      </c>
      <c r="R638" t="s">
        <v>201</v>
      </c>
      <c r="S638" t="s">
        <v>202</v>
      </c>
      <c r="T638" t="s">
        <v>203</v>
      </c>
      <c r="U638" t="s">
        <v>1259</v>
      </c>
      <c r="V638" t="s">
        <v>1260</v>
      </c>
      <c r="W638" t="s">
        <v>658</v>
      </c>
    </row>
    <row r="639" spans="1:23" x14ac:dyDescent="0.25">
      <c r="A639" s="15">
        <v>43175</v>
      </c>
      <c r="B639" t="s">
        <v>458</v>
      </c>
      <c r="C639" t="s">
        <v>194</v>
      </c>
      <c r="E639" t="s">
        <v>195</v>
      </c>
      <c r="F639">
        <v>137.9</v>
      </c>
      <c r="G639">
        <v>137.9</v>
      </c>
      <c r="H639" t="s">
        <v>196</v>
      </c>
      <c r="I639" t="s">
        <v>197</v>
      </c>
      <c r="J639">
        <v>137.9</v>
      </c>
      <c r="K639">
        <v>137.9</v>
      </c>
      <c r="L639" t="s">
        <v>458</v>
      </c>
      <c r="M639" t="s">
        <v>198</v>
      </c>
      <c r="N639" t="s">
        <v>199</v>
      </c>
      <c r="O639">
        <v>0</v>
      </c>
      <c r="P639" t="s">
        <v>200</v>
      </c>
      <c r="Q639">
        <v>51189</v>
      </c>
      <c r="R639" t="s">
        <v>201</v>
      </c>
      <c r="S639" t="s">
        <v>202</v>
      </c>
      <c r="T639" t="s">
        <v>203</v>
      </c>
      <c r="U639" t="s">
        <v>1261</v>
      </c>
      <c r="V639" t="s">
        <v>1262</v>
      </c>
      <c r="W639" t="s">
        <v>658</v>
      </c>
    </row>
    <row r="640" spans="1:23" x14ac:dyDescent="0.25">
      <c r="A640" s="15">
        <v>43176</v>
      </c>
      <c r="B640" t="s">
        <v>774</v>
      </c>
      <c r="C640" t="s">
        <v>208</v>
      </c>
      <c r="E640" t="s">
        <v>195</v>
      </c>
      <c r="F640">
        <v>34.08</v>
      </c>
      <c r="G640">
        <v>34.08</v>
      </c>
      <c r="H640" t="s">
        <v>196</v>
      </c>
      <c r="I640" t="s">
        <v>197</v>
      </c>
      <c r="J640">
        <v>34.08</v>
      </c>
      <c r="K640">
        <v>34.08</v>
      </c>
      <c r="L640" t="s">
        <v>774</v>
      </c>
      <c r="M640" t="s">
        <v>198</v>
      </c>
      <c r="N640" t="s">
        <v>199</v>
      </c>
      <c r="O640">
        <v>0</v>
      </c>
      <c r="P640" t="s">
        <v>200</v>
      </c>
      <c r="Q640">
        <v>50845</v>
      </c>
      <c r="R640" t="s">
        <v>201</v>
      </c>
      <c r="S640" t="s">
        <v>202</v>
      </c>
      <c r="T640" t="s">
        <v>203</v>
      </c>
      <c r="U640" t="s">
        <v>1263</v>
      </c>
      <c r="V640" t="s">
        <v>1264</v>
      </c>
      <c r="W640" t="s">
        <v>658</v>
      </c>
    </row>
    <row r="641" spans="1:23" x14ac:dyDescent="0.25">
      <c r="A641" s="15">
        <v>43176</v>
      </c>
      <c r="B641" t="s">
        <v>285</v>
      </c>
      <c r="C641" t="s">
        <v>208</v>
      </c>
      <c r="E641" t="s">
        <v>195</v>
      </c>
      <c r="F641">
        <v>6500.49</v>
      </c>
      <c r="G641">
        <v>6500.49</v>
      </c>
      <c r="H641" t="s">
        <v>196</v>
      </c>
      <c r="I641" t="s">
        <v>197</v>
      </c>
      <c r="J641">
        <v>6500.49</v>
      </c>
      <c r="K641">
        <v>6500.49</v>
      </c>
      <c r="L641" t="s">
        <v>285</v>
      </c>
      <c r="M641" t="s">
        <v>198</v>
      </c>
      <c r="N641" t="s">
        <v>199</v>
      </c>
      <c r="O641">
        <v>0</v>
      </c>
      <c r="P641" t="s">
        <v>200</v>
      </c>
      <c r="Q641">
        <v>51192</v>
      </c>
      <c r="R641" t="s">
        <v>201</v>
      </c>
      <c r="S641" t="s">
        <v>202</v>
      </c>
      <c r="T641" t="s">
        <v>203</v>
      </c>
      <c r="U641" t="s">
        <v>1265</v>
      </c>
      <c r="V641" t="s">
        <v>1266</v>
      </c>
      <c r="W641" t="s">
        <v>658</v>
      </c>
    </row>
    <row r="642" spans="1:23" x14ac:dyDescent="0.25">
      <c r="A642" s="15">
        <v>43176</v>
      </c>
      <c r="B642" t="s">
        <v>285</v>
      </c>
      <c r="C642" t="s">
        <v>212</v>
      </c>
      <c r="E642" t="s">
        <v>195</v>
      </c>
      <c r="F642">
        <v>2729.68</v>
      </c>
      <c r="G642">
        <v>2729.68</v>
      </c>
      <c r="H642" t="s">
        <v>196</v>
      </c>
      <c r="I642" t="s">
        <v>197</v>
      </c>
      <c r="J642">
        <v>2729.68</v>
      </c>
      <c r="K642">
        <v>2729.68</v>
      </c>
      <c r="L642" t="s">
        <v>285</v>
      </c>
      <c r="M642" t="s">
        <v>198</v>
      </c>
      <c r="N642" t="s">
        <v>199</v>
      </c>
      <c r="O642">
        <v>0</v>
      </c>
      <c r="P642" t="s">
        <v>200</v>
      </c>
      <c r="Q642">
        <v>51210</v>
      </c>
      <c r="R642" t="s">
        <v>201</v>
      </c>
      <c r="S642" t="s">
        <v>202</v>
      </c>
      <c r="T642" t="s">
        <v>203</v>
      </c>
      <c r="U642" t="s">
        <v>1267</v>
      </c>
      <c r="V642" t="s">
        <v>1268</v>
      </c>
      <c r="W642" t="s">
        <v>658</v>
      </c>
    </row>
    <row r="643" spans="1:23" x14ac:dyDescent="0.25">
      <c r="A643" s="15">
        <v>43176</v>
      </c>
      <c r="B643" t="s">
        <v>566</v>
      </c>
      <c r="C643" t="s">
        <v>212</v>
      </c>
      <c r="E643" t="s">
        <v>195</v>
      </c>
      <c r="F643">
        <v>-287.5</v>
      </c>
      <c r="G643">
        <v>287.5</v>
      </c>
      <c r="H643" t="s">
        <v>217</v>
      </c>
      <c r="I643" t="s">
        <v>197</v>
      </c>
      <c r="J643">
        <v>287.5</v>
      </c>
      <c r="K643">
        <v>-287.5</v>
      </c>
      <c r="L643" t="s">
        <v>566</v>
      </c>
      <c r="M643" t="s">
        <v>198</v>
      </c>
      <c r="N643" t="s">
        <v>199</v>
      </c>
      <c r="O643">
        <v>0</v>
      </c>
      <c r="P643" t="s">
        <v>200</v>
      </c>
      <c r="Q643">
        <v>51256</v>
      </c>
      <c r="R643" t="s">
        <v>201</v>
      </c>
      <c r="S643" t="s">
        <v>202</v>
      </c>
      <c r="T643" t="s">
        <v>203</v>
      </c>
      <c r="U643" t="s">
        <v>1269</v>
      </c>
      <c r="V643" t="s">
        <v>1270</v>
      </c>
      <c r="W643" t="s">
        <v>658</v>
      </c>
    </row>
    <row r="644" spans="1:23" x14ac:dyDescent="0.25">
      <c r="A644" s="15">
        <v>43176</v>
      </c>
      <c r="B644" t="s">
        <v>566</v>
      </c>
      <c r="C644" t="s">
        <v>208</v>
      </c>
      <c r="E644" t="s">
        <v>195</v>
      </c>
      <c r="F644">
        <v>-582.72</v>
      </c>
      <c r="G644">
        <v>582.72</v>
      </c>
      <c r="H644" t="s">
        <v>217</v>
      </c>
      <c r="I644" t="s">
        <v>197</v>
      </c>
      <c r="J644">
        <v>582.72</v>
      </c>
      <c r="K644">
        <v>-582.72</v>
      </c>
      <c r="L644" t="s">
        <v>566</v>
      </c>
      <c r="M644" t="s">
        <v>198</v>
      </c>
      <c r="N644" t="s">
        <v>199</v>
      </c>
      <c r="O644">
        <v>0</v>
      </c>
      <c r="P644" t="s">
        <v>200</v>
      </c>
      <c r="Q644">
        <v>51265</v>
      </c>
      <c r="R644" t="s">
        <v>201</v>
      </c>
      <c r="S644" t="s">
        <v>202</v>
      </c>
      <c r="T644" t="s">
        <v>203</v>
      </c>
      <c r="U644" t="s">
        <v>1271</v>
      </c>
      <c r="V644" t="s">
        <v>1272</v>
      </c>
      <c r="W644" t="s">
        <v>658</v>
      </c>
    </row>
    <row r="645" spans="1:23" x14ac:dyDescent="0.25">
      <c r="A645" s="15">
        <v>43176</v>
      </c>
      <c r="B645" t="s">
        <v>228</v>
      </c>
      <c r="C645" t="s">
        <v>212</v>
      </c>
      <c r="E645" t="s">
        <v>195</v>
      </c>
      <c r="F645">
        <v>-192.66</v>
      </c>
      <c r="G645">
        <v>192.66</v>
      </c>
      <c r="H645" t="s">
        <v>217</v>
      </c>
      <c r="I645" t="s">
        <v>218</v>
      </c>
      <c r="J645">
        <v>192.66</v>
      </c>
      <c r="K645">
        <v>-192.66</v>
      </c>
      <c r="L645" t="s">
        <v>228</v>
      </c>
      <c r="M645" t="s">
        <v>198</v>
      </c>
      <c r="N645" t="s">
        <v>199</v>
      </c>
      <c r="O645">
        <v>0</v>
      </c>
      <c r="P645" t="s">
        <v>200</v>
      </c>
      <c r="Q645">
        <v>51377</v>
      </c>
      <c r="R645" t="s">
        <v>201</v>
      </c>
      <c r="S645" t="s">
        <v>202</v>
      </c>
      <c r="T645" t="s">
        <v>203</v>
      </c>
      <c r="U645" t="s">
        <v>1273</v>
      </c>
      <c r="V645" t="s">
        <v>1274</v>
      </c>
      <c r="W645" t="s">
        <v>658</v>
      </c>
    </row>
    <row r="646" spans="1:23" x14ac:dyDescent="0.25">
      <c r="A646" s="15">
        <v>43176</v>
      </c>
      <c r="B646" t="s">
        <v>228</v>
      </c>
      <c r="C646" t="s">
        <v>212</v>
      </c>
      <c r="E646" t="s">
        <v>195</v>
      </c>
      <c r="F646">
        <v>210.98</v>
      </c>
      <c r="G646">
        <v>210.98</v>
      </c>
      <c r="H646" t="s">
        <v>196</v>
      </c>
      <c r="I646" t="s">
        <v>197</v>
      </c>
      <c r="J646">
        <v>210.98</v>
      </c>
      <c r="K646">
        <v>210.98</v>
      </c>
      <c r="L646" t="s">
        <v>228</v>
      </c>
      <c r="M646" t="s">
        <v>198</v>
      </c>
      <c r="N646" t="s">
        <v>199</v>
      </c>
      <c r="O646">
        <v>0</v>
      </c>
      <c r="P646" t="s">
        <v>200</v>
      </c>
      <c r="Q646">
        <v>51378</v>
      </c>
      <c r="R646" t="s">
        <v>201</v>
      </c>
      <c r="S646" t="s">
        <v>202</v>
      </c>
      <c r="T646" t="s">
        <v>203</v>
      </c>
      <c r="U646" t="s">
        <v>1275</v>
      </c>
      <c r="V646" t="s">
        <v>1276</v>
      </c>
      <c r="W646" t="s">
        <v>658</v>
      </c>
    </row>
    <row r="647" spans="1:23" x14ac:dyDescent="0.25">
      <c r="A647" s="15">
        <v>43176</v>
      </c>
      <c r="B647" t="s">
        <v>560</v>
      </c>
      <c r="C647" t="s">
        <v>212</v>
      </c>
      <c r="E647" t="s">
        <v>195</v>
      </c>
      <c r="F647">
        <v>898.64</v>
      </c>
      <c r="G647">
        <v>898.64</v>
      </c>
      <c r="H647" t="s">
        <v>196</v>
      </c>
      <c r="I647" t="s">
        <v>197</v>
      </c>
      <c r="J647">
        <v>898.64</v>
      </c>
      <c r="K647">
        <v>898.64</v>
      </c>
      <c r="L647" t="s">
        <v>560</v>
      </c>
      <c r="M647" t="s">
        <v>198</v>
      </c>
      <c r="N647" t="s">
        <v>199</v>
      </c>
      <c r="O647">
        <v>0</v>
      </c>
      <c r="P647" t="s">
        <v>200</v>
      </c>
      <c r="Q647">
        <v>51379</v>
      </c>
      <c r="R647" t="s">
        <v>201</v>
      </c>
      <c r="S647" t="s">
        <v>202</v>
      </c>
      <c r="T647" t="s">
        <v>203</v>
      </c>
      <c r="U647" t="s">
        <v>1275</v>
      </c>
      <c r="V647" t="s">
        <v>1277</v>
      </c>
      <c r="W647" t="s">
        <v>658</v>
      </c>
    </row>
    <row r="648" spans="1:23" x14ac:dyDescent="0.25">
      <c r="A648" s="15">
        <v>43176</v>
      </c>
      <c r="B648" t="s">
        <v>228</v>
      </c>
      <c r="C648" t="s">
        <v>208</v>
      </c>
      <c r="E648" t="s">
        <v>195</v>
      </c>
      <c r="F648">
        <v>53.17</v>
      </c>
      <c r="G648">
        <v>53.17</v>
      </c>
      <c r="H648" t="s">
        <v>196</v>
      </c>
      <c r="I648" t="s">
        <v>197</v>
      </c>
      <c r="J648">
        <v>53.17</v>
      </c>
      <c r="K648">
        <v>53.17</v>
      </c>
      <c r="L648" t="s">
        <v>228</v>
      </c>
      <c r="M648" t="s">
        <v>198</v>
      </c>
      <c r="N648" t="s">
        <v>199</v>
      </c>
      <c r="O648">
        <v>0</v>
      </c>
      <c r="P648" t="s">
        <v>200</v>
      </c>
      <c r="Q648">
        <v>51386</v>
      </c>
      <c r="R648" t="s">
        <v>201</v>
      </c>
      <c r="S648" t="s">
        <v>202</v>
      </c>
      <c r="T648" t="s">
        <v>203</v>
      </c>
      <c r="U648" t="s">
        <v>1278</v>
      </c>
      <c r="V648" t="s">
        <v>1279</v>
      </c>
      <c r="W648" t="s">
        <v>658</v>
      </c>
    </row>
    <row r="649" spans="1:23" x14ac:dyDescent="0.25">
      <c r="A649" s="15">
        <v>43176</v>
      </c>
      <c r="B649" t="s">
        <v>306</v>
      </c>
      <c r="C649" t="s">
        <v>208</v>
      </c>
      <c r="E649" t="s">
        <v>195</v>
      </c>
      <c r="F649">
        <v>25</v>
      </c>
      <c r="G649">
        <v>25</v>
      </c>
      <c r="H649" t="s">
        <v>196</v>
      </c>
      <c r="I649" t="s">
        <v>197</v>
      </c>
      <c r="J649">
        <v>25</v>
      </c>
      <c r="K649">
        <v>25</v>
      </c>
      <c r="L649" t="s">
        <v>306</v>
      </c>
      <c r="M649" t="s">
        <v>198</v>
      </c>
      <c r="N649" t="s">
        <v>307</v>
      </c>
      <c r="O649">
        <v>0</v>
      </c>
      <c r="P649" t="s">
        <v>200</v>
      </c>
      <c r="Q649">
        <v>51782</v>
      </c>
      <c r="R649" t="s">
        <v>201</v>
      </c>
      <c r="S649" t="s">
        <v>202</v>
      </c>
      <c r="T649" t="s">
        <v>203</v>
      </c>
      <c r="U649" t="s">
        <v>1280</v>
      </c>
      <c r="V649" t="s">
        <v>1281</v>
      </c>
      <c r="W649" t="s">
        <v>658</v>
      </c>
    </row>
    <row r="650" spans="1:23" x14ac:dyDescent="0.25">
      <c r="A650" s="15">
        <v>43176</v>
      </c>
      <c r="B650" t="s">
        <v>306</v>
      </c>
      <c r="C650" t="s">
        <v>208</v>
      </c>
      <c r="E650" t="s">
        <v>195</v>
      </c>
      <c r="F650">
        <v>49.5</v>
      </c>
      <c r="G650">
        <v>49.5</v>
      </c>
      <c r="H650" t="s">
        <v>196</v>
      </c>
      <c r="I650" t="s">
        <v>197</v>
      </c>
      <c r="J650">
        <v>49.5</v>
      </c>
      <c r="K650">
        <v>49.5</v>
      </c>
      <c r="L650" t="s">
        <v>306</v>
      </c>
      <c r="M650" t="s">
        <v>198</v>
      </c>
      <c r="N650" t="s">
        <v>307</v>
      </c>
      <c r="O650">
        <v>0</v>
      </c>
      <c r="P650" t="s">
        <v>200</v>
      </c>
      <c r="Q650">
        <v>51783</v>
      </c>
      <c r="R650" t="s">
        <v>201</v>
      </c>
      <c r="S650" t="s">
        <v>202</v>
      </c>
      <c r="T650" t="s">
        <v>203</v>
      </c>
      <c r="U650" t="s">
        <v>1280</v>
      </c>
      <c r="V650" t="s">
        <v>1282</v>
      </c>
      <c r="W650" t="s">
        <v>658</v>
      </c>
    </row>
    <row r="651" spans="1:23" x14ac:dyDescent="0.25">
      <c r="A651" s="15">
        <v>43176</v>
      </c>
      <c r="B651" t="s">
        <v>417</v>
      </c>
      <c r="C651" t="s">
        <v>208</v>
      </c>
      <c r="E651" t="s">
        <v>195</v>
      </c>
      <c r="F651">
        <v>1.28</v>
      </c>
      <c r="G651">
        <v>1.28</v>
      </c>
      <c r="H651" t="s">
        <v>196</v>
      </c>
      <c r="I651" t="s">
        <v>197</v>
      </c>
      <c r="J651">
        <v>1.28</v>
      </c>
      <c r="K651">
        <v>1.28</v>
      </c>
      <c r="L651" t="s">
        <v>417</v>
      </c>
      <c r="M651" t="s">
        <v>198</v>
      </c>
      <c r="N651" t="s">
        <v>307</v>
      </c>
      <c r="O651">
        <v>0</v>
      </c>
      <c r="P651" t="s">
        <v>200</v>
      </c>
      <c r="Q651">
        <v>51784</v>
      </c>
      <c r="R651" t="s">
        <v>201</v>
      </c>
      <c r="S651" t="s">
        <v>202</v>
      </c>
      <c r="T651" t="s">
        <v>203</v>
      </c>
      <c r="U651" t="s">
        <v>1283</v>
      </c>
      <c r="V651" t="s">
        <v>1284</v>
      </c>
      <c r="W651" t="s">
        <v>658</v>
      </c>
    </row>
    <row r="652" spans="1:23" x14ac:dyDescent="0.25">
      <c r="A652" s="15">
        <v>43176</v>
      </c>
      <c r="B652" t="s">
        <v>449</v>
      </c>
      <c r="C652" t="s">
        <v>208</v>
      </c>
      <c r="E652" t="s">
        <v>195</v>
      </c>
      <c r="F652">
        <v>314.25</v>
      </c>
      <c r="G652">
        <v>314.25</v>
      </c>
      <c r="H652" t="s">
        <v>196</v>
      </c>
      <c r="I652" t="s">
        <v>197</v>
      </c>
      <c r="J652">
        <v>314.25</v>
      </c>
      <c r="K652">
        <v>314.25</v>
      </c>
      <c r="L652" t="s">
        <v>449</v>
      </c>
      <c r="M652" t="s">
        <v>198</v>
      </c>
      <c r="N652" t="s">
        <v>199</v>
      </c>
      <c r="O652">
        <v>0</v>
      </c>
      <c r="P652" t="s">
        <v>200</v>
      </c>
      <c r="Q652">
        <v>51754</v>
      </c>
      <c r="R652" t="s">
        <v>201</v>
      </c>
      <c r="S652" t="s">
        <v>202</v>
      </c>
      <c r="T652" t="s">
        <v>203</v>
      </c>
      <c r="U652" t="s">
        <v>1285</v>
      </c>
      <c r="V652" t="s">
        <v>1286</v>
      </c>
      <c r="W652" t="s">
        <v>658</v>
      </c>
    </row>
    <row r="653" spans="1:23" x14ac:dyDescent="0.25">
      <c r="A653" s="15">
        <v>43176</v>
      </c>
      <c r="B653" t="s">
        <v>449</v>
      </c>
      <c r="C653" t="s">
        <v>208</v>
      </c>
      <c r="E653" t="s">
        <v>195</v>
      </c>
      <c r="F653">
        <v>15</v>
      </c>
      <c r="G653">
        <v>15</v>
      </c>
      <c r="H653" t="s">
        <v>196</v>
      </c>
      <c r="I653" t="s">
        <v>197</v>
      </c>
      <c r="J653">
        <v>15</v>
      </c>
      <c r="K653">
        <v>15</v>
      </c>
      <c r="L653" t="s">
        <v>449</v>
      </c>
      <c r="M653" t="s">
        <v>198</v>
      </c>
      <c r="N653" t="s">
        <v>199</v>
      </c>
      <c r="O653">
        <v>0</v>
      </c>
      <c r="P653" t="s">
        <v>200</v>
      </c>
      <c r="Q653">
        <v>51755</v>
      </c>
      <c r="R653" t="s">
        <v>201</v>
      </c>
      <c r="S653" t="s">
        <v>202</v>
      </c>
      <c r="T653" t="s">
        <v>203</v>
      </c>
      <c r="U653" t="s">
        <v>1285</v>
      </c>
      <c r="V653" t="s">
        <v>1287</v>
      </c>
      <c r="W653" t="s">
        <v>658</v>
      </c>
    </row>
    <row r="654" spans="1:23" x14ac:dyDescent="0.25">
      <c r="A654" s="15">
        <v>43176</v>
      </c>
      <c r="B654" t="s">
        <v>310</v>
      </c>
      <c r="C654" t="s">
        <v>194</v>
      </c>
      <c r="E654" t="s">
        <v>195</v>
      </c>
      <c r="F654">
        <v>6.91</v>
      </c>
      <c r="G654">
        <v>6.91</v>
      </c>
      <c r="H654" t="s">
        <v>196</v>
      </c>
      <c r="I654" t="s">
        <v>197</v>
      </c>
      <c r="J654">
        <v>6.91</v>
      </c>
      <c r="K654">
        <v>6.91</v>
      </c>
      <c r="L654" t="s">
        <v>310</v>
      </c>
      <c r="M654" t="s">
        <v>198</v>
      </c>
      <c r="N654" t="s">
        <v>307</v>
      </c>
      <c r="O654">
        <v>0</v>
      </c>
      <c r="P654" t="s">
        <v>200</v>
      </c>
      <c r="Q654">
        <v>51843</v>
      </c>
      <c r="R654" t="s">
        <v>201</v>
      </c>
      <c r="S654" t="s">
        <v>202</v>
      </c>
      <c r="T654" t="s">
        <v>203</v>
      </c>
      <c r="U654" t="s">
        <v>1288</v>
      </c>
      <c r="V654" t="s">
        <v>1289</v>
      </c>
      <c r="W654" t="s">
        <v>658</v>
      </c>
    </row>
    <row r="655" spans="1:23" x14ac:dyDescent="0.25">
      <c r="A655" s="15">
        <v>43178</v>
      </c>
      <c r="B655" t="s">
        <v>228</v>
      </c>
      <c r="C655" t="s">
        <v>208</v>
      </c>
      <c r="E655" t="s">
        <v>195</v>
      </c>
      <c r="F655">
        <v>51</v>
      </c>
      <c r="G655">
        <v>51</v>
      </c>
      <c r="H655" t="s">
        <v>196</v>
      </c>
      <c r="I655" t="s">
        <v>197</v>
      </c>
      <c r="J655">
        <v>51</v>
      </c>
      <c r="K655">
        <v>51</v>
      </c>
      <c r="L655" t="s">
        <v>228</v>
      </c>
      <c r="M655" t="s">
        <v>198</v>
      </c>
      <c r="N655" t="s">
        <v>199</v>
      </c>
      <c r="O655">
        <v>0</v>
      </c>
      <c r="P655" t="s">
        <v>200</v>
      </c>
      <c r="Q655">
        <v>51196</v>
      </c>
      <c r="R655" t="s">
        <v>201</v>
      </c>
      <c r="S655" t="s">
        <v>202</v>
      </c>
      <c r="T655" t="s">
        <v>203</v>
      </c>
      <c r="U655" t="s">
        <v>1290</v>
      </c>
      <c r="V655" t="s">
        <v>1291</v>
      </c>
      <c r="W655" t="s">
        <v>658</v>
      </c>
    </row>
    <row r="656" spans="1:23" x14ac:dyDescent="0.25">
      <c r="A656" s="15">
        <v>43179</v>
      </c>
      <c r="B656" t="s">
        <v>295</v>
      </c>
      <c r="C656" t="s">
        <v>194</v>
      </c>
      <c r="E656" t="s">
        <v>195</v>
      </c>
      <c r="F656">
        <v>191</v>
      </c>
      <c r="G656">
        <v>191</v>
      </c>
      <c r="H656" t="s">
        <v>196</v>
      </c>
      <c r="I656" t="s">
        <v>197</v>
      </c>
      <c r="J656">
        <v>191</v>
      </c>
      <c r="K656">
        <v>191</v>
      </c>
      <c r="L656" t="s">
        <v>295</v>
      </c>
      <c r="M656" t="s">
        <v>198</v>
      </c>
      <c r="N656" t="s">
        <v>199</v>
      </c>
      <c r="O656">
        <v>0</v>
      </c>
      <c r="P656" t="s">
        <v>200</v>
      </c>
      <c r="Q656">
        <v>51190</v>
      </c>
      <c r="R656" t="s">
        <v>201</v>
      </c>
      <c r="S656" t="s">
        <v>202</v>
      </c>
      <c r="T656" t="s">
        <v>203</v>
      </c>
      <c r="U656" t="s">
        <v>1292</v>
      </c>
      <c r="V656" t="s">
        <v>1293</v>
      </c>
      <c r="W656" t="s">
        <v>658</v>
      </c>
    </row>
    <row r="657" spans="1:23" x14ac:dyDescent="0.25">
      <c r="A657" s="15">
        <v>43179</v>
      </c>
      <c r="B657" t="s">
        <v>285</v>
      </c>
      <c r="C657" t="s">
        <v>212</v>
      </c>
      <c r="E657" t="s">
        <v>195</v>
      </c>
      <c r="F657">
        <v>-41.08</v>
      </c>
      <c r="G657">
        <v>41.08</v>
      </c>
      <c r="H657" t="s">
        <v>217</v>
      </c>
      <c r="I657" t="s">
        <v>218</v>
      </c>
      <c r="J657">
        <v>41.08</v>
      </c>
      <c r="K657">
        <v>-41.08</v>
      </c>
      <c r="L657" t="s">
        <v>285</v>
      </c>
      <c r="M657" t="s">
        <v>198</v>
      </c>
      <c r="N657" t="s">
        <v>199</v>
      </c>
      <c r="O657">
        <v>0</v>
      </c>
      <c r="P657" t="s">
        <v>200</v>
      </c>
      <c r="Q657">
        <v>51211</v>
      </c>
      <c r="R657" t="s">
        <v>201</v>
      </c>
      <c r="S657" t="s">
        <v>202</v>
      </c>
      <c r="T657" t="s">
        <v>203</v>
      </c>
      <c r="U657" t="s">
        <v>1294</v>
      </c>
      <c r="V657" t="s">
        <v>1295</v>
      </c>
      <c r="W657" t="s">
        <v>658</v>
      </c>
    </row>
    <row r="658" spans="1:23" x14ac:dyDescent="0.25">
      <c r="A658" s="15">
        <v>43179</v>
      </c>
      <c r="B658" t="s">
        <v>285</v>
      </c>
      <c r="C658" t="s">
        <v>212</v>
      </c>
      <c r="E658" t="s">
        <v>195</v>
      </c>
      <c r="F658">
        <v>106.86</v>
      </c>
      <c r="G658">
        <v>106.86</v>
      </c>
      <c r="H658" t="s">
        <v>196</v>
      </c>
      <c r="I658" t="s">
        <v>197</v>
      </c>
      <c r="J658">
        <v>106.86</v>
      </c>
      <c r="K658">
        <v>106.86</v>
      </c>
      <c r="L658" t="s">
        <v>285</v>
      </c>
      <c r="M658" t="s">
        <v>198</v>
      </c>
      <c r="N658" t="s">
        <v>199</v>
      </c>
      <c r="O658">
        <v>0</v>
      </c>
      <c r="P658" t="s">
        <v>200</v>
      </c>
      <c r="Q658">
        <v>51212</v>
      </c>
      <c r="R658" t="s">
        <v>201</v>
      </c>
      <c r="S658" t="s">
        <v>202</v>
      </c>
      <c r="T658" t="s">
        <v>203</v>
      </c>
      <c r="U658" t="s">
        <v>1296</v>
      </c>
      <c r="V658" t="s">
        <v>1297</v>
      </c>
      <c r="W658" t="s">
        <v>658</v>
      </c>
    </row>
    <row r="659" spans="1:23" x14ac:dyDescent="0.25">
      <c r="A659" s="15">
        <v>43179</v>
      </c>
      <c r="B659" t="s">
        <v>566</v>
      </c>
      <c r="C659" t="s">
        <v>194</v>
      </c>
      <c r="E659" t="s">
        <v>195</v>
      </c>
      <c r="F659">
        <v>-25.57</v>
      </c>
      <c r="G659">
        <v>25.57</v>
      </c>
      <c r="H659" t="s">
        <v>217</v>
      </c>
      <c r="I659" t="s">
        <v>197</v>
      </c>
      <c r="J659">
        <v>25.57</v>
      </c>
      <c r="K659">
        <v>-25.57</v>
      </c>
      <c r="L659" t="s">
        <v>566</v>
      </c>
      <c r="M659" t="s">
        <v>198</v>
      </c>
      <c r="N659" t="s">
        <v>199</v>
      </c>
      <c r="O659">
        <v>0</v>
      </c>
      <c r="P659" t="s">
        <v>200</v>
      </c>
      <c r="Q659">
        <v>51221</v>
      </c>
      <c r="R659" t="s">
        <v>201</v>
      </c>
      <c r="S659" t="s">
        <v>202</v>
      </c>
      <c r="T659" t="s">
        <v>203</v>
      </c>
      <c r="U659" t="s">
        <v>1298</v>
      </c>
      <c r="V659" t="s">
        <v>1299</v>
      </c>
      <c r="W659" t="s">
        <v>658</v>
      </c>
    </row>
    <row r="660" spans="1:23" x14ac:dyDescent="0.25">
      <c r="A660" s="15">
        <v>43179</v>
      </c>
      <c r="B660" t="s">
        <v>295</v>
      </c>
      <c r="C660" t="s">
        <v>208</v>
      </c>
      <c r="E660" t="s">
        <v>195</v>
      </c>
      <c r="F660">
        <v>210.12</v>
      </c>
      <c r="G660">
        <v>210.12</v>
      </c>
      <c r="H660" t="s">
        <v>196</v>
      </c>
      <c r="I660" t="s">
        <v>197</v>
      </c>
      <c r="J660">
        <v>210.12</v>
      </c>
      <c r="K660">
        <v>210.12</v>
      </c>
      <c r="L660" t="s">
        <v>295</v>
      </c>
      <c r="M660" t="s">
        <v>198</v>
      </c>
      <c r="N660" t="s">
        <v>199</v>
      </c>
      <c r="O660">
        <v>0</v>
      </c>
      <c r="P660" t="s">
        <v>200</v>
      </c>
      <c r="Q660">
        <v>51223</v>
      </c>
      <c r="R660" t="s">
        <v>201</v>
      </c>
      <c r="S660" t="s">
        <v>202</v>
      </c>
      <c r="T660" t="s">
        <v>203</v>
      </c>
      <c r="U660" t="s">
        <v>1300</v>
      </c>
      <c r="V660" t="s">
        <v>1301</v>
      </c>
      <c r="W660" t="s">
        <v>658</v>
      </c>
    </row>
    <row r="661" spans="1:23" x14ac:dyDescent="0.25">
      <c r="A661" s="15">
        <v>43179</v>
      </c>
      <c r="B661" t="s">
        <v>285</v>
      </c>
      <c r="C661" t="s">
        <v>208</v>
      </c>
      <c r="E661" t="s">
        <v>195</v>
      </c>
      <c r="F661">
        <v>1058.42</v>
      </c>
      <c r="G661">
        <v>1058.42</v>
      </c>
      <c r="H661" t="s">
        <v>196</v>
      </c>
      <c r="I661" t="s">
        <v>197</v>
      </c>
      <c r="J661">
        <v>1058.42</v>
      </c>
      <c r="K661">
        <v>1058.42</v>
      </c>
      <c r="L661" t="s">
        <v>285</v>
      </c>
      <c r="M661" t="s">
        <v>198</v>
      </c>
      <c r="N661" t="s">
        <v>199</v>
      </c>
      <c r="O661">
        <v>0</v>
      </c>
      <c r="P661" t="s">
        <v>200</v>
      </c>
      <c r="Q661">
        <v>51224</v>
      </c>
      <c r="R661" t="s">
        <v>201</v>
      </c>
      <c r="S661" t="s">
        <v>202</v>
      </c>
      <c r="T661" t="s">
        <v>203</v>
      </c>
      <c r="U661" t="s">
        <v>1302</v>
      </c>
      <c r="V661" t="s">
        <v>1303</v>
      </c>
      <c r="W661" t="s">
        <v>658</v>
      </c>
    </row>
    <row r="662" spans="1:23" x14ac:dyDescent="0.25">
      <c r="A662" s="15">
        <v>43179</v>
      </c>
      <c r="B662" t="s">
        <v>285</v>
      </c>
      <c r="C662" t="s">
        <v>208</v>
      </c>
      <c r="E662" t="s">
        <v>195</v>
      </c>
      <c r="F662">
        <v>-366.04</v>
      </c>
      <c r="G662">
        <v>366.04</v>
      </c>
      <c r="H662" t="s">
        <v>217</v>
      </c>
      <c r="I662" t="s">
        <v>218</v>
      </c>
      <c r="J662">
        <v>366.04</v>
      </c>
      <c r="K662">
        <v>-366.04</v>
      </c>
      <c r="L662" t="s">
        <v>285</v>
      </c>
      <c r="M662" t="s">
        <v>198</v>
      </c>
      <c r="N662" t="s">
        <v>199</v>
      </c>
      <c r="O662">
        <v>0</v>
      </c>
      <c r="P662" t="s">
        <v>200</v>
      </c>
      <c r="Q662">
        <v>51225</v>
      </c>
      <c r="R662" t="s">
        <v>201</v>
      </c>
      <c r="S662" t="s">
        <v>202</v>
      </c>
      <c r="T662" t="s">
        <v>203</v>
      </c>
      <c r="U662" t="s">
        <v>1304</v>
      </c>
      <c r="V662" t="s">
        <v>1305</v>
      </c>
      <c r="W662" t="s">
        <v>658</v>
      </c>
    </row>
    <row r="663" spans="1:23" x14ac:dyDescent="0.25">
      <c r="A663" s="15">
        <v>43179</v>
      </c>
      <c r="B663" t="s">
        <v>228</v>
      </c>
      <c r="C663" t="s">
        <v>211</v>
      </c>
      <c r="E663" t="s">
        <v>195</v>
      </c>
      <c r="F663">
        <v>1135.02</v>
      </c>
      <c r="G663">
        <v>1135.02</v>
      </c>
      <c r="H663" t="s">
        <v>196</v>
      </c>
      <c r="I663" t="s">
        <v>197</v>
      </c>
      <c r="J663">
        <v>1135.02</v>
      </c>
      <c r="K663">
        <v>1135.02</v>
      </c>
      <c r="L663" t="s">
        <v>228</v>
      </c>
      <c r="M663" t="s">
        <v>198</v>
      </c>
      <c r="N663" t="s">
        <v>199</v>
      </c>
      <c r="O663">
        <v>0</v>
      </c>
      <c r="P663" t="s">
        <v>200</v>
      </c>
      <c r="Q663">
        <v>51297</v>
      </c>
      <c r="R663" t="s">
        <v>201</v>
      </c>
      <c r="S663" t="s">
        <v>202</v>
      </c>
      <c r="T663" t="s">
        <v>203</v>
      </c>
      <c r="U663" t="s">
        <v>1306</v>
      </c>
      <c r="V663" t="s">
        <v>1307</v>
      </c>
      <c r="W663" t="s">
        <v>658</v>
      </c>
    </row>
    <row r="664" spans="1:23" x14ac:dyDescent="0.25">
      <c r="A664" s="15">
        <v>43179</v>
      </c>
      <c r="B664" t="s">
        <v>228</v>
      </c>
      <c r="C664" t="s">
        <v>211</v>
      </c>
      <c r="E664" t="s">
        <v>195</v>
      </c>
      <c r="F664">
        <v>638</v>
      </c>
      <c r="G664">
        <v>638</v>
      </c>
      <c r="H664" t="s">
        <v>196</v>
      </c>
      <c r="I664" t="s">
        <v>197</v>
      </c>
      <c r="J664">
        <v>638</v>
      </c>
      <c r="K664">
        <v>638</v>
      </c>
      <c r="L664" t="s">
        <v>228</v>
      </c>
      <c r="M664" t="s">
        <v>198</v>
      </c>
      <c r="N664" t="s">
        <v>199</v>
      </c>
      <c r="O664">
        <v>0</v>
      </c>
      <c r="P664" t="s">
        <v>200</v>
      </c>
      <c r="Q664">
        <v>51298</v>
      </c>
      <c r="R664" t="s">
        <v>201</v>
      </c>
      <c r="S664" t="s">
        <v>202</v>
      </c>
      <c r="T664" t="s">
        <v>203</v>
      </c>
      <c r="U664" t="s">
        <v>1308</v>
      </c>
      <c r="V664" t="s">
        <v>1309</v>
      </c>
      <c r="W664" t="s">
        <v>658</v>
      </c>
    </row>
    <row r="665" spans="1:23" x14ac:dyDescent="0.25">
      <c r="A665" s="15">
        <v>43180</v>
      </c>
      <c r="B665" t="s">
        <v>225</v>
      </c>
      <c r="C665" t="s">
        <v>194</v>
      </c>
      <c r="E665" t="s">
        <v>195</v>
      </c>
      <c r="F665">
        <v>56</v>
      </c>
      <c r="G665">
        <v>56</v>
      </c>
      <c r="H665" t="s">
        <v>196</v>
      </c>
      <c r="I665" t="s">
        <v>197</v>
      </c>
      <c r="J665">
        <v>56</v>
      </c>
      <c r="K665">
        <v>56</v>
      </c>
      <c r="L665" t="s">
        <v>225</v>
      </c>
      <c r="M665" t="s">
        <v>198</v>
      </c>
      <c r="N665" t="s">
        <v>199</v>
      </c>
      <c r="O665">
        <v>0</v>
      </c>
      <c r="P665" t="s">
        <v>200</v>
      </c>
      <c r="Q665">
        <v>51185</v>
      </c>
      <c r="R665" t="s">
        <v>201</v>
      </c>
      <c r="S665" t="s">
        <v>202</v>
      </c>
      <c r="T665" t="s">
        <v>203</v>
      </c>
      <c r="U665" t="s">
        <v>1310</v>
      </c>
      <c r="V665" t="s">
        <v>1311</v>
      </c>
      <c r="W665" t="s">
        <v>658</v>
      </c>
    </row>
    <row r="666" spans="1:23" x14ac:dyDescent="0.25">
      <c r="A666" s="15">
        <v>43180</v>
      </c>
      <c r="B666" t="s">
        <v>458</v>
      </c>
      <c r="C666" t="s">
        <v>194</v>
      </c>
      <c r="E666" t="s">
        <v>195</v>
      </c>
      <c r="F666">
        <v>497.31</v>
      </c>
      <c r="G666">
        <v>497.31</v>
      </c>
      <c r="H666" t="s">
        <v>196</v>
      </c>
      <c r="I666" t="s">
        <v>197</v>
      </c>
      <c r="J666">
        <v>497.31</v>
      </c>
      <c r="K666">
        <v>497.31</v>
      </c>
      <c r="L666" t="s">
        <v>458</v>
      </c>
      <c r="M666" t="s">
        <v>198</v>
      </c>
      <c r="N666" t="s">
        <v>199</v>
      </c>
      <c r="O666">
        <v>0</v>
      </c>
      <c r="P666" t="s">
        <v>200</v>
      </c>
      <c r="Q666">
        <v>51186</v>
      </c>
      <c r="R666" t="s">
        <v>201</v>
      </c>
      <c r="S666" t="s">
        <v>202</v>
      </c>
      <c r="T666" t="s">
        <v>203</v>
      </c>
      <c r="U666" t="s">
        <v>1312</v>
      </c>
      <c r="V666" t="s">
        <v>1313</v>
      </c>
      <c r="W666" t="s">
        <v>658</v>
      </c>
    </row>
    <row r="667" spans="1:23" x14ac:dyDescent="0.25">
      <c r="A667" s="15">
        <v>43180</v>
      </c>
      <c r="B667" t="s">
        <v>228</v>
      </c>
      <c r="C667" t="s">
        <v>208</v>
      </c>
      <c r="E667" t="s">
        <v>195</v>
      </c>
      <c r="F667">
        <v>67.25</v>
      </c>
      <c r="G667">
        <v>67.25</v>
      </c>
      <c r="H667" t="s">
        <v>196</v>
      </c>
      <c r="I667" t="s">
        <v>197</v>
      </c>
      <c r="J667">
        <v>67.25</v>
      </c>
      <c r="K667">
        <v>67.25</v>
      </c>
      <c r="L667" t="s">
        <v>228</v>
      </c>
      <c r="M667" t="s">
        <v>198</v>
      </c>
      <c r="N667" t="s">
        <v>199</v>
      </c>
      <c r="O667">
        <v>0</v>
      </c>
      <c r="P667" t="s">
        <v>200</v>
      </c>
      <c r="Q667">
        <v>51195</v>
      </c>
      <c r="R667" t="s">
        <v>201</v>
      </c>
      <c r="S667" t="s">
        <v>202</v>
      </c>
      <c r="T667" t="s">
        <v>203</v>
      </c>
      <c r="U667" t="s">
        <v>1314</v>
      </c>
      <c r="V667" t="s">
        <v>1315</v>
      </c>
      <c r="W667" t="s">
        <v>658</v>
      </c>
    </row>
    <row r="668" spans="1:23" x14ac:dyDescent="0.25">
      <c r="A668" s="15">
        <v>43180</v>
      </c>
      <c r="B668" t="s">
        <v>417</v>
      </c>
      <c r="C668" t="s">
        <v>211</v>
      </c>
      <c r="E668" t="s">
        <v>195</v>
      </c>
      <c r="F668">
        <v>34.51</v>
      </c>
      <c r="G668">
        <v>34.51</v>
      </c>
      <c r="H668" t="s">
        <v>196</v>
      </c>
      <c r="I668" t="s">
        <v>197</v>
      </c>
      <c r="J668">
        <v>34.51</v>
      </c>
      <c r="K668">
        <v>34.51</v>
      </c>
      <c r="L668" t="s">
        <v>417</v>
      </c>
      <c r="M668" t="s">
        <v>198</v>
      </c>
      <c r="N668" t="s">
        <v>199</v>
      </c>
      <c r="O668">
        <v>0</v>
      </c>
      <c r="P668" t="s">
        <v>200</v>
      </c>
      <c r="Q668">
        <v>51316</v>
      </c>
      <c r="R668" t="s">
        <v>201</v>
      </c>
      <c r="S668" t="s">
        <v>202</v>
      </c>
      <c r="T668" t="s">
        <v>203</v>
      </c>
      <c r="U668" t="s">
        <v>1316</v>
      </c>
      <c r="V668" t="s">
        <v>1317</v>
      </c>
      <c r="W668" t="s">
        <v>658</v>
      </c>
    </row>
    <row r="669" spans="1:23" x14ac:dyDescent="0.25">
      <c r="A669" s="15">
        <v>43180</v>
      </c>
      <c r="B669" t="s">
        <v>417</v>
      </c>
      <c r="C669" t="s">
        <v>211</v>
      </c>
      <c r="E669" t="s">
        <v>195</v>
      </c>
      <c r="F669">
        <v>58.61</v>
      </c>
      <c r="G669">
        <v>58.61</v>
      </c>
      <c r="H669" t="s">
        <v>196</v>
      </c>
      <c r="I669" t="s">
        <v>197</v>
      </c>
      <c r="J669">
        <v>58.61</v>
      </c>
      <c r="K669">
        <v>58.61</v>
      </c>
      <c r="L669" t="s">
        <v>417</v>
      </c>
      <c r="M669" t="s">
        <v>198</v>
      </c>
      <c r="N669" t="s">
        <v>199</v>
      </c>
      <c r="O669">
        <v>0</v>
      </c>
      <c r="P669" t="s">
        <v>200</v>
      </c>
      <c r="Q669">
        <v>51318</v>
      </c>
      <c r="R669" t="s">
        <v>201</v>
      </c>
      <c r="S669" t="s">
        <v>202</v>
      </c>
      <c r="T669" t="s">
        <v>203</v>
      </c>
      <c r="U669" t="s">
        <v>1318</v>
      </c>
      <c r="V669" t="s">
        <v>1319</v>
      </c>
      <c r="W669" t="s">
        <v>658</v>
      </c>
    </row>
    <row r="670" spans="1:23" x14ac:dyDescent="0.25">
      <c r="A670" s="15">
        <v>43180</v>
      </c>
      <c r="B670" t="s">
        <v>403</v>
      </c>
      <c r="C670" t="s">
        <v>194</v>
      </c>
      <c r="E670" t="s">
        <v>195</v>
      </c>
      <c r="F670">
        <v>244.8</v>
      </c>
      <c r="G670">
        <v>244.8</v>
      </c>
      <c r="H670" t="s">
        <v>196</v>
      </c>
      <c r="I670" t="s">
        <v>197</v>
      </c>
      <c r="J670">
        <v>244.8</v>
      </c>
      <c r="K670">
        <v>244.8</v>
      </c>
      <c r="L670" t="s">
        <v>403</v>
      </c>
      <c r="M670" t="s">
        <v>198</v>
      </c>
      <c r="N670" t="s">
        <v>199</v>
      </c>
      <c r="O670">
        <v>0</v>
      </c>
      <c r="P670" t="s">
        <v>200</v>
      </c>
      <c r="Q670">
        <v>51322</v>
      </c>
      <c r="R670" t="s">
        <v>201</v>
      </c>
      <c r="S670" t="s">
        <v>202</v>
      </c>
      <c r="T670" t="s">
        <v>203</v>
      </c>
      <c r="U670" t="s">
        <v>1320</v>
      </c>
      <c r="V670" t="s">
        <v>1321</v>
      </c>
      <c r="W670" t="s">
        <v>658</v>
      </c>
    </row>
    <row r="671" spans="1:23" x14ac:dyDescent="0.25">
      <c r="A671" s="15">
        <v>43180</v>
      </c>
      <c r="B671" t="s">
        <v>403</v>
      </c>
      <c r="C671" t="s">
        <v>207</v>
      </c>
      <c r="E671" t="s">
        <v>195</v>
      </c>
      <c r="F671">
        <v>244.8</v>
      </c>
      <c r="G671">
        <v>244.8</v>
      </c>
      <c r="H671" t="s">
        <v>196</v>
      </c>
      <c r="I671" t="s">
        <v>197</v>
      </c>
      <c r="J671">
        <v>244.8</v>
      </c>
      <c r="K671">
        <v>244.8</v>
      </c>
      <c r="L671" t="s">
        <v>403</v>
      </c>
      <c r="M671" t="s">
        <v>198</v>
      </c>
      <c r="N671" t="s">
        <v>199</v>
      </c>
      <c r="O671">
        <v>0</v>
      </c>
      <c r="P671" t="s">
        <v>200</v>
      </c>
      <c r="Q671">
        <v>51323</v>
      </c>
      <c r="R671" t="s">
        <v>201</v>
      </c>
      <c r="S671" t="s">
        <v>202</v>
      </c>
      <c r="T671" t="s">
        <v>203</v>
      </c>
      <c r="U671" t="s">
        <v>1322</v>
      </c>
      <c r="V671" t="s">
        <v>1323</v>
      </c>
      <c r="W671" t="s">
        <v>658</v>
      </c>
    </row>
    <row r="672" spans="1:23" x14ac:dyDescent="0.25">
      <c r="A672" s="15">
        <v>43180</v>
      </c>
      <c r="B672" t="s">
        <v>403</v>
      </c>
      <c r="C672" t="s">
        <v>207</v>
      </c>
      <c r="E672" t="s">
        <v>195</v>
      </c>
      <c r="F672">
        <v>261</v>
      </c>
      <c r="G672">
        <v>261</v>
      </c>
      <c r="H672" t="s">
        <v>196</v>
      </c>
      <c r="I672" t="s">
        <v>197</v>
      </c>
      <c r="J672">
        <v>261</v>
      </c>
      <c r="K672">
        <v>261</v>
      </c>
      <c r="L672" t="s">
        <v>403</v>
      </c>
      <c r="M672" t="s">
        <v>198</v>
      </c>
      <c r="N672" t="s">
        <v>199</v>
      </c>
      <c r="O672">
        <v>0</v>
      </c>
      <c r="P672" t="s">
        <v>200</v>
      </c>
      <c r="Q672">
        <v>51401</v>
      </c>
      <c r="R672" t="s">
        <v>201</v>
      </c>
      <c r="S672" t="s">
        <v>202</v>
      </c>
      <c r="T672" t="s">
        <v>203</v>
      </c>
      <c r="U672" t="s">
        <v>1324</v>
      </c>
      <c r="V672" t="s">
        <v>1325</v>
      </c>
      <c r="W672" t="s">
        <v>658</v>
      </c>
    </row>
    <row r="673" spans="1:23" x14ac:dyDescent="0.25">
      <c r="A673" s="15">
        <v>43180</v>
      </c>
      <c r="B673" t="s">
        <v>310</v>
      </c>
      <c r="C673" t="s">
        <v>194</v>
      </c>
      <c r="E673" t="s">
        <v>195</v>
      </c>
      <c r="F673">
        <v>10.029999999999999</v>
      </c>
      <c r="G673">
        <v>10.029999999999999</v>
      </c>
      <c r="H673" t="s">
        <v>196</v>
      </c>
      <c r="I673" t="s">
        <v>197</v>
      </c>
      <c r="J673">
        <v>10.029999999999999</v>
      </c>
      <c r="K673">
        <v>10.029999999999999</v>
      </c>
      <c r="L673" t="s">
        <v>310</v>
      </c>
      <c r="M673" t="s">
        <v>198</v>
      </c>
      <c r="N673" t="s">
        <v>307</v>
      </c>
      <c r="O673">
        <v>0</v>
      </c>
      <c r="P673" t="s">
        <v>200</v>
      </c>
      <c r="Q673">
        <v>51660</v>
      </c>
      <c r="R673" t="s">
        <v>201</v>
      </c>
      <c r="S673" t="s">
        <v>202</v>
      </c>
      <c r="T673" t="s">
        <v>203</v>
      </c>
      <c r="U673" t="s">
        <v>1326</v>
      </c>
      <c r="V673" t="s">
        <v>1327</v>
      </c>
      <c r="W673" t="s">
        <v>658</v>
      </c>
    </row>
    <row r="674" spans="1:23" x14ac:dyDescent="0.25">
      <c r="A674" s="15">
        <v>43180</v>
      </c>
      <c r="B674" t="s">
        <v>403</v>
      </c>
      <c r="C674" t="s">
        <v>194</v>
      </c>
      <c r="E674" t="s">
        <v>195</v>
      </c>
      <c r="F674">
        <v>58.5</v>
      </c>
      <c r="G674">
        <v>58.5</v>
      </c>
      <c r="H674" t="s">
        <v>196</v>
      </c>
      <c r="I674" t="s">
        <v>197</v>
      </c>
      <c r="J674">
        <v>58.5</v>
      </c>
      <c r="K674">
        <v>58.5</v>
      </c>
      <c r="L674" t="s">
        <v>403</v>
      </c>
      <c r="M674" t="s">
        <v>198</v>
      </c>
      <c r="N674" t="s">
        <v>199</v>
      </c>
      <c r="O674">
        <v>0</v>
      </c>
      <c r="P674" t="s">
        <v>200</v>
      </c>
      <c r="Q674">
        <v>52184</v>
      </c>
      <c r="R674" t="s">
        <v>201</v>
      </c>
      <c r="S674" t="s">
        <v>202</v>
      </c>
      <c r="T674" t="s">
        <v>203</v>
      </c>
      <c r="U674" t="s">
        <v>1328</v>
      </c>
      <c r="V674" t="s">
        <v>1329</v>
      </c>
      <c r="W674" t="s">
        <v>658</v>
      </c>
    </row>
    <row r="675" spans="1:23" x14ac:dyDescent="0.25">
      <c r="A675" s="15">
        <v>43180</v>
      </c>
      <c r="B675" t="s">
        <v>403</v>
      </c>
      <c r="C675" t="s">
        <v>207</v>
      </c>
      <c r="E675" t="s">
        <v>195</v>
      </c>
      <c r="F675">
        <v>58.5</v>
      </c>
      <c r="G675">
        <v>58.5</v>
      </c>
      <c r="H675" t="s">
        <v>196</v>
      </c>
      <c r="I675" t="s">
        <v>197</v>
      </c>
      <c r="J675">
        <v>58.5</v>
      </c>
      <c r="K675">
        <v>58.5</v>
      </c>
      <c r="L675" t="s">
        <v>403</v>
      </c>
      <c r="M675" t="s">
        <v>198</v>
      </c>
      <c r="N675" t="s">
        <v>199</v>
      </c>
      <c r="O675">
        <v>0</v>
      </c>
      <c r="P675" t="s">
        <v>200</v>
      </c>
      <c r="Q675">
        <v>52184</v>
      </c>
      <c r="R675" t="s">
        <v>201</v>
      </c>
      <c r="S675" t="s">
        <v>202</v>
      </c>
      <c r="T675" t="s">
        <v>203</v>
      </c>
      <c r="U675" t="s">
        <v>1328</v>
      </c>
      <c r="V675" t="s">
        <v>1329</v>
      </c>
      <c r="W675" t="s">
        <v>658</v>
      </c>
    </row>
    <row r="676" spans="1:23" x14ac:dyDescent="0.25">
      <c r="A676" s="15">
        <v>43180</v>
      </c>
      <c r="B676" t="s">
        <v>458</v>
      </c>
      <c r="C676" t="s">
        <v>194</v>
      </c>
      <c r="E676" t="s">
        <v>195</v>
      </c>
      <c r="F676">
        <v>99.02</v>
      </c>
      <c r="G676">
        <v>99.02</v>
      </c>
      <c r="H676" t="s">
        <v>196</v>
      </c>
      <c r="I676" t="s">
        <v>197</v>
      </c>
      <c r="J676">
        <v>99.02</v>
      </c>
      <c r="K676">
        <v>99.02</v>
      </c>
      <c r="L676" t="s">
        <v>458</v>
      </c>
      <c r="M676" t="s">
        <v>198</v>
      </c>
      <c r="N676" t="s">
        <v>199</v>
      </c>
      <c r="O676">
        <v>0</v>
      </c>
      <c r="P676" t="s">
        <v>200</v>
      </c>
      <c r="Q676">
        <v>51187</v>
      </c>
      <c r="R676" t="s">
        <v>201</v>
      </c>
      <c r="S676" t="s">
        <v>202</v>
      </c>
      <c r="T676" t="s">
        <v>203</v>
      </c>
      <c r="U676" t="s">
        <v>1330</v>
      </c>
      <c r="V676" t="s">
        <v>1331</v>
      </c>
      <c r="W676" t="s">
        <v>658</v>
      </c>
    </row>
    <row r="677" spans="1:23" x14ac:dyDescent="0.25">
      <c r="A677" s="15">
        <v>43181</v>
      </c>
      <c r="B677" t="s">
        <v>544</v>
      </c>
      <c r="C677" t="s">
        <v>208</v>
      </c>
      <c r="E677" t="s">
        <v>195</v>
      </c>
      <c r="F677">
        <v>33.06</v>
      </c>
      <c r="G677">
        <v>33.06</v>
      </c>
      <c r="H677" t="s">
        <v>196</v>
      </c>
      <c r="I677" t="s">
        <v>197</v>
      </c>
      <c r="J677">
        <v>33.06</v>
      </c>
      <c r="K677">
        <v>33.06</v>
      </c>
      <c r="L677" t="s">
        <v>544</v>
      </c>
      <c r="M677" t="s">
        <v>198</v>
      </c>
      <c r="N677" t="s">
        <v>199</v>
      </c>
      <c r="O677">
        <v>0</v>
      </c>
      <c r="P677" t="s">
        <v>200</v>
      </c>
      <c r="Q677">
        <v>51226</v>
      </c>
      <c r="R677" t="s">
        <v>201</v>
      </c>
      <c r="S677" t="s">
        <v>202</v>
      </c>
      <c r="T677" t="s">
        <v>203</v>
      </c>
      <c r="U677" t="s">
        <v>1332</v>
      </c>
      <c r="V677" t="s">
        <v>1333</v>
      </c>
      <c r="W677" t="s">
        <v>658</v>
      </c>
    </row>
    <row r="678" spans="1:23" x14ac:dyDescent="0.25">
      <c r="A678" s="15">
        <v>43181</v>
      </c>
      <c r="B678" t="s">
        <v>860</v>
      </c>
      <c r="C678" t="s">
        <v>208</v>
      </c>
      <c r="E678" t="s">
        <v>195</v>
      </c>
      <c r="F678">
        <v>36.19</v>
      </c>
      <c r="G678">
        <v>36.19</v>
      </c>
      <c r="H678" t="s">
        <v>196</v>
      </c>
      <c r="I678" t="s">
        <v>197</v>
      </c>
      <c r="J678">
        <v>36.19</v>
      </c>
      <c r="K678">
        <v>36.19</v>
      </c>
      <c r="L678" t="s">
        <v>860</v>
      </c>
      <c r="M678" t="s">
        <v>198</v>
      </c>
      <c r="N678" t="s">
        <v>199</v>
      </c>
      <c r="O678">
        <v>0</v>
      </c>
      <c r="P678" t="s">
        <v>200</v>
      </c>
      <c r="Q678">
        <v>51227</v>
      </c>
      <c r="R678" t="s">
        <v>201</v>
      </c>
      <c r="S678" t="s">
        <v>202</v>
      </c>
      <c r="T678" t="s">
        <v>203</v>
      </c>
      <c r="U678" t="s">
        <v>1332</v>
      </c>
      <c r="V678" t="s">
        <v>1334</v>
      </c>
      <c r="W678" t="s">
        <v>658</v>
      </c>
    </row>
    <row r="679" spans="1:23" x14ac:dyDescent="0.25">
      <c r="A679" s="15">
        <v>43181</v>
      </c>
      <c r="B679" t="s">
        <v>228</v>
      </c>
      <c r="C679" t="s">
        <v>212</v>
      </c>
      <c r="E679" t="s">
        <v>195</v>
      </c>
      <c r="F679">
        <v>69.900000000000006</v>
      </c>
      <c r="G679">
        <v>69.900000000000006</v>
      </c>
      <c r="H679" t="s">
        <v>196</v>
      </c>
      <c r="I679" t="s">
        <v>197</v>
      </c>
      <c r="J679">
        <v>69.900000000000006</v>
      </c>
      <c r="K679">
        <v>69.900000000000006</v>
      </c>
      <c r="L679" t="s">
        <v>228</v>
      </c>
      <c r="M679" t="s">
        <v>198</v>
      </c>
      <c r="N679" t="s">
        <v>199</v>
      </c>
      <c r="O679">
        <v>0</v>
      </c>
      <c r="P679" t="s">
        <v>200</v>
      </c>
      <c r="Q679">
        <v>51284</v>
      </c>
      <c r="R679" t="s">
        <v>201</v>
      </c>
      <c r="S679" t="s">
        <v>202</v>
      </c>
      <c r="T679" t="s">
        <v>203</v>
      </c>
      <c r="U679" t="s">
        <v>1335</v>
      </c>
      <c r="V679" t="s">
        <v>1336</v>
      </c>
      <c r="W679" t="s">
        <v>658</v>
      </c>
    </row>
    <row r="680" spans="1:23" x14ac:dyDescent="0.25">
      <c r="A680" s="15">
        <v>43181</v>
      </c>
      <c r="B680" t="s">
        <v>738</v>
      </c>
      <c r="C680" t="s">
        <v>211</v>
      </c>
      <c r="E680" t="s">
        <v>195</v>
      </c>
      <c r="F680">
        <v>109.81</v>
      </c>
      <c r="G680">
        <v>109.81</v>
      </c>
      <c r="H680" t="s">
        <v>196</v>
      </c>
      <c r="I680" t="s">
        <v>197</v>
      </c>
      <c r="J680">
        <v>109.81</v>
      </c>
      <c r="K680">
        <v>109.81</v>
      </c>
      <c r="L680" t="s">
        <v>738</v>
      </c>
      <c r="M680" t="s">
        <v>198</v>
      </c>
      <c r="N680" t="s">
        <v>199</v>
      </c>
      <c r="O680">
        <v>0</v>
      </c>
      <c r="P680" t="s">
        <v>200</v>
      </c>
      <c r="Q680">
        <v>51313</v>
      </c>
      <c r="R680" t="s">
        <v>201</v>
      </c>
      <c r="S680" t="s">
        <v>202</v>
      </c>
      <c r="T680" t="s">
        <v>203</v>
      </c>
      <c r="U680" t="s">
        <v>1337</v>
      </c>
      <c r="V680" t="s">
        <v>1338</v>
      </c>
      <c r="W680" t="s">
        <v>658</v>
      </c>
    </row>
    <row r="681" spans="1:23" x14ac:dyDescent="0.25">
      <c r="A681" s="15">
        <v>43181</v>
      </c>
      <c r="B681" t="s">
        <v>417</v>
      </c>
      <c r="C681" t="s">
        <v>211</v>
      </c>
      <c r="E681" t="s">
        <v>195</v>
      </c>
      <c r="F681">
        <v>47.41</v>
      </c>
      <c r="G681">
        <v>47.41</v>
      </c>
      <c r="H681" t="s">
        <v>196</v>
      </c>
      <c r="I681" t="s">
        <v>197</v>
      </c>
      <c r="J681">
        <v>47.41</v>
      </c>
      <c r="K681">
        <v>47.41</v>
      </c>
      <c r="L681" t="s">
        <v>417</v>
      </c>
      <c r="M681" t="s">
        <v>198</v>
      </c>
      <c r="N681" t="s">
        <v>199</v>
      </c>
      <c r="O681">
        <v>0</v>
      </c>
      <c r="P681" t="s">
        <v>200</v>
      </c>
      <c r="Q681">
        <v>51315</v>
      </c>
      <c r="R681" t="s">
        <v>201</v>
      </c>
      <c r="S681" t="s">
        <v>202</v>
      </c>
      <c r="T681" t="s">
        <v>203</v>
      </c>
      <c r="U681" t="s">
        <v>1339</v>
      </c>
      <c r="V681" t="s">
        <v>1340</v>
      </c>
      <c r="W681" t="s">
        <v>658</v>
      </c>
    </row>
    <row r="682" spans="1:23" x14ac:dyDescent="0.25">
      <c r="A682" s="15">
        <v>43181</v>
      </c>
      <c r="B682" t="s">
        <v>417</v>
      </c>
      <c r="C682" t="s">
        <v>211</v>
      </c>
      <c r="E682" t="s">
        <v>195</v>
      </c>
      <c r="F682">
        <v>32.07</v>
      </c>
      <c r="G682">
        <v>32.07</v>
      </c>
      <c r="H682" t="s">
        <v>196</v>
      </c>
      <c r="I682" t="s">
        <v>197</v>
      </c>
      <c r="J682">
        <v>32.07</v>
      </c>
      <c r="K682">
        <v>32.07</v>
      </c>
      <c r="L682" t="s">
        <v>417</v>
      </c>
      <c r="M682" t="s">
        <v>198</v>
      </c>
      <c r="N682" t="s">
        <v>199</v>
      </c>
      <c r="O682">
        <v>0</v>
      </c>
      <c r="P682" t="s">
        <v>200</v>
      </c>
      <c r="Q682">
        <v>51317</v>
      </c>
      <c r="R682" t="s">
        <v>201</v>
      </c>
      <c r="S682" t="s">
        <v>202</v>
      </c>
      <c r="T682" t="s">
        <v>203</v>
      </c>
      <c r="U682" t="s">
        <v>1341</v>
      </c>
      <c r="V682" t="s">
        <v>1342</v>
      </c>
      <c r="W682" t="s">
        <v>658</v>
      </c>
    </row>
    <row r="683" spans="1:23" x14ac:dyDescent="0.25">
      <c r="A683" s="15">
        <v>43181</v>
      </c>
      <c r="B683" t="s">
        <v>417</v>
      </c>
      <c r="C683" t="s">
        <v>211</v>
      </c>
      <c r="E683" t="s">
        <v>195</v>
      </c>
      <c r="F683">
        <v>11.66</v>
      </c>
      <c r="G683">
        <v>11.66</v>
      </c>
      <c r="H683" t="s">
        <v>196</v>
      </c>
      <c r="I683" t="s">
        <v>197</v>
      </c>
      <c r="J683">
        <v>11.66</v>
      </c>
      <c r="K683">
        <v>11.66</v>
      </c>
      <c r="L683" t="s">
        <v>417</v>
      </c>
      <c r="M683" t="s">
        <v>198</v>
      </c>
      <c r="N683" t="s">
        <v>199</v>
      </c>
      <c r="O683">
        <v>0</v>
      </c>
      <c r="P683" t="s">
        <v>200</v>
      </c>
      <c r="Q683">
        <v>52095</v>
      </c>
      <c r="R683" t="s">
        <v>201</v>
      </c>
      <c r="S683" t="s">
        <v>202</v>
      </c>
      <c r="T683" t="s">
        <v>203</v>
      </c>
      <c r="U683" t="s">
        <v>1337</v>
      </c>
      <c r="V683" t="s">
        <v>1343</v>
      </c>
      <c r="W683" t="s">
        <v>658</v>
      </c>
    </row>
    <row r="684" spans="1:23" x14ac:dyDescent="0.25">
      <c r="A684" s="15">
        <v>43181</v>
      </c>
      <c r="B684" t="s">
        <v>225</v>
      </c>
      <c r="C684" t="s">
        <v>194</v>
      </c>
      <c r="E684" t="s">
        <v>195</v>
      </c>
      <c r="F684">
        <v>225</v>
      </c>
      <c r="G684">
        <v>225</v>
      </c>
      <c r="H684" t="s">
        <v>196</v>
      </c>
      <c r="I684" t="s">
        <v>197</v>
      </c>
      <c r="J684">
        <v>225</v>
      </c>
      <c r="K684">
        <v>225</v>
      </c>
      <c r="L684" t="s">
        <v>225</v>
      </c>
      <c r="M684" t="s">
        <v>198</v>
      </c>
      <c r="N684" t="s">
        <v>199</v>
      </c>
      <c r="O684">
        <v>0</v>
      </c>
      <c r="P684" t="s">
        <v>200</v>
      </c>
      <c r="Q684">
        <v>54193</v>
      </c>
      <c r="R684" t="s">
        <v>201</v>
      </c>
      <c r="S684" t="s">
        <v>202</v>
      </c>
      <c r="T684" t="s">
        <v>203</v>
      </c>
      <c r="U684" t="s">
        <v>1344</v>
      </c>
      <c r="V684" t="s">
        <v>1345</v>
      </c>
      <c r="W684" t="s">
        <v>658</v>
      </c>
    </row>
    <row r="685" spans="1:23" x14ac:dyDescent="0.25">
      <c r="A685" s="15">
        <v>43182</v>
      </c>
      <c r="B685" t="s">
        <v>228</v>
      </c>
      <c r="C685" t="s">
        <v>208</v>
      </c>
      <c r="E685" t="s">
        <v>195</v>
      </c>
      <c r="F685">
        <v>61</v>
      </c>
      <c r="G685">
        <v>61</v>
      </c>
      <c r="H685" t="s">
        <v>196</v>
      </c>
      <c r="I685" t="s">
        <v>197</v>
      </c>
      <c r="J685">
        <v>61</v>
      </c>
      <c r="K685">
        <v>61</v>
      </c>
      <c r="L685" t="s">
        <v>228</v>
      </c>
      <c r="M685" t="s">
        <v>198</v>
      </c>
      <c r="N685" t="s">
        <v>199</v>
      </c>
      <c r="O685">
        <v>0</v>
      </c>
      <c r="P685" t="s">
        <v>200</v>
      </c>
      <c r="Q685">
        <v>51197</v>
      </c>
      <c r="R685" t="s">
        <v>201</v>
      </c>
      <c r="S685" t="s">
        <v>202</v>
      </c>
      <c r="T685" t="s">
        <v>203</v>
      </c>
      <c r="U685" t="s">
        <v>1346</v>
      </c>
      <c r="V685" t="s">
        <v>1347</v>
      </c>
      <c r="W685" t="s">
        <v>658</v>
      </c>
    </row>
    <row r="686" spans="1:23" x14ac:dyDescent="0.25">
      <c r="A686" s="15">
        <v>43182</v>
      </c>
      <c r="B686" t="s">
        <v>225</v>
      </c>
      <c r="C686" t="s">
        <v>194</v>
      </c>
      <c r="E686" t="s">
        <v>195</v>
      </c>
      <c r="F686">
        <v>402.19</v>
      </c>
      <c r="G686">
        <v>402.19</v>
      </c>
      <c r="H686" t="s">
        <v>196</v>
      </c>
      <c r="I686" t="s">
        <v>197</v>
      </c>
      <c r="J686">
        <v>402.19</v>
      </c>
      <c r="K686">
        <v>402.19</v>
      </c>
      <c r="L686" t="s">
        <v>225</v>
      </c>
      <c r="M686" t="s">
        <v>198</v>
      </c>
      <c r="N686" t="s">
        <v>199</v>
      </c>
      <c r="O686">
        <v>0</v>
      </c>
      <c r="P686" t="s">
        <v>200</v>
      </c>
      <c r="Q686">
        <v>51203</v>
      </c>
      <c r="R686" t="s">
        <v>201</v>
      </c>
      <c r="S686" t="s">
        <v>202</v>
      </c>
      <c r="T686" t="s">
        <v>203</v>
      </c>
      <c r="U686" t="s">
        <v>1348</v>
      </c>
      <c r="V686" t="s">
        <v>1349</v>
      </c>
      <c r="W686" t="s">
        <v>658</v>
      </c>
    </row>
    <row r="687" spans="1:23" x14ac:dyDescent="0.25">
      <c r="A687" s="15">
        <v>43182</v>
      </c>
      <c r="B687" t="s">
        <v>417</v>
      </c>
      <c r="C687" t="s">
        <v>211</v>
      </c>
      <c r="E687" t="s">
        <v>195</v>
      </c>
      <c r="F687">
        <v>153.29</v>
      </c>
      <c r="G687">
        <v>153.29</v>
      </c>
      <c r="H687" t="s">
        <v>196</v>
      </c>
      <c r="I687" t="s">
        <v>197</v>
      </c>
      <c r="J687">
        <v>153.29</v>
      </c>
      <c r="K687">
        <v>153.29</v>
      </c>
      <c r="L687" t="s">
        <v>417</v>
      </c>
      <c r="M687" t="s">
        <v>198</v>
      </c>
      <c r="N687" t="s">
        <v>199</v>
      </c>
      <c r="O687">
        <v>0</v>
      </c>
      <c r="P687" t="s">
        <v>200</v>
      </c>
      <c r="Q687">
        <v>51314</v>
      </c>
      <c r="R687" t="s">
        <v>201</v>
      </c>
      <c r="S687" t="s">
        <v>202</v>
      </c>
      <c r="T687" t="s">
        <v>203</v>
      </c>
      <c r="U687" t="s">
        <v>1350</v>
      </c>
      <c r="V687" t="s">
        <v>1351</v>
      </c>
      <c r="W687" t="s">
        <v>658</v>
      </c>
    </row>
    <row r="688" spans="1:23" x14ac:dyDescent="0.25">
      <c r="A688" s="15">
        <v>43182</v>
      </c>
      <c r="B688" t="s">
        <v>225</v>
      </c>
      <c r="C688" t="s">
        <v>194</v>
      </c>
      <c r="E688" t="s">
        <v>195</v>
      </c>
      <c r="F688">
        <v>186.23</v>
      </c>
      <c r="G688">
        <v>186.23</v>
      </c>
      <c r="H688" t="s">
        <v>196</v>
      </c>
      <c r="I688" t="s">
        <v>197</v>
      </c>
      <c r="J688">
        <v>186.23</v>
      </c>
      <c r="K688">
        <v>186.23</v>
      </c>
      <c r="L688" t="s">
        <v>225</v>
      </c>
      <c r="M688" t="s">
        <v>198</v>
      </c>
      <c r="N688" t="s">
        <v>199</v>
      </c>
      <c r="O688">
        <v>0</v>
      </c>
      <c r="P688" t="s">
        <v>200</v>
      </c>
      <c r="Q688">
        <v>54261</v>
      </c>
      <c r="R688" t="s">
        <v>201</v>
      </c>
      <c r="S688" t="s">
        <v>202</v>
      </c>
      <c r="T688" t="s">
        <v>203</v>
      </c>
      <c r="U688" t="s">
        <v>1352</v>
      </c>
      <c r="V688" t="s">
        <v>1353</v>
      </c>
      <c r="W688" t="s">
        <v>658</v>
      </c>
    </row>
    <row r="689" spans="1:23" x14ac:dyDescent="0.25">
      <c r="A689" s="15">
        <v>43183</v>
      </c>
      <c r="B689" t="s">
        <v>285</v>
      </c>
      <c r="C689" t="s">
        <v>212</v>
      </c>
      <c r="E689" t="s">
        <v>195</v>
      </c>
      <c r="F689">
        <v>3151.16</v>
      </c>
      <c r="G689">
        <v>3151.16</v>
      </c>
      <c r="H689" t="s">
        <v>196</v>
      </c>
      <c r="I689" t="s">
        <v>197</v>
      </c>
      <c r="J689">
        <v>3151.16</v>
      </c>
      <c r="K689">
        <v>3151.16</v>
      </c>
      <c r="L689" t="s">
        <v>285</v>
      </c>
      <c r="M689" t="s">
        <v>198</v>
      </c>
      <c r="N689" t="s">
        <v>199</v>
      </c>
      <c r="O689">
        <v>0</v>
      </c>
      <c r="P689" t="s">
        <v>200</v>
      </c>
      <c r="Q689">
        <v>51273</v>
      </c>
      <c r="R689" t="s">
        <v>201</v>
      </c>
      <c r="S689" t="s">
        <v>202</v>
      </c>
      <c r="T689" t="s">
        <v>203</v>
      </c>
      <c r="U689" t="s">
        <v>1354</v>
      </c>
      <c r="V689" t="s">
        <v>1355</v>
      </c>
      <c r="W689" t="s">
        <v>658</v>
      </c>
    </row>
    <row r="690" spans="1:23" x14ac:dyDescent="0.25">
      <c r="A690" s="15">
        <v>43183</v>
      </c>
      <c r="B690" t="s">
        <v>285</v>
      </c>
      <c r="C690" t="s">
        <v>208</v>
      </c>
      <c r="E690" t="s">
        <v>195</v>
      </c>
      <c r="F690">
        <v>5331.47</v>
      </c>
      <c r="G690">
        <v>5331.47</v>
      </c>
      <c r="H690" t="s">
        <v>196</v>
      </c>
      <c r="I690" t="s">
        <v>197</v>
      </c>
      <c r="J690">
        <v>5331.47</v>
      </c>
      <c r="K690">
        <v>5331.47</v>
      </c>
      <c r="L690" t="s">
        <v>285</v>
      </c>
      <c r="M690" t="s">
        <v>198</v>
      </c>
      <c r="N690" t="s">
        <v>199</v>
      </c>
      <c r="O690">
        <v>0</v>
      </c>
      <c r="P690" t="s">
        <v>200</v>
      </c>
      <c r="Q690">
        <v>51274</v>
      </c>
      <c r="R690" t="s">
        <v>201</v>
      </c>
      <c r="S690" t="s">
        <v>202</v>
      </c>
      <c r="T690" t="s">
        <v>203</v>
      </c>
      <c r="U690" t="s">
        <v>1356</v>
      </c>
      <c r="V690" t="s">
        <v>1357</v>
      </c>
      <c r="W690" t="s">
        <v>658</v>
      </c>
    </row>
    <row r="691" spans="1:23" x14ac:dyDescent="0.25">
      <c r="A691" s="15">
        <v>43183</v>
      </c>
      <c r="B691" t="s">
        <v>285</v>
      </c>
      <c r="C691" t="s">
        <v>211</v>
      </c>
      <c r="E691" t="s">
        <v>195</v>
      </c>
      <c r="F691">
        <v>13</v>
      </c>
      <c r="G691">
        <v>13</v>
      </c>
      <c r="H691" t="s">
        <v>196</v>
      </c>
      <c r="I691" t="s">
        <v>197</v>
      </c>
      <c r="J691">
        <v>13</v>
      </c>
      <c r="K691">
        <v>13</v>
      </c>
      <c r="L691" t="s">
        <v>285</v>
      </c>
      <c r="M691" t="s">
        <v>198</v>
      </c>
      <c r="N691" t="s">
        <v>199</v>
      </c>
      <c r="O691">
        <v>0</v>
      </c>
      <c r="P691" t="s">
        <v>200</v>
      </c>
      <c r="Q691">
        <v>51302</v>
      </c>
      <c r="R691" t="s">
        <v>201</v>
      </c>
      <c r="S691" t="s">
        <v>202</v>
      </c>
      <c r="T691" t="s">
        <v>203</v>
      </c>
      <c r="U691" t="s">
        <v>1358</v>
      </c>
      <c r="V691" t="s">
        <v>1359</v>
      </c>
      <c r="W691" t="s">
        <v>658</v>
      </c>
    </row>
    <row r="692" spans="1:23" x14ac:dyDescent="0.25">
      <c r="A692" s="15">
        <v>43185</v>
      </c>
      <c r="B692" t="s">
        <v>225</v>
      </c>
      <c r="C692" t="s">
        <v>194</v>
      </c>
      <c r="E692" t="s">
        <v>195</v>
      </c>
      <c r="F692">
        <v>262.36</v>
      </c>
      <c r="G692">
        <v>262.36</v>
      </c>
      <c r="H692" t="s">
        <v>196</v>
      </c>
      <c r="I692" t="s">
        <v>197</v>
      </c>
      <c r="J692">
        <v>262.36</v>
      </c>
      <c r="K692">
        <v>262.36</v>
      </c>
      <c r="L692" t="s">
        <v>225</v>
      </c>
      <c r="M692" t="s">
        <v>198</v>
      </c>
      <c r="N692" t="s">
        <v>199</v>
      </c>
      <c r="O692">
        <v>0</v>
      </c>
      <c r="P692" t="s">
        <v>200</v>
      </c>
      <c r="Q692">
        <v>51202</v>
      </c>
      <c r="R692" t="s">
        <v>201</v>
      </c>
      <c r="S692" t="s">
        <v>202</v>
      </c>
      <c r="T692" t="s">
        <v>203</v>
      </c>
      <c r="U692" t="s">
        <v>1360</v>
      </c>
      <c r="V692" t="s">
        <v>1361</v>
      </c>
      <c r="W692" t="s">
        <v>658</v>
      </c>
    </row>
    <row r="693" spans="1:23" x14ac:dyDescent="0.25">
      <c r="A693" s="15">
        <v>43185</v>
      </c>
      <c r="B693" t="s">
        <v>225</v>
      </c>
      <c r="C693" t="s">
        <v>194</v>
      </c>
      <c r="E693" t="s">
        <v>195</v>
      </c>
      <c r="F693">
        <v>1759.28</v>
      </c>
      <c r="G693">
        <v>1759.28</v>
      </c>
      <c r="H693" t="s">
        <v>196</v>
      </c>
      <c r="I693" t="s">
        <v>197</v>
      </c>
      <c r="J693">
        <v>1759.28</v>
      </c>
      <c r="K693">
        <v>1759.28</v>
      </c>
      <c r="L693" t="s">
        <v>225</v>
      </c>
      <c r="M693" t="s">
        <v>198</v>
      </c>
      <c r="N693" t="s">
        <v>199</v>
      </c>
      <c r="O693">
        <v>0</v>
      </c>
      <c r="P693" t="s">
        <v>200</v>
      </c>
      <c r="Q693">
        <v>51205</v>
      </c>
      <c r="R693" t="s">
        <v>201</v>
      </c>
      <c r="S693" t="s">
        <v>202</v>
      </c>
      <c r="T693" t="s">
        <v>203</v>
      </c>
      <c r="U693" t="s">
        <v>1362</v>
      </c>
      <c r="V693" t="s">
        <v>1363</v>
      </c>
      <c r="W693" t="s">
        <v>658</v>
      </c>
    </row>
    <row r="694" spans="1:23" x14ac:dyDescent="0.25">
      <c r="A694" s="15">
        <v>43185</v>
      </c>
      <c r="B694" t="s">
        <v>458</v>
      </c>
      <c r="C694" t="s">
        <v>194</v>
      </c>
      <c r="E694" t="s">
        <v>195</v>
      </c>
      <c r="F694">
        <v>1164.3599999999999</v>
      </c>
      <c r="G694">
        <v>1164.3599999999999</v>
      </c>
      <c r="H694" t="s">
        <v>196</v>
      </c>
      <c r="I694" t="s">
        <v>197</v>
      </c>
      <c r="J694">
        <v>1164.3599999999999</v>
      </c>
      <c r="K694">
        <v>1164.3599999999999</v>
      </c>
      <c r="L694" t="s">
        <v>458</v>
      </c>
      <c r="M694" t="s">
        <v>198</v>
      </c>
      <c r="N694" t="s">
        <v>199</v>
      </c>
      <c r="O694">
        <v>0</v>
      </c>
      <c r="P694" t="s">
        <v>200</v>
      </c>
      <c r="Q694">
        <v>51222</v>
      </c>
      <c r="R694" t="s">
        <v>201</v>
      </c>
      <c r="S694" t="s">
        <v>202</v>
      </c>
      <c r="T694" t="s">
        <v>203</v>
      </c>
      <c r="U694" t="s">
        <v>1364</v>
      </c>
      <c r="V694" t="s">
        <v>1365</v>
      </c>
      <c r="W694" t="s">
        <v>658</v>
      </c>
    </row>
    <row r="695" spans="1:23" x14ac:dyDescent="0.25">
      <c r="A695" s="15">
        <v>43185</v>
      </c>
      <c r="B695" t="s">
        <v>618</v>
      </c>
      <c r="C695" t="s">
        <v>208</v>
      </c>
      <c r="E695" t="s">
        <v>195</v>
      </c>
      <c r="F695">
        <v>-50.88</v>
      </c>
      <c r="G695">
        <v>50.88</v>
      </c>
      <c r="H695" t="s">
        <v>217</v>
      </c>
      <c r="I695" t="s">
        <v>218</v>
      </c>
      <c r="J695">
        <v>50.88</v>
      </c>
      <c r="K695">
        <v>-50.88</v>
      </c>
      <c r="L695" t="s">
        <v>618</v>
      </c>
      <c r="M695" t="s">
        <v>198</v>
      </c>
      <c r="N695" t="s">
        <v>199</v>
      </c>
      <c r="O695">
        <v>0</v>
      </c>
      <c r="P695" t="s">
        <v>200</v>
      </c>
      <c r="Q695">
        <v>51264</v>
      </c>
      <c r="R695" t="s">
        <v>201</v>
      </c>
      <c r="S695" t="s">
        <v>202</v>
      </c>
      <c r="T695" t="s">
        <v>203</v>
      </c>
      <c r="U695" t="s">
        <v>1366</v>
      </c>
      <c r="V695" t="s">
        <v>1367</v>
      </c>
      <c r="W695" t="s">
        <v>658</v>
      </c>
    </row>
    <row r="696" spans="1:23" x14ac:dyDescent="0.25">
      <c r="A696" s="15">
        <v>43185</v>
      </c>
      <c r="B696" t="s">
        <v>257</v>
      </c>
      <c r="C696" t="s">
        <v>211</v>
      </c>
      <c r="E696" t="s">
        <v>195</v>
      </c>
      <c r="F696">
        <v>389.6</v>
      </c>
      <c r="G696">
        <v>389.6</v>
      </c>
      <c r="H696" t="s">
        <v>196</v>
      </c>
      <c r="I696" t="s">
        <v>197</v>
      </c>
      <c r="J696">
        <v>389.6</v>
      </c>
      <c r="K696">
        <v>389.6</v>
      </c>
      <c r="L696" t="s">
        <v>257</v>
      </c>
      <c r="M696" t="s">
        <v>198</v>
      </c>
      <c r="N696" t="s">
        <v>199</v>
      </c>
      <c r="O696">
        <v>0</v>
      </c>
      <c r="P696" t="s">
        <v>200</v>
      </c>
      <c r="Q696">
        <v>51300</v>
      </c>
      <c r="R696" t="s">
        <v>201</v>
      </c>
      <c r="S696" t="s">
        <v>202</v>
      </c>
      <c r="T696" t="s">
        <v>203</v>
      </c>
      <c r="U696" t="s">
        <v>1368</v>
      </c>
      <c r="V696" t="s">
        <v>1369</v>
      </c>
      <c r="W696" t="s">
        <v>658</v>
      </c>
    </row>
    <row r="697" spans="1:23" x14ac:dyDescent="0.25">
      <c r="A697" s="15">
        <v>43185</v>
      </c>
      <c r="B697" t="s">
        <v>225</v>
      </c>
      <c r="C697" t="s">
        <v>194</v>
      </c>
      <c r="E697" t="s">
        <v>195</v>
      </c>
      <c r="F697">
        <v>228.36</v>
      </c>
      <c r="G697">
        <v>228.36</v>
      </c>
      <c r="H697" t="s">
        <v>196</v>
      </c>
      <c r="I697" t="s">
        <v>197</v>
      </c>
      <c r="J697">
        <v>228.36</v>
      </c>
      <c r="K697">
        <v>228.36</v>
      </c>
      <c r="L697" t="s">
        <v>225</v>
      </c>
      <c r="M697" t="s">
        <v>198</v>
      </c>
      <c r="N697" t="s">
        <v>199</v>
      </c>
      <c r="O697">
        <v>0</v>
      </c>
      <c r="P697" t="s">
        <v>200</v>
      </c>
      <c r="Q697">
        <v>51332</v>
      </c>
      <c r="R697" t="s">
        <v>201</v>
      </c>
      <c r="S697" t="s">
        <v>202</v>
      </c>
      <c r="T697" t="s">
        <v>203</v>
      </c>
      <c r="U697" t="s">
        <v>1370</v>
      </c>
      <c r="V697" t="s">
        <v>1371</v>
      </c>
      <c r="W697" t="s">
        <v>658</v>
      </c>
    </row>
    <row r="698" spans="1:23" x14ac:dyDescent="0.25">
      <c r="A698" s="15">
        <v>43185</v>
      </c>
      <c r="B698" t="s">
        <v>225</v>
      </c>
      <c r="C698" t="s">
        <v>194</v>
      </c>
      <c r="E698" t="s">
        <v>195</v>
      </c>
      <c r="F698">
        <v>529.02</v>
      </c>
      <c r="G698">
        <v>529.02</v>
      </c>
      <c r="H698" t="s">
        <v>196</v>
      </c>
      <c r="I698" t="s">
        <v>197</v>
      </c>
      <c r="J698">
        <v>529.02</v>
      </c>
      <c r="K698">
        <v>529.02</v>
      </c>
      <c r="L698" t="s">
        <v>225</v>
      </c>
      <c r="M698" t="s">
        <v>198</v>
      </c>
      <c r="N698" t="s">
        <v>199</v>
      </c>
      <c r="O698">
        <v>0</v>
      </c>
      <c r="P698" t="s">
        <v>200</v>
      </c>
      <c r="Q698">
        <v>51856</v>
      </c>
      <c r="R698" t="s">
        <v>201</v>
      </c>
      <c r="S698" t="s">
        <v>202</v>
      </c>
      <c r="T698" t="s">
        <v>203</v>
      </c>
      <c r="U698" t="s">
        <v>1372</v>
      </c>
      <c r="V698" t="s">
        <v>1373</v>
      </c>
      <c r="W698" t="s">
        <v>658</v>
      </c>
    </row>
    <row r="699" spans="1:23" x14ac:dyDescent="0.25">
      <c r="A699" s="15">
        <v>43185</v>
      </c>
      <c r="B699" t="s">
        <v>225</v>
      </c>
      <c r="C699" t="s">
        <v>194</v>
      </c>
      <c r="E699" t="s">
        <v>195</v>
      </c>
      <c r="F699">
        <v>17.5</v>
      </c>
      <c r="G699">
        <v>17.5</v>
      </c>
      <c r="H699" t="s">
        <v>196</v>
      </c>
      <c r="I699" t="s">
        <v>197</v>
      </c>
      <c r="J699">
        <v>17.5</v>
      </c>
      <c r="K699">
        <v>17.5</v>
      </c>
      <c r="L699" t="s">
        <v>225</v>
      </c>
      <c r="M699" t="s">
        <v>198</v>
      </c>
      <c r="N699" t="s">
        <v>199</v>
      </c>
      <c r="O699">
        <v>0</v>
      </c>
      <c r="P699" t="s">
        <v>200</v>
      </c>
      <c r="Q699">
        <v>54192</v>
      </c>
      <c r="R699" t="s">
        <v>201</v>
      </c>
      <c r="S699" t="s">
        <v>202</v>
      </c>
      <c r="T699" t="s">
        <v>203</v>
      </c>
      <c r="U699" t="s">
        <v>1374</v>
      </c>
      <c r="V699" t="s">
        <v>1375</v>
      </c>
      <c r="W699" t="s">
        <v>658</v>
      </c>
    </row>
    <row r="700" spans="1:23" x14ac:dyDescent="0.25">
      <c r="A700" s="15">
        <v>43186</v>
      </c>
      <c r="B700" t="s">
        <v>225</v>
      </c>
      <c r="C700" t="s">
        <v>194</v>
      </c>
      <c r="E700" t="s">
        <v>195</v>
      </c>
      <c r="F700">
        <v>1355.3</v>
      </c>
      <c r="G700">
        <v>1355.3</v>
      </c>
      <c r="H700" t="s">
        <v>196</v>
      </c>
      <c r="I700" t="s">
        <v>197</v>
      </c>
      <c r="J700">
        <v>1355.3</v>
      </c>
      <c r="K700">
        <v>1355.3</v>
      </c>
      <c r="L700" t="s">
        <v>225</v>
      </c>
      <c r="M700" t="s">
        <v>198</v>
      </c>
      <c r="N700" t="s">
        <v>199</v>
      </c>
      <c r="O700">
        <v>0</v>
      </c>
      <c r="P700" t="s">
        <v>200</v>
      </c>
      <c r="Q700">
        <v>51220</v>
      </c>
      <c r="R700" t="s">
        <v>201</v>
      </c>
      <c r="S700" t="s">
        <v>202</v>
      </c>
      <c r="T700" t="s">
        <v>203</v>
      </c>
      <c r="U700" t="s">
        <v>1376</v>
      </c>
      <c r="V700" t="s">
        <v>1377</v>
      </c>
      <c r="W700" t="s">
        <v>658</v>
      </c>
    </row>
    <row r="701" spans="1:23" x14ac:dyDescent="0.25">
      <c r="A701" s="15">
        <v>43187</v>
      </c>
      <c r="B701" t="s">
        <v>225</v>
      </c>
      <c r="C701" t="s">
        <v>194</v>
      </c>
      <c r="E701" t="s">
        <v>195</v>
      </c>
      <c r="F701">
        <v>45</v>
      </c>
      <c r="G701">
        <v>45</v>
      </c>
      <c r="H701" t="s">
        <v>196</v>
      </c>
      <c r="I701" t="s">
        <v>197</v>
      </c>
      <c r="J701">
        <v>45</v>
      </c>
      <c r="K701">
        <v>45</v>
      </c>
      <c r="L701" t="s">
        <v>225</v>
      </c>
      <c r="M701" t="s">
        <v>198</v>
      </c>
      <c r="N701" t="s">
        <v>199</v>
      </c>
      <c r="O701">
        <v>0</v>
      </c>
      <c r="P701" t="s">
        <v>200</v>
      </c>
      <c r="Q701">
        <v>54191</v>
      </c>
      <c r="R701" t="s">
        <v>201</v>
      </c>
      <c r="S701" t="s">
        <v>202</v>
      </c>
      <c r="T701" t="s">
        <v>203</v>
      </c>
      <c r="U701" t="s">
        <v>1378</v>
      </c>
      <c r="V701" t="s">
        <v>1379</v>
      </c>
      <c r="W701" t="s">
        <v>658</v>
      </c>
    </row>
    <row r="702" spans="1:23" x14ac:dyDescent="0.25">
      <c r="A702" s="15">
        <v>43188</v>
      </c>
      <c r="B702" t="s">
        <v>253</v>
      </c>
      <c r="C702" t="s">
        <v>208</v>
      </c>
      <c r="E702" t="s">
        <v>195</v>
      </c>
      <c r="F702">
        <v>1800</v>
      </c>
      <c r="G702">
        <v>1800</v>
      </c>
      <c r="H702" t="s">
        <v>196</v>
      </c>
      <c r="I702" t="s">
        <v>197</v>
      </c>
      <c r="J702">
        <v>1800</v>
      </c>
      <c r="K702">
        <v>1800</v>
      </c>
      <c r="L702" t="s">
        <v>253</v>
      </c>
      <c r="M702" t="s">
        <v>198</v>
      </c>
      <c r="N702" t="s">
        <v>199</v>
      </c>
      <c r="O702">
        <v>0</v>
      </c>
      <c r="P702" t="s">
        <v>200</v>
      </c>
      <c r="Q702">
        <v>51218</v>
      </c>
      <c r="R702" t="s">
        <v>201</v>
      </c>
      <c r="S702" t="s">
        <v>202</v>
      </c>
      <c r="T702" t="s">
        <v>203</v>
      </c>
      <c r="U702" t="s">
        <v>1380</v>
      </c>
      <c r="V702" t="s">
        <v>1381</v>
      </c>
      <c r="W702" t="s">
        <v>658</v>
      </c>
    </row>
    <row r="703" spans="1:23" x14ac:dyDescent="0.25">
      <c r="A703" s="15">
        <v>43188</v>
      </c>
      <c r="B703" t="s">
        <v>480</v>
      </c>
      <c r="C703" t="s">
        <v>208</v>
      </c>
      <c r="E703" t="s">
        <v>195</v>
      </c>
      <c r="F703">
        <v>350</v>
      </c>
      <c r="G703">
        <v>350</v>
      </c>
      <c r="H703" t="s">
        <v>196</v>
      </c>
      <c r="I703" t="s">
        <v>197</v>
      </c>
      <c r="J703">
        <v>350</v>
      </c>
      <c r="K703">
        <v>350</v>
      </c>
      <c r="L703" t="s">
        <v>480</v>
      </c>
      <c r="M703" t="s">
        <v>198</v>
      </c>
      <c r="N703" t="s">
        <v>199</v>
      </c>
      <c r="O703">
        <v>0</v>
      </c>
      <c r="P703" t="s">
        <v>200</v>
      </c>
      <c r="Q703">
        <v>51219</v>
      </c>
      <c r="R703" t="s">
        <v>201</v>
      </c>
      <c r="S703" t="s">
        <v>202</v>
      </c>
      <c r="T703" t="s">
        <v>203</v>
      </c>
      <c r="U703" t="s">
        <v>1380</v>
      </c>
      <c r="V703" t="s">
        <v>1382</v>
      </c>
      <c r="W703" t="s">
        <v>658</v>
      </c>
    </row>
    <row r="704" spans="1:23" x14ac:dyDescent="0.25">
      <c r="A704" s="15">
        <v>43188</v>
      </c>
      <c r="B704" t="s">
        <v>228</v>
      </c>
      <c r="C704" t="s">
        <v>208</v>
      </c>
      <c r="E704" t="s">
        <v>195</v>
      </c>
      <c r="F704">
        <v>254.84</v>
      </c>
      <c r="G704">
        <v>254.84</v>
      </c>
      <c r="H704" t="s">
        <v>196</v>
      </c>
      <c r="I704" t="s">
        <v>197</v>
      </c>
      <c r="J704">
        <v>254.84</v>
      </c>
      <c r="K704">
        <v>254.84</v>
      </c>
      <c r="L704" t="s">
        <v>228</v>
      </c>
      <c r="M704" t="s">
        <v>198</v>
      </c>
      <c r="N704" t="s">
        <v>199</v>
      </c>
      <c r="O704">
        <v>0</v>
      </c>
      <c r="P704" t="s">
        <v>200</v>
      </c>
      <c r="Q704">
        <v>51278</v>
      </c>
      <c r="R704" t="s">
        <v>201</v>
      </c>
      <c r="S704" t="s">
        <v>202</v>
      </c>
      <c r="T704" t="s">
        <v>203</v>
      </c>
      <c r="U704" t="s">
        <v>1383</v>
      </c>
      <c r="V704" t="s">
        <v>1384</v>
      </c>
      <c r="W704" t="s">
        <v>658</v>
      </c>
    </row>
    <row r="705" spans="1:23" x14ac:dyDescent="0.25">
      <c r="A705" s="15">
        <v>43188</v>
      </c>
      <c r="B705" t="s">
        <v>228</v>
      </c>
      <c r="C705" t="s">
        <v>211</v>
      </c>
      <c r="E705" t="s">
        <v>195</v>
      </c>
      <c r="F705">
        <v>4382.5600000000004</v>
      </c>
      <c r="G705">
        <v>4382.5600000000004</v>
      </c>
      <c r="H705" t="s">
        <v>196</v>
      </c>
      <c r="I705" t="s">
        <v>197</v>
      </c>
      <c r="J705">
        <v>4382.5600000000004</v>
      </c>
      <c r="K705">
        <v>4382.5600000000004</v>
      </c>
      <c r="L705" t="s">
        <v>228</v>
      </c>
      <c r="M705" t="s">
        <v>198</v>
      </c>
      <c r="N705" t="s">
        <v>199</v>
      </c>
      <c r="O705">
        <v>0</v>
      </c>
      <c r="P705" t="s">
        <v>200</v>
      </c>
      <c r="Q705">
        <v>51299</v>
      </c>
      <c r="R705" t="s">
        <v>201</v>
      </c>
      <c r="S705" t="s">
        <v>202</v>
      </c>
      <c r="T705" t="s">
        <v>203</v>
      </c>
      <c r="U705" t="s">
        <v>1385</v>
      </c>
      <c r="V705" t="s">
        <v>1386</v>
      </c>
      <c r="W705" t="s">
        <v>658</v>
      </c>
    </row>
    <row r="706" spans="1:23" x14ac:dyDescent="0.25">
      <c r="A706" s="15">
        <v>43188</v>
      </c>
      <c r="B706" t="s">
        <v>417</v>
      </c>
      <c r="C706" t="s">
        <v>211</v>
      </c>
      <c r="E706" t="s">
        <v>195</v>
      </c>
      <c r="F706">
        <v>132.49</v>
      </c>
      <c r="G706">
        <v>132.49</v>
      </c>
      <c r="H706" t="s">
        <v>196</v>
      </c>
      <c r="I706" t="s">
        <v>197</v>
      </c>
      <c r="J706">
        <v>132.49</v>
      </c>
      <c r="K706">
        <v>132.49</v>
      </c>
      <c r="L706" t="s">
        <v>417</v>
      </c>
      <c r="M706" t="s">
        <v>198</v>
      </c>
      <c r="N706" t="s">
        <v>199</v>
      </c>
      <c r="O706">
        <v>0</v>
      </c>
      <c r="P706" t="s">
        <v>200</v>
      </c>
      <c r="Q706">
        <v>51319</v>
      </c>
      <c r="R706" t="s">
        <v>201</v>
      </c>
      <c r="S706" t="s">
        <v>202</v>
      </c>
      <c r="T706" t="s">
        <v>203</v>
      </c>
      <c r="U706" t="s">
        <v>1387</v>
      </c>
      <c r="V706" t="s">
        <v>1388</v>
      </c>
      <c r="W706" t="s">
        <v>658</v>
      </c>
    </row>
    <row r="707" spans="1:23" x14ac:dyDescent="0.25">
      <c r="A707" s="15">
        <v>43188</v>
      </c>
      <c r="B707" t="s">
        <v>225</v>
      </c>
      <c r="C707" t="s">
        <v>194</v>
      </c>
      <c r="E707" t="s">
        <v>195</v>
      </c>
      <c r="F707">
        <v>459.49</v>
      </c>
      <c r="G707">
        <v>459.49</v>
      </c>
      <c r="H707" t="s">
        <v>196</v>
      </c>
      <c r="I707" t="s">
        <v>197</v>
      </c>
      <c r="J707">
        <v>459.49</v>
      </c>
      <c r="K707">
        <v>459.49</v>
      </c>
      <c r="L707" t="s">
        <v>225</v>
      </c>
      <c r="M707" t="s">
        <v>198</v>
      </c>
      <c r="N707" t="s">
        <v>199</v>
      </c>
      <c r="O707">
        <v>0</v>
      </c>
      <c r="P707" t="s">
        <v>200</v>
      </c>
      <c r="Q707">
        <v>51342</v>
      </c>
      <c r="R707" t="s">
        <v>201</v>
      </c>
      <c r="S707" t="s">
        <v>202</v>
      </c>
      <c r="T707" t="s">
        <v>203</v>
      </c>
      <c r="U707" t="s">
        <v>1389</v>
      </c>
      <c r="V707" t="s">
        <v>1390</v>
      </c>
      <c r="W707" t="s">
        <v>658</v>
      </c>
    </row>
    <row r="708" spans="1:23" x14ac:dyDescent="0.25">
      <c r="A708" s="15">
        <v>43188</v>
      </c>
      <c r="B708" t="s">
        <v>306</v>
      </c>
      <c r="C708" t="s">
        <v>208</v>
      </c>
      <c r="E708" t="s">
        <v>195</v>
      </c>
      <c r="F708">
        <v>65.95</v>
      </c>
      <c r="G708">
        <v>65.95</v>
      </c>
      <c r="H708" t="s">
        <v>196</v>
      </c>
      <c r="I708" t="s">
        <v>197</v>
      </c>
      <c r="J708">
        <v>65.95</v>
      </c>
      <c r="K708">
        <v>65.95</v>
      </c>
      <c r="L708" t="s">
        <v>306</v>
      </c>
      <c r="M708" t="s">
        <v>198</v>
      </c>
      <c r="N708" t="s">
        <v>307</v>
      </c>
      <c r="O708">
        <v>0</v>
      </c>
      <c r="P708" t="s">
        <v>200</v>
      </c>
      <c r="Q708">
        <v>51780</v>
      </c>
      <c r="R708" t="s">
        <v>201</v>
      </c>
      <c r="S708" t="s">
        <v>202</v>
      </c>
      <c r="T708" t="s">
        <v>203</v>
      </c>
      <c r="U708" t="s">
        <v>1391</v>
      </c>
      <c r="V708" t="s">
        <v>1392</v>
      </c>
      <c r="W708" t="s">
        <v>658</v>
      </c>
    </row>
    <row r="709" spans="1:23" x14ac:dyDescent="0.25">
      <c r="A709" s="15">
        <v>43188</v>
      </c>
      <c r="B709" t="s">
        <v>306</v>
      </c>
      <c r="C709" t="s">
        <v>208</v>
      </c>
      <c r="E709" t="s">
        <v>195</v>
      </c>
      <c r="F709">
        <v>61.17</v>
      </c>
      <c r="G709">
        <v>61.17</v>
      </c>
      <c r="H709" t="s">
        <v>196</v>
      </c>
      <c r="I709" t="s">
        <v>197</v>
      </c>
      <c r="J709">
        <v>61.17</v>
      </c>
      <c r="K709">
        <v>61.17</v>
      </c>
      <c r="L709" t="s">
        <v>306</v>
      </c>
      <c r="M709" t="s">
        <v>198</v>
      </c>
      <c r="N709" t="s">
        <v>307</v>
      </c>
      <c r="O709">
        <v>0</v>
      </c>
      <c r="P709" t="s">
        <v>200</v>
      </c>
      <c r="Q709">
        <v>51781</v>
      </c>
      <c r="R709" t="s">
        <v>201</v>
      </c>
      <c r="S709" t="s">
        <v>202</v>
      </c>
      <c r="T709" t="s">
        <v>203</v>
      </c>
      <c r="U709" t="s">
        <v>1391</v>
      </c>
      <c r="V709" t="s">
        <v>1393</v>
      </c>
      <c r="W709" t="s">
        <v>658</v>
      </c>
    </row>
    <row r="710" spans="1:23" x14ac:dyDescent="0.25">
      <c r="A710" s="15">
        <v>43188</v>
      </c>
      <c r="B710" t="s">
        <v>306</v>
      </c>
      <c r="C710" t="s">
        <v>194</v>
      </c>
      <c r="E710" t="s">
        <v>195</v>
      </c>
      <c r="F710">
        <v>8.65</v>
      </c>
      <c r="G710">
        <v>8.65</v>
      </c>
      <c r="H710" t="s">
        <v>196</v>
      </c>
      <c r="I710" t="s">
        <v>197</v>
      </c>
      <c r="J710">
        <v>8.65</v>
      </c>
      <c r="K710">
        <v>8.65</v>
      </c>
      <c r="L710" t="s">
        <v>306</v>
      </c>
      <c r="M710" t="s">
        <v>198</v>
      </c>
      <c r="N710" t="s">
        <v>307</v>
      </c>
      <c r="O710">
        <v>0</v>
      </c>
      <c r="P710" t="s">
        <v>200</v>
      </c>
      <c r="Q710">
        <v>51846</v>
      </c>
      <c r="R710" t="s">
        <v>201</v>
      </c>
      <c r="S710" t="s">
        <v>202</v>
      </c>
      <c r="T710" t="s">
        <v>203</v>
      </c>
      <c r="U710" t="s">
        <v>1394</v>
      </c>
      <c r="V710" t="s">
        <v>1395</v>
      </c>
      <c r="W710" t="s">
        <v>658</v>
      </c>
    </row>
    <row r="711" spans="1:23" x14ac:dyDescent="0.25">
      <c r="A711" s="15">
        <v>43189</v>
      </c>
      <c r="B711" t="s">
        <v>285</v>
      </c>
      <c r="C711" t="s">
        <v>208</v>
      </c>
      <c r="E711" t="s">
        <v>195</v>
      </c>
      <c r="F711">
        <v>76.98</v>
      </c>
      <c r="G711">
        <v>76.98</v>
      </c>
      <c r="H711" t="s">
        <v>196</v>
      </c>
      <c r="I711" t="s">
        <v>197</v>
      </c>
      <c r="J711">
        <v>76.98</v>
      </c>
      <c r="K711">
        <v>76.98</v>
      </c>
      <c r="L711" t="s">
        <v>285</v>
      </c>
      <c r="M711" t="s">
        <v>198</v>
      </c>
      <c r="N711" t="s">
        <v>199</v>
      </c>
      <c r="O711">
        <v>0</v>
      </c>
      <c r="P711" t="s">
        <v>200</v>
      </c>
      <c r="Q711">
        <v>51263</v>
      </c>
      <c r="R711" t="s">
        <v>201</v>
      </c>
      <c r="S711" t="s">
        <v>202</v>
      </c>
      <c r="T711" t="s">
        <v>203</v>
      </c>
      <c r="U711" t="s">
        <v>1396</v>
      </c>
      <c r="V711" t="s">
        <v>1397</v>
      </c>
      <c r="W711" t="s">
        <v>658</v>
      </c>
    </row>
    <row r="712" spans="1:23" x14ac:dyDescent="0.25">
      <c r="A712" s="15">
        <v>43189</v>
      </c>
      <c r="B712" t="s">
        <v>228</v>
      </c>
      <c r="C712" t="s">
        <v>208</v>
      </c>
      <c r="E712" t="s">
        <v>195</v>
      </c>
      <c r="F712">
        <v>846.76</v>
      </c>
      <c r="G712">
        <v>846.76</v>
      </c>
      <c r="H712" t="s">
        <v>196</v>
      </c>
      <c r="I712" t="s">
        <v>197</v>
      </c>
      <c r="J712">
        <v>846.76</v>
      </c>
      <c r="K712">
        <v>846.76</v>
      </c>
      <c r="L712" t="s">
        <v>228</v>
      </c>
      <c r="M712" t="s">
        <v>198</v>
      </c>
      <c r="N712" t="s">
        <v>199</v>
      </c>
      <c r="O712">
        <v>0</v>
      </c>
      <c r="P712" t="s">
        <v>200</v>
      </c>
      <c r="Q712">
        <v>51279</v>
      </c>
      <c r="R712" t="s">
        <v>201</v>
      </c>
      <c r="S712" t="s">
        <v>202</v>
      </c>
      <c r="T712" t="s">
        <v>203</v>
      </c>
      <c r="U712" t="s">
        <v>1398</v>
      </c>
      <c r="V712" t="s">
        <v>1399</v>
      </c>
      <c r="W712" t="s">
        <v>658</v>
      </c>
    </row>
    <row r="713" spans="1:23" x14ac:dyDescent="0.25">
      <c r="A713" s="15">
        <v>43189</v>
      </c>
      <c r="B713" t="s">
        <v>475</v>
      </c>
      <c r="C713" t="s">
        <v>208</v>
      </c>
      <c r="E713" t="s">
        <v>195</v>
      </c>
      <c r="F713">
        <v>903.95</v>
      </c>
      <c r="G713">
        <v>903.95</v>
      </c>
      <c r="H713" t="s">
        <v>196</v>
      </c>
      <c r="I713" t="s">
        <v>197</v>
      </c>
      <c r="J713">
        <v>903.95</v>
      </c>
      <c r="K713">
        <v>903.95</v>
      </c>
      <c r="L713" t="s">
        <v>475</v>
      </c>
      <c r="M713" t="s">
        <v>198</v>
      </c>
      <c r="N713" t="s">
        <v>199</v>
      </c>
      <c r="O713">
        <v>0</v>
      </c>
      <c r="P713" t="s">
        <v>200</v>
      </c>
      <c r="Q713">
        <v>51285</v>
      </c>
      <c r="R713" t="s">
        <v>201</v>
      </c>
      <c r="S713" t="s">
        <v>202</v>
      </c>
      <c r="T713" t="s">
        <v>203</v>
      </c>
      <c r="U713" t="s">
        <v>1400</v>
      </c>
      <c r="V713" t="s">
        <v>1401</v>
      </c>
      <c r="W713" t="s">
        <v>658</v>
      </c>
    </row>
    <row r="714" spans="1:23" x14ac:dyDescent="0.25">
      <c r="A714" s="15">
        <v>43189</v>
      </c>
      <c r="B714" t="s">
        <v>216</v>
      </c>
      <c r="C714" t="s">
        <v>208</v>
      </c>
      <c r="E714" t="s">
        <v>195</v>
      </c>
      <c r="F714">
        <v>145.26</v>
      </c>
      <c r="G714">
        <v>145.26</v>
      </c>
      <c r="H714" t="s">
        <v>196</v>
      </c>
      <c r="I714" t="s">
        <v>197</v>
      </c>
      <c r="J714">
        <v>145.26</v>
      </c>
      <c r="K714">
        <v>145.26</v>
      </c>
      <c r="L714" t="s">
        <v>216</v>
      </c>
      <c r="M714" t="s">
        <v>198</v>
      </c>
      <c r="N714" t="s">
        <v>199</v>
      </c>
      <c r="O714">
        <v>0</v>
      </c>
      <c r="P714" t="s">
        <v>200</v>
      </c>
      <c r="Q714">
        <v>51289</v>
      </c>
      <c r="R714" t="s">
        <v>201</v>
      </c>
      <c r="S714" t="s">
        <v>202</v>
      </c>
      <c r="T714" t="s">
        <v>203</v>
      </c>
      <c r="U714" t="s">
        <v>1402</v>
      </c>
      <c r="V714" t="s">
        <v>1403</v>
      </c>
      <c r="W714" t="s">
        <v>658</v>
      </c>
    </row>
    <row r="715" spans="1:23" x14ac:dyDescent="0.25">
      <c r="A715" s="15">
        <v>43189</v>
      </c>
      <c r="B715" t="s">
        <v>216</v>
      </c>
      <c r="C715" t="s">
        <v>208</v>
      </c>
      <c r="E715" t="s">
        <v>195</v>
      </c>
      <c r="F715">
        <v>29.76</v>
      </c>
      <c r="G715">
        <v>29.76</v>
      </c>
      <c r="H715" t="s">
        <v>196</v>
      </c>
      <c r="I715" t="s">
        <v>197</v>
      </c>
      <c r="J715">
        <v>29.76</v>
      </c>
      <c r="K715">
        <v>29.76</v>
      </c>
      <c r="L715" t="s">
        <v>216</v>
      </c>
      <c r="M715" t="s">
        <v>198</v>
      </c>
      <c r="N715" t="s">
        <v>199</v>
      </c>
      <c r="O715">
        <v>0</v>
      </c>
      <c r="P715" t="s">
        <v>200</v>
      </c>
      <c r="Q715">
        <v>51290</v>
      </c>
      <c r="R715" t="s">
        <v>201</v>
      </c>
      <c r="S715" t="s">
        <v>202</v>
      </c>
      <c r="T715" t="s">
        <v>203</v>
      </c>
      <c r="U715" t="s">
        <v>1402</v>
      </c>
      <c r="V715" t="s">
        <v>1404</v>
      </c>
      <c r="W715" t="s">
        <v>658</v>
      </c>
    </row>
    <row r="716" spans="1:23" x14ac:dyDescent="0.25">
      <c r="A716" s="15">
        <v>43189</v>
      </c>
      <c r="B716" t="s">
        <v>295</v>
      </c>
      <c r="C716" t="s">
        <v>208</v>
      </c>
      <c r="E716" t="s">
        <v>195</v>
      </c>
      <c r="F716">
        <v>192.8</v>
      </c>
      <c r="G716">
        <v>192.8</v>
      </c>
      <c r="H716" t="s">
        <v>196</v>
      </c>
      <c r="I716" t="s">
        <v>197</v>
      </c>
      <c r="J716">
        <v>192.8</v>
      </c>
      <c r="K716">
        <v>192.8</v>
      </c>
      <c r="L716" t="s">
        <v>295</v>
      </c>
      <c r="M716" t="s">
        <v>198</v>
      </c>
      <c r="N716" t="s">
        <v>199</v>
      </c>
      <c r="O716">
        <v>0</v>
      </c>
      <c r="P716" t="s">
        <v>200</v>
      </c>
      <c r="Q716">
        <v>51312</v>
      </c>
      <c r="R716" t="s">
        <v>201</v>
      </c>
      <c r="S716" t="s">
        <v>202</v>
      </c>
      <c r="T716" t="s">
        <v>203</v>
      </c>
      <c r="U716" t="s">
        <v>1405</v>
      </c>
      <c r="V716" t="s">
        <v>1406</v>
      </c>
      <c r="W716" t="s">
        <v>658</v>
      </c>
    </row>
    <row r="717" spans="1:23" x14ac:dyDescent="0.25">
      <c r="A717" s="15">
        <v>43189</v>
      </c>
      <c r="B717" t="s">
        <v>449</v>
      </c>
      <c r="C717" t="s">
        <v>194</v>
      </c>
      <c r="E717" t="s">
        <v>195</v>
      </c>
      <c r="F717">
        <v>36.56</v>
      </c>
      <c r="G717">
        <v>36.56</v>
      </c>
      <c r="H717" t="s">
        <v>196</v>
      </c>
      <c r="I717" t="s">
        <v>197</v>
      </c>
      <c r="J717">
        <v>36.56</v>
      </c>
      <c r="K717">
        <v>36.56</v>
      </c>
      <c r="L717" t="s">
        <v>449</v>
      </c>
      <c r="M717" t="s">
        <v>198</v>
      </c>
      <c r="N717" t="s">
        <v>199</v>
      </c>
      <c r="O717">
        <v>0</v>
      </c>
      <c r="P717" t="s">
        <v>200</v>
      </c>
      <c r="Q717">
        <v>51320</v>
      </c>
      <c r="R717" t="s">
        <v>201</v>
      </c>
      <c r="S717" t="s">
        <v>202</v>
      </c>
      <c r="T717" t="s">
        <v>203</v>
      </c>
      <c r="U717" t="s">
        <v>1407</v>
      </c>
      <c r="V717" t="s">
        <v>1408</v>
      </c>
      <c r="W717" t="s">
        <v>658</v>
      </c>
    </row>
    <row r="718" spans="1:23" x14ac:dyDescent="0.25">
      <c r="A718" s="15">
        <v>43189</v>
      </c>
      <c r="B718" t="s">
        <v>449</v>
      </c>
      <c r="C718" t="s">
        <v>208</v>
      </c>
      <c r="E718" t="s">
        <v>195</v>
      </c>
      <c r="F718">
        <v>68.58</v>
      </c>
      <c r="G718">
        <v>68.58</v>
      </c>
      <c r="H718" t="s">
        <v>196</v>
      </c>
      <c r="I718" t="s">
        <v>197</v>
      </c>
      <c r="J718">
        <v>68.58</v>
      </c>
      <c r="K718">
        <v>68.58</v>
      </c>
      <c r="L718" t="s">
        <v>449</v>
      </c>
      <c r="M718" t="s">
        <v>198</v>
      </c>
      <c r="N718" t="s">
        <v>199</v>
      </c>
      <c r="O718">
        <v>0</v>
      </c>
      <c r="P718" t="s">
        <v>200</v>
      </c>
      <c r="Q718">
        <v>51321</v>
      </c>
      <c r="R718" t="s">
        <v>201</v>
      </c>
      <c r="S718" t="s">
        <v>202</v>
      </c>
      <c r="T718" t="s">
        <v>203</v>
      </c>
      <c r="U718" t="s">
        <v>1407</v>
      </c>
      <c r="V718" t="s">
        <v>1409</v>
      </c>
      <c r="W718" t="s">
        <v>658</v>
      </c>
    </row>
    <row r="719" spans="1:23" x14ac:dyDescent="0.25">
      <c r="A719" s="15">
        <v>43189</v>
      </c>
      <c r="B719" t="s">
        <v>449</v>
      </c>
      <c r="C719" t="s">
        <v>211</v>
      </c>
      <c r="E719" t="s">
        <v>195</v>
      </c>
      <c r="F719">
        <v>68.569999999999993</v>
      </c>
      <c r="G719">
        <v>68.569999999999993</v>
      </c>
      <c r="H719" t="s">
        <v>196</v>
      </c>
      <c r="I719" t="s">
        <v>197</v>
      </c>
      <c r="J719">
        <v>68.569999999999993</v>
      </c>
      <c r="K719">
        <v>68.569999999999993</v>
      </c>
      <c r="L719" t="s">
        <v>449</v>
      </c>
      <c r="M719" t="s">
        <v>198</v>
      </c>
      <c r="N719" t="s">
        <v>199</v>
      </c>
      <c r="O719">
        <v>0</v>
      </c>
      <c r="P719" t="s">
        <v>200</v>
      </c>
      <c r="Q719">
        <v>51321</v>
      </c>
      <c r="R719" t="s">
        <v>201</v>
      </c>
      <c r="S719" t="s">
        <v>202</v>
      </c>
      <c r="T719" t="s">
        <v>203</v>
      </c>
      <c r="U719" t="s">
        <v>1407</v>
      </c>
      <c r="V719" t="s">
        <v>1409</v>
      </c>
      <c r="W719" t="s">
        <v>658</v>
      </c>
    </row>
    <row r="720" spans="1:23" x14ac:dyDescent="0.25">
      <c r="A720" s="15">
        <v>43189</v>
      </c>
      <c r="B720" t="s">
        <v>449</v>
      </c>
      <c r="C720" t="s">
        <v>212</v>
      </c>
      <c r="E720" t="s">
        <v>195</v>
      </c>
      <c r="F720">
        <v>68.569999999999993</v>
      </c>
      <c r="G720">
        <v>68.569999999999993</v>
      </c>
      <c r="H720" t="s">
        <v>196</v>
      </c>
      <c r="I720" t="s">
        <v>197</v>
      </c>
      <c r="J720">
        <v>68.569999999999993</v>
      </c>
      <c r="K720">
        <v>68.569999999999993</v>
      </c>
      <c r="L720" t="s">
        <v>449</v>
      </c>
      <c r="M720" t="s">
        <v>198</v>
      </c>
      <c r="N720" t="s">
        <v>199</v>
      </c>
      <c r="O720">
        <v>0</v>
      </c>
      <c r="P720" t="s">
        <v>200</v>
      </c>
      <c r="Q720">
        <v>51321</v>
      </c>
      <c r="R720" t="s">
        <v>201</v>
      </c>
      <c r="S720" t="s">
        <v>202</v>
      </c>
      <c r="T720" t="s">
        <v>203</v>
      </c>
      <c r="U720" t="s">
        <v>1407</v>
      </c>
      <c r="V720" t="s">
        <v>1409</v>
      </c>
      <c r="W720" t="s">
        <v>658</v>
      </c>
    </row>
    <row r="721" spans="1:23" x14ac:dyDescent="0.25">
      <c r="A721" s="15">
        <v>43189</v>
      </c>
      <c r="B721" t="s">
        <v>449</v>
      </c>
      <c r="C721" t="s">
        <v>207</v>
      </c>
      <c r="E721" t="s">
        <v>195</v>
      </c>
      <c r="F721">
        <v>36.56</v>
      </c>
      <c r="G721">
        <v>36.56</v>
      </c>
      <c r="H721" t="s">
        <v>196</v>
      </c>
      <c r="I721" t="s">
        <v>197</v>
      </c>
      <c r="J721">
        <v>36.56</v>
      </c>
      <c r="K721">
        <v>36.56</v>
      </c>
      <c r="L721" t="s">
        <v>449</v>
      </c>
      <c r="M721" t="s">
        <v>198</v>
      </c>
      <c r="N721" t="s">
        <v>199</v>
      </c>
      <c r="O721">
        <v>0</v>
      </c>
      <c r="P721" t="s">
        <v>200</v>
      </c>
      <c r="Q721">
        <v>51320</v>
      </c>
      <c r="R721" t="s">
        <v>201</v>
      </c>
      <c r="S721" t="s">
        <v>202</v>
      </c>
      <c r="T721" t="s">
        <v>203</v>
      </c>
      <c r="U721" t="s">
        <v>1407</v>
      </c>
      <c r="V721" t="s">
        <v>1408</v>
      </c>
      <c r="W721" t="s">
        <v>658</v>
      </c>
    </row>
    <row r="722" spans="1:23" x14ac:dyDescent="0.25">
      <c r="A722" s="15">
        <v>43189</v>
      </c>
      <c r="B722" t="s">
        <v>490</v>
      </c>
      <c r="C722" t="s">
        <v>194</v>
      </c>
      <c r="E722" t="s">
        <v>195</v>
      </c>
      <c r="F722">
        <v>2175.3000000000002</v>
      </c>
      <c r="G722">
        <v>2175.3000000000002</v>
      </c>
      <c r="H722" t="s">
        <v>196</v>
      </c>
      <c r="I722" t="s">
        <v>197</v>
      </c>
      <c r="J722">
        <v>2175.3000000000002</v>
      </c>
      <c r="K722">
        <v>2175.3000000000002</v>
      </c>
      <c r="L722" t="s">
        <v>490</v>
      </c>
      <c r="M722" t="s">
        <v>198</v>
      </c>
      <c r="N722" t="s">
        <v>199</v>
      </c>
      <c r="O722">
        <v>0</v>
      </c>
      <c r="P722" t="s">
        <v>200</v>
      </c>
      <c r="Q722">
        <v>51361</v>
      </c>
      <c r="R722" t="s">
        <v>201</v>
      </c>
      <c r="S722" t="s">
        <v>202</v>
      </c>
      <c r="T722" t="s">
        <v>203</v>
      </c>
      <c r="U722" t="s">
        <v>1410</v>
      </c>
      <c r="V722" t="s">
        <v>1411</v>
      </c>
      <c r="W722" t="s">
        <v>658</v>
      </c>
    </row>
    <row r="723" spans="1:23" x14ac:dyDescent="0.25">
      <c r="A723" s="15">
        <v>43189</v>
      </c>
      <c r="B723" t="s">
        <v>490</v>
      </c>
      <c r="C723" t="s">
        <v>194</v>
      </c>
      <c r="E723" t="s">
        <v>195</v>
      </c>
      <c r="F723">
        <v>296.60000000000002</v>
      </c>
      <c r="G723">
        <v>296.60000000000002</v>
      </c>
      <c r="H723" t="s">
        <v>196</v>
      </c>
      <c r="I723" t="s">
        <v>197</v>
      </c>
      <c r="J723">
        <v>296.60000000000002</v>
      </c>
      <c r="K723">
        <v>296.60000000000002</v>
      </c>
      <c r="L723" t="s">
        <v>490</v>
      </c>
      <c r="M723" t="s">
        <v>198</v>
      </c>
      <c r="N723" t="s">
        <v>199</v>
      </c>
      <c r="O723">
        <v>0</v>
      </c>
      <c r="P723" t="s">
        <v>200</v>
      </c>
      <c r="Q723">
        <v>51362</v>
      </c>
      <c r="R723" t="s">
        <v>201</v>
      </c>
      <c r="S723" t="s">
        <v>202</v>
      </c>
      <c r="T723" t="s">
        <v>203</v>
      </c>
      <c r="U723" t="s">
        <v>1412</v>
      </c>
      <c r="V723" t="s">
        <v>1413</v>
      </c>
      <c r="W723" t="s">
        <v>658</v>
      </c>
    </row>
    <row r="724" spans="1:23" x14ac:dyDescent="0.25">
      <c r="A724" s="15">
        <v>43189</v>
      </c>
      <c r="B724" t="s">
        <v>490</v>
      </c>
      <c r="C724" t="s">
        <v>194</v>
      </c>
      <c r="E724" t="s">
        <v>195</v>
      </c>
      <c r="F724">
        <v>975.1</v>
      </c>
      <c r="G724">
        <v>975.1</v>
      </c>
      <c r="H724" t="s">
        <v>196</v>
      </c>
      <c r="I724" t="s">
        <v>197</v>
      </c>
      <c r="J724">
        <v>975.1</v>
      </c>
      <c r="K724">
        <v>975.1</v>
      </c>
      <c r="L724" t="s">
        <v>490</v>
      </c>
      <c r="M724" t="s">
        <v>198</v>
      </c>
      <c r="N724" t="s">
        <v>199</v>
      </c>
      <c r="O724">
        <v>0</v>
      </c>
      <c r="P724" t="s">
        <v>200</v>
      </c>
      <c r="Q724">
        <v>51363</v>
      </c>
      <c r="R724" t="s">
        <v>201</v>
      </c>
      <c r="S724" t="s">
        <v>202</v>
      </c>
      <c r="T724" t="s">
        <v>203</v>
      </c>
      <c r="U724" t="s">
        <v>1414</v>
      </c>
      <c r="V724" t="s">
        <v>1415</v>
      </c>
      <c r="W724" t="s">
        <v>658</v>
      </c>
    </row>
    <row r="725" spans="1:23" x14ac:dyDescent="0.25">
      <c r="A725" s="15">
        <v>43189</v>
      </c>
      <c r="B725" t="s">
        <v>458</v>
      </c>
      <c r="C725" t="s">
        <v>194</v>
      </c>
      <c r="E725" t="s">
        <v>195</v>
      </c>
      <c r="F725">
        <v>649</v>
      </c>
      <c r="G725">
        <v>649</v>
      </c>
      <c r="H725" t="s">
        <v>196</v>
      </c>
      <c r="I725" t="s">
        <v>197</v>
      </c>
      <c r="J725">
        <v>649</v>
      </c>
      <c r="K725">
        <v>649</v>
      </c>
      <c r="L725" t="s">
        <v>458</v>
      </c>
      <c r="M725" t="s">
        <v>198</v>
      </c>
      <c r="N725" t="s">
        <v>199</v>
      </c>
      <c r="O725">
        <v>0</v>
      </c>
      <c r="P725" t="s">
        <v>200</v>
      </c>
      <c r="Q725">
        <v>51364</v>
      </c>
      <c r="R725" t="s">
        <v>201</v>
      </c>
      <c r="S725" t="s">
        <v>202</v>
      </c>
      <c r="T725" t="s">
        <v>203</v>
      </c>
      <c r="U725" t="s">
        <v>1416</v>
      </c>
      <c r="V725" t="s">
        <v>1417</v>
      </c>
      <c r="W725" t="s">
        <v>658</v>
      </c>
    </row>
    <row r="726" spans="1:23" x14ac:dyDescent="0.25">
      <c r="A726" s="15">
        <v>43189</v>
      </c>
      <c r="B726" t="s">
        <v>490</v>
      </c>
      <c r="C726" t="s">
        <v>194</v>
      </c>
      <c r="E726" t="s">
        <v>195</v>
      </c>
      <c r="F726">
        <v>2852.05</v>
      </c>
      <c r="G726">
        <v>2852.05</v>
      </c>
      <c r="H726" t="s">
        <v>196</v>
      </c>
      <c r="I726" t="s">
        <v>197</v>
      </c>
      <c r="J726">
        <v>2852.05</v>
      </c>
      <c r="K726">
        <v>2852.05</v>
      </c>
      <c r="L726" t="s">
        <v>490</v>
      </c>
      <c r="M726" t="s">
        <v>198</v>
      </c>
      <c r="N726" t="s">
        <v>199</v>
      </c>
      <c r="O726">
        <v>0</v>
      </c>
      <c r="P726" t="s">
        <v>200</v>
      </c>
      <c r="Q726">
        <v>51365</v>
      </c>
      <c r="R726" t="s">
        <v>201</v>
      </c>
      <c r="S726" t="s">
        <v>202</v>
      </c>
      <c r="T726" t="s">
        <v>203</v>
      </c>
      <c r="U726" t="s">
        <v>1418</v>
      </c>
      <c r="V726" t="s">
        <v>1419</v>
      </c>
      <c r="W726" t="s">
        <v>658</v>
      </c>
    </row>
    <row r="727" spans="1:23" x14ac:dyDescent="0.25">
      <c r="A727" s="15">
        <v>43189</v>
      </c>
      <c r="B727" t="s">
        <v>490</v>
      </c>
      <c r="C727" t="s">
        <v>194</v>
      </c>
      <c r="E727" t="s">
        <v>195</v>
      </c>
      <c r="F727">
        <v>78</v>
      </c>
      <c r="G727">
        <v>78</v>
      </c>
      <c r="H727" t="s">
        <v>196</v>
      </c>
      <c r="I727" t="s">
        <v>197</v>
      </c>
      <c r="J727">
        <v>78</v>
      </c>
      <c r="K727">
        <v>78</v>
      </c>
      <c r="L727" t="s">
        <v>490</v>
      </c>
      <c r="M727" t="s">
        <v>198</v>
      </c>
      <c r="N727" t="s">
        <v>199</v>
      </c>
      <c r="O727">
        <v>0</v>
      </c>
      <c r="P727" t="s">
        <v>200</v>
      </c>
      <c r="Q727">
        <v>51366</v>
      </c>
      <c r="R727" t="s">
        <v>201</v>
      </c>
      <c r="S727" t="s">
        <v>202</v>
      </c>
      <c r="T727" t="s">
        <v>203</v>
      </c>
      <c r="U727" t="s">
        <v>1420</v>
      </c>
      <c r="V727" t="s">
        <v>1421</v>
      </c>
      <c r="W727" t="s">
        <v>658</v>
      </c>
    </row>
    <row r="728" spans="1:23" x14ac:dyDescent="0.25">
      <c r="A728" s="15">
        <v>43189</v>
      </c>
      <c r="B728" t="s">
        <v>490</v>
      </c>
      <c r="C728" t="s">
        <v>194</v>
      </c>
      <c r="E728" t="s">
        <v>195</v>
      </c>
      <c r="F728">
        <v>180</v>
      </c>
      <c r="G728">
        <v>180</v>
      </c>
      <c r="H728" t="s">
        <v>196</v>
      </c>
      <c r="I728" t="s">
        <v>197</v>
      </c>
      <c r="J728">
        <v>180</v>
      </c>
      <c r="K728">
        <v>180</v>
      </c>
      <c r="L728" t="s">
        <v>490</v>
      </c>
      <c r="M728" t="s">
        <v>198</v>
      </c>
      <c r="N728" t="s">
        <v>199</v>
      </c>
      <c r="O728">
        <v>0</v>
      </c>
      <c r="P728" t="s">
        <v>200</v>
      </c>
      <c r="Q728">
        <v>51369</v>
      </c>
      <c r="R728" t="s">
        <v>201</v>
      </c>
      <c r="S728" t="s">
        <v>202</v>
      </c>
      <c r="T728" t="s">
        <v>203</v>
      </c>
      <c r="U728" t="s">
        <v>1422</v>
      </c>
      <c r="V728" t="s">
        <v>1423</v>
      </c>
      <c r="W728" t="s">
        <v>658</v>
      </c>
    </row>
    <row r="729" spans="1:23" x14ac:dyDescent="0.25">
      <c r="A729" s="15">
        <v>43189</v>
      </c>
      <c r="B729" t="s">
        <v>228</v>
      </c>
      <c r="C729" t="s">
        <v>212</v>
      </c>
      <c r="E729" t="s">
        <v>195</v>
      </c>
      <c r="F729">
        <v>4.95</v>
      </c>
      <c r="G729">
        <v>4.95</v>
      </c>
      <c r="H729" t="s">
        <v>196</v>
      </c>
      <c r="I729" t="s">
        <v>197</v>
      </c>
      <c r="J729">
        <v>4.95</v>
      </c>
      <c r="K729">
        <v>4.95</v>
      </c>
      <c r="L729" t="s">
        <v>228</v>
      </c>
      <c r="M729" t="s">
        <v>198</v>
      </c>
      <c r="N729" t="s">
        <v>199</v>
      </c>
      <c r="O729">
        <v>0</v>
      </c>
      <c r="P729" t="s">
        <v>200</v>
      </c>
      <c r="Q729">
        <v>51375</v>
      </c>
      <c r="R729" t="s">
        <v>201</v>
      </c>
      <c r="S729" t="s">
        <v>202</v>
      </c>
      <c r="T729" t="s">
        <v>203</v>
      </c>
      <c r="U729" t="s">
        <v>1424</v>
      </c>
      <c r="V729" t="s">
        <v>1425</v>
      </c>
      <c r="W729" t="s">
        <v>658</v>
      </c>
    </row>
    <row r="730" spans="1:23" x14ac:dyDescent="0.25">
      <c r="A730" s="15">
        <v>43189</v>
      </c>
      <c r="B730" t="s">
        <v>228</v>
      </c>
      <c r="C730" t="s">
        <v>208</v>
      </c>
      <c r="E730" t="s">
        <v>195</v>
      </c>
      <c r="F730">
        <v>319.5</v>
      </c>
      <c r="G730">
        <v>319.5</v>
      </c>
      <c r="H730" t="s">
        <v>196</v>
      </c>
      <c r="I730" t="s">
        <v>197</v>
      </c>
      <c r="J730">
        <v>319.5</v>
      </c>
      <c r="K730">
        <v>319.5</v>
      </c>
      <c r="L730" t="s">
        <v>228</v>
      </c>
      <c r="M730" t="s">
        <v>198</v>
      </c>
      <c r="N730" t="s">
        <v>199</v>
      </c>
      <c r="O730">
        <v>0</v>
      </c>
      <c r="P730" t="s">
        <v>200</v>
      </c>
      <c r="Q730">
        <v>51387</v>
      </c>
      <c r="R730" t="s">
        <v>201</v>
      </c>
      <c r="S730" t="s">
        <v>202</v>
      </c>
      <c r="T730" t="s">
        <v>203</v>
      </c>
      <c r="U730" t="s">
        <v>1426</v>
      </c>
      <c r="V730" t="s">
        <v>1427</v>
      </c>
      <c r="W730" t="s">
        <v>658</v>
      </c>
    </row>
    <row r="731" spans="1:23" x14ac:dyDescent="0.25">
      <c r="A731" s="15">
        <v>43189</v>
      </c>
      <c r="B731" t="s">
        <v>228</v>
      </c>
      <c r="C731" t="s">
        <v>208</v>
      </c>
      <c r="E731" t="s">
        <v>195</v>
      </c>
      <c r="F731">
        <v>3236.2</v>
      </c>
      <c r="G731">
        <v>3236.2</v>
      </c>
      <c r="H731" t="s">
        <v>196</v>
      </c>
      <c r="I731" t="s">
        <v>197</v>
      </c>
      <c r="J731">
        <v>3236.2</v>
      </c>
      <c r="K731">
        <v>3236.2</v>
      </c>
      <c r="L731" t="s">
        <v>228</v>
      </c>
      <c r="M731" t="s">
        <v>198</v>
      </c>
      <c r="N731" t="s">
        <v>199</v>
      </c>
      <c r="O731">
        <v>0</v>
      </c>
      <c r="P731" t="s">
        <v>200</v>
      </c>
      <c r="Q731">
        <v>51756</v>
      </c>
      <c r="R731" t="s">
        <v>201</v>
      </c>
      <c r="S731" t="s">
        <v>202</v>
      </c>
      <c r="T731" t="s">
        <v>203</v>
      </c>
      <c r="U731" t="s">
        <v>1428</v>
      </c>
      <c r="V731" t="s">
        <v>1429</v>
      </c>
      <c r="W731" t="s">
        <v>658</v>
      </c>
    </row>
    <row r="732" spans="1:23" x14ac:dyDescent="0.25">
      <c r="A732" s="15">
        <v>43189</v>
      </c>
      <c r="B732" t="s">
        <v>560</v>
      </c>
      <c r="C732" t="s">
        <v>208</v>
      </c>
      <c r="E732" t="s">
        <v>195</v>
      </c>
      <c r="F732">
        <v>147.19999999999999</v>
      </c>
      <c r="G732">
        <v>147.19999999999999</v>
      </c>
      <c r="H732" t="s">
        <v>196</v>
      </c>
      <c r="I732" t="s">
        <v>197</v>
      </c>
      <c r="J732">
        <v>147.19999999999999</v>
      </c>
      <c r="K732">
        <v>147.19999999999999</v>
      </c>
      <c r="L732" t="s">
        <v>560</v>
      </c>
      <c r="M732" t="s">
        <v>198</v>
      </c>
      <c r="N732" t="s">
        <v>199</v>
      </c>
      <c r="O732">
        <v>0</v>
      </c>
      <c r="P732" t="s">
        <v>200</v>
      </c>
      <c r="Q732">
        <v>51757</v>
      </c>
      <c r="R732" t="s">
        <v>201</v>
      </c>
      <c r="S732" t="s">
        <v>202</v>
      </c>
      <c r="T732" t="s">
        <v>203</v>
      </c>
      <c r="U732" t="s">
        <v>1428</v>
      </c>
      <c r="V732" t="s">
        <v>1430</v>
      </c>
      <c r="W732" t="s">
        <v>658</v>
      </c>
    </row>
    <row r="733" spans="1:23" x14ac:dyDescent="0.25">
      <c r="A733" s="15">
        <v>43189</v>
      </c>
      <c r="B733" t="s">
        <v>490</v>
      </c>
      <c r="C733" t="s">
        <v>207</v>
      </c>
      <c r="E733" t="s">
        <v>195</v>
      </c>
      <c r="F733">
        <v>2838.8</v>
      </c>
      <c r="G733">
        <v>2838.8</v>
      </c>
      <c r="H733" t="s">
        <v>196</v>
      </c>
      <c r="I733" t="s">
        <v>197</v>
      </c>
      <c r="J733">
        <v>2838.8</v>
      </c>
      <c r="K733">
        <v>2838.8</v>
      </c>
      <c r="L733" t="s">
        <v>490</v>
      </c>
      <c r="M733" t="s">
        <v>198</v>
      </c>
      <c r="N733" t="s">
        <v>199</v>
      </c>
      <c r="O733">
        <v>0</v>
      </c>
      <c r="P733" t="s">
        <v>200</v>
      </c>
      <c r="Q733">
        <v>51772</v>
      </c>
      <c r="R733" t="s">
        <v>201</v>
      </c>
      <c r="S733" t="s">
        <v>202</v>
      </c>
      <c r="T733" t="s">
        <v>203</v>
      </c>
      <c r="U733" t="s">
        <v>1431</v>
      </c>
      <c r="V733" t="s">
        <v>1432</v>
      </c>
      <c r="W733" t="s">
        <v>658</v>
      </c>
    </row>
    <row r="734" spans="1:23" x14ac:dyDescent="0.25">
      <c r="A734" s="15">
        <v>43189</v>
      </c>
      <c r="B734" t="s">
        <v>475</v>
      </c>
      <c r="C734" t="s">
        <v>207</v>
      </c>
      <c r="E734" t="s">
        <v>195</v>
      </c>
      <c r="F734">
        <v>1047.56</v>
      </c>
      <c r="G734">
        <v>1047.56</v>
      </c>
      <c r="H734" t="s">
        <v>196</v>
      </c>
      <c r="I734" t="s">
        <v>197</v>
      </c>
      <c r="J734">
        <v>1047.56</v>
      </c>
      <c r="K734">
        <v>1047.56</v>
      </c>
      <c r="L734" t="s">
        <v>475</v>
      </c>
      <c r="M734" t="s">
        <v>198</v>
      </c>
      <c r="N734" t="s">
        <v>199</v>
      </c>
      <c r="O734">
        <v>0</v>
      </c>
      <c r="P734" t="s">
        <v>200</v>
      </c>
      <c r="Q734">
        <v>51866</v>
      </c>
      <c r="R734" t="s">
        <v>201</v>
      </c>
      <c r="S734" t="s">
        <v>202</v>
      </c>
      <c r="T734" t="s">
        <v>203</v>
      </c>
      <c r="U734" t="s">
        <v>1433</v>
      </c>
      <c r="V734" t="s">
        <v>1434</v>
      </c>
      <c r="W734" t="s">
        <v>658</v>
      </c>
    </row>
    <row r="735" spans="1:23" x14ac:dyDescent="0.25">
      <c r="A735" s="15">
        <v>43190</v>
      </c>
      <c r="B735" t="s">
        <v>193</v>
      </c>
      <c r="C735" t="s">
        <v>208</v>
      </c>
      <c r="E735" t="s">
        <v>195</v>
      </c>
      <c r="F735">
        <v>29.71</v>
      </c>
      <c r="G735">
        <v>29.71</v>
      </c>
      <c r="H735" t="s">
        <v>196</v>
      </c>
      <c r="I735" t="s">
        <v>197</v>
      </c>
      <c r="J735">
        <v>29.71</v>
      </c>
      <c r="K735">
        <v>29.71</v>
      </c>
      <c r="L735" t="s">
        <v>193</v>
      </c>
      <c r="M735" t="s">
        <v>198</v>
      </c>
      <c r="N735" t="s">
        <v>199</v>
      </c>
      <c r="O735">
        <v>0</v>
      </c>
      <c r="P735" t="s">
        <v>200</v>
      </c>
      <c r="Q735">
        <v>50812</v>
      </c>
      <c r="R735" t="s">
        <v>201</v>
      </c>
      <c r="S735" t="s">
        <v>202</v>
      </c>
      <c r="T735" t="s">
        <v>203</v>
      </c>
      <c r="U735" t="s">
        <v>1435</v>
      </c>
      <c r="V735" t="s">
        <v>1436</v>
      </c>
      <c r="W735" t="s">
        <v>658</v>
      </c>
    </row>
    <row r="736" spans="1:23" x14ac:dyDescent="0.25">
      <c r="A736" s="15">
        <v>43190</v>
      </c>
      <c r="B736" t="s">
        <v>193</v>
      </c>
      <c r="C736" t="s">
        <v>194</v>
      </c>
      <c r="E736" t="s">
        <v>195</v>
      </c>
      <c r="F736">
        <v>35.659999999999997</v>
      </c>
      <c r="G736">
        <v>35.659999999999997</v>
      </c>
      <c r="H736" t="s">
        <v>196</v>
      </c>
      <c r="I736" t="s">
        <v>197</v>
      </c>
      <c r="J736">
        <v>35.659999999999997</v>
      </c>
      <c r="K736">
        <v>35.659999999999997</v>
      </c>
      <c r="L736" t="s">
        <v>193</v>
      </c>
      <c r="M736" t="s">
        <v>198</v>
      </c>
      <c r="N736" t="s">
        <v>199</v>
      </c>
      <c r="O736">
        <v>0</v>
      </c>
      <c r="P736" t="s">
        <v>200</v>
      </c>
      <c r="Q736">
        <v>50813</v>
      </c>
      <c r="R736" t="s">
        <v>201</v>
      </c>
      <c r="S736" t="s">
        <v>202</v>
      </c>
      <c r="T736" t="s">
        <v>203</v>
      </c>
      <c r="U736" t="s">
        <v>1435</v>
      </c>
      <c r="V736" t="s">
        <v>1437</v>
      </c>
      <c r="W736" t="s">
        <v>658</v>
      </c>
    </row>
    <row r="737" spans="1:23" x14ac:dyDescent="0.25">
      <c r="A737" s="15">
        <v>43190</v>
      </c>
      <c r="B737" t="s">
        <v>193</v>
      </c>
      <c r="C737" t="s">
        <v>211</v>
      </c>
      <c r="E737" t="s">
        <v>195</v>
      </c>
      <c r="F737">
        <v>29.71</v>
      </c>
      <c r="G737">
        <v>29.71</v>
      </c>
      <c r="H737" t="s">
        <v>196</v>
      </c>
      <c r="I737" t="s">
        <v>197</v>
      </c>
      <c r="J737">
        <v>29.71</v>
      </c>
      <c r="K737">
        <v>29.71</v>
      </c>
      <c r="L737" t="s">
        <v>193</v>
      </c>
      <c r="M737" t="s">
        <v>198</v>
      </c>
      <c r="N737" t="s">
        <v>199</v>
      </c>
      <c r="O737">
        <v>0</v>
      </c>
      <c r="P737" t="s">
        <v>200</v>
      </c>
      <c r="Q737">
        <v>50812</v>
      </c>
      <c r="R737" t="s">
        <v>201</v>
      </c>
      <c r="S737" t="s">
        <v>202</v>
      </c>
      <c r="T737" t="s">
        <v>203</v>
      </c>
      <c r="U737" t="s">
        <v>1435</v>
      </c>
      <c r="V737" t="s">
        <v>1436</v>
      </c>
      <c r="W737" t="s">
        <v>658</v>
      </c>
    </row>
    <row r="738" spans="1:23" x14ac:dyDescent="0.25">
      <c r="A738" s="15">
        <v>43190</v>
      </c>
      <c r="B738" t="s">
        <v>193</v>
      </c>
      <c r="C738" t="s">
        <v>212</v>
      </c>
      <c r="E738" t="s">
        <v>195</v>
      </c>
      <c r="F738">
        <v>29.72</v>
      </c>
      <c r="G738">
        <v>29.72</v>
      </c>
      <c r="H738" t="s">
        <v>196</v>
      </c>
      <c r="I738" t="s">
        <v>197</v>
      </c>
      <c r="J738">
        <v>29.72</v>
      </c>
      <c r="K738">
        <v>29.72</v>
      </c>
      <c r="L738" t="s">
        <v>193</v>
      </c>
      <c r="M738" t="s">
        <v>198</v>
      </c>
      <c r="N738" t="s">
        <v>199</v>
      </c>
      <c r="O738">
        <v>0</v>
      </c>
      <c r="P738" t="s">
        <v>200</v>
      </c>
      <c r="Q738">
        <v>50812</v>
      </c>
      <c r="R738" t="s">
        <v>201</v>
      </c>
      <c r="S738" t="s">
        <v>202</v>
      </c>
      <c r="T738" t="s">
        <v>203</v>
      </c>
      <c r="U738" t="s">
        <v>1435</v>
      </c>
      <c r="V738" t="s">
        <v>1436</v>
      </c>
      <c r="W738" t="s">
        <v>658</v>
      </c>
    </row>
    <row r="739" spans="1:23" x14ac:dyDescent="0.25">
      <c r="A739" s="15">
        <v>43190</v>
      </c>
      <c r="B739" t="s">
        <v>193</v>
      </c>
      <c r="C739" t="s">
        <v>207</v>
      </c>
      <c r="E739" t="s">
        <v>195</v>
      </c>
      <c r="F739">
        <v>35.65</v>
      </c>
      <c r="G739">
        <v>35.65</v>
      </c>
      <c r="H739" t="s">
        <v>196</v>
      </c>
      <c r="I739" t="s">
        <v>197</v>
      </c>
      <c r="J739">
        <v>35.65</v>
      </c>
      <c r="K739">
        <v>35.65</v>
      </c>
      <c r="L739" t="s">
        <v>193</v>
      </c>
      <c r="M739" t="s">
        <v>198</v>
      </c>
      <c r="N739" t="s">
        <v>199</v>
      </c>
      <c r="O739">
        <v>0</v>
      </c>
      <c r="P739" t="s">
        <v>200</v>
      </c>
      <c r="Q739">
        <v>50813</v>
      </c>
      <c r="R739" t="s">
        <v>201</v>
      </c>
      <c r="S739" t="s">
        <v>202</v>
      </c>
      <c r="T739" t="s">
        <v>203</v>
      </c>
      <c r="U739" t="s">
        <v>1435</v>
      </c>
      <c r="V739" t="s">
        <v>1437</v>
      </c>
      <c r="W739" t="s">
        <v>658</v>
      </c>
    </row>
    <row r="740" spans="1:23" x14ac:dyDescent="0.25">
      <c r="A740" s="15">
        <v>43190</v>
      </c>
      <c r="B740" t="s">
        <v>310</v>
      </c>
      <c r="C740" t="s">
        <v>208</v>
      </c>
      <c r="E740" t="s">
        <v>195</v>
      </c>
      <c r="F740">
        <v>0.03</v>
      </c>
      <c r="G740">
        <v>0.03</v>
      </c>
      <c r="H740" t="s">
        <v>196</v>
      </c>
      <c r="I740" t="s">
        <v>197</v>
      </c>
      <c r="J740">
        <v>0.03</v>
      </c>
      <c r="K740">
        <v>0.03</v>
      </c>
      <c r="L740" t="s">
        <v>310</v>
      </c>
      <c r="M740" t="s">
        <v>198</v>
      </c>
      <c r="N740" t="s">
        <v>307</v>
      </c>
      <c r="O740">
        <v>0</v>
      </c>
      <c r="P740" t="s">
        <v>200</v>
      </c>
      <c r="Q740">
        <v>50851</v>
      </c>
      <c r="R740" t="s">
        <v>201</v>
      </c>
      <c r="S740" t="s">
        <v>202</v>
      </c>
      <c r="T740" t="s">
        <v>203</v>
      </c>
      <c r="U740" t="s">
        <v>1438</v>
      </c>
      <c r="V740" t="s">
        <v>1439</v>
      </c>
      <c r="W740" t="s">
        <v>658</v>
      </c>
    </row>
    <row r="741" spans="1:23" x14ac:dyDescent="0.25">
      <c r="A741" s="15">
        <v>43190</v>
      </c>
      <c r="B741" t="s">
        <v>310</v>
      </c>
      <c r="C741" t="s">
        <v>208</v>
      </c>
      <c r="E741" t="s">
        <v>195</v>
      </c>
      <c r="F741">
        <v>0.1</v>
      </c>
      <c r="G741">
        <v>0.1</v>
      </c>
      <c r="H741" t="s">
        <v>196</v>
      </c>
      <c r="I741" t="s">
        <v>197</v>
      </c>
      <c r="J741">
        <v>0.1</v>
      </c>
      <c r="K741">
        <v>0.1</v>
      </c>
      <c r="L741" t="s">
        <v>310</v>
      </c>
      <c r="M741" t="s">
        <v>198</v>
      </c>
      <c r="N741" t="s">
        <v>307</v>
      </c>
      <c r="O741">
        <v>0</v>
      </c>
      <c r="P741" t="s">
        <v>200</v>
      </c>
      <c r="Q741">
        <v>50852</v>
      </c>
      <c r="R741" t="s">
        <v>201</v>
      </c>
      <c r="S741" t="s">
        <v>202</v>
      </c>
      <c r="T741" t="s">
        <v>203</v>
      </c>
      <c r="U741" t="s">
        <v>1440</v>
      </c>
      <c r="V741" t="s">
        <v>1441</v>
      </c>
      <c r="W741" t="s">
        <v>658</v>
      </c>
    </row>
    <row r="742" spans="1:23" x14ac:dyDescent="0.25">
      <c r="A742" s="15">
        <v>43190</v>
      </c>
      <c r="B742" t="s">
        <v>310</v>
      </c>
      <c r="C742" t="s">
        <v>208</v>
      </c>
      <c r="E742" t="s">
        <v>195</v>
      </c>
      <c r="F742">
        <v>0.01</v>
      </c>
      <c r="G742">
        <v>0.01</v>
      </c>
      <c r="H742" t="s">
        <v>196</v>
      </c>
      <c r="I742" t="s">
        <v>197</v>
      </c>
      <c r="J742">
        <v>0.01</v>
      </c>
      <c r="K742">
        <v>0.01</v>
      </c>
      <c r="L742" t="s">
        <v>310</v>
      </c>
      <c r="M742" t="s">
        <v>198</v>
      </c>
      <c r="N742" t="s">
        <v>307</v>
      </c>
      <c r="O742">
        <v>0</v>
      </c>
      <c r="P742" t="s">
        <v>200</v>
      </c>
      <c r="Q742">
        <v>50856</v>
      </c>
      <c r="R742" t="s">
        <v>201</v>
      </c>
      <c r="S742" t="s">
        <v>202</v>
      </c>
      <c r="T742" t="s">
        <v>203</v>
      </c>
      <c r="U742" t="s">
        <v>1442</v>
      </c>
      <c r="V742" t="s">
        <v>1443</v>
      </c>
      <c r="W742" t="s">
        <v>658</v>
      </c>
    </row>
    <row r="743" spans="1:23" x14ac:dyDescent="0.25">
      <c r="A743" s="15">
        <v>43190</v>
      </c>
      <c r="B743" t="s">
        <v>310</v>
      </c>
      <c r="C743" t="s">
        <v>212</v>
      </c>
      <c r="E743" t="s">
        <v>195</v>
      </c>
      <c r="F743">
        <v>0.01</v>
      </c>
      <c r="G743">
        <v>0.01</v>
      </c>
      <c r="H743" t="s">
        <v>196</v>
      </c>
      <c r="I743" t="s">
        <v>197</v>
      </c>
      <c r="J743">
        <v>0.01</v>
      </c>
      <c r="K743">
        <v>0.01</v>
      </c>
      <c r="L743" t="s">
        <v>310</v>
      </c>
      <c r="M743" t="s">
        <v>198</v>
      </c>
      <c r="N743" t="s">
        <v>307</v>
      </c>
      <c r="O743">
        <v>0</v>
      </c>
      <c r="P743" t="s">
        <v>200</v>
      </c>
      <c r="Q743">
        <v>50859</v>
      </c>
      <c r="R743" t="s">
        <v>201</v>
      </c>
      <c r="S743" t="s">
        <v>202</v>
      </c>
      <c r="T743" t="s">
        <v>203</v>
      </c>
      <c r="U743" t="s">
        <v>1444</v>
      </c>
      <c r="V743" t="s">
        <v>1445</v>
      </c>
      <c r="W743" t="s">
        <v>658</v>
      </c>
    </row>
    <row r="744" spans="1:23" x14ac:dyDescent="0.25">
      <c r="A744" s="15">
        <v>43190</v>
      </c>
      <c r="B744" t="s">
        <v>310</v>
      </c>
      <c r="C744" t="s">
        <v>208</v>
      </c>
      <c r="E744" t="s">
        <v>195</v>
      </c>
      <c r="F744">
        <v>0.11</v>
      </c>
      <c r="G744">
        <v>0.11</v>
      </c>
      <c r="H744" t="s">
        <v>196</v>
      </c>
      <c r="I744" t="s">
        <v>197</v>
      </c>
      <c r="J744">
        <v>0.11</v>
      </c>
      <c r="K744">
        <v>0.11</v>
      </c>
      <c r="L744" t="s">
        <v>310</v>
      </c>
      <c r="M744" t="s">
        <v>198</v>
      </c>
      <c r="N744" t="s">
        <v>307</v>
      </c>
      <c r="O744">
        <v>0</v>
      </c>
      <c r="P744" t="s">
        <v>200</v>
      </c>
      <c r="Q744">
        <v>50861</v>
      </c>
      <c r="R744" t="s">
        <v>201</v>
      </c>
      <c r="S744" t="s">
        <v>202</v>
      </c>
      <c r="T744" t="s">
        <v>203</v>
      </c>
      <c r="U744" t="s">
        <v>1446</v>
      </c>
      <c r="V744" t="s">
        <v>1447</v>
      </c>
      <c r="W744" t="s">
        <v>658</v>
      </c>
    </row>
    <row r="745" spans="1:23" x14ac:dyDescent="0.25">
      <c r="A745" s="15">
        <v>43190</v>
      </c>
      <c r="B745" t="s">
        <v>310</v>
      </c>
      <c r="C745" t="s">
        <v>212</v>
      </c>
      <c r="E745" t="s">
        <v>195</v>
      </c>
      <c r="F745">
        <v>0.06</v>
      </c>
      <c r="G745">
        <v>0.06</v>
      </c>
      <c r="H745" t="s">
        <v>196</v>
      </c>
      <c r="I745" t="s">
        <v>197</v>
      </c>
      <c r="J745">
        <v>0.06</v>
      </c>
      <c r="K745">
        <v>0.06</v>
      </c>
      <c r="L745" t="s">
        <v>310</v>
      </c>
      <c r="M745" t="s">
        <v>198</v>
      </c>
      <c r="N745" t="s">
        <v>307</v>
      </c>
      <c r="O745">
        <v>0</v>
      </c>
      <c r="P745" t="s">
        <v>200</v>
      </c>
      <c r="Q745">
        <v>50862</v>
      </c>
      <c r="R745" t="s">
        <v>201</v>
      </c>
      <c r="S745" t="s">
        <v>202</v>
      </c>
      <c r="T745" t="s">
        <v>203</v>
      </c>
      <c r="U745" t="s">
        <v>1448</v>
      </c>
      <c r="V745" t="s">
        <v>1449</v>
      </c>
      <c r="W745" t="s">
        <v>658</v>
      </c>
    </row>
    <row r="746" spans="1:23" x14ac:dyDescent="0.25">
      <c r="A746" s="15">
        <v>43190</v>
      </c>
      <c r="B746" t="s">
        <v>475</v>
      </c>
      <c r="C746" t="s">
        <v>212</v>
      </c>
      <c r="E746" t="s">
        <v>195</v>
      </c>
      <c r="F746">
        <v>324.75</v>
      </c>
      <c r="G746">
        <v>324.75</v>
      </c>
      <c r="H746" t="s">
        <v>196</v>
      </c>
      <c r="I746" t="s">
        <v>197</v>
      </c>
      <c r="J746">
        <v>324.75</v>
      </c>
      <c r="K746">
        <v>324.75</v>
      </c>
      <c r="L746" t="s">
        <v>475</v>
      </c>
      <c r="M746" t="s">
        <v>198</v>
      </c>
      <c r="N746" t="s">
        <v>199</v>
      </c>
      <c r="O746">
        <v>0</v>
      </c>
      <c r="P746" t="s">
        <v>200</v>
      </c>
      <c r="Q746">
        <v>51208</v>
      </c>
      <c r="R746" t="s">
        <v>201</v>
      </c>
      <c r="S746" t="s">
        <v>202</v>
      </c>
      <c r="T746" t="s">
        <v>203</v>
      </c>
      <c r="U746" t="s">
        <v>1450</v>
      </c>
      <c r="V746" t="s">
        <v>1451</v>
      </c>
      <c r="W746" t="s">
        <v>658</v>
      </c>
    </row>
    <row r="747" spans="1:23" x14ac:dyDescent="0.25">
      <c r="A747" s="15">
        <v>43190</v>
      </c>
      <c r="B747" t="s">
        <v>285</v>
      </c>
      <c r="C747" t="s">
        <v>212</v>
      </c>
      <c r="E747" t="s">
        <v>195</v>
      </c>
      <c r="F747">
        <v>-1118.3599999999999</v>
      </c>
      <c r="G747">
        <v>1118.3599999999999</v>
      </c>
      <c r="H747" t="s">
        <v>217</v>
      </c>
      <c r="I747" t="s">
        <v>218</v>
      </c>
      <c r="J747">
        <v>1118.3599999999999</v>
      </c>
      <c r="K747">
        <v>-1118.3599999999999</v>
      </c>
      <c r="L747" t="s">
        <v>285</v>
      </c>
      <c r="M747" t="s">
        <v>198</v>
      </c>
      <c r="N747" t="s">
        <v>199</v>
      </c>
      <c r="O747">
        <v>0</v>
      </c>
      <c r="P747" t="s">
        <v>200</v>
      </c>
      <c r="Q747">
        <v>51257</v>
      </c>
      <c r="R747" t="s">
        <v>201</v>
      </c>
      <c r="S747" t="s">
        <v>202</v>
      </c>
      <c r="T747" t="s">
        <v>203</v>
      </c>
      <c r="U747" t="s">
        <v>1452</v>
      </c>
      <c r="V747" t="s">
        <v>1453</v>
      </c>
      <c r="W747" t="s">
        <v>658</v>
      </c>
    </row>
    <row r="748" spans="1:23" x14ac:dyDescent="0.25">
      <c r="A748" s="15">
        <v>43190</v>
      </c>
      <c r="B748" t="s">
        <v>285</v>
      </c>
      <c r="C748" t="s">
        <v>212</v>
      </c>
      <c r="E748" t="s">
        <v>195</v>
      </c>
      <c r="F748">
        <v>2082.61</v>
      </c>
      <c r="G748">
        <v>2082.61</v>
      </c>
      <c r="H748" t="s">
        <v>196</v>
      </c>
      <c r="I748" t="s">
        <v>197</v>
      </c>
      <c r="J748">
        <v>2082.61</v>
      </c>
      <c r="K748">
        <v>2082.61</v>
      </c>
      <c r="L748" t="s">
        <v>285</v>
      </c>
      <c r="M748" t="s">
        <v>198</v>
      </c>
      <c r="N748" t="s">
        <v>199</v>
      </c>
      <c r="O748">
        <v>0</v>
      </c>
      <c r="P748" t="s">
        <v>200</v>
      </c>
      <c r="Q748">
        <v>51258</v>
      </c>
      <c r="R748" t="s">
        <v>201</v>
      </c>
      <c r="S748" t="s">
        <v>202</v>
      </c>
      <c r="T748" t="s">
        <v>203</v>
      </c>
      <c r="U748" t="s">
        <v>1454</v>
      </c>
      <c r="V748" t="s">
        <v>1455</v>
      </c>
      <c r="W748" t="s">
        <v>658</v>
      </c>
    </row>
    <row r="749" spans="1:23" x14ac:dyDescent="0.25">
      <c r="A749" s="15">
        <v>43190</v>
      </c>
      <c r="B749" t="s">
        <v>566</v>
      </c>
      <c r="C749" t="s">
        <v>212</v>
      </c>
      <c r="E749" t="s">
        <v>195</v>
      </c>
      <c r="F749">
        <v>-26.64</v>
      </c>
      <c r="G749">
        <v>26.64</v>
      </c>
      <c r="H749" t="s">
        <v>217</v>
      </c>
      <c r="I749" t="s">
        <v>197</v>
      </c>
      <c r="J749">
        <v>26.64</v>
      </c>
      <c r="K749">
        <v>-26.64</v>
      </c>
      <c r="L749" t="s">
        <v>566</v>
      </c>
      <c r="M749" t="s">
        <v>198</v>
      </c>
      <c r="N749" t="s">
        <v>199</v>
      </c>
      <c r="O749">
        <v>0</v>
      </c>
      <c r="P749" t="s">
        <v>200</v>
      </c>
      <c r="Q749">
        <v>51259</v>
      </c>
      <c r="R749" t="s">
        <v>201</v>
      </c>
      <c r="S749" t="s">
        <v>202</v>
      </c>
      <c r="T749" t="s">
        <v>203</v>
      </c>
      <c r="U749" t="s">
        <v>1456</v>
      </c>
      <c r="V749" t="s">
        <v>1457</v>
      </c>
      <c r="W749" t="s">
        <v>658</v>
      </c>
    </row>
    <row r="750" spans="1:23" x14ac:dyDescent="0.25">
      <c r="A750" s="15">
        <v>43190</v>
      </c>
      <c r="B750" t="s">
        <v>285</v>
      </c>
      <c r="C750" t="s">
        <v>212</v>
      </c>
      <c r="E750" t="s">
        <v>195</v>
      </c>
      <c r="F750">
        <v>58.9</v>
      </c>
      <c r="G750">
        <v>58.9</v>
      </c>
      <c r="H750" t="s">
        <v>196</v>
      </c>
      <c r="I750" t="s">
        <v>197</v>
      </c>
      <c r="J750">
        <v>58.9</v>
      </c>
      <c r="K750">
        <v>58.9</v>
      </c>
      <c r="L750" t="s">
        <v>285</v>
      </c>
      <c r="M750" t="s">
        <v>198</v>
      </c>
      <c r="N750" t="s">
        <v>199</v>
      </c>
      <c r="O750">
        <v>0</v>
      </c>
      <c r="P750" t="s">
        <v>200</v>
      </c>
      <c r="Q750">
        <v>51260</v>
      </c>
      <c r="R750" t="s">
        <v>201</v>
      </c>
      <c r="S750" t="s">
        <v>202</v>
      </c>
      <c r="T750" t="s">
        <v>203</v>
      </c>
      <c r="U750" t="s">
        <v>1458</v>
      </c>
      <c r="V750" t="s">
        <v>1459</v>
      </c>
      <c r="W750" t="s">
        <v>658</v>
      </c>
    </row>
    <row r="751" spans="1:23" x14ac:dyDescent="0.25">
      <c r="A751" s="15">
        <v>43190</v>
      </c>
      <c r="B751" t="s">
        <v>285</v>
      </c>
      <c r="C751" t="s">
        <v>208</v>
      </c>
      <c r="E751" t="s">
        <v>195</v>
      </c>
      <c r="F751">
        <v>6202.94</v>
      </c>
      <c r="G751">
        <v>6202.94</v>
      </c>
      <c r="H751" t="s">
        <v>196</v>
      </c>
      <c r="I751" t="s">
        <v>197</v>
      </c>
      <c r="J751">
        <v>6202.94</v>
      </c>
      <c r="K751">
        <v>6202.94</v>
      </c>
      <c r="L751" t="s">
        <v>285</v>
      </c>
      <c r="M751" t="s">
        <v>198</v>
      </c>
      <c r="N751" t="s">
        <v>199</v>
      </c>
      <c r="O751">
        <v>0</v>
      </c>
      <c r="P751" t="s">
        <v>200</v>
      </c>
      <c r="Q751">
        <v>51261</v>
      </c>
      <c r="R751" t="s">
        <v>201</v>
      </c>
      <c r="S751" t="s">
        <v>202</v>
      </c>
      <c r="T751" t="s">
        <v>203</v>
      </c>
      <c r="U751" t="s">
        <v>1460</v>
      </c>
      <c r="V751" t="s">
        <v>1461</v>
      </c>
      <c r="W751" t="s">
        <v>658</v>
      </c>
    </row>
    <row r="752" spans="1:23" x14ac:dyDescent="0.25">
      <c r="A752" s="15">
        <v>43190</v>
      </c>
      <c r="B752" t="s">
        <v>285</v>
      </c>
      <c r="C752" t="s">
        <v>208</v>
      </c>
      <c r="E752" t="s">
        <v>195</v>
      </c>
      <c r="F752">
        <v>-2088.06</v>
      </c>
      <c r="G752">
        <v>2088.06</v>
      </c>
      <c r="H752" t="s">
        <v>217</v>
      </c>
      <c r="I752" t="s">
        <v>218</v>
      </c>
      <c r="J752">
        <v>2088.06</v>
      </c>
      <c r="K752">
        <v>-2088.06</v>
      </c>
      <c r="L752" t="s">
        <v>285</v>
      </c>
      <c r="M752" t="s">
        <v>198</v>
      </c>
      <c r="N752" t="s">
        <v>199</v>
      </c>
      <c r="O752">
        <v>0</v>
      </c>
      <c r="P752" t="s">
        <v>200</v>
      </c>
      <c r="Q752">
        <v>51262</v>
      </c>
      <c r="R752" t="s">
        <v>201</v>
      </c>
      <c r="S752" t="s">
        <v>202</v>
      </c>
      <c r="T752" t="s">
        <v>203</v>
      </c>
      <c r="U752" t="s">
        <v>1462</v>
      </c>
      <c r="V752" t="s">
        <v>1463</v>
      </c>
      <c r="W752" t="s">
        <v>658</v>
      </c>
    </row>
    <row r="753" spans="1:23" x14ac:dyDescent="0.25">
      <c r="A753" s="15">
        <v>43190</v>
      </c>
      <c r="B753" t="s">
        <v>228</v>
      </c>
      <c r="C753" t="s">
        <v>208</v>
      </c>
      <c r="E753" t="s">
        <v>195</v>
      </c>
      <c r="F753">
        <v>202.18</v>
      </c>
      <c r="G753">
        <v>202.18</v>
      </c>
      <c r="H753" t="s">
        <v>196</v>
      </c>
      <c r="I753" t="s">
        <v>197</v>
      </c>
      <c r="J753">
        <v>202.18</v>
      </c>
      <c r="K753">
        <v>202.18</v>
      </c>
      <c r="L753" t="s">
        <v>228</v>
      </c>
      <c r="M753" t="s">
        <v>198</v>
      </c>
      <c r="N753" t="s">
        <v>199</v>
      </c>
      <c r="O753">
        <v>0</v>
      </c>
      <c r="P753" t="s">
        <v>200</v>
      </c>
      <c r="Q753">
        <v>51266</v>
      </c>
      <c r="R753" t="s">
        <v>201</v>
      </c>
      <c r="S753" t="s">
        <v>202</v>
      </c>
      <c r="T753" t="s">
        <v>203</v>
      </c>
      <c r="U753" t="s">
        <v>1464</v>
      </c>
      <c r="V753" t="s">
        <v>1465</v>
      </c>
      <c r="W753" t="s">
        <v>658</v>
      </c>
    </row>
    <row r="754" spans="1:23" x14ac:dyDescent="0.25">
      <c r="A754" s="15">
        <v>43190</v>
      </c>
      <c r="B754" t="s">
        <v>228</v>
      </c>
      <c r="C754" t="s">
        <v>208</v>
      </c>
      <c r="E754" t="s">
        <v>195</v>
      </c>
      <c r="F754">
        <v>1047.5999999999999</v>
      </c>
      <c r="G754">
        <v>1047.5999999999999</v>
      </c>
      <c r="H754" t="s">
        <v>196</v>
      </c>
      <c r="I754" t="s">
        <v>197</v>
      </c>
      <c r="J754">
        <v>1047.5999999999999</v>
      </c>
      <c r="K754">
        <v>1047.5999999999999</v>
      </c>
      <c r="L754" t="s">
        <v>228</v>
      </c>
      <c r="M754" t="s">
        <v>198</v>
      </c>
      <c r="N754" t="s">
        <v>199</v>
      </c>
      <c r="O754">
        <v>0</v>
      </c>
      <c r="P754" t="s">
        <v>200</v>
      </c>
      <c r="Q754">
        <v>51268</v>
      </c>
      <c r="R754" t="s">
        <v>201</v>
      </c>
      <c r="S754" t="s">
        <v>202</v>
      </c>
      <c r="T754" t="s">
        <v>203</v>
      </c>
      <c r="U754" t="s">
        <v>1466</v>
      </c>
      <c r="V754" t="s">
        <v>1467</v>
      </c>
      <c r="W754" t="s">
        <v>658</v>
      </c>
    </row>
    <row r="755" spans="1:23" x14ac:dyDescent="0.25">
      <c r="A755" s="15">
        <v>43190</v>
      </c>
      <c r="B755" t="s">
        <v>285</v>
      </c>
      <c r="C755" t="s">
        <v>208</v>
      </c>
      <c r="E755" t="s">
        <v>195</v>
      </c>
      <c r="F755">
        <v>106.7</v>
      </c>
      <c r="G755">
        <v>106.7</v>
      </c>
      <c r="H755" t="s">
        <v>196</v>
      </c>
      <c r="I755" t="s">
        <v>197</v>
      </c>
      <c r="J755">
        <v>106.7</v>
      </c>
      <c r="K755">
        <v>106.7</v>
      </c>
      <c r="L755" t="s">
        <v>285</v>
      </c>
      <c r="M755" t="s">
        <v>198</v>
      </c>
      <c r="N755" t="s">
        <v>199</v>
      </c>
      <c r="O755">
        <v>0</v>
      </c>
      <c r="P755" t="s">
        <v>200</v>
      </c>
      <c r="Q755">
        <v>51270</v>
      </c>
      <c r="R755" t="s">
        <v>201</v>
      </c>
      <c r="S755" t="s">
        <v>202</v>
      </c>
      <c r="T755" t="s">
        <v>203</v>
      </c>
      <c r="U755" t="s">
        <v>1468</v>
      </c>
      <c r="V755" t="s">
        <v>1469</v>
      </c>
      <c r="W755" t="s">
        <v>658</v>
      </c>
    </row>
    <row r="756" spans="1:23" x14ac:dyDescent="0.25">
      <c r="A756" s="15">
        <v>43190</v>
      </c>
      <c r="B756" t="s">
        <v>285</v>
      </c>
      <c r="C756" t="s">
        <v>208</v>
      </c>
      <c r="E756" t="s">
        <v>195</v>
      </c>
      <c r="F756">
        <v>608.41</v>
      </c>
      <c r="G756">
        <v>608.41</v>
      </c>
      <c r="H756" t="s">
        <v>196</v>
      </c>
      <c r="I756" t="s">
        <v>197</v>
      </c>
      <c r="J756">
        <v>608.41</v>
      </c>
      <c r="K756">
        <v>608.41</v>
      </c>
      <c r="L756" t="s">
        <v>285</v>
      </c>
      <c r="M756" t="s">
        <v>198</v>
      </c>
      <c r="N756" t="s">
        <v>199</v>
      </c>
      <c r="O756">
        <v>0</v>
      </c>
      <c r="P756" t="s">
        <v>200</v>
      </c>
      <c r="Q756">
        <v>51271</v>
      </c>
      <c r="R756" t="s">
        <v>201</v>
      </c>
      <c r="S756" t="s">
        <v>202</v>
      </c>
      <c r="T756" t="s">
        <v>203</v>
      </c>
      <c r="U756" t="s">
        <v>1470</v>
      </c>
      <c r="V756" t="s">
        <v>1471</v>
      </c>
      <c r="W756" t="s">
        <v>658</v>
      </c>
    </row>
    <row r="757" spans="1:23" x14ac:dyDescent="0.25">
      <c r="A757" s="15">
        <v>43190</v>
      </c>
      <c r="B757" t="s">
        <v>618</v>
      </c>
      <c r="C757" t="s">
        <v>208</v>
      </c>
      <c r="E757" t="s">
        <v>195</v>
      </c>
      <c r="F757">
        <v>25.08</v>
      </c>
      <c r="G757">
        <v>25.08</v>
      </c>
      <c r="H757" t="s">
        <v>196</v>
      </c>
      <c r="I757" t="s">
        <v>197</v>
      </c>
      <c r="J757">
        <v>25.08</v>
      </c>
      <c r="K757">
        <v>25.08</v>
      </c>
      <c r="L757" t="s">
        <v>618</v>
      </c>
      <c r="M757" t="s">
        <v>198</v>
      </c>
      <c r="N757" t="s">
        <v>199</v>
      </c>
      <c r="O757">
        <v>0</v>
      </c>
      <c r="P757" t="s">
        <v>200</v>
      </c>
      <c r="Q757">
        <v>51272</v>
      </c>
      <c r="R757" t="s">
        <v>201</v>
      </c>
      <c r="S757" t="s">
        <v>202</v>
      </c>
      <c r="T757" t="s">
        <v>203</v>
      </c>
      <c r="U757" t="s">
        <v>1470</v>
      </c>
      <c r="V757" t="s">
        <v>1472</v>
      </c>
      <c r="W757" t="s">
        <v>658</v>
      </c>
    </row>
    <row r="758" spans="1:23" x14ac:dyDescent="0.25">
      <c r="A758" s="15">
        <v>43190</v>
      </c>
      <c r="B758" t="s">
        <v>285</v>
      </c>
      <c r="C758" t="s">
        <v>208</v>
      </c>
      <c r="E758" t="s">
        <v>195</v>
      </c>
      <c r="F758">
        <v>340.14</v>
      </c>
      <c r="G758">
        <v>340.14</v>
      </c>
      <c r="H758" t="s">
        <v>196</v>
      </c>
      <c r="I758" t="s">
        <v>197</v>
      </c>
      <c r="J758">
        <v>340.14</v>
      </c>
      <c r="K758">
        <v>340.14</v>
      </c>
      <c r="L758" t="s">
        <v>285</v>
      </c>
      <c r="M758" t="s">
        <v>198</v>
      </c>
      <c r="N758" t="s">
        <v>199</v>
      </c>
      <c r="O758">
        <v>0</v>
      </c>
      <c r="P758" t="s">
        <v>200</v>
      </c>
      <c r="Q758">
        <v>51275</v>
      </c>
      <c r="R758" t="s">
        <v>201</v>
      </c>
      <c r="S758" t="s">
        <v>202</v>
      </c>
      <c r="T758" t="s">
        <v>203</v>
      </c>
      <c r="U758" t="s">
        <v>1473</v>
      </c>
      <c r="V758" t="s">
        <v>1474</v>
      </c>
      <c r="W758" t="s">
        <v>658</v>
      </c>
    </row>
    <row r="759" spans="1:23" x14ac:dyDescent="0.25">
      <c r="A759" s="15">
        <v>43190</v>
      </c>
      <c r="B759" t="s">
        <v>566</v>
      </c>
      <c r="C759" t="s">
        <v>208</v>
      </c>
      <c r="E759" t="s">
        <v>195</v>
      </c>
      <c r="F759">
        <v>-238.41</v>
      </c>
      <c r="G759">
        <v>238.41</v>
      </c>
      <c r="H759" t="s">
        <v>217</v>
      </c>
      <c r="I759" t="s">
        <v>197</v>
      </c>
      <c r="J759">
        <v>238.41</v>
      </c>
      <c r="K759">
        <v>-238.41</v>
      </c>
      <c r="L759" t="s">
        <v>566</v>
      </c>
      <c r="M759" t="s">
        <v>198</v>
      </c>
      <c r="N759" t="s">
        <v>199</v>
      </c>
      <c r="O759">
        <v>0</v>
      </c>
      <c r="P759" t="s">
        <v>200</v>
      </c>
      <c r="Q759">
        <v>51276</v>
      </c>
      <c r="R759" t="s">
        <v>201</v>
      </c>
      <c r="S759" t="s">
        <v>202</v>
      </c>
      <c r="T759" t="s">
        <v>203</v>
      </c>
      <c r="U759" t="s">
        <v>1475</v>
      </c>
      <c r="V759" t="s">
        <v>1476</v>
      </c>
      <c r="W759" t="s">
        <v>658</v>
      </c>
    </row>
    <row r="760" spans="1:23" x14ac:dyDescent="0.25">
      <c r="A760" s="15">
        <v>43190</v>
      </c>
      <c r="B760" t="s">
        <v>228</v>
      </c>
      <c r="C760" t="s">
        <v>208</v>
      </c>
      <c r="E760" t="s">
        <v>195</v>
      </c>
      <c r="F760">
        <v>2361.3000000000002</v>
      </c>
      <c r="G760">
        <v>2361.3000000000002</v>
      </c>
      <c r="H760" t="s">
        <v>196</v>
      </c>
      <c r="I760" t="s">
        <v>197</v>
      </c>
      <c r="J760">
        <v>2361.3000000000002</v>
      </c>
      <c r="K760">
        <v>2361.3000000000002</v>
      </c>
      <c r="L760" t="s">
        <v>228</v>
      </c>
      <c r="M760" t="s">
        <v>198</v>
      </c>
      <c r="N760" t="s">
        <v>199</v>
      </c>
      <c r="O760">
        <v>0</v>
      </c>
      <c r="P760" t="s">
        <v>200</v>
      </c>
      <c r="Q760">
        <v>51277</v>
      </c>
      <c r="R760" t="s">
        <v>201</v>
      </c>
      <c r="S760" t="s">
        <v>202</v>
      </c>
      <c r="T760" t="s">
        <v>203</v>
      </c>
      <c r="U760" t="s">
        <v>1477</v>
      </c>
      <c r="V760" t="s">
        <v>1478</v>
      </c>
      <c r="W760" t="s">
        <v>658</v>
      </c>
    </row>
    <row r="761" spans="1:23" x14ac:dyDescent="0.25">
      <c r="A761" s="15">
        <v>43190</v>
      </c>
      <c r="B761" t="s">
        <v>228</v>
      </c>
      <c r="C761" t="s">
        <v>208</v>
      </c>
      <c r="E761" t="s">
        <v>195</v>
      </c>
      <c r="F761">
        <v>-93</v>
      </c>
      <c r="G761">
        <v>93</v>
      </c>
      <c r="H761" t="s">
        <v>217</v>
      </c>
      <c r="I761" t="s">
        <v>218</v>
      </c>
      <c r="J761">
        <v>93</v>
      </c>
      <c r="K761">
        <v>-93</v>
      </c>
      <c r="L761" t="s">
        <v>228</v>
      </c>
      <c r="M761" t="s">
        <v>198</v>
      </c>
      <c r="N761" t="s">
        <v>199</v>
      </c>
      <c r="O761">
        <v>0</v>
      </c>
      <c r="P761" t="s">
        <v>200</v>
      </c>
      <c r="Q761">
        <v>51281</v>
      </c>
      <c r="R761" t="s">
        <v>201</v>
      </c>
      <c r="S761" t="s">
        <v>202</v>
      </c>
      <c r="T761" t="s">
        <v>203</v>
      </c>
      <c r="U761" t="s">
        <v>1479</v>
      </c>
      <c r="V761" t="s">
        <v>1480</v>
      </c>
      <c r="W761" t="s">
        <v>658</v>
      </c>
    </row>
    <row r="762" spans="1:23" x14ac:dyDescent="0.25">
      <c r="A762" s="15">
        <v>43190</v>
      </c>
      <c r="B762" t="s">
        <v>228</v>
      </c>
      <c r="C762" t="s">
        <v>208</v>
      </c>
      <c r="E762" t="s">
        <v>195</v>
      </c>
      <c r="F762">
        <v>46.9</v>
      </c>
      <c r="G762">
        <v>46.9</v>
      </c>
      <c r="H762" t="s">
        <v>196</v>
      </c>
      <c r="I762" t="s">
        <v>197</v>
      </c>
      <c r="J762">
        <v>46.9</v>
      </c>
      <c r="K762">
        <v>46.9</v>
      </c>
      <c r="L762" t="s">
        <v>228</v>
      </c>
      <c r="M762" t="s">
        <v>198</v>
      </c>
      <c r="N762" t="s">
        <v>199</v>
      </c>
      <c r="O762">
        <v>0</v>
      </c>
      <c r="P762" t="s">
        <v>200</v>
      </c>
      <c r="Q762">
        <v>51282</v>
      </c>
      <c r="R762" t="s">
        <v>201</v>
      </c>
      <c r="S762" t="s">
        <v>202</v>
      </c>
      <c r="T762" t="s">
        <v>203</v>
      </c>
      <c r="U762" t="s">
        <v>1481</v>
      </c>
      <c r="V762" t="s">
        <v>1482</v>
      </c>
      <c r="W762" t="s">
        <v>658</v>
      </c>
    </row>
    <row r="763" spans="1:23" x14ac:dyDescent="0.25">
      <c r="A763" s="15">
        <v>43190</v>
      </c>
      <c r="B763" t="s">
        <v>228</v>
      </c>
      <c r="C763" t="s">
        <v>212</v>
      </c>
      <c r="E763" t="s">
        <v>195</v>
      </c>
      <c r="F763">
        <v>-1616.27</v>
      </c>
      <c r="G763">
        <v>1616.27</v>
      </c>
      <c r="H763" t="s">
        <v>217</v>
      </c>
      <c r="I763" t="s">
        <v>218</v>
      </c>
      <c r="J763">
        <v>1616.27</v>
      </c>
      <c r="K763">
        <v>-1616.27</v>
      </c>
      <c r="L763" t="s">
        <v>228</v>
      </c>
      <c r="M763" t="s">
        <v>198</v>
      </c>
      <c r="N763" t="s">
        <v>199</v>
      </c>
      <c r="O763">
        <v>0</v>
      </c>
      <c r="P763" t="s">
        <v>200</v>
      </c>
      <c r="Q763">
        <v>51283</v>
      </c>
      <c r="R763" t="s">
        <v>201</v>
      </c>
      <c r="S763" t="s">
        <v>202</v>
      </c>
      <c r="T763" t="s">
        <v>203</v>
      </c>
      <c r="U763" t="s">
        <v>1483</v>
      </c>
      <c r="V763" t="s">
        <v>1484</v>
      </c>
      <c r="W763" t="s">
        <v>658</v>
      </c>
    </row>
    <row r="764" spans="1:23" x14ac:dyDescent="0.25">
      <c r="A764" s="15">
        <v>43190</v>
      </c>
      <c r="B764" t="s">
        <v>620</v>
      </c>
      <c r="C764" t="s">
        <v>211</v>
      </c>
      <c r="E764" t="s">
        <v>195</v>
      </c>
      <c r="F764">
        <v>60.35</v>
      </c>
      <c r="G764">
        <v>60.35</v>
      </c>
      <c r="H764" t="s">
        <v>196</v>
      </c>
      <c r="I764" t="s">
        <v>197</v>
      </c>
      <c r="J764">
        <v>60.35</v>
      </c>
      <c r="K764">
        <v>60.35</v>
      </c>
      <c r="L764" t="s">
        <v>620</v>
      </c>
      <c r="M764" t="s">
        <v>198</v>
      </c>
      <c r="N764" t="s">
        <v>199</v>
      </c>
      <c r="O764">
        <v>0</v>
      </c>
      <c r="P764" t="s">
        <v>200</v>
      </c>
      <c r="Q764">
        <v>51295</v>
      </c>
      <c r="R764" t="s">
        <v>201</v>
      </c>
      <c r="S764" t="s">
        <v>202</v>
      </c>
      <c r="T764" t="s">
        <v>203</v>
      </c>
      <c r="U764" t="s">
        <v>1485</v>
      </c>
      <c r="V764" t="s">
        <v>1486</v>
      </c>
      <c r="W764" t="s">
        <v>658</v>
      </c>
    </row>
    <row r="765" spans="1:23" x14ac:dyDescent="0.25">
      <c r="A765" s="15">
        <v>43190</v>
      </c>
      <c r="B765" t="s">
        <v>618</v>
      </c>
      <c r="C765" t="s">
        <v>211</v>
      </c>
      <c r="E765" t="s">
        <v>195</v>
      </c>
      <c r="F765">
        <v>96.82</v>
      </c>
      <c r="G765">
        <v>96.82</v>
      </c>
      <c r="H765" t="s">
        <v>196</v>
      </c>
      <c r="I765" t="s">
        <v>197</v>
      </c>
      <c r="J765">
        <v>96.82</v>
      </c>
      <c r="K765">
        <v>96.82</v>
      </c>
      <c r="L765" t="s">
        <v>618</v>
      </c>
      <c r="M765" t="s">
        <v>198</v>
      </c>
      <c r="N765" t="s">
        <v>199</v>
      </c>
      <c r="O765">
        <v>0</v>
      </c>
      <c r="P765" t="s">
        <v>200</v>
      </c>
      <c r="Q765">
        <v>51296</v>
      </c>
      <c r="R765" t="s">
        <v>201</v>
      </c>
      <c r="S765" t="s">
        <v>202</v>
      </c>
      <c r="T765" t="s">
        <v>203</v>
      </c>
      <c r="U765" t="s">
        <v>1485</v>
      </c>
      <c r="V765" t="s">
        <v>1487</v>
      </c>
      <c r="W765" t="s">
        <v>658</v>
      </c>
    </row>
    <row r="766" spans="1:23" x14ac:dyDescent="0.25">
      <c r="A766" s="15">
        <v>43190</v>
      </c>
      <c r="B766" t="s">
        <v>566</v>
      </c>
      <c r="C766" t="s">
        <v>211</v>
      </c>
      <c r="E766" t="s">
        <v>195</v>
      </c>
      <c r="F766">
        <v>-4.93</v>
      </c>
      <c r="G766">
        <v>4.93</v>
      </c>
      <c r="H766" t="s">
        <v>217</v>
      </c>
      <c r="I766" t="s">
        <v>197</v>
      </c>
      <c r="J766">
        <v>4.93</v>
      </c>
      <c r="K766">
        <v>-4.93</v>
      </c>
      <c r="L766" t="s">
        <v>566</v>
      </c>
      <c r="M766" t="s">
        <v>198</v>
      </c>
      <c r="N766" t="s">
        <v>199</v>
      </c>
      <c r="O766">
        <v>0</v>
      </c>
      <c r="P766" t="s">
        <v>200</v>
      </c>
      <c r="Q766">
        <v>51303</v>
      </c>
      <c r="R766" t="s">
        <v>201</v>
      </c>
      <c r="S766" t="s">
        <v>202</v>
      </c>
      <c r="T766" t="s">
        <v>203</v>
      </c>
      <c r="U766" t="s">
        <v>1488</v>
      </c>
      <c r="V766" t="s">
        <v>1489</v>
      </c>
      <c r="W766" t="s">
        <v>658</v>
      </c>
    </row>
    <row r="767" spans="1:23" x14ac:dyDescent="0.25">
      <c r="A767" s="15">
        <v>43190</v>
      </c>
      <c r="B767" t="s">
        <v>228</v>
      </c>
      <c r="C767" t="s">
        <v>212</v>
      </c>
      <c r="E767" t="s">
        <v>195</v>
      </c>
      <c r="F767">
        <v>1218.8499999999999</v>
      </c>
      <c r="G767">
        <v>1218.8499999999999</v>
      </c>
      <c r="H767" t="s">
        <v>196</v>
      </c>
      <c r="I767" t="s">
        <v>197</v>
      </c>
      <c r="J767">
        <v>1218.8499999999999</v>
      </c>
      <c r="K767">
        <v>1218.8499999999999</v>
      </c>
      <c r="L767" t="s">
        <v>228</v>
      </c>
      <c r="M767" t="s">
        <v>198</v>
      </c>
      <c r="N767" t="s">
        <v>199</v>
      </c>
      <c r="O767">
        <v>0</v>
      </c>
      <c r="P767" t="s">
        <v>200</v>
      </c>
      <c r="Q767">
        <v>51305</v>
      </c>
      <c r="R767" t="s">
        <v>201</v>
      </c>
      <c r="S767" t="s">
        <v>202</v>
      </c>
      <c r="T767" t="s">
        <v>203</v>
      </c>
      <c r="U767" t="s">
        <v>1490</v>
      </c>
      <c r="V767" t="s">
        <v>1491</v>
      </c>
      <c r="W767" t="s">
        <v>658</v>
      </c>
    </row>
    <row r="768" spans="1:23" x14ac:dyDescent="0.25">
      <c r="A768" s="15">
        <v>43190</v>
      </c>
      <c r="B768" t="s">
        <v>228</v>
      </c>
      <c r="C768" t="s">
        <v>212</v>
      </c>
      <c r="E768" t="s">
        <v>195</v>
      </c>
      <c r="F768">
        <v>-549.54999999999995</v>
      </c>
      <c r="G768">
        <v>549.54999999999995</v>
      </c>
      <c r="H768" t="s">
        <v>217</v>
      </c>
      <c r="I768" t="s">
        <v>218</v>
      </c>
      <c r="J768">
        <v>549.54999999999995</v>
      </c>
      <c r="K768">
        <v>-549.54999999999995</v>
      </c>
      <c r="L768" t="s">
        <v>228</v>
      </c>
      <c r="M768" t="s">
        <v>198</v>
      </c>
      <c r="N768" t="s">
        <v>199</v>
      </c>
      <c r="O768">
        <v>0</v>
      </c>
      <c r="P768" t="s">
        <v>200</v>
      </c>
      <c r="Q768">
        <v>51306</v>
      </c>
      <c r="R768" t="s">
        <v>201</v>
      </c>
      <c r="S768" t="s">
        <v>202</v>
      </c>
      <c r="T768" t="s">
        <v>203</v>
      </c>
      <c r="U768" t="s">
        <v>1492</v>
      </c>
      <c r="V768" t="s">
        <v>1493</v>
      </c>
      <c r="W768" t="s">
        <v>658</v>
      </c>
    </row>
    <row r="769" spans="1:23" x14ac:dyDescent="0.25">
      <c r="A769" s="15">
        <v>43190</v>
      </c>
      <c r="B769" t="s">
        <v>560</v>
      </c>
      <c r="C769" t="s">
        <v>212</v>
      </c>
      <c r="E769" t="s">
        <v>195</v>
      </c>
      <c r="F769">
        <v>69.209999999999994</v>
      </c>
      <c r="G769">
        <v>69.209999999999994</v>
      </c>
      <c r="H769" t="s">
        <v>196</v>
      </c>
      <c r="I769" t="s">
        <v>197</v>
      </c>
      <c r="J769">
        <v>69.209999999999994</v>
      </c>
      <c r="K769">
        <v>69.209999999999994</v>
      </c>
      <c r="L769" t="s">
        <v>560</v>
      </c>
      <c r="M769" t="s">
        <v>198</v>
      </c>
      <c r="N769" t="s">
        <v>199</v>
      </c>
      <c r="O769">
        <v>0</v>
      </c>
      <c r="P769" t="s">
        <v>200</v>
      </c>
      <c r="Q769">
        <v>51307</v>
      </c>
      <c r="R769" t="s">
        <v>201</v>
      </c>
      <c r="S769" t="s">
        <v>202</v>
      </c>
      <c r="T769" t="s">
        <v>203</v>
      </c>
      <c r="U769" t="s">
        <v>1494</v>
      </c>
      <c r="V769" t="s">
        <v>1495</v>
      </c>
      <c r="W769" t="s">
        <v>658</v>
      </c>
    </row>
    <row r="770" spans="1:23" x14ac:dyDescent="0.25">
      <c r="A770" s="15">
        <v>43190</v>
      </c>
      <c r="B770" t="s">
        <v>285</v>
      </c>
      <c r="C770" t="s">
        <v>212</v>
      </c>
      <c r="E770" t="s">
        <v>195</v>
      </c>
      <c r="F770">
        <v>69.099999999999994</v>
      </c>
      <c r="G770">
        <v>69.099999999999994</v>
      </c>
      <c r="H770" t="s">
        <v>196</v>
      </c>
      <c r="I770" t="s">
        <v>197</v>
      </c>
      <c r="J770">
        <v>69.099999999999994</v>
      </c>
      <c r="K770">
        <v>69.099999999999994</v>
      </c>
      <c r="L770" t="s">
        <v>285</v>
      </c>
      <c r="M770" t="s">
        <v>198</v>
      </c>
      <c r="N770" t="s">
        <v>199</v>
      </c>
      <c r="O770">
        <v>0</v>
      </c>
      <c r="P770" t="s">
        <v>200</v>
      </c>
      <c r="Q770">
        <v>51308</v>
      </c>
      <c r="R770" t="s">
        <v>201</v>
      </c>
      <c r="S770" t="s">
        <v>202</v>
      </c>
      <c r="T770" t="s">
        <v>203</v>
      </c>
      <c r="U770" t="s">
        <v>1496</v>
      </c>
      <c r="V770" t="s">
        <v>1497</v>
      </c>
      <c r="W770" t="s">
        <v>658</v>
      </c>
    </row>
    <row r="771" spans="1:23" x14ac:dyDescent="0.25">
      <c r="A771" s="15">
        <v>43190</v>
      </c>
      <c r="B771" t="s">
        <v>566</v>
      </c>
      <c r="C771" t="s">
        <v>212</v>
      </c>
      <c r="E771" t="s">
        <v>195</v>
      </c>
      <c r="F771">
        <v>-5607.59</v>
      </c>
      <c r="G771">
        <v>5607.59</v>
      </c>
      <c r="H771" t="s">
        <v>217</v>
      </c>
      <c r="I771" t="s">
        <v>197</v>
      </c>
      <c r="J771">
        <v>5607.59</v>
      </c>
      <c r="K771">
        <v>-5607.59</v>
      </c>
      <c r="L771" t="s">
        <v>566</v>
      </c>
      <c r="M771" t="s">
        <v>198</v>
      </c>
      <c r="N771" t="s">
        <v>199</v>
      </c>
      <c r="O771">
        <v>0</v>
      </c>
      <c r="P771" t="s">
        <v>200</v>
      </c>
      <c r="Q771">
        <v>51309</v>
      </c>
      <c r="R771" t="s">
        <v>201</v>
      </c>
      <c r="S771" t="s">
        <v>202</v>
      </c>
      <c r="T771" t="s">
        <v>203</v>
      </c>
      <c r="U771" t="s">
        <v>1498</v>
      </c>
      <c r="V771" t="s">
        <v>1499</v>
      </c>
      <c r="W771" t="s">
        <v>658</v>
      </c>
    </row>
    <row r="772" spans="1:23" x14ac:dyDescent="0.25">
      <c r="A772" s="15">
        <v>43190</v>
      </c>
      <c r="B772" t="s">
        <v>566</v>
      </c>
      <c r="C772" t="s">
        <v>211</v>
      </c>
      <c r="E772" t="s">
        <v>195</v>
      </c>
      <c r="F772">
        <v>-4043</v>
      </c>
      <c r="G772">
        <v>4043</v>
      </c>
      <c r="H772" t="s">
        <v>217</v>
      </c>
      <c r="I772" t="s">
        <v>197</v>
      </c>
      <c r="J772">
        <v>4043</v>
      </c>
      <c r="K772">
        <v>-4043</v>
      </c>
      <c r="L772" t="s">
        <v>566</v>
      </c>
      <c r="M772" t="s">
        <v>198</v>
      </c>
      <c r="N772" t="s">
        <v>199</v>
      </c>
      <c r="O772">
        <v>0</v>
      </c>
      <c r="P772" t="s">
        <v>200</v>
      </c>
      <c r="Q772">
        <v>51310</v>
      </c>
      <c r="R772" t="s">
        <v>201</v>
      </c>
      <c r="S772" t="s">
        <v>202</v>
      </c>
      <c r="T772" t="s">
        <v>203</v>
      </c>
      <c r="U772" t="s">
        <v>1500</v>
      </c>
      <c r="V772" t="s">
        <v>1501</v>
      </c>
      <c r="W772" t="s">
        <v>658</v>
      </c>
    </row>
    <row r="773" spans="1:23" x14ac:dyDescent="0.25">
      <c r="A773" s="15">
        <v>43190</v>
      </c>
      <c r="B773" t="s">
        <v>566</v>
      </c>
      <c r="C773" t="s">
        <v>249</v>
      </c>
      <c r="E773" t="s">
        <v>195</v>
      </c>
      <c r="F773">
        <v>-1780.93</v>
      </c>
      <c r="G773">
        <v>1780.93</v>
      </c>
      <c r="H773" t="s">
        <v>217</v>
      </c>
      <c r="I773" t="s">
        <v>197</v>
      </c>
      <c r="J773">
        <v>1780.93</v>
      </c>
      <c r="K773">
        <v>-1780.93</v>
      </c>
      <c r="L773" t="s">
        <v>566</v>
      </c>
      <c r="M773" t="s">
        <v>198</v>
      </c>
      <c r="N773" t="s">
        <v>199</v>
      </c>
      <c r="O773">
        <v>0</v>
      </c>
      <c r="P773" t="s">
        <v>200</v>
      </c>
      <c r="Q773">
        <v>51311</v>
      </c>
      <c r="R773" t="s">
        <v>201</v>
      </c>
      <c r="S773" t="s">
        <v>202</v>
      </c>
      <c r="T773" t="s">
        <v>203</v>
      </c>
      <c r="U773" t="s">
        <v>1502</v>
      </c>
      <c r="V773" t="s">
        <v>1503</v>
      </c>
      <c r="W773" t="s">
        <v>658</v>
      </c>
    </row>
    <row r="774" spans="1:23" x14ac:dyDescent="0.25">
      <c r="A774" s="15">
        <v>43190</v>
      </c>
      <c r="B774" t="s">
        <v>193</v>
      </c>
      <c r="C774" t="s">
        <v>208</v>
      </c>
      <c r="E774" t="s">
        <v>195</v>
      </c>
      <c r="F774">
        <v>207.76</v>
      </c>
      <c r="G774">
        <v>207.76</v>
      </c>
      <c r="H774" t="s">
        <v>196</v>
      </c>
      <c r="I774" t="s">
        <v>197</v>
      </c>
      <c r="J774">
        <v>207.76</v>
      </c>
      <c r="K774">
        <v>207.76</v>
      </c>
      <c r="L774" t="s">
        <v>193</v>
      </c>
      <c r="M774" t="s">
        <v>198</v>
      </c>
      <c r="N774" t="s">
        <v>199</v>
      </c>
      <c r="O774">
        <v>0</v>
      </c>
      <c r="P774" t="s">
        <v>200</v>
      </c>
      <c r="Q774">
        <v>51324</v>
      </c>
      <c r="R774" t="s">
        <v>201</v>
      </c>
      <c r="S774" t="s">
        <v>202</v>
      </c>
      <c r="T774" t="s">
        <v>203</v>
      </c>
      <c r="U774" t="s">
        <v>1504</v>
      </c>
      <c r="V774" t="s">
        <v>1505</v>
      </c>
      <c r="W774" t="s">
        <v>658</v>
      </c>
    </row>
    <row r="775" spans="1:23" x14ac:dyDescent="0.25">
      <c r="A775" s="15">
        <v>43190</v>
      </c>
      <c r="B775" t="s">
        <v>193</v>
      </c>
      <c r="C775" t="s">
        <v>194</v>
      </c>
      <c r="E775" t="s">
        <v>195</v>
      </c>
      <c r="F775">
        <v>249.32</v>
      </c>
      <c r="G775">
        <v>249.32</v>
      </c>
      <c r="H775" t="s">
        <v>196</v>
      </c>
      <c r="I775" t="s">
        <v>197</v>
      </c>
      <c r="J775">
        <v>249.32</v>
      </c>
      <c r="K775">
        <v>249.32</v>
      </c>
      <c r="L775" t="s">
        <v>193</v>
      </c>
      <c r="M775" t="s">
        <v>198</v>
      </c>
      <c r="N775" t="s">
        <v>199</v>
      </c>
      <c r="O775">
        <v>0</v>
      </c>
      <c r="P775" t="s">
        <v>200</v>
      </c>
      <c r="Q775">
        <v>51325</v>
      </c>
      <c r="R775" t="s">
        <v>201</v>
      </c>
      <c r="S775" t="s">
        <v>202</v>
      </c>
      <c r="T775" t="s">
        <v>203</v>
      </c>
      <c r="U775" t="s">
        <v>1504</v>
      </c>
      <c r="V775" t="s">
        <v>1506</v>
      </c>
      <c r="W775" t="s">
        <v>658</v>
      </c>
    </row>
    <row r="776" spans="1:23" x14ac:dyDescent="0.25">
      <c r="A776" s="15">
        <v>43190</v>
      </c>
      <c r="B776" t="s">
        <v>193</v>
      </c>
      <c r="C776" t="s">
        <v>207</v>
      </c>
      <c r="E776" t="s">
        <v>195</v>
      </c>
      <c r="F776">
        <v>249.31</v>
      </c>
      <c r="G776">
        <v>249.31</v>
      </c>
      <c r="H776" t="s">
        <v>196</v>
      </c>
      <c r="I776" t="s">
        <v>197</v>
      </c>
      <c r="J776">
        <v>249.31</v>
      </c>
      <c r="K776">
        <v>249.31</v>
      </c>
      <c r="L776" t="s">
        <v>193</v>
      </c>
      <c r="M776" t="s">
        <v>198</v>
      </c>
      <c r="N776" t="s">
        <v>199</v>
      </c>
      <c r="O776">
        <v>0</v>
      </c>
      <c r="P776" t="s">
        <v>200</v>
      </c>
      <c r="Q776">
        <v>51325</v>
      </c>
      <c r="R776" t="s">
        <v>201</v>
      </c>
      <c r="S776" t="s">
        <v>202</v>
      </c>
      <c r="T776" t="s">
        <v>203</v>
      </c>
      <c r="U776" t="s">
        <v>1504</v>
      </c>
      <c r="V776" t="s">
        <v>1506</v>
      </c>
      <c r="W776" t="s">
        <v>658</v>
      </c>
    </row>
    <row r="777" spans="1:23" x14ac:dyDescent="0.25">
      <c r="A777" s="15">
        <v>43190</v>
      </c>
      <c r="B777" t="s">
        <v>193</v>
      </c>
      <c r="C777" t="s">
        <v>211</v>
      </c>
      <c r="E777" t="s">
        <v>195</v>
      </c>
      <c r="F777">
        <v>207.76</v>
      </c>
      <c r="G777">
        <v>207.76</v>
      </c>
      <c r="H777" t="s">
        <v>196</v>
      </c>
      <c r="I777" t="s">
        <v>197</v>
      </c>
      <c r="J777">
        <v>207.76</v>
      </c>
      <c r="K777">
        <v>207.76</v>
      </c>
      <c r="L777" t="s">
        <v>193</v>
      </c>
      <c r="M777" t="s">
        <v>198</v>
      </c>
      <c r="N777" t="s">
        <v>199</v>
      </c>
      <c r="O777">
        <v>0</v>
      </c>
      <c r="P777" t="s">
        <v>200</v>
      </c>
      <c r="Q777">
        <v>51324</v>
      </c>
      <c r="R777" t="s">
        <v>201</v>
      </c>
      <c r="S777" t="s">
        <v>202</v>
      </c>
      <c r="T777" t="s">
        <v>203</v>
      </c>
      <c r="U777" t="s">
        <v>1504</v>
      </c>
      <c r="V777" t="s">
        <v>1505</v>
      </c>
      <c r="W777" t="s">
        <v>658</v>
      </c>
    </row>
    <row r="778" spans="1:23" x14ac:dyDescent="0.25">
      <c r="A778" s="15">
        <v>43190</v>
      </c>
      <c r="B778" t="s">
        <v>193</v>
      </c>
      <c r="C778" t="s">
        <v>212</v>
      </c>
      <c r="E778" t="s">
        <v>195</v>
      </c>
      <c r="F778">
        <v>207.75</v>
      </c>
      <c r="G778">
        <v>207.75</v>
      </c>
      <c r="H778" t="s">
        <v>196</v>
      </c>
      <c r="I778" t="s">
        <v>197</v>
      </c>
      <c r="J778">
        <v>207.75</v>
      </c>
      <c r="K778">
        <v>207.75</v>
      </c>
      <c r="L778" t="s">
        <v>193</v>
      </c>
      <c r="M778" t="s">
        <v>198</v>
      </c>
      <c r="N778" t="s">
        <v>199</v>
      </c>
      <c r="O778">
        <v>0</v>
      </c>
      <c r="P778" t="s">
        <v>200</v>
      </c>
      <c r="Q778">
        <v>51324</v>
      </c>
      <c r="R778" t="s">
        <v>201</v>
      </c>
      <c r="S778" t="s">
        <v>202</v>
      </c>
      <c r="T778" t="s">
        <v>203</v>
      </c>
      <c r="U778" t="s">
        <v>1504</v>
      </c>
      <c r="V778" t="s">
        <v>1505</v>
      </c>
      <c r="W778" t="s">
        <v>658</v>
      </c>
    </row>
    <row r="779" spans="1:23" x14ac:dyDescent="0.25">
      <c r="A779" s="15">
        <v>43190</v>
      </c>
      <c r="B779" t="s">
        <v>475</v>
      </c>
      <c r="C779" t="s">
        <v>194</v>
      </c>
      <c r="E779" t="s">
        <v>195</v>
      </c>
      <c r="F779">
        <v>651.62</v>
      </c>
      <c r="G779">
        <v>651.62</v>
      </c>
      <c r="H779" t="s">
        <v>196</v>
      </c>
      <c r="I779" t="s">
        <v>197</v>
      </c>
      <c r="J779">
        <v>651.62</v>
      </c>
      <c r="K779">
        <v>651.62</v>
      </c>
      <c r="L779" t="s">
        <v>475</v>
      </c>
      <c r="M779" t="s">
        <v>198</v>
      </c>
      <c r="N779" t="s">
        <v>199</v>
      </c>
      <c r="O779">
        <v>0</v>
      </c>
      <c r="P779" t="s">
        <v>200</v>
      </c>
      <c r="Q779">
        <v>51327</v>
      </c>
      <c r="R779" t="s">
        <v>201</v>
      </c>
      <c r="S779" t="s">
        <v>202</v>
      </c>
      <c r="T779" t="s">
        <v>203</v>
      </c>
      <c r="U779" t="s">
        <v>1507</v>
      </c>
      <c r="V779" t="s">
        <v>1508</v>
      </c>
      <c r="W779" t="s">
        <v>658</v>
      </c>
    </row>
    <row r="780" spans="1:23" x14ac:dyDescent="0.25">
      <c r="A780" s="15">
        <v>43190</v>
      </c>
      <c r="B780" t="s">
        <v>555</v>
      </c>
      <c r="C780" t="s">
        <v>194</v>
      </c>
      <c r="E780" t="s">
        <v>195</v>
      </c>
      <c r="F780">
        <v>234.16</v>
      </c>
      <c r="G780">
        <v>234.16</v>
      </c>
      <c r="H780" t="s">
        <v>196</v>
      </c>
      <c r="I780" t="s">
        <v>218</v>
      </c>
      <c r="J780">
        <v>234.16</v>
      </c>
      <c r="K780">
        <v>234.16</v>
      </c>
      <c r="L780" t="s">
        <v>555</v>
      </c>
      <c r="M780" t="s">
        <v>198</v>
      </c>
      <c r="N780" t="s">
        <v>199</v>
      </c>
      <c r="O780">
        <v>0</v>
      </c>
      <c r="P780" t="s">
        <v>200</v>
      </c>
      <c r="Q780">
        <v>51334</v>
      </c>
      <c r="R780" t="s">
        <v>201</v>
      </c>
      <c r="S780" t="s">
        <v>202</v>
      </c>
      <c r="T780" t="s">
        <v>203</v>
      </c>
      <c r="U780" t="s">
        <v>1509</v>
      </c>
      <c r="V780" t="s">
        <v>1510</v>
      </c>
      <c r="W780" t="s">
        <v>658</v>
      </c>
    </row>
    <row r="781" spans="1:23" x14ac:dyDescent="0.25">
      <c r="A781" s="15">
        <v>43190</v>
      </c>
      <c r="B781" t="s">
        <v>193</v>
      </c>
      <c r="C781" t="s">
        <v>194</v>
      </c>
      <c r="E781" t="s">
        <v>195</v>
      </c>
      <c r="F781">
        <v>426.24</v>
      </c>
      <c r="G781">
        <v>426.24</v>
      </c>
      <c r="H781" t="s">
        <v>196</v>
      </c>
      <c r="I781" t="s">
        <v>197</v>
      </c>
      <c r="J781">
        <v>426.24</v>
      </c>
      <c r="K781">
        <v>426.24</v>
      </c>
      <c r="L781" t="s">
        <v>193</v>
      </c>
      <c r="M781" t="s">
        <v>198</v>
      </c>
      <c r="N781" t="s">
        <v>199</v>
      </c>
      <c r="O781">
        <v>0</v>
      </c>
      <c r="P781" t="s">
        <v>200</v>
      </c>
      <c r="Q781">
        <v>51337</v>
      </c>
      <c r="R781" t="s">
        <v>201</v>
      </c>
      <c r="S781" t="s">
        <v>202</v>
      </c>
      <c r="T781" t="s">
        <v>203</v>
      </c>
      <c r="U781" t="s">
        <v>1511</v>
      </c>
      <c r="V781" t="s">
        <v>1512</v>
      </c>
      <c r="W781" t="s">
        <v>658</v>
      </c>
    </row>
    <row r="782" spans="1:23" x14ac:dyDescent="0.25">
      <c r="A782" s="15">
        <v>43190</v>
      </c>
      <c r="B782" t="s">
        <v>490</v>
      </c>
      <c r="C782" t="s">
        <v>194</v>
      </c>
      <c r="E782" t="s">
        <v>195</v>
      </c>
      <c r="F782">
        <v>2258</v>
      </c>
      <c r="G782">
        <v>2258</v>
      </c>
      <c r="H782" t="s">
        <v>196</v>
      </c>
      <c r="I782" t="s">
        <v>197</v>
      </c>
      <c r="J782">
        <v>2258</v>
      </c>
      <c r="K782">
        <v>2258</v>
      </c>
      <c r="L782" t="s">
        <v>490</v>
      </c>
      <c r="M782" t="s">
        <v>198</v>
      </c>
      <c r="N782" t="s">
        <v>199</v>
      </c>
      <c r="O782">
        <v>0</v>
      </c>
      <c r="P782" t="s">
        <v>200</v>
      </c>
      <c r="Q782">
        <v>51359</v>
      </c>
      <c r="R782" t="s">
        <v>201</v>
      </c>
      <c r="S782" t="s">
        <v>202</v>
      </c>
      <c r="T782" t="s">
        <v>203</v>
      </c>
      <c r="U782" t="s">
        <v>1513</v>
      </c>
      <c r="V782" t="s">
        <v>1514</v>
      </c>
      <c r="W782" t="s">
        <v>658</v>
      </c>
    </row>
    <row r="783" spans="1:23" x14ac:dyDescent="0.25">
      <c r="A783" s="15">
        <v>43190</v>
      </c>
      <c r="B783" t="s">
        <v>490</v>
      </c>
      <c r="C783" t="s">
        <v>194</v>
      </c>
      <c r="E783" t="s">
        <v>195</v>
      </c>
      <c r="F783">
        <v>1199.5999999999999</v>
      </c>
      <c r="G783">
        <v>1199.5999999999999</v>
      </c>
      <c r="H783" t="s">
        <v>196</v>
      </c>
      <c r="I783" t="s">
        <v>197</v>
      </c>
      <c r="J783">
        <v>1199.5999999999999</v>
      </c>
      <c r="K783">
        <v>1199.5999999999999</v>
      </c>
      <c r="L783" t="s">
        <v>490</v>
      </c>
      <c r="M783" t="s">
        <v>198</v>
      </c>
      <c r="N783" t="s">
        <v>199</v>
      </c>
      <c r="O783">
        <v>0</v>
      </c>
      <c r="P783" t="s">
        <v>200</v>
      </c>
      <c r="Q783">
        <v>51360</v>
      </c>
      <c r="R783" t="s">
        <v>201</v>
      </c>
      <c r="S783" t="s">
        <v>202</v>
      </c>
      <c r="T783" t="s">
        <v>203</v>
      </c>
      <c r="U783" t="s">
        <v>1515</v>
      </c>
      <c r="V783" t="s">
        <v>1516</v>
      </c>
      <c r="W783" t="s">
        <v>658</v>
      </c>
    </row>
    <row r="784" spans="1:23" x14ac:dyDescent="0.25">
      <c r="A784" s="15">
        <v>43190</v>
      </c>
      <c r="B784" t="s">
        <v>490</v>
      </c>
      <c r="C784" t="s">
        <v>194</v>
      </c>
      <c r="E784" t="s">
        <v>195</v>
      </c>
      <c r="F784">
        <v>88</v>
      </c>
      <c r="G784">
        <v>88</v>
      </c>
      <c r="H784" t="s">
        <v>196</v>
      </c>
      <c r="I784" t="s">
        <v>197</v>
      </c>
      <c r="J784">
        <v>88</v>
      </c>
      <c r="K784">
        <v>88</v>
      </c>
      <c r="L784" t="s">
        <v>490</v>
      </c>
      <c r="M784" t="s">
        <v>198</v>
      </c>
      <c r="N784" t="s">
        <v>199</v>
      </c>
      <c r="O784">
        <v>0</v>
      </c>
      <c r="P784" t="s">
        <v>200</v>
      </c>
      <c r="Q784">
        <v>51367</v>
      </c>
      <c r="R784" t="s">
        <v>201</v>
      </c>
      <c r="S784" t="s">
        <v>202</v>
      </c>
      <c r="T784" t="s">
        <v>203</v>
      </c>
      <c r="U784" t="s">
        <v>1517</v>
      </c>
      <c r="V784" t="s">
        <v>1518</v>
      </c>
      <c r="W784" t="s">
        <v>658</v>
      </c>
    </row>
    <row r="785" spans="1:23" x14ac:dyDescent="0.25">
      <c r="A785" s="15">
        <v>43190</v>
      </c>
      <c r="B785" t="s">
        <v>490</v>
      </c>
      <c r="C785" t="s">
        <v>194</v>
      </c>
      <c r="E785" t="s">
        <v>195</v>
      </c>
      <c r="F785">
        <v>3391</v>
      </c>
      <c r="G785">
        <v>3391</v>
      </c>
      <c r="H785" t="s">
        <v>196</v>
      </c>
      <c r="I785" t="s">
        <v>197</v>
      </c>
      <c r="J785">
        <v>3391</v>
      </c>
      <c r="K785">
        <v>3391</v>
      </c>
      <c r="L785" t="s">
        <v>490</v>
      </c>
      <c r="M785" t="s">
        <v>198</v>
      </c>
      <c r="N785" t="s">
        <v>199</v>
      </c>
      <c r="O785">
        <v>0</v>
      </c>
      <c r="P785" t="s">
        <v>200</v>
      </c>
      <c r="Q785">
        <v>51368</v>
      </c>
      <c r="R785" t="s">
        <v>201</v>
      </c>
      <c r="S785" t="s">
        <v>202</v>
      </c>
      <c r="T785" t="s">
        <v>203</v>
      </c>
      <c r="U785" t="s">
        <v>1519</v>
      </c>
      <c r="V785" t="s">
        <v>1520</v>
      </c>
      <c r="W785" t="s">
        <v>658</v>
      </c>
    </row>
    <row r="786" spans="1:23" x14ac:dyDescent="0.25">
      <c r="A786" s="15">
        <v>43190</v>
      </c>
      <c r="B786" t="s">
        <v>228</v>
      </c>
      <c r="C786" t="s">
        <v>212</v>
      </c>
      <c r="E786" t="s">
        <v>195</v>
      </c>
      <c r="F786">
        <v>1751.83</v>
      </c>
      <c r="G786">
        <v>1751.83</v>
      </c>
      <c r="H786" t="s">
        <v>196</v>
      </c>
      <c r="I786" t="s">
        <v>197</v>
      </c>
      <c r="J786">
        <v>1751.83</v>
      </c>
      <c r="K786">
        <v>1751.83</v>
      </c>
      <c r="L786" t="s">
        <v>228</v>
      </c>
      <c r="M786" t="s">
        <v>198</v>
      </c>
      <c r="N786" t="s">
        <v>199</v>
      </c>
      <c r="O786">
        <v>0</v>
      </c>
      <c r="P786" t="s">
        <v>200</v>
      </c>
      <c r="Q786">
        <v>51376</v>
      </c>
      <c r="R786" t="s">
        <v>201</v>
      </c>
      <c r="S786" t="s">
        <v>202</v>
      </c>
      <c r="T786" t="s">
        <v>203</v>
      </c>
      <c r="U786" t="s">
        <v>1521</v>
      </c>
      <c r="V786" t="s">
        <v>1522</v>
      </c>
      <c r="W786" t="s">
        <v>658</v>
      </c>
    </row>
    <row r="787" spans="1:23" x14ac:dyDescent="0.25">
      <c r="A787" s="15">
        <v>43190</v>
      </c>
      <c r="B787" t="s">
        <v>228</v>
      </c>
      <c r="C787" t="s">
        <v>212</v>
      </c>
      <c r="E787" t="s">
        <v>195</v>
      </c>
      <c r="F787">
        <v>169.34</v>
      </c>
      <c r="G787">
        <v>169.34</v>
      </c>
      <c r="H787" t="s">
        <v>196</v>
      </c>
      <c r="I787" t="s">
        <v>197</v>
      </c>
      <c r="J787">
        <v>169.34</v>
      </c>
      <c r="K787">
        <v>169.34</v>
      </c>
      <c r="L787" t="s">
        <v>228</v>
      </c>
      <c r="M787" t="s">
        <v>198</v>
      </c>
      <c r="N787" t="s">
        <v>199</v>
      </c>
      <c r="O787">
        <v>0</v>
      </c>
      <c r="P787" t="s">
        <v>200</v>
      </c>
      <c r="Q787">
        <v>51380</v>
      </c>
      <c r="R787" t="s">
        <v>201</v>
      </c>
      <c r="S787" t="s">
        <v>202</v>
      </c>
      <c r="T787" t="s">
        <v>203</v>
      </c>
      <c r="U787" t="s">
        <v>1523</v>
      </c>
      <c r="V787" t="s">
        <v>1524</v>
      </c>
      <c r="W787" t="s">
        <v>658</v>
      </c>
    </row>
    <row r="788" spans="1:23" x14ac:dyDescent="0.25">
      <c r="A788" s="15">
        <v>43190</v>
      </c>
      <c r="B788" t="s">
        <v>560</v>
      </c>
      <c r="C788" t="s">
        <v>212</v>
      </c>
      <c r="E788" t="s">
        <v>195</v>
      </c>
      <c r="F788">
        <v>859.51</v>
      </c>
      <c r="G788">
        <v>859.51</v>
      </c>
      <c r="H788" t="s">
        <v>196</v>
      </c>
      <c r="I788" t="s">
        <v>197</v>
      </c>
      <c r="J788">
        <v>859.51</v>
      </c>
      <c r="K788">
        <v>859.51</v>
      </c>
      <c r="L788" t="s">
        <v>560</v>
      </c>
      <c r="M788" t="s">
        <v>198</v>
      </c>
      <c r="N788" t="s">
        <v>199</v>
      </c>
      <c r="O788">
        <v>0</v>
      </c>
      <c r="P788" t="s">
        <v>200</v>
      </c>
      <c r="Q788">
        <v>51381</v>
      </c>
      <c r="R788" t="s">
        <v>201</v>
      </c>
      <c r="S788" t="s">
        <v>202</v>
      </c>
      <c r="T788" t="s">
        <v>203</v>
      </c>
      <c r="U788" t="s">
        <v>1525</v>
      </c>
      <c r="V788" t="s">
        <v>1526</v>
      </c>
      <c r="W788" t="s">
        <v>658</v>
      </c>
    </row>
    <row r="789" spans="1:23" x14ac:dyDescent="0.25">
      <c r="A789" s="15">
        <v>43190</v>
      </c>
      <c r="B789" t="s">
        <v>228</v>
      </c>
      <c r="C789" t="s">
        <v>208</v>
      </c>
      <c r="E789" t="s">
        <v>195</v>
      </c>
      <c r="F789">
        <v>1385.44</v>
      </c>
      <c r="G789">
        <v>1385.44</v>
      </c>
      <c r="H789" t="s">
        <v>196</v>
      </c>
      <c r="I789" t="s">
        <v>197</v>
      </c>
      <c r="J789">
        <v>1385.44</v>
      </c>
      <c r="K789">
        <v>1385.44</v>
      </c>
      <c r="L789" t="s">
        <v>228</v>
      </c>
      <c r="M789" t="s">
        <v>198</v>
      </c>
      <c r="N789" t="s">
        <v>199</v>
      </c>
      <c r="O789">
        <v>0</v>
      </c>
      <c r="P789" t="s">
        <v>200</v>
      </c>
      <c r="Q789">
        <v>51389</v>
      </c>
      <c r="R789" t="s">
        <v>201</v>
      </c>
      <c r="S789" t="s">
        <v>202</v>
      </c>
      <c r="T789" t="s">
        <v>203</v>
      </c>
      <c r="U789" t="s">
        <v>1527</v>
      </c>
      <c r="V789" t="s">
        <v>1528</v>
      </c>
      <c r="W789" t="s">
        <v>658</v>
      </c>
    </row>
    <row r="790" spans="1:23" x14ac:dyDescent="0.25">
      <c r="A790" s="15">
        <v>43190</v>
      </c>
      <c r="B790" t="s">
        <v>228</v>
      </c>
      <c r="C790" t="s">
        <v>208</v>
      </c>
      <c r="E790" t="s">
        <v>195</v>
      </c>
      <c r="F790">
        <v>653.95000000000005</v>
      </c>
      <c r="G790">
        <v>653.95000000000005</v>
      </c>
      <c r="H790" t="s">
        <v>196</v>
      </c>
      <c r="I790" t="s">
        <v>197</v>
      </c>
      <c r="J790">
        <v>653.95000000000005</v>
      </c>
      <c r="K790">
        <v>653.95000000000005</v>
      </c>
      <c r="L790" t="s">
        <v>228</v>
      </c>
      <c r="M790" t="s">
        <v>198</v>
      </c>
      <c r="N790" t="s">
        <v>199</v>
      </c>
      <c r="O790">
        <v>0</v>
      </c>
      <c r="P790" t="s">
        <v>200</v>
      </c>
      <c r="Q790">
        <v>51390</v>
      </c>
      <c r="R790" t="s">
        <v>201</v>
      </c>
      <c r="S790" t="s">
        <v>202</v>
      </c>
      <c r="T790" t="s">
        <v>203</v>
      </c>
      <c r="U790" t="s">
        <v>1529</v>
      </c>
      <c r="V790" t="s">
        <v>1530</v>
      </c>
      <c r="W790" t="s">
        <v>658</v>
      </c>
    </row>
    <row r="791" spans="1:23" x14ac:dyDescent="0.25">
      <c r="A791" s="15">
        <v>43190</v>
      </c>
      <c r="B791" t="s">
        <v>228</v>
      </c>
      <c r="C791" t="s">
        <v>211</v>
      </c>
      <c r="E791" t="s">
        <v>195</v>
      </c>
      <c r="F791">
        <v>924.35</v>
      </c>
      <c r="G791">
        <v>924.35</v>
      </c>
      <c r="H791" t="s">
        <v>196</v>
      </c>
      <c r="I791" t="s">
        <v>197</v>
      </c>
      <c r="J791">
        <v>924.35</v>
      </c>
      <c r="K791">
        <v>924.35</v>
      </c>
      <c r="L791" t="s">
        <v>228</v>
      </c>
      <c r="M791" t="s">
        <v>198</v>
      </c>
      <c r="N791" t="s">
        <v>199</v>
      </c>
      <c r="O791">
        <v>0</v>
      </c>
      <c r="P791" t="s">
        <v>200</v>
      </c>
      <c r="Q791">
        <v>51391</v>
      </c>
      <c r="R791" t="s">
        <v>201</v>
      </c>
      <c r="S791" t="s">
        <v>202</v>
      </c>
      <c r="T791" t="s">
        <v>203</v>
      </c>
      <c r="U791" t="s">
        <v>1531</v>
      </c>
      <c r="V791" t="s">
        <v>1532</v>
      </c>
      <c r="W791" t="s">
        <v>658</v>
      </c>
    </row>
    <row r="792" spans="1:23" x14ac:dyDescent="0.25">
      <c r="A792" s="15">
        <v>43190</v>
      </c>
      <c r="B792" t="s">
        <v>566</v>
      </c>
      <c r="C792" t="s">
        <v>208</v>
      </c>
      <c r="E792" t="s">
        <v>195</v>
      </c>
      <c r="F792">
        <v>-14788.07</v>
      </c>
      <c r="G792">
        <v>14788.07</v>
      </c>
      <c r="H792" t="s">
        <v>217</v>
      </c>
      <c r="I792" t="s">
        <v>197</v>
      </c>
      <c r="J792">
        <v>14788.07</v>
      </c>
      <c r="K792">
        <v>-14788.07</v>
      </c>
      <c r="L792" t="s">
        <v>566</v>
      </c>
      <c r="M792" t="s">
        <v>198</v>
      </c>
      <c r="N792" t="s">
        <v>199</v>
      </c>
      <c r="O792">
        <v>0</v>
      </c>
      <c r="P792" t="s">
        <v>200</v>
      </c>
      <c r="Q792">
        <v>51758</v>
      </c>
      <c r="R792" t="s">
        <v>201</v>
      </c>
      <c r="S792" t="s">
        <v>202</v>
      </c>
      <c r="T792" t="s">
        <v>203</v>
      </c>
      <c r="U792" t="s">
        <v>1533</v>
      </c>
      <c r="V792" t="s">
        <v>1534</v>
      </c>
      <c r="W792" t="s">
        <v>658</v>
      </c>
    </row>
    <row r="793" spans="1:23" x14ac:dyDescent="0.25">
      <c r="A793" s="15">
        <v>43190</v>
      </c>
      <c r="B793" t="s">
        <v>1535</v>
      </c>
      <c r="C793" t="s">
        <v>208</v>
      </c>
      <c r="E793" t="s">
        <v>195</v>
      </c>
      <c r="F793">
        <v>830</v>
      </c>
      <c r="G793">
        <v>830</v>
      </c>
      <c r="H793" t="s">
        <v>196</v>
      </c>
      <c r="I793" t="s">
        <v>197</v>
      </c>
      <c r="J793">
        <v>830</v>
      </c>
      <c r="K793">
        <v>830</v>
      </c>
      <c r="L793" t="s">
        <v>1535</v>
      </c>
      <c r="M793" t="s">
        <v>198</v>
      </c>
      <c r="N793" t="s">
        <v>199</v>
      </c>
      <c r="O793">
        <v>0</v>
      </c>
      <c r="P793" t="s">
        <v>200</v>
      </c>
      <c r="Q793">
        <v>51765</v>
      </c>
      <c r="R793" t="s">
        <v>201</v>
      </c>
      <c r="S793" t="s">
        <v>202</v>
      </c>
      <c r="T793" t="s">
        <v>203</v>
      </c>
      <c r="U793" t="s">
        <v>1536</v>
      </c>
      <c r="V793" t="s">
        <v>1537</v>
      </c>
      <c r="W793" t="s">
        <v>658</v>
      </c>
    </row>
    <row r="794" spans="1:23" x14ac:dyDescent="0.25">
      <c r="A794" s="15">
        <v>43190</v>
      </c>
      <c r="B794" t="s">
        <v>490</v>
      </c>
      <c r="C794" t="s">
        <v>207</v>
      </c>
      <c r="E794" t="s">
        <v>195</v>
      </c>
      <c r="F794">
        <v>1005.3</v>
      </c>
      <c r="G794">
        <v>1005.3</v>
      </c>
      <c r="H794" t="s">
        <v>196</v>
      </c>
      <c r="I794" t="s">
        <v>197</v>
      </c>
      <c r="J794">
        <v>1005.3</v>
      </c>
      <c r="K794">
        <v>1005.3</v>
      </c>
      <c r="L794" t="s">
        <v>490</v>
      </c>
      <c r="M794" t="s">
        <v>198</v>
      </c>
      <c r="N794" t="s">
        <v>199</v>
      </c>
      <c r="O794">
        <v>0</v>
      </c>
      <c r="P794" t="s">
        <v>200</v>
      </c>
      <c r="Q794">
        <v>51771</v>
      </c>
      <c r="R794" t="s">
        <v>201</v>
      </c>
      <c r="S794" t="s">
        <v>202</v>
      </c>
      <c r="T794" t="s">
        <v>203</v>
      </c>
      <c r="U794" t="s">
        <v>1538</v>
      </c>
      <c r="V794" t="s">
        <v>1539</v>
      </c>
      <c r="W794" t="s">
        <v>658</v>
      </c>
    </row>
    <row r="795" spans="1:23" x14ac:dyDescent="0.25">
      <c r="A795" s="15">
        <v>43190</v>
      </c>
      <c r="B795" t="s">
        <v>490</v>
      </c>
      <c r="C795" t="s">
        <v>194</v>
      </c>
      <c r="E795" t="s">
        <v>195</v>
      </c>
      <c r="F795">
        <v>1149</v>
      </c>
      <c r="G795">
        <v>1149</v>
      </c>
      <c r="H795" t="s">
        <v>196</v>
      </c>
      <c r="I795" t="s">
        <v>197</v>
      </c>
      <c r="J795">
        <v>1149</v>
      </c>
      <c r="K795">
        <v>1149</v>
      </c>
      <c r="L795" t="s">
        <v>490</v>
      </c>
      <c r="M795" t="s">
        <v>198</v>
      </c>
      <c r="N795" t="s">
        <v>199</v>
      </c>
      <c r="O795">
        <v>0</v>
      </c>
      <c r="P795" t="s">
        <v>200</v>
      </c>
      <c r="Q795">
        <v>51779</v>
      </c>
      <c r="R795" t="s">
        <v>201</v>
      </c>
      <c r="S795" t="s">
        <v>202</v>
      </c>
      <c r="T795" t="s">
        <v>203</v>
      </c>
      <c r="U795" t="s">
        <v>1540</v>
      </c>
      <c r="V795" t="s">
        <v>1541</v>
      </c>
      <c r="W795" t="s">
        <v>658</v>
      </c>
    </row>
    <row r="796" spans="1:23" x14ac:dyDescent="0.25">
      <c r="A796" s="15">
        <v>43190</v>
      </c>
      <c r="B796" t="s">
        <v>517</v>
      </c>
      <c r="C796" t="s">
        <v>207</v>
      </c>
      <c r="E796" t="s">
        <v>195</v>
      </c>
      <c r="F796">
        <v>19.75</v>
      </c>
      <c r="G796">
        <v>19.75</v>
      </c>
      <c r="H796" t="s">
        <v>196</v>
      </c>
      <c r="I796" t="s">
        <v>197</v>
      </c>
      <c r="J796">
        <v>19.75</v>
      </c>
      <c r="K796">
        <v>19.75</v>
      </c>
      <c r="L796" t="s">
        <v>517</v>
      </c>
      <c r="M796" t="s">
        <v>198</v>
      </c>
      <c r="N796" t="s">
        <v>518</v>
      </c>
      <c r="O796">
        <v>0</v>
      </c>
      <c r="P796" t="s">
        <v>200</v>
      </c>
      <c r="Q796">
        <v>51807</v>
      </c>
      <c r="R796" t="s">
        <v>201</v>
      </c>
      <c r="S796" t="s">
        <v>202</v>
      </c>
      <c r="T796" t="s">
        <v>203</v>
      </c>
      <c r="U796" t="s">
        <v>1542</v>
      </c>
      <c r="V796" t="s">
        <v>1543</v>
      </c>
      <c r="W796" t="s">
        <v>658</v>
      </c>
    </row>
    <row r="797" spans="1:23" x14ac:dyDescent="0.25">
      <c r="A797" s="15">
        <v>43190</v>
      </c>
      <c r="B797" t="s">
        <v>521</v>
      </c>
      <c r="C797" t="s">
        <v>212</v>
      </c>
      <c r="E797" t="s">
        <v>195</v>
      </c>
      <c r="F797">
        <v>5393.26</v>
      </c>
      <c r="G797">
        <v>5393.26</v>
      </c>
      <c r="H797" t="s">
        <v>196</v>
      </c>
      <c r="I797" t="s">
        <v>197</v>
      </c>
      <c r="J797">
        <v>5393.26</v>
      </c>
      <c r="K797">
        <v>5393.26</v>
      </c>
      <c r="L797" t="s">
        <v>521</v>
      </c>
      <c r="M797" t="s">
        <v>198</v>
      </c>
      <c r="N797" t="s">
        <v>518</v>
      </c>
      <c r="O797">
        <v>0</v>
      </c>
      <c r="P797" t="s">
        <v>200</v>
      </c>
      <c r="Q797">
        <v>51806</v>
      </c>
      <c r="R797" t="s">
        <v>201</v>
      </c>
      <c r="S797" t="s">
        <v>202</v>
      </c>
      <c r="T797" t="s">
        <v>203</v>
      </c>
      <c r="U797" t="s">
        <v>1542</v>
      </c>
      <c r="V797" t="s">
        <v>1544</v>
      </c>
      <c r="W797" t="s">
        <v>658</v>
      </c>
    </row>
    <row r="798" spans="1:23" x14ac:dyDescent="0.25">
      <c r="A798" s="15">
        <v>43190</v>
      </c>
      <c r="B798" t="s">
        <v>521</v>
      </c>
      <c r="C798" t="s">
        <v>211</v>
      </c>
      <c r="E798" t="s">
        <v>195</v>
      </c>
      <c r="F798">
        <v>2788.73</v>
      </c>
      <c r="G798">
        <v>2788.73</v>
      </c>
      <c r="H798" t="s">
        <v>196</v>
      </c>
      <c r="I798" t="s">
        <v>197</v>
      </c>
      <c r="J798">
        <v>2788.73</v>
      </c>
      <c r="K798">
        <v>2788.73</v>
      </c>
      <c r="L798" t="s">
        <v>521</v>
      </c>
      <c r="M798" t="s">
        <v>198</v>
      </c>
      <c r="N798" t="s">
        <v>518</v>
      </c>
      <c r="O798">
        <v>0</v>
      </c>
      <c r="P798" t="s">
        <v>200</v>
      </c>
      <c r="Q798">
        <v>51806</v>
      </c>
      <c r="R798" t="s">
        <v>201</v>
      </c>
      <c r="S798" t="s">
        <v>202</v>
      </c>
      <c r="T798" t="s">
        <v>203</v>
      </c>
      <c r="U798" t="s">
        <v>1542</v>
      </c>
      <c r="V798" t="s">
        <v>1544</v>
      </c>
      <c r="W798" t="s">
        <v>658</v>
      </c>
    </row>
    <row r="799" spans="1:23" x14ac:dyDescent="0.25">
      <c r="A799" s="15">
        <v>43190</v>
      </c>
      <c r="B799" t="s">
        <v>521</v>
      </c>
      <c r="C799" t="s">
        <v>208</v>
      </c>
      <c r="E799" t="s">
        <v>195</v>
      </c>
      <c r="F799">
        <v>10790.58</v>
      </c>
      <c r="G799">
        <v>10790.58</v>
      </c>
      <c r="H799" t="s">
        <v>196</v>
      </c>
      <c r="I799" t="s">
        <v>197</v>
      </c>
      <c r="J799">
        <v>10790.58</v>
      </c>
      <c r="K799">
        <v>10790.58</v>
      </c>
      <c r="L799" t="s">
        <v>521</v>
      </c>
      <c r="M799" t="s">
        <v>198</v>
      </c>
      <c r="N799" t="s">
        <v>518</v>
      </c>
      <c r="O799">
        <v>0</v>
      </c>
      <c r="P799" t="s">
        <v>200</v>
      </c>
      <c r="Q799">
        <v>51806</v>
      </c>
      <c r="R799" t="s">
        <v>201</v>
      </c>
      <c r="S799" t="s">
        <v>202</v>
      </c>
      <c r="T799" t="s">
        <v>203</v>
      </c>
      <c r="U799" t="s">
        <v>1542</v>
      </c>
      <c r="V799" t="s">
        <v>1544</v>
      </c>
      <c r="W799" t="s">
        <v>658</v>
      </c>
    </row>
    <row r="800" spans="1:23" x14ac:dyDescent="0.25">
      <c r="A800" s="15">
        <v>43190</v>
      </c>
      <c r="B800" t="s">
        <v>521</v>
      </c>
      <c r="C800" t="s">
        <v>207</v>
      </c>
      <c r="E800" t="s">
        <v>195</v>
      </c>
      <c r="F800">
        <v>7152.86</v>
      </c>
      <c r="G800">
        <v>7152.86</v>
      </c>
      <c r="H800" t="s">
        <v>196</v>
      </c>
      <c r="I800" t="s">
        <v>197</v>
      </c>
      <c r="J800">
        <v>7152.86</v>
      </c>
      <c r="K800">
        <v>7152.86</v>
      </c>
      <c r="L800" t="s">
        <v>521</v>
      </c>
      <c r="M800" t="s">
        <v>198</v>
      </c>
      <c r="N800" t="s">
        <v>518</v>
      </c>
      <c r="O800">
        <v>0</v>
      </c>
      <c r="P800" t="s">
        <v>200</v>
      </c>
      <c r="Q800">
        <v>51806</v>
      </c>
      <c r="R800" t="s">
        <v>201</v>
      </c>
      <c r="S800" t="s">
        <v>202</v>
      </c>
      <c r="T800" t="s">
        <v>203</v>
      </c>
      <c r="U800" t="s">
        <v>1542</v>
      </c>
      <c r="V800" t="s">
        <v>1544</v>
      </c>
      <c r="W800" t="s">
        <v>658</v>
      </c>
    </row>
    <row r="801" spans="1:23" x14ac:dyDescent="0.25">
      <c r="A801" s="15">
        <v>43190</v>
      </c>
      <c r="B801" t="s">
        <v>521</v>
      </c>
      <c r="C801" t="s">
        <v>194</v>
      </c>
      <c r="E801" t="s">
        <v>195</v>
      </c>
      <c r="F801">
        <v>45775.66</v>
      </c>
      <c r="G801">
        <v>45775.66</v>
      </c>
      <c r="H801" t="s">
        <v>196</v>
      </c>
      <c r="I801" t="s">
        <v>197</v>
      </c>
      <c r="J801">
        <v>45775.66</v>
      </c>
      <c r="K801">
        <v>45775.66</v>
      </c>
      <c r="L801" t="s">
        <v>521</v>
      </c>
      <c r="M801" t="s">
        <v>198</v>
      </c>
      <c r="N801" t="s">
        <v>518</v>
      </c>
      <c r="O801">
        <v>0</v>
      </c>
      <c r="P801" t="s">
        <v>200</v>
      </c>
      <c r="Q801">
        <v>51806</v>
      </c>
      <c r="R801" t="s">
        <v>201</v>
      </c>
      <c r="S801" t="s">
        <v>202</v>
      </c>
      <c r="T801" t="s">
        <v>203</v>
      </c>
      <c r="U801" t="s">
        <v>1542</v>
      </c>
      <c r="V801" t="s">
        <v>1544</v>
      </c>
      <c r="W801" t="s">
        <v>658</v>
      </c>
    </row>
    <row r="802" spans="1:23" x14ac:dyDescent="0.25">
      <c r="A802" s="15">
        <v>43190</v>
      </c>
      <c r="B802" t="s">
        <v>523</v>
      </c>
      <c r="C802" t="s">
        <v>208</v>
      </c>
      <c r="E802" t="s">
        <v>195</v>
      </c>
      <c r="F802">
        <v>1050.5899999999999</v>
      </c>
      <c r="G802">
        <v>1050.5899999999999</v>
      </c>
      <c r="H802" t="s">
        <v>196</v>
      </c>
      <c r="I802" t="s">
        <v>197</v>
      </c>
      <c r="J802">
        <v>1050.5899999999999</v>
      </c>
      <c r="K802">
        <v>1050.5899999999999</v>
      </c>
      <c r="L802" t="s">
        <v>523</v>
      </c>
      <c r="M802" t="s">
        <v>198</v>
      </c>
      <c r="N802" t="s">
        <v>518</v>
      </c>
      <c r="O802">
        <v>0</v>
      </c>
      <c r="P802" t="s">
        <v>200</v>
      </c>
      <c r="Q802">
        <v>51808</v>
      </c>
      <c r="R802" t="s">
        <v>201</v>
      </c>
      <c r="S802" t="s">
        <v>202</v>
      </c>
      <c r="T802" t="s">
        <v>203</v>
      </c>
      <c r="U802" t="s">
        <v>1545</v>
      </c>
      <c r="V802" t="s">
        <v>1546</v>
      </c>
      <c r="W802" t="s">
        <v>658</v>
      </c>
    </row>
    <row r="803" spans="1:23" x14ac:dyDescent="0.25">
      <c r="A803" s="15">
        <v>43190</v>
      </c>
      <c r="B803" t="s">
        <v>523</v>
      </c>
      <c r="C803" t="s">
        <v>212</v>
      </c>
      <c r="E803" t="s">
        <v>195</v>
      </c>
      <c r="F803">
        <v>1892</v>
      </c>
      <c r="G803">
        <v>1892</v>
      </c>
      <c r="H803" t="s">
        <v>196</v>
      </c>
      <c r="I803" t="s">
        <v>197</v>
      </c>
      <c r="J803">
        <v>1892</v>
      </c>
      <c r="K803">
        <v>1892</v>
      </c>
      <c r="L803" t="s">
        <v>523</v>
      </c>
      <c r="M803" t="s">
        <v>198</v>
      </c>
      <c r="N803" t="s">
        <v>518</v>
      </c>
      <c r="O803">
        <v>0</v>
      </c>
      <c r="P803" t="s">
        <v>200</v>
      </c>
      <c r="Q803">
        <v>51808</v>
      </c>
      <c r="R803" t="s">
        <v>201</v>
      </c>
      <c r="S803" t="s">
        <v>202</v>
      </c>
      <c r="T803" t="s">
        <v>203</v>
      </c>
      <c r="U803" t="s">
        <v>1545</v>
      </c>
      <c r="V803" t="s">
        <v>1546</v>
      </c>
      <c r="W803" t="s">
        <v>658</v>
      </c>
    </row>
    <row r="804" spans="1:23" x14ac:dyDescent="0.25">
      <c r="A804" s="15">
        <v>43190</v>
      </c>
      <c r="B804" t="s">
        <v>523</v>
      </c>
      <c r="C804" t="s">
        <v>211</v>
      </c>
      <c r="E804" t="s">
        <v>195</v>
      </c>
      <c r="F804">
        <v>1003.94</v>
      </c>
      <c r="G804">
        <v>1003.94</v>
      </c>
      <c r="H804" t="s">
        <v>196</v>
      </c>
      <c r="I804" t="s">
        <v>197</v>
      </c>
      <c r="J804">
        <v>1003.94</v>
      </c>
      <c r="K804">
        <v>1003.94</v>
      </c>
      <c r="L804" t="s">
        <v>523</v>
      </c>
      <c r="M804" t="s">
        <v>198</v>
      </c>
      <c r="N804" t="s">
        <v>518</v>
      </c>
      <c r="O804">
        <v>0</v>
      </c>
      <c r="P804" t="s">
        <v>200</v>
      </c>
      <c r="Q804">
        <v>51808</v>
      </c>
      <c r="R804" t="s">
        <v>201</v>
      </c>
      <c r="S804" t="s">
        <v>202</v>
      </c>
      <c r="T804" t="s">
        <v>203</v>
      </c>
      <c r="U804" t="s">
        <v>1545</v>
      </c>
      <c r="V804" t="s">
        <v>1546</v>
      </c>
      <c r="W804" t="s">
        <v>658</v>
      </c>
    </row>
    <row r="805" spans="1:23" x14ac:dyDescent="0.25">
      <c r="A805" s="15">
        <v>43190</v>
      </c>
      <c r="B805" t="s">
        <v>523</v>
      </c>
      <c r="C805" t="s">
        <v>208</v>
      </c>
      <c r="E805" t="s">
        <v>195</v>
      </c>
      <c r="F805">
        <v>3389.9</v>
      </c>
      <c r="G805">
        <v>3389.9</v>
      </c>
      <c r="H805" t="s">
        <v>196</v>
      </c>
      <c r="I805" t="s">
        <v>197</v>
      </c>
      <c r="J805">
        <v>3389.9</v>
      </c>
      <c r="K805">
        <v>3389.9</v>
      </c>
      <c r="L805" t="s">
        <v>523</v>
      </c>
      <c r="M805" t="s">
        <v>198</v>
      </c>
      <c r="N805" t="s">
        <v>518</v>
      </c>
      <c r="O805">
        <v>0</v>
      </c>
      <c r="P805" t="s">
        <v>200</v>
      </c>
      <c r="Q805">
        <v>51808</v>
      </c>
      <c r="R805" t="s">
        <v>201</v>
      </c>
      <c r="S805" t="s">
        <v>202</v>
      </c>
      <c r="T805" t="s">
        <v>203</v>
      </c>
      <c r="U805" t="s">
        <v>1545</v>
      </c>
      <c r="V805" t="s">
        <v>1546</v>
      </c>
      <c r="W805" t="s">
        <v>658</v>
      </c>
    </row>
    <row r="806" spans="1:23" x14ac:dyDescent="0.25">
      <c r="A806" s="15">
        <v>43190</v>
      </c>
      <c r="B806" t="s">
        <v>523</v>
      </c>
      <c r="C806" t="s">
        <v>207</v>
      </c>
      <c r="E806" t="s">
        <v>195</v>
      </c>
      <c r="F806">
        <v>2049.37</v>
      </c>
      <c r="G806">
        <v>2049.37</v>
      </c>
      <c r="H806" t="s">
        <v>196</v>
      </c>
      <c r="I806" t="s">
        <v>197</v>
      </c>
      <c r="J806">
        <v>2049.37</v>
      </c>
      <c r="K806">
        <v>2049.37</v>
      </c>
      <c r="L806" t="s">
        <v>523</v>
      </c>
      <c r="M806" t="s">
        <v>198</v>
      </c>
      <c r="N806" t="s">
        <v>518</v>
      </c>
      <c r="O806">
        <v>0</v>
      </c>
      <c r="P806" t="s">
        <v>200</v>
      </c>
      <c r="Q806">
        <v>51808</v>
      </c>
      <c r="R806" t="s">
        <v>201</v>
      </c>
      <c r="S806" t="s">
        <v>202</v>
      </c>
      <c r="T806" t="s">
        <v>203</v>
      </c>
      <c r="U806" t="s">
        <v>1545</v>
      </c>
      <c r="V806" t="s">
        <v>1546</v>
      </c>
      <c r="W806" t="s">
        <v>658</v>
      </c>
    </row>
    <row r="807" spans="1:23" x14ac:dyDescent="0.25">
      <c r="A807" s="15">
        <v>43190</v>
      </c>
      <c r="B807" t="s">
        <v>523</v>
      </c>
      <c r="C807" t="s">
        <v>194</v>
      </c>
      <c r="E807" t="s">
        <v>195</v>
      </c>
      <c r="F807">
        <v>14060.14</v>
      </c>
      <c r="G807">
        <v>14060.14</v>
      </c>
      <c r="H807" t="s">
        <v>196</v>
      </c>
      <c r="I807" t="s">
        <v>197</v>
      </c>
      <c r="J807">
        <v>14060.14</v>
      </c>
      <c r="K807">
        <v>14060.14</v>
      </c>
      <c r="L807" t="s">
        <v>523</v>
      </c>
      <c r="M807" t="s">
        <v>198</v>
      </c>
      <c r="N807" t="s">
        <v>518</v>
      </c>
      <c r="O807">
        <v>0</v>
      </c>
      <c r="P807" t="s">
        <v>200</v>
      </c>
      <c r="Q807">
        <v>51808</v>
      </c>
      <c r="R807" t="s">
        <v>201</v>
      </c>
      <c r="S807" t="s">
        <v>202</v>
      </c>
      <c r="T807" t="s">
        <v>203</v>
      </c>
      <c r="U807" t="s">
        <v>1545</v>
      </c>
      <c r="V807" t="s">
        <v>1546</v>
      </c>
      <c r="W807" t="s">
        <v>658</v>
      </c>
    </row>
    <row r="808" spans="1:23" x14ac:dyDescent="0.25">
      <c r="A808" s="15">
        <v>43190</v>
      </c>
      <c r="B808" t="s">
        <v>526</v>
      </c>
      <c r="C808" t="s">
        <v>212</v>
      </c>
      <c r="E808" t="s">
        <v>195</v>
      </c>
      <c r="F808">
        <v>386.73</v>
      </c>
      <c r="G808">
        <v>386.73</v>
      </c>
      <c r="H808" t="s">
        <v>196</v>
      </c>
      <c r="I808" t="s">
        <v>197</v>
      </c>
      <c r="J808">
        <v>386.73</v>
      </c>
      <c r="K808">
        <v>386.73</v>
      </c>
      <c r="L808" t="s">
        <v>526</v>
      </c>
      <c r="M808" t="s">
        <v>198</v>
      </c>
      <c r="N808" t="s">
        <v>518</v>
      </c>
      <c r="O808">
        <v>0</v>
      </c>
      <c r="P808" t="s">
        <v>200</v>
      </c>
      <c r="Q808">
        <v>51809</v>
      </c>
      <c r="R808" t="s">
        <v>201</v>
      </c>
      <c r="S808" t="s">
        <v>202</v>
      </c>
      <c r="T808" t="s">
        <v>203</v>
      </c>
      <c r="U808" t="s">
        <v>1545</v>
      </c>
      <c r="V808" t="s">
        <v>1547</v>
      </c>
      <c r="W808" t="s">
        <v>658</v>
      </c>
    </row>
    <row r="809" spans="1:23" x14ac:dyDescent="0.25">
      <c r="A809" s="15">
        <v>43190</v>
      </c>
      <c r="B809" t="s">
        <v>526</v>
      </c>
      <c r="C809" t="s">
        <v>211</v>
      </c>
      <c r="E809" t="s">
        <v>195</v>
      </c>
      <c r="F809">
        <v>214.12</v>
      </c>
      <c r="G809">
        <v>214.12</v>
      </c>
      <c r="H809" t="s">
        <v>196</v>
      </c>
      <c r="I809" t="s">
        <v>197</v>
      </c>
      <c r="J809">
        <v>214.12</v>
      </c>
      <c r="K809">
        <v>214.12</v>
      </c>
      <c r="L809" t="s">
        <v>526</v>
      </c>
      <c r="M809" t="s">
        <v>198</v>
      </c>
      <c r="N809" t="s">
        <v>518</v>
      </c>
      <c r="O809">
        <v>0</v>
      </c>
      <c r="P809" t="s">
        <v>200</v>
      </c>
      <c r="Q809">
        <v>51809</v>
      </c>
      <c r="R809" t="s">
        <v>201</v>
      </c>
      <c r="S809" t="s">
        <v>202</v>
      </c>
      <c r="T809" t="s">
        <v>203</v>
      </c>
      <c r="U809" t="s">
        <v>1545</v>
      </c>
      <c r="V809" t="s">
        <v>1547</v>
      </c>
      <c r="W809" t="s">
        <v>658</v>
      </c>
    </row>
    <row r="810" spans="1:23" x14ac:dyDescent="0.25">
      <c r="A810" s="15">
        <v>43190</v>
      </c>
      <c r="B810" t="s">
        <v>526</v>
      </c>
      <c r="C810" t="s">
        <v>208</v>
      </c>
      <c r="E810" t="s">
        <v>195</v>
      </c>
      <c r="F810">
        <v>722.82</v>
      </c>
      <c r="G810">
        <v>722.82</v>
      </c>
      <c r="H810" t="s">
        <v>196</v>
      </c>
      <c r="I810" t="s">
        <v>197</v>
      </c>
      <c r="J810">
        <v>722.82</v>
      </c>
      <c r="K810">
        <v>722.82</v>
      </c>
      <c r="L810" t="s">
        <v>526</v>
      </c>
      <c r="M810" t="s">
        <v>198</v>
      </c>
      <c r="N810" t="s">
        <v>518</v>
      </c>
      <c r="O810">
        <v>0</v>
      </c>
      <c r="P810" t="s">
        <v>200</v>
      </c>
      <c r="Q810">
        <v>51809</v>
      </c>
      <c r="R810" t="s">
        <v>201</v>
      </c>
      <c r="S810" t="s">
        <v>202</v>
      </c>
      <c r="T810" t="s">
        <v>203</v>
      </c>
      <c r="U810" t="s">
        <v>1545</v>
      </c>
      <c r="V810" t="s">
        <v>1547</v>
      </c>
      <c r="W810" t="s">
        <v>658</v>
      </c>
    </row>
    <row r="811" spans="1:23" x14ac:dyDescent="0.25">
      <c r="A811" s="15">
        <v>43190</v>
      </c>
      <c r="B811" t="s">
        <v>526</v>
      </c>
      <c r="C811" t="s">
        <v>207</v>
      </c>
      <c r="E811" t="s">
        <v>195</v>
      </c>
      <c r="F811">
        <v>615.86</v>
      </c>
      <c r="G811">
        <v>615.86</v>
      </c>
      <c r="H811" t="s">
        <v>196</v>
      </c>
      <c r="I811" t="s">
        <v>197</v>
      </c>
      <c r="J811">
        <v>615.86</v>
      </c>
      <c r="K811">
        <v>615.86</v>
      </c>
      <c r="L811" t="s">
        <v>526</v>
      </c>
      <c r="M811" t="s">
        <v>198</v>
      </c>
      <c r="N811" t="s">
        <v>518</v>
      </c>
      <c r="O811">
        <v>0</v>
      </c>
      <c r="P811" t="s">
        <v>200</v>
      </c>
      <c r="Q811">
        <v>51809</v>
      </c>
      <c r="R811" t="s">
        <v>201</v>
      </c>
      <c r="S811" t="s">
        <v>202</v>
      </c>
      <c r="T811" t="s">
        <v>203</v>
      </c>
      <c r="U811" t="s">
        <v>1545</v>
      </c>
      <c r="V811" t="s">
        <v>1547</v>
      </c>
      <c r="W811" t="s">
        <v>658</v>
      </c>
    </row>
    <row r="812" spans="1:23" x14ac:dyDescent="0.25">
      <c r="A812" s="15">
        <v>43190</v>
      </c>
      <c r="B812" t="s">
        <v>526</v>
      </c>
      <c r="C812" t="s">
        <v>194</v>
      </c>
      <c r="E812" t="s">
        <v>195</v>
      </c>
      <c r="F812">
        <v>4690.6899999999996</v>
      </c>
      <c r="G812">
        <v>4690.6899999999996</v>
      </c>
      <c r="H812" t="s">
        <v>196</v>
      </c>
      <c r="I812" t="s">
        <v>197</v>
      </c>
      <c r="J812">
        <v>4690.6899999999996</v>
      </c>
      <c r="K812">
        <v>4690.6899999999996</v>
      </c>
      <c r="L812" t="s">
        <v>526</v>
      </c>
      <c r="M812" t="s">
        <v>198</v>
      </c>
      <c r="N812" t="s">
        <v>518</v>
      </c>
      <c r="O812">
        <v>0</v>
      </c>
      <c r="P812" t="s">
        <v>200</v>
      </c>
      <c r="Q812">
        <v>51809</v>
      </c>
      <c r="R812" t="s">
        <v>201</v>
      </c>
      <c r="S812" t="s">
        <v>202</v>
      </c>
      <c r="T812" t="s">
        <v>203</v>
      </c>
      <c r="U812" t="s">
        <v>1545</v>
      </c>
      <c r="V812" t="s">
        <v>1547</v>
      </c>
      <c r="W812" t="s">
        <v>658</v>
      </c>
    </row>
    <row r="813" spans="1:23" x14ac:dyDescent="0.25">
      <c r="A813" s="15">
        <v>43190</v>
      </c>
      <c r="B813" t="s">
        <v>528</v>
      </c>
      <c r="C813" t="s">
        <v>212</v>
      </c>
      <c r="E813" t="s">
        <v>195</v>
      </c>
      <c r="F813">
        <v>96.54</v>
      </c>
      <c r="G813">
        <v>96.54</v>
      </c>
      <c r="H813" t="s">
        <v>196</v>
      </c>
      <c r="I813" t="s">
        <v>197</v>
      </c>
      <c r="J813">
        <v>96.54</v>
      </c>
      <c r="K813">
        <v>96.54</v>
      </c>
      <c r="L813" t="s">
        <v>528</v>
      </c>
      <c r="M813" t="s">
        <v>198</v>
      </c>
      <c r="N813" t="s">
        <v>518</v>
      </c>
      <c r="O813">
        <v>0</v>
      </c>
      <c r="P813" t="s">
        <v>200</v>
      </c>
      <c r="Q813">
        <v>51810</v>
      </c>
      <c r="R813" t="s">
        <v>201</v>
      </c>
      <c r="S813" t="s">
        <v>202</v>
      </c>
      <c r="T813" t="s">
        <v>203</v>
      </c>
      <c r="U813" t="s">
        <v>1545</v>
      </c>
      <c r="V813" t="s">
        <v>1548</v>
      </c>
      <c r="W813" t="s">
        <v>658</v>
      </c>
    </row>
    <row r="814" spans="1:23" x14ac:dyDescent="0.25">
      <c r="A814" s="15">
        <v>43190</v>
      </c>
      <c r="B814" t="s">
        <v>528</v>
      </c>
      <c r="C814" t="s">
        <v>211</v>
      </c>
      <c r="E814" t="s">
        <v>195</v>
      </c>
      <c r="F814">
        <v>52.1</v>
      </c>
      <c r="G814">
        <v>52.1</v>
      </c>
      <c r="H814" t="s">
        <v>196</v>
      </c>
      <c r="I814" t="s">
        <v>197</v>
      </c>
      <c r="J814">
        <v>52.1</v>
      </c>
      <c r="K814">
        <v>52.1</v>
      </c>
      <c r="L814" t="s">
        <v>528</v>
      </c>
      <c r="M814" t="s">
        <v>198</v>
      </c>
      <c r="N814" t="s">
        <v>518</v>
      </c>
      <c r="O814">
        <v>0</v>
      </c>
      <c r="P814" t="s">
        <v>200</v>
      </c>
      <c r="Q814">
        <v>51810</v>
      </c>
      <c r="R814" t="s">
        <v>201</v>
      </c>
      <c r="S814" t="s">
        <v>202</v>
      </c>
      <c r="T814" t="s">
        <v>203</v>
      </c>
      <c r="U814" t="s">
        <v>1545</v>
      </c>
      <c r="V814" t="s">
        <v>1548</v>
      </c>
      <c r="W814" t="s">
        <v>658</v>
      </c>
    </row>
    <row r="815" spans="1:23" x14ac:dyDescent="0.25">
      <c r="A815" s="15">
        <v>43190</v>
      </c>
      <c r="B815" t="s">
        <v>528</v>
      </c>
      <c r="C815" t="s">
        <v>208</v>
      </c>
      <c r="E815" t="s">
        <v>195</v>
      </c>
      <c r="F815">
        <v>193.14</v>
      </c>
      <c r="G815">
        <v>193.14</v>
      </c>
      <c r="H815" t="s">
        <v>196</v>
      </c>
      <c r="I815" t="s">
        <v>197</v>
      </c>
      <c r="J815">
        <v>193.14</v>
      </c>
      <c r="K815">
        <v>193.14</v>
      </c>
      <c r="L815" t="s">
        <v>528</v>
      </c>
      <c r="M815" t="s">
        <v>198</v>
      </c>
      <c r="N815" t="s">
        <v>518</v>
      </c>
      <c r="O815">
        <v>0</v>
      </c>
      <c r="P815" t="s">
        <v>200</v>
      </c>
      <c r="Q815">
        <v>51810</v>
      </c>
      <c r="R815" t="s">
        <v>201</v>
      </c>
      <c r="S815" t="s">
        <v>202</v>
      </c>
      <c r="T815" t="s">
        <v>203</v>
      </c>
      <c r="U815" t="s">
        <v>1545</v>
      </c>
      <c r="V815" t="s">
        <v>1548</v>
      </c>
      <c r="W815" t="s">
        <v>658</v>
      </c>
    </row>
    <row r="816" spans="1:23" x14ac:dyDescent="0.25">
      <c r="A816" s="15">
        <v>43190</v>
      </c>
      <c r="B816" t="s">
        <v>528</v>
      </c>
      <c r="C816" t="s">
        <v>207</v>
      </c>
      <c r="E816" t="s">
        <v>195</v>
      </c>
      <c r="F816">
        <v>147.65</v>
      </c>
      <c r="G816">
        <v>147.65</v>
      </c>
      <c r="H816" t="s">
        <v>196</v>
      </c>
      <c r="I816" t="s">
        <v>197</v>
      </c>
      <c r="J816">
        <v>147.65</v>
      </c>
      <c r="K816">
        <v>147.65</v>
      </c>
      <c r="L816" t="s">
        <v>528</v>
      </c>
      <c r="M816" t="s">
        <v>198</v>
      </c>
      <c r="N816" t="s">
        <v>518</v>
      </c>
      <c r="O816">
        <v>0</v>
      </c>
      <c r="P816" t="s">
        <v>200</v>
      </c>
      <c r="Q816">
        <v>51810</v>
      </c>
      <c r="R816" t="s">
        <v>201</v>
      </c>
      <c r="S816" t="s">
        <v>202</v>
      </c>
      <c r="T816" t="s">
        <v>203</v>
      </c>
      <c r="U816" t="s">
        <v>1545</v>
      </c>
      <c r="V816" t="s">
        <v>1548</v>
      </c>
      <c r="W816" t="s">
        <v>658</v>
      </c>
    </row>
    <row r="817" spans="1:23" x14ac:dyDescent="0.25">
      <c r="A817" s="15">
        <v>43190</v>
      </c>
      <c r="B817" t="s">
        <v>528</v>
      </c>
      <c r="C817" t="s">
        <v>194</v>
      </c>
      <c r="E817" t="s">
        <v>195</v>
      </c>
      <c r="F817">
        <v>1019.87</v>
      </c>
      <c r="G817">
        <v>1019.87</v>
      </c>
      <c r="H817" t="s">
        <v>196</v>
      </c>
      <c r="I817" t="s">
        <v>197</v>
      </c>
      <c r="J817">
        <v>1019.87</v>
      </c>
      <c r="K817">
        <v>1019.87</v>
      </c>
      <c r="L817" t="s">
        <v>528</v>
      </c>
      <c r="M817" t="s">
        <v>198</v>
      </c>
      <c r="N817" t="s">
        <v>518</v>
      </c>
      <c r="O817">
        <v>0</v>
      </c>
      <c r="P817" t="s">
        <v>200</v>
      </c>
      <c r="Q817">
        <v>51810</v>
      </c>
      <c r="R817" t="s">
        <v>201</v>
      </c>
      <c r="S817" t="s">
        <v>202</v>
      </c>
      <c r="T817" t="s">
        <v>203</v>
      </c>
      <c r="U817" t="s">
        <v>1545</v>
      </c>
      <c r="V817" t="s">
        <v>1548</v>
      </c>
      <c r="W817" t="s">
        <v>658</v>
      </c>
    </row>
    <row r="818" spans="1:23" x14ac:dyDescent="0.25">
      <c r="A818" s="15">
        <v>43190</v>
      </c>
      <c r="B818" t="s">
        <v>530</v>
      </c>
      <c r="C818" t="s">
        <v>212</v>
      </c>
      <c r="E818" t="s">
        <v>195</v>
      </c>
      <c r="F818">
        <v>61.88</v>
      </c>
      <c r="G818">
        <v>61.88</v>
      </c>
      <c r="H818" t="s">
        <v>196</v>
      </c>
      <c r="I818" t="s">
        <v>197</v>
      </c>
      <c r="J818">
        <v>61.88</v>
      </c>
      <c r="K818">
        <v>61.88</v>
      </c>
      <c r="L818" t="s">
        <v>530</v>
      </c>
      <c r="M818" t="s">
        <v>198</v>
      </c>
      <c r="N818" t="s">
        <v>518</v>
      </c>
      <c r="O818">
        <v>0</v>
      </c>
      <c r="P818" t="s">
        <v>200</v>
      </c>
      <c r="Q818">
        <v>51811</v>
      </c>
      <c r="R818" t="s">
        <v>201</v>
      </c>
      <c r="S818" t="s">
        <v>202</v>
      </c>
      <c r="T818" t="s">
        <v>203</v>
      </c>
      <c r="U818" t="s">
        <v>1545</v>
      </c>
      <c r="V818" t="s">
        <v>1549</v>
      </c>
      <c r="W818" t="s">
        <v>658</v>
      </c>
    </row>
    <row r="819" spans="1:23" x14ac:dyDescent="0.25">
      <c r="A819" s="15">
        <v>43190</v>
      </c>
      <c r="B819" t="s">
        <v>530</v>
      </c>
      <c r="C819" t="s">
        <v>211</v>
      </c>
      <c r="E819" t="s">
        <v>195</v>
      </c>
      <c r="F819">
        <v>-30.94</v>
      </c>
      <c r="G819">
        <v>-30.94</v>
      </c>
      <c r="H819" t="s">
        <v>196</v>
      </c>
      <c r="I819" t="s">
        <v>197</v>
      </c>
      <c r="J819">
        <v>-30.94</v>
      </c>
      <c r="K819">
        <v>-30.94</v>
      </c>
      <c r="L819" t="s">
        <v>530</v>
      </c>
      <c r="M819" t="s">
        <v>198</v>
      </c>
      <c r="N819" t="s">
        <v>518</v>
      </c>
      <c r="O819">
        <v>0</v>
      </c>
      <c r="P819" t="s">
        <v>200</v>
      </c>
      <c r="Q819">
        <v>51811</v>
      </c>
      <c r="R819" t="s">
        <v>201</v>
      </c>
      <c r="S819" t="s">
        <v>202</v>
      </c>
      <c r="T819" t="s">
        <v>203</v>
      </c>
      <c r="U819" t="s">
        <v>1545</v>
      </c>
      <c r="V819" t="s">
        <v>1549</v>
      </c>
      <c r="W819" t="s">
        <v>658</v>
      </c>
    </row>
    <row r="820" spans="1:23" x14ac:dyDescent="0.25">
      <c r="A820" s="15">
        <v>43190</v>
      </c>
      <c r="B820" t="s">
        <v>530</v>
      </c>
      <c r="C820" t="s">
        <v>208</v>
      </c>
      <c r="E820" t="s">
        <v>195</v>
      </c>
      <c r="F820">
        <v>123.76</v>
      </c>
      <c r="G820">
        <v>123.76</v>
      </c>
      <c r="H820" t="s">
        <v>196</v>
      </c>
      <c r="I820" t="s">
        <v>197</v>
      </c>
      <c r="J820">
        <v>123.76</v>
      </c>
      <c r="K820">
        <v>123.76</v>
      </c>
      <c r="L820" t="s">
        <v>530</v>
      </c>
      <c r="M820" t="s">
        <v>198</v>
      </c>
      <c r="N820" t="s">
        <v>518</v>
      </c>
      <c r="O820">
        <v>0</v>
      </c>
      <c r="P820" t="s">
        <v>200</v>
      </c>
      <c r="Q820">
        <v>51811</v>
      </c>
      <c r="R820" t="s">
        <v>201</v>
      </c>
      <c r="S820" t="s">
        <v>202</v>
      </c>
      <c r="T820" t="s">
        <v>203</v>
      </c>
      <c r="U820" t="s">
        <v>1545</v>
      </c>
      <c r="V820" t="s">
        <v>1549</v>
      </c>
      <c r="W820" t="s">
        <v>658</v>
      </c>
    </row>
    <row r="821" spans="1:23" x14ac:dyDescent="0.25">
      <c r="A821" s="15">
        <v>43190</v>
      </c>
      <c r="B821" t="s">
        <v>530</v>
      </c>
      <c r="C821" t="s">
        <v>207</v>
      </c>
      <c r="E821" t="s">
        <v>195</v>
      </c>
      <c r="F821">
        <v>61.88</v>
      </c>
      <c r="G821">
        <v>61.88</v>
      </c>
      <c r="H821" t="s">
        <v>196</v>
      </c>
      <c r="I821" t="s">
        <v>197</v>
      </c>
      <c r="J821">
        <v>61.88</v>
      </c>
      <c r="K821">
        <v>61.88</v>
      </c>
      <c r="L821" t="s">
        <v>530</v>
      </c>
      <c r="M821" t="s">
        <v>198</v>
      </c>
      <c r="N821" t="s">
        <v>518</v>
      </c>
      <c r="O821">
        <v>0</v>
      </c>
      <c r="P821" t="s">
        <v>200</v>
      </c>
      <c r="Q821">
        <v>51811</v>
      </c>
      <c r="R821" t="s">
        <v>201</v>
      </c>
      <c r="S821" t="s">
        <v>202</v>
      </c>
      <c r="T821" t="s">
        <v>203</v>
      </c>
      <c r="U821" t="s">
        <v>1545</v>
      </c>
      <c r="V821" t="s">
        <v>1549</v>
      </c>
      <c r="W821" t="s">
        <v>658</v>
      </c>
    </row>
    <row r="822" spans="1:23" x14ac:dyDescent="0.25">
      <c r="A822" s="15">
        <v>43190</v>
      </c>
      <c r="B822" t="s">
        <v>530</v>
      </c>
      <c r="C822" t="s">
        <v>194</v>
      </c>
      <c r="E822" t="s">
        <v>195</v>
      </c>
      <c r="F822">
        <v>402.22</v>
      </c>
      <c r="G822">
        <v>402.22</v>
      </c>
      <c r="H822" t="s">
        <v>196</v>
      </c>
      <c r="I822" t="s">
        <v>197</v>
      </c>
      <c r="J822">
        <v>402.22</v>
      </c>
      <c r="K822">
        <v>402.22</v>
      </c>
      <c r="L822" t="s">
        <v>530</v>
      </c>
      <c r="M822" t="s">
        <v>198</v>
      </c>
      <c r="N822" t="s">
        <v>518</v>
      </c>
      <c r="O822">
        <v>0</v>
      </c>
      <c r="P822" t="s">
        <v>200</v>
      </c>
      <c r="Q822">
        <v>51811</v>
      </c>
      <c r="R822" t="s">
        <v>201</v>
      </c>
      <c r="S822" t="s">
        <v>202</v>
      </c>
      <c r="T822" t="s">
        <v>203</v>
      </c>
      <c r="U822" t="s">
        <v>1545</v>
      </c>
      <c r="V822" t="s">
        <v>1549</v>
      </c>
      <c r="W822" t="s">
        <v>658</v>
      </c>
    </row>
    <row r="823" spans="1:23" x14ac:dyDescent="0.25">
      <c r="A823" s="15">
        <v>43190</v>
      </c>
      <c r="B823" t="s">
        <v>532</v>
      </c>
      <c r="C823" t="s">
        <v>212</v>
      </c>
      <c r="E823" t="s">
        <v>195</v>
      </c>
      <c r="F823">
        <v>167.37</v>
      </c>
      <c r="G823">
        <v>167.37</v>
      </c>
      <c r="H823" t="s">
        <v>196</v>
      </c>
      <c r="I823" t="s">
        <v>197</v>
      </c>
      <c r="J823">
        <v>167.37</v>
      </c>
      <c r="K823">
        <v>167.37</v>
      </c>
      <c r="L823" t="s">
        <v>532</v>
      </c>
      <c r="M823" t="s">
        <v>198</v>
      </c>
      <c r="N823" t="s">
        <v>518</v>
      </c>
      <c r="O823">
        <v>0</v>
      </c>
      <c r="P823" t="s">
        <v>200</v>
      </c>
      <c r="Q823">
        <v>51812</v>
      </c>
      <c r="R823" t="s">
        <v>201</v>
      </c>
      <c r="S823" t="s">
        <v>202</v>
      </c>
      <c r="T823" t="s">
        <v>203</v>
      </c>
      <c r="U823" t="s">
        <v>1545</v>
      </c>
      <c r="V823" t="s">
        <v>1550</v>
      </c>
      <c r="W823" t="s">
        <v>658</v>
      </c>
    </row>
    <row r="824" spans="1:23" x14ac:dyDescent="0.25">
      <c r="A824" s="15">
        <v>43190</v>
      </c>
      <c r="B824" t="s">
        <v>532</v>
      </c>
      <c r="C824" t="s">
        <v>211</v>
      </c>
      <c r="E824" t="s">
        <v>195</v>
      </c>
      <c r="F824">
        <v>107.29</v>
      </c>
      <c r="G824">
        <v>107.29</v>
      </c>
      <c r="H824" t="s">
        <v>196</v>
      </c>
      <c r="I824" t="s">
        <v>197</v>
      </c>
      <c r="J824">
        <v>107.29</v>
      </c>
      <c r="K824">
        <v>107.29</v>
      </c>
      <c r="L824" t="s">
        <v>532</v>
      </c>
      <c r="M824" t="s">
        <v>198</v>
      </c>
      <c r="N824" t="s">
        <v>518</v>
      </c>
      <c r="O824">
        <v>0</v>
      </c>
      <c r="P824" t="s">
        <v>200</v>
      </c>
      <c r="Q824">
        <v>51812</v>
      </c>
      <c r="R824" t="s">
        <v>201</v>
      </c>
      <c r="S824" t="s">
        <v>202</v>
      </c>
      <c r="T824" t="s">
        <v>203</v>
      </c>
      <c r="U824" t="s">
        <v>1545</v>
      </c>
      <c r="V824" t="s">
        <v>1550</v>
      </c>
      <c r="W824" t="s">
        <v>658</v>
      </c>
    </row>
    <row r="825" spans="1:23" x14ac:dyDescent="0.25">
      <c r="A825" s="15">
        <v>43190</v>
      </c>
      <c r="B825" t="s">
        <v>532</v>
      </c>
      <c r="C825" t="s">
        <v>208</v>
      </c>
      <c r="E825" t="s">
        <v>195</v>
      </c>
      <c r="F825">
        <v>291.83</v>
      </c>
      <c r="G825">
        <v>291.83</v>
      </c>
      <c r="H825" t="s">
        <v>196</v>
      </c>
      <c r="I825" t="s">
        <v>197</v>
      </c>
      <c r="J825">
        <v>291.83</v>
      </c>
      <c r="K825">
        <v>291.83</v>
      </c>
      <c r="L825" t="s">
        <v>532</v>
      </c>
      <c r="M825" t="s">
        <v>198</v>
      </c>
      <c r="N825" t="s">
        <v>518</v>
      </c>
      <c r="O825">
        <v>0</v>
      </c>
      <c r="P825" t="s">
        <v>200</v>
      </c>
      <c r="Q825">
        <v>51812</v>
      </c>
      <c r="R825" t="s">
        <v>201</v>
      </c>
      <c r="S825" t="s">
        <v>202</v>
      </c>
      <c r="T825" t="s">
        <v>203</v>
      </c>
      <c r="U825" t="s">
        <v>1545</v>
      </c>
      <c r="V825" t="s">
        <v>1550</v>
      </c>
      <c r="W825" t="s">
        <v>658</v>
      </c>
    </row>
    <row r="826" spans="1:23" x14ac:dyDescent="0.25">
      <c r="A826" s="15">
        <v>43190</v>
      </c>
      <c r="B826" t="s">
        <v>532</v>
      </c>
      <c r="C826" t="s">
        <v>207</v>
      </c>
      <c r="E826" t="s">
        <v>195</v>
      </c>
      <c r="F826">
        <v>124.7</v>
      </c>
      <c r="G826">
        <v>124.7</v>
      </c>
      <c r="H826" t="s">
        <v>196</v>
      </c>
      <c r="I826" t="s">
        <v>197</v>
      </c>
      <c r="J826">
        <v>124.7</v>
      </c>
      <c r="K826">
        <v>124.7</v>
      </c>
      <c r="L826" t="s">
        <v>532</v>
      </c>
      <c r="M826" t="s">
        <v>198</v>
      </c>
      <c r="N826" t="s">
        <v>518</v>
      </c>
      <c r="O826">
        <v>0</v>
      </c>
      <c r="P826" t="s">
        <v>200</v>
      </c>
      <c r="Q826">
        <v>51812</v>
      </c>
      <c r="R826" t="s">
        <v>201</v>
      </c>
      <c r="S826" t="s">
        <v>202</v>
      </c>
      <c r="T826" t="s">
        <v>203</v>
      </c>
      <c r="U826" t="s">
        <v>1545</v>
      </c>
      <c r="V826" t="s">
        <v>1550</v>
      </c>
      <c r="W826" t="s">
        <v>658</v>
      </c>
    </row>
    <row r="827" spans="1:23" x14ac:dyDescent="0.25">
      <c r="A827" s="15">
        <v>43190</v>
      </c>
      <c r="B827" t="s">
        <v>532</v>
      </c>
      <c r="C827" t="s">
        <v>194</v>
      </c>
      <c r="E827" t="s">
        <v>195</v>
      </c>
      <c r="F827">
        <v>550.4</v>
      </c>
      <c r="G827">
        <v>550.4</v>
      </c>
      <c r="H827" t="s">
        <v>196</v>
      </c>
      <c r="I827" t="s">
        <v>197</v>
      </c>
      <c r="J827">
        <v>550.4</v>
      </c>
      <c r="K827">
        <v>550.4</v>
      </c>
      <c r="L827" t="s">
        <v>532</v>
      </c>
      <c r="M827" t="s">
        <v>198</v>
      </c>
      <c r="N827" t="s">
        <v>518</v>
      </c>
      <c r="O827">
        <v>0</v>
      </c>
      <c r="P827" t="s">
        <v>200</v>
      </c>
      <c r="Q827">
        <v>51812</v>
      </c>
      <c r="R827" t="s">
        <v>201</v>
      </c>
      <c r="S827" t="s">
        <v>202</v>
      </c>
      <c r="T827" t="s">
        <v>203</v>
      </c>
      <c r="U827" t="s">
        <v>1545</v>
      </c>
      <c r="V827" t="s">
        <v>1550</v>
      </c>
      <c r="W827" t="s">
        <v>658</v>
      </c>
    </row>
    <row r="828" spans="1:23" x14ac:dyDescent="0.25">
      <c r="A828" s="15">
        <v>43190</v>
      </c>
      <c r="B828" t="s">
        <v>1015</v>
      </c>
      <c r="C828" t="s">
        <v>208</v>
      </c>
      <c r="E828" t="s">
        <v>195</v>
      </c>
      <c r="F828">
        <v>75</v>
      </c>
      <c r="G828">
        <v>75</v>
      </c>
      <c r="H828" t="s">
        <v>196</v>
      </c>
      <c r="I828" t="s">
        <v>197</v>
      </c>
      <c r="J828">
        <v>75</v>
      </c>
      <c r="K828">
        <v>75</v>
      </c>
      <c r="L828" t="s">
        <v>1015</v>
      </c>
      <c r="M828" t="s">
        <v>198</v>
      </c>
      <c r="N828" t="s">
        <v>199</v>
      </c>
      <c r="O828">
        <v>0</v>
      </c>
      <c r="P828" t="s">
        <v>200</v>
      </c>
      <c r="Q828">
        <v>51804</v>
      </c>
      <c r="R828" t="s">
        <v>201</v>
      </c>
      <c r="S828" t="s">
        <v>202</v>
      </c>
      <c r="T828" t="s">
        <v>203</v>
      </c>
      <c r="U828" t="s">
        <v>1551</v>
      </c>
      <c r="V828" t="s">
        <v>1552</v>
      </c>
      <c r="W828" t="s">
        <v>658</v>
      </c>
    </row>
    <row r="829" spans="1:23" x14ac:dyDescent="0.25">
      <c r="A829" s="15">
        <v>43190</v>
      </c>
      <c r="B829" t="s">
        <v>1015</v>
      </c>
      <c r="C829" t="s">
        <v>211</v>
      </c>
      <c r="E829" t="s">
        <v>195</v>
      </c>
      <c r="F829">
        <v>525</v>
      </c>
      <c r="G829">
        <v>525</v>
      </c>
      <c r="H829" t="s">
        <v>196</v>
      </c>
      <c r="I829" t="s">
        <v>197</v>
      </c>
      <c r="J829">
        <v>525</v>
      </c>
      <c r="K829">
        <v>525</v>
      </c>
      <c r="L829" t="s">
        <v>1015</v>
      </c>
      <c r="M829" t="s">
        <v>198</v>
      </c>
      <c r="N829" t="s">
        <v>199</v>
      </c>
      <c r="O829">
        <v>0</v>
      </c>
      <c r="P829" t="s">
        <v>200</v>
      </c>
      <c r="Q829">
        <v>51804</v>
      </c>
      <c r="R829" t="s">
        <v>201</v>
      </c>
      <c r="S829" t="s">
        <v>202</v>
      </c>
      <c r="T829" t="s">
        <v>203</v>
      </c>
      <c r="U829" t="s">
        <v>1551</v>
      </c>
      <c r="V829" t="s">
        <v>1552</v>
      </c>
      <c r="W829" t="s">
        <v>658</v>
      </c>
    </row>
    <row r="830" spans="1:23" x14ac:dyDescent="0.25">
      <c r="A830" s="15">
        <v>43191</v>
      </c>
      <c r="B830" t="s">
        <v>213</v>
      </c>
      <c r="C830" t="s">
        <v>208</v>
      </c>
      <c r="E830" t="s">
        <v>195</v>
      </c>
      <c r="F830">
        <v>4.0199999999999996</v>
      </c>
      <c r="G830">
        <v>4.0199999999999996</v>
      </c>
      <c r="H830" t="s">
        <v>196</v>
      </c>
      <c r="I830" t="s">
        <v>197</v>
      </c>
      <c r="J830">
        <v>4.0199999999999996</v>
      </c>
      <c r="K830">
        <v>4.0199999999999996</v>
      </c>
      <c r="L830" t="s">
        <v>213</v>
      </c>
      <c r="M830" t="s">
        <v>198</v>
      </c>
      <c r="N830" t="s">
        <v>199</v>
      </c>
      <c r="O830">
        <v>0</v>
      </c>
      <c r="P830" t="s">
        <v>200</v>
      </c>
      <c r="Q830">
        <v>51326</v>
      </c>
      <c r="R830" t="s">
        <v>201</v>
      </c>
      <c r="S830" t="s">
        <v>202</v>
      </c>
      <c r="T830" t="s">
        <v>203</v>
      </c>
      <c r="U830" t="s">
        <v>1553</v>
      </c>
      <c r="V830" t="s">
        <v>1554</v>
      </c>
      <c r="W830" t="s">
        <v>658</v>
      </c>
    </row>
    <row r="831" spans="1:23" x14ac:dyDescent="0.25">
      <c r="A831" s="15">
        <v>43191</v>
      </c>
      <c r="B831" t="s">
        <v>1535</v>
      </c>
      <c r="C831" t="s">
        <v>208</v>
      </c>
      <c r="E831" t="s">
        <v>195</v>
      </c>
      <c r="F831">
        <v>50</v>
      </c>
      <c r="G831">
        <v>50</v>
      </c>
      <c r="H831" t="s">
        <v>196</v>
      </c>
      <c r="I831" t="s">
        <v>197</v>
      </c>
      <c r="J831">
        <v>50</v>
      </c>
      <c r="K831">
        <v>50</v>
      </c>
      <c r="L831" t="s">
        <v>1535</v>
      </c>
      <c r="M831" t="s">
        <v>198</v>
      </c>
      <c r="N831" t="s">
        <v>199</v>
      </c>
      <c r="O831">
        <v>0</v>
      </c>
      <c r="P831" t="s">
        <v>200</v>
      </c>
      <c r="Q831">
        <v>51330</v>
      </c>
      <c r="R831" t="s">
        <v>201</v>
      </c>
      <c r="S831" t="s">
        <v>202</v>
      </c>
      <c r="T831" t="s">
        <v>203</v>
      </c>
      <c r="U831" t="s">
        <v>1555</v>
      </c>
      <c r="V831" t="s">
        <v>1556</v>
      </c>
      <c r="W831" t="s">
        <v>658</v>
      </c>
    </row>
    <row r="832" spans="1:23" x14ac:dyDescent="0.25">
      <c r="A832" s="15">
        <v>43191</v>
      </c>
      <c r="B832" t="s">
        <v>193</v>
      </c>
      <c r="C832" t="s">
        <v>194</v>
      </c>
      <c r="E832" t="s">
        <v>195</v>
      </c>
      <c r="F832">
        <v>420.05</v>
      </c>
      <c r="G832">
        <v>420.05</v>
      </c>
      <c r="H832" t="s">
        <v>196</v>
      </c>
      <c r="I832" t="s">
        <v>197</v>
      </c>
      <c r="J832">
        <v>420.05</v>
      </c>
      <c r="K832">
        <v>420.05</v>
      </c>
      <c r="L832" t="s">
        <v>193</v>
      </c>
      <c r="M832" t="s">
        <v>198</v>
      </c>
      <c r="N832" t="s">
        <v>199</v>
      </c>
      <c r="O832">
        <v>0</v>
      </c>
      <c r="P832" t="s">
        <v>200</v>
      </c>
      <c r="Q832">
        <v>51409</v>
      </c>
      <c r="R832" t="s">
        <v>201</v>
      </c>
      <c r="S832" t="s">
        <v>202</v>
      </c>
      <c r="T832" t="s">
        <v>203</v>
      </c>
      <c r="U832" t="s">
        <v>1557</v>
      </c>
      <c r="V832" t="s">
        <v>1558</v>
      </c>
      <c r="W832" t="s">
        <v>658</v>
      </c>
    </row>
    <row r="833" spans="1:23" x14ac:dyDescent="0.25">
      <c r="A833" s="15">
        <v>43191</v>
      </c>
      <c r="B833" t="s">
        <v>193</v>
      </c>
      <c r="C833" t="s">
        <v>207</v>
      </c>
      <c r="E833" t="s">
        <v>195</v>
      </c>
      <c r="F833">
        <v>420.04</v>
      </c>
      <c r="G833">
        <v>420.04</v>
      </c>
      <c r="H833" t="s">
        <v>196</v>
      </c>
      <c r="I833" t="s">
        <v>197</v>
      </c>
      <c r="J833">
        <v>420.04</v>
      </c>
      <c r="K833">
        <v>420.04</v>
      </c>
      <c r="L833" t="s">
        <v>193</v>
      </c>
      <c r="M833" t="s">
        <v>198</v>
      </c>
      <c r="N833" t="s">
        <v>199</v>
      </c>
      <c r="O833">
        <v>0</v>
      </c>
      <c r="P833" t="s">
        <v>200</v>
      </c>
      <c r="Q833">
        <v>51409</v>
      </c>
      <c r="R833" t="s">
        <v>201</v>
      </c>
      <c r="S833" t="s">
        <v>202</v>
      </c>
      <c r="T833" t="s">
        <v>203</v>
      </c>
      <c r="U833" t="s">
        <v>1557</v>
      </c>
      <c r="V833" t="s">
        <v>1558</v>
      </c>
      <c r="W833" t="s">
        <v>658</v>
      </c>
    </row>
    <row r="834" spans="1:23" x14ac:dyDescent="0.25">
      <c r="A834" s="15">
        <v>43191</v>
      </c>
      <c r="B834" t="s">
        <v>193</v>
      </c>
      <c r="C834" t="s">
        <v>211</v>
      </c>
      <c r="E834" t="s">
        <v>195</v>
      </c>
      <c r="F834">
        <v>313.38</v>
      </c>
      <c r="G834">
        <v>313.38</v>
      </c>
      <c r="H834" t="s">
        <v>196</v>
      </c>
      <c r="I834" t="s">
        <v>197</v>
      </c>
      <c r="J834">
        <v>313.38</v>
      </c>
      <c r="K834">
        <v>313.38</v>
      </c>
      <c r="L834" t="s">
        <v>193</v>
      </c>
      <c r="M834" t="s">
        <v>198</v>
      </c>
      <c r="N834" t="s">
        <v>199</v>
      </c>
      <c r="O834">
        <v>0</v>
      </c>
      <c r="P834" t="s">
        <v>200</v>
      </c>
      <c r="Q834">
        <v>51410</v>
      </c>
      <c r="R834" t="s">
        <v>201</v>
      </c>
      <c r="S834" t="s">
        <v>202</v>
      </c>
      <c r="T834" t="s">
        <v>203</v>
      </c>
      <c r="U834" t="s">
        <v>1559</v>
      </c>
      <c r="V834" t="s">
        <v>1560</v>
      </c>
      <c r="W834" t="s">
        <v>658</v>
      </c>
    </row>
    <row r="835" spans="1:23" x14ac:dyDescent="0.25">
      <c r="A835" s="15">
        <v>43191</v>
      </c>
      <c r="B835" t="s">
        <v>193</v>
      </c>
      <c r="C835" t="s">
        <v>212</v>
      </c>
      <c r="E835" t="s">
        <v>195</v>
      </c>
      <c r="F835">
        <v>313.38</v>
      </c>
      <c r="G835">
        <v>313.38</v>
      </c>
      <c r="H835" t="s">
        <v>196</v>
      </c>
      <c r="I835" t="s">
        <v>197</v>
      </c>
      <c r="J835">
        <v>313.38</v>
      </c>
      <c r="K835">
        <v>313.38</v>
      </c>
      <c r="L835" t="s">
        <v>193</v>
      </c>
      <c r="M835" t="s">
        <v>198</v>
      </c>
      <c r="N835" t="s">
        <v>199</v>
      </c>
      <c r="O835">
        <v>0</v>
      </c>
      <c r="P835" t="s">
        <v>200</v>
      </c>
      <c r="Q835">
        <v>51410</v>
      </c>
      <c r="R835" t="s">
        <v>201</v>
      </c>
      <c r="S835" t="s">
        <v>202</v>
      </c>
      <c r="T835" t="s">
        <v>203</v>
      </c>
      <c r="U835" t="s">
        <v>1559</v>
      </c>
      <c r="V835" t="s">
        <v>1560</v>
      </c>
      <c r="W835" t="s">
        <v>658</v>
      </c>
    </row>
    <row r="836" spans="1:23" x14ac:dyDescent="0.25">
      <c r="A836" s="15">
        <v>43191</v>
      </c>
      <c r="B836" t="s">
        <v>193</v>
      </c>
      <c r="C836" t="s">
        <v>208</v>
      </c>
      <c r="E836" t="s">
        <v>195</v>
      </c>
      <c r="F836">
        <v>313.39999999999998</v>
      </c>
      <c r="G836">
        <v>313.39999999999998</v>
      </c>
      <c r="H836" t="s">
        <v>196</v>
      </c>
      <c r="I836" t="s">
        <v>197</v>
      </c>
      <c r="J836">
        <v>313.39999999999998</v>
      </c>
      <c r="K836">
        <v>313.39999999999998</v>
      </c>
      <c r="L836" t="s">
        <v>193</v>
      </c>
      <c r="M836" t="s">
        <v>198</v>
      </c>
      <c r="N836" t="s">
        <v>199</v>
      </c>
      <c r="O836">
        <v>0</v>
      </c>
      <c r="P836" t="s">
        <v>200</v>
      </c>
      <c r="Q836">
        <v>51410</v>
      </c>
      <c r="R836" t="s">
        <v>201</v>
      </c>
      <c r="S836" t="s">
        <v>202</v>
      </c>
      <c r="T836" t="s">
        <v>203</v>
      </c>
      <c r="U836" t="s">
        <v>1559</v>
      </c>
      <c r="V836" t="s">
        <v>1560</v>
      </c>
      <c r="W836" t="s">
        <v>658</v>
      </c>
    </row>
    <row r="837" spans="1:23" x14ac:dyDescent="0.25">
      <c r="A837" s="15">
        <v>43191</v>
      </c>
      <c r="B837" t="s">
        <v>306</v>
      </c>
      <c r="C837" t="s">
        <v>211</v>
      </c>
      <c r="E837" t="s">
        <v>195</v>
      </c>
      <c r="F837">
        <v>311.17</v>
      </c>
      <c r="G837">
        <v>311.17</v>
      </c>
      <c r="H837" t="s">
        <v>196</v>
      </c>
      <c r="I837" t="s">
        <v>197</v>
      </c>
      <c r="J837">
        <v>311.17</v>
      </c>
      <c r="K837">
        <v>311.17</v>
      </c>
      <c r="L837" t="s">
        <v>306</v>
      </c>
      <c r="M837" t="s">
        <v>198</v>
      </c>
      <c r="N837" t="s">
        <v>199</v>
      </c>
      <c r="O837">
        <v>0</v>
      </c>
      <c r="P837" t="s">
        <v>200</v>
      </c>
      <c r="Q837">
        <v>51850</v>
      </c>
      <c r="R837" t="s">
        <v>201</v>
      </c>
      <c r="S837" t="s">
        <v>202</v>
      </c>
      <c r="T837" t="s">
        <v>203</v>
      </c>
      <c r="U837" t="s">
        <v>1561</v>
      </c>
      <c r="V837" t="s">
        <v>1562</v>
      </c>
      <c r="W837" t="s">
        <v>658</v>
      </c>
    </row>
    <row r="838" spans="1:23" x14ac:dyDescent="0.25">
      <c r="A838" s="15">
        <v>43191</v>
      </c>
      <c r="B838" t="s">
        <v>475</v>
      </c>
      <c r="C838" t="s">
        <v>211</v>
      </c>
      <c r="E838" t="s">
        <v>195</v>
      </c>
      <c r="F838">
        <v>483</v>
      </c>
      <c r="G838">
        <v>483</v>
      </c>
      <c r="H838" t="s">
        <v>196</v>
      </c>
      <c r="I838" t="s">
        <v>197</v>
      </c>
      <c r="J838">
        <v>483</v>
      </c>
      <c r="K838">
        <v>483</v>
      </c>
      <c r="L838" t="s">
        <v>475</v>
      </c>
      <c r="M838" t="s">
        <v>198</v>
      </c>
      <c r="N838" t="s">
        <v>199</v>
      </c>
      <c r="O838">
        <v>0</v>
      </c>
      <c r="P838" t="s">
        <v>200</v>
      </c>
      <c r="Q838">
        <v>51851</v>
      </c>
      <c r="R838" t="s">
        <v>201</v>
      </c>
      <c r="S838" t="s">
        <v>202</v>
      </c>
      <c r="T838" t="s">
        <v>203</v>
      </c>
      <c r="U838" t="s">
        <v>1563</v>
      </c>
      <c r="V838" t="s">
        <v>1564</v>
      </c>
      <c r="W838" t="s">
        <v>658</v>
      </c>
    </row>
    <row r="839" spans="1:23" x14ac:dyDescent="0.25">
      <c r="A839" s="15">
        <v>43191</v>
      </c>
      <c r="B839" t="s">
        <v>213</v>
      </c>
      <c r="C839" t="s">
        <v>211</v>
      </c>
      <c r="E839" t="s">
        <v>195</v>
      </c>
      <c r="F839">
        <v>4.0199999999999996</v>
      </c>
      <c r="G839">
        <v>4.0199999999999996</v>
      </c>
      <c r="H839" t="s">
        <v>196</v>
      </c>
      <c r="I839" t="s">
        <v>197</v>
      </c>
      <c r="J839">
        <v>4.0199999999999996</v>
      </c>
      <c r="K839">
        <v>4.0199999999999996</v>
      </c>
      <c r="L839" t="s">
        <v>213</v>
      </c>
      <c r="M839" t="s">
        <v>198</v>
      </c>
      <c r="N839" t="s">
        <v>199</v>
      </c>
      <c r="O839">
        <v>0</v>
      </c>
      <c r="P839" t="s">
        <v>200</v>
      </c>
      <c r="Q839">
        <v>51326</v>
      </c>
      <c r="R839" t="s">
        <v>201</v>
      </c>
      <c r="S839" t="s">
        <v>202</v>
      </c>
      <c r="T839" t="s">
        <v>203</v>
      </c>
      <c r="U839" t="s">
        <v>1553</v>
      </c>
      <c r="V839" t="s">
        <v>1554</v>
      </c>
      <c r="W839" t="s">
        <v>658</v>
      </c>
    </row>
    <row r="840" spans="1:23" x14ac:dyDescent="0.25">
      <c r="A840" s="15">
        <v>43191</v>
      </c>
      <c r="B840" t="s">
        <v>213</v>
      </c>
      <c r="C840" t="s">
        <v>212</v>
      </c>
      <c r="E840" t="s">
        <v>195</v>
      </c>
      <c r="F840">
        <v>4.0199999999999996</v>
      </c>
      <c r="G840">
        <v>4.0199999999999996</v>
      </c>
      <c r="H840" t="s">
        <v>196</v>
      </c>
      <c r="I840" t="s">
        <v>197</v>
      </c>
      <c r="J840">
        <v>4.0199999999999996</v>
      </c>
      <c r="K840">
        <v>4.0199999999999996</v>
      </c>
      <c r="L840" t="s">
        <v>213</v>
      </c>
      <c r="M840" t="s">
        <v>198</v>
      </c>
      <c r="N840" t="s">
        <v>199</v>
      </c>
      <c r="O840">
        <v>0</v>
      </c>
      <c r="P840" t="s">
        <v>200</v>
      </c>
      <c r="Q840">
        <v>51326</v>
      </c>
      <c r="R840" t="s">
        <v>201</v>
      </c>
      <c r="S840" t="s">
        <v>202</v>
      </c>
      <c r="T840" t="s">
        <v>203</v>
      </c>
      <c r="U840" t="s">
        <v>1553</v>
      </c>
      <c r="V840" t="s">
        <v>1554</v>
      </c>
      <c r="W840" t="s">
        <v>658</v>
      </c>
    </row>
    <row r="841" spans="1:23" x14ac:dyDescent="0.25">
      <c r="A841" s="15">
        <v>43191</v>
      </c>
      <c r="B841" t="s">
        <v>213</v>
      </c>
      <c r="C841" t="s">
        <v>194</v>
      </c>
      <c r="E841" t="s">
        <v>195</v>
      </c>
      <c r="F841">
        <v>4.0199999999999996</v>
      </c>
      <c r="G841">
        <v>4.0199999999999996</v>
      </c>
      <c r="H841" t="s">
        <v>196</v>
      </c>
      <c r="I841" t="s">
        <v>197</v>
      </c>
      <c r="J841">
        <v>4.0199999999999996</v>
      </c>
      <c r="K841">
        <v>4.0199999999999996</v>
      </c>
      <c r="L841" t="s">
        <v>213</v>
      </c>
      <c r="M841" t="s">
        <v>198</v>
      </c>
      <c r="N841" t="s">
        <v>199</v>
      </c>
      <c r="O841">
        <v>0</v>
      </c>
      <c r="P841" t="s">
        <v>200</v>
      </c>
      <c r="Q841">
        <v>51326</v>
      </c>
      <c r="R841" t="s">
        <v>201</v>
      </c>
      <c r="S841" t="s">
        <v>202</v>
      </c>
      <c r="T841" t="s">
        <v>203</v>
      </c>
      <c r="U841" t="s">
        <v>1553</v>
      </c>
      <c r="V841" t="s">
        <v>1554</v>
      </c>
      <c r="W841" t="s">
        <v>658</v>
      </c>
    </row>
    <row r="842" spans="1:23" x14ac:dyDescent="0.25">
      <c r="A842" s="15">
        <v>43191</v>
      </c>
      <c r="B842" t="s">
        <v>213</v>
      </c>
      <c r="C842" t="s">
        <v>207</v>
      </c>
      <c r="E842" t="s">
        <v>195</v>
      </c>
      <c r="F842">
        <v>4.0199999999999996</v>
      </c>
      <c r="G842">
        <v>4.0199999999999996</v>
      </c>
      <c r="H842" t="s">
        <v>196</v>
      </c>
      <c r="I842" t="s">
        <v>197</v>
      </c>
      <c r="J842">
        <v>4.0199999999999996</v>
      </c>
      <c r="K842">
        <v>4.0199999999999996</v>
      </c>
      <c r="L842" t="s">
        <v>213</v>
      </c>
      <c r="M842" t="s">
        <v>198</v>
      </c>
      <c r="N842" t="s">
        <v>199</v>
      </c>
      <c r="O842">
        <v>0</v>
      </c>
      <c r="P842" t="s">
        <v>200</v>
      </c>
      <c r="Q842">
        <v>51326</v>
      </c>
      <c r="R842" t="s">
        <v>201</v>
      </c>
      <c r="S842" t="s">
        <v>202</v>
      </c>
      <c r="T842" t="s">
        <v>203</v>
      </c>
      <c r="U842" t="s">
        <v>1553</v>
      </c>
      <c r="V842" t="s">
        <v>1554</v>
      </c>
      <c r="W842" t="s">
        <v>658</v>
      </c>
    </row>
    <row r="843" spans="1:23" x14ac:dyDescent="0.25">
      <c r="A843" s="15">
        <v>43193</v>
      </c>
      <c r="B843" t="s">
        <v>244</v>
      </c>
      <c r="C843" t="s">
        <v>208</v>
      </c>
      <c r="E843" t="s">
        <v>195</v>
      </c>
      <c r="F843">
        <v>643.05999999999995</v>
      </c>
      <c r="G843">
        <v>643.05999999999995</v>
      </c>
      <c r="H843" t="s">
        <v>196</v>
      </c>
      <c r="I843" t="s">
        <v>197</v>
      </c>
      <c r="J843">
        <v>643.05999999999995</v>
      </c>
      <c r="K843">
        <v>643.05999999999995</v>
      </c>
      <c r="L843" t="s">
        <v>244</v>
      </c>
      <c r="M843" t="s">
        <v>198</v>
      </c>
      <c r="N843" t="s">
        <v>245</v>
      </c>
      <c r="O843">
        <v>0</v>
      </c>
      <c r="P843" t="s">
        <v>200</v>
      </c>
      <c r="Q843">
        <v>51230</v>
      </c>
      <c r="R843" t="s">
        <v>201</v>
      </c>
      <c r="S843" t="s">
        <v>202</v>
      </c>
      <c r="T843" t="s">
        <v>203</v>
      </c>
      <c r="U843" t="s">
        <v>1565</v>
      </c>
      <c r="V843" t="s">
        <v>1566</v>
      </c>
      <c r="W843" t="s">
        <v>658</v>
      </c>
    </row>
    <row r="844" spans="1:23" x14ac:dyDescent="0.25">
      <c r="A844" s="15">
        <v>43193</v>
      </c>
      <c r="B844" t="s">
        <v>248</v>
      </c>
      <c r="C844" t="s">
        <v>249</v>
      </c>
      <c r="E844" t="s">
        <v>195</v>
      </c>
      <c r="F844">
        <v>2044.07</v>
      </c>
      <c r="G844">
        <v>2044.07</v>
      </c>
      <c r="H844" t="s">
        <v>196</v>
      </c>
      <c r="I844" t="s">
        <v>197</v>
      </c>
      <c r="J844">
        <v>2044.07</v>
      </c>
      <c r="K844">
        <v>2044.07</v>
      </c>
      <c r="L844" t="s">
        <v>248</v>
      </c>
      <c r="M844" t="s">
        <v>198</v>
      </c>
      <c r="N844" t="s">
        <v>250</v>
      </c>
      <c r="O844">
        <v>0</v>
      </c>
      <c r="P844" t="s">
        <v>200</v>
      </c>
      <c r="Q844">
        <v>51233</v>
      </c>
      <c r="R844" t="s">
        <v>201</v>
      </c>
      <c r="S844" t="s">
        <v>202</v>
      </c>
      <c r="T844" t="s">
        <v>203</v>
      </c>
      <c r="U844" t="s">
        <v>1567</v>
      </c>
      <c r="V844" t="s">
        <v>1568</v>
      </c>
      <c r="W844" t="s">
        <v>658</v>
      </c>
    </row>
    <row r="845" spans="1:23" x14ac:dyDescent="0.25">
      <c r="A845" s="15">
        <v>43193</v>
      </c>
      <c r="B845" t="s">
        <v>253</v>
      </c>
      <c r="C845" t="s">
        <v>194</v>
      </c>
      <c r="E845" t="s">
        <v>195</v>
      </c>
      <c r="F845">
        <v>2400</v>
      </c>
      <c r="G845">
        <v>2400</v>
      </c>
      <c r="H845" t="s">
        <v>196</v>
      </c>
      <c r="I845" t="s">
        <v>197</v>
      </c>
      <c r="J845">
        <v>2400</v>
      </c>
      <c r="K845">
        <v>2400</v>
      </c>
      <c r="L845" t="s">
        <v>253</v>
      </c>
      <c r="M845" t="s">
        <v>198</v>
      </c>
      <c r="N845" t="s">
        <v>254</v>
      </c>
      <c r="O845">
        <v>0</v>
      </c>
      <c r="P845" t="s">
        <v>200</v>
      </c>
      <c r="Q845">
        <v>51234</v>
      </c>
      <c r="R845" t="s">
        <v>201</v>
      </c>
      <c r="S845" t="s">
        <v>202</v>
      </c>
      <c r="T845" t="s">
        <v>203</v>
      </c>
      <c r="U845" t="s">
        <v>1569</v>
      </c>
      <c r="V845" t="s">
        <v>1570</v>
      </c>
      <c r="W845" t="s">
        <v>658</v>
      </c>
    </row>
    <row r="846" spans="1:23" x14ac:dyDescent="0.25">
      <c r="A846" s="15">
        <v>43193</v>
      </c>
      <c r="B846" t="s">
        <v>228</v>
      </c>
      <c r="C846" t="s">
        <v>208</v>
      </c>
      <c r="E846" t="s">
        <v>195</v>
      </c>
      <c r="F846">
        <v>61</v>
      </c>
      <c r="G846">
        <v>61</v>
      </c>
      <c r="H846" t="s">
        <v>196</v>
      </c>
      <c r="I846" t="s">
        <v>197</v>
      </c>
      <c r="J846">
        <v>61</v>
      </c>
      <c r="K846">
        <v>61</v>
      </c>
      <c r="L846" t="s">
        <v>228</v>
      </c>
      <c r="M846" t="s">
        <v>198</v>
      </c>
      <c r="N846" t="s">
        <v>199</v>
      </c>
      <c r="O846">
        <v>0</v>
      </c>
      <c r="P846" t="s">
        <v>200</v>
      </c>
      <c r="Q846">
        <v>51291</v>
      </c>
      <c r="R846" t="s">
        <v>201</v>
      </c>
      <c r="S846" t="s">
        <v>202</v>
      </c>
      <c r="T846" t="s">
        <v>203</v>
      </c>
      <c r="U846" t="s">
        <v>1571</v>
      </c>
      <c r="V846" t="s">
        <v>1572</v>
      </c>
      <c r="W846" t="s">
        <v>658</v>
      </c>
    </row>
    <row r="847" spans="1:23" x14ac:dyDescent="0.25">
      <c r="A847" s="15">
        <v>43193</v>
      </c>
      <c r="B847" t="s">
        <v>241</v>
      </c>
      <c r="C847" t="s">
        <v>194</v>
      </c>
      <c r="E847" t="s">
        <v>195</v>
      </c>
      <c r="F847">
        <v>396.41</v>
      </c>
      <c r="G847">
        <v>396.41</v>
      </c>
      <c r="H847" t="s">
        <v>196</v>
      </c>
      <c r="I847" t="s">
        <v>197</v>
      </c>
      <c r="J847">
        <v>396.41</v>
      </c>
      <c r="K847">
        <v>396.41</v>
      </c>
      <c r="L847" t="s">
        <v>241</v>
      </c>
      <c r="M847" t="s">
        <v>198</v>
      </c>
      <c r="N847" t="s">
        <v>199</v>
      </c>
      <c r="O847">
        <v>0</v>
      </c>
      <c r="P847" t="s">
        <v>200</v>
      </c>
      <c r="Q847">
        <v>51760</v>
      </c>
      <c r="R847" t="s">
        <v>201</v>
      </c>
      <c r="S847" t="s">
        <v>202</v>
      </c>
      <c r="T847" t="s">
        <v>203</v>
      </c>
      <c r="U847" t="s">
        <v>1573</v>
      </c>
      <c r="V847" t="s">
        <v>1574</v>
      </c>
      <c r="W847" t="s">
        <v>658</v>
      </c>
    </row>
    <row r="848" spans="1:23" x14ac:dyDescent="0.25">
      <c r="A848" s="15">
        <v>43193</v>
      </c>
      <c r="B848" t="s">
        <v>241</v>
      </c>
      <c r="C848" t="s">
        <v>207</v>
      </c>
      <c r="E848" t="s">
        <v>195</v>
      </c>
      <c r="F848">
        <v>396.4</v>
      </c>
      <c r="G848">
        <v>396.4</v>
      </c>
      <c r="H848" t="s">
        <v>196</v>
      </c>
      <c r="I848" t="s">
        <v>197</v>
      </c>
      <c r="J848">
        <v>396.4</v>
      </c>
      <c r="K848">
        <v>396.4</v>
      </c>
      <c r="L848" t="s">
        <v>241</v>
      </c>
      <c r="M848" t="s">
        <v>198</v>
      </c>
      <c r="N848" t="s">
        <v>199</v>
      </c>
      <c r="O848">
        <v>0</v>
      </c>
      <c r="P848" t="s">
        <v>200</v>
      </c>
      <c r="Q848">
        <v>51760</v>
      </c>
      <c r="R848" t="s">
        <v>201</v>
      </c>
      <c r="S848" t="s">
        <v>202</v>
      </c>
      <c r="T848" t="s">
        <v>203</v>
      </c>
      <c r="U848" t="s">
        <v>1573</v>
      </c>
      <c r="V848" t="s">
        <v>1574</v>
      </c>
      <c r="W848" t="s">
        <v>658</v>
      </c>
    </row>
    <row r="849" spans="1:23" x14ac:dyDescent="0.25">
      <c r="A849" s="15">
        <v>43193</v>
      </c>
      <c r="B849" t="s">
        <v>566</v>
      </c>
      <c r="C849" t="s">
        <v>207</v>
      </c>
      <c r="E849" t="s">
        <v>195</v>
      </c>
      <c r="F849">
        <v>-14.81</v>
      </c>
      <c r="G849">
        <v>14.81</v>
      </c>
      <c r="H849" t="s">
        <v>217</v>
      </c>
      <c r="I849" t="s">
        <v>197</v>
      </c>
      <c r="J849">
        <v>14.81</v>
      </c>
      <c r="K849">
        <v>-14.81</v>
      </c>
      <c r="L849" t="s">
        <v>566</v>
      </c>
      <c r="M849" t="s">
        <v>198</v>
      </c>
      <c r="N849" t="s">
        <v>199</v>
      </c>
      <c r="O849">
        <v>0</v>
      </c>
      <c r="P849" t="s">
        <v>200</v>
      </c>
      <c r="Q849">
        <v>52052</v>
      </c>
      <c r="R849" t="s">
        <v>201</v>
      </c>
      <c r="S849" t="s">
        <v>202</v>
      </c>
      <c r="T849" t="s">
        <v>203</v>
      </c>
      <c r="U849" t="s">
        <v>1575</v>
      </c>
      <c r="V849" t="s">
        <v>1576</v>
      </c>
      <c r="W849" t="s">
        <v>658</v>
      </c>
    </row>
    <row r="850" spans="1:23" x14ac:dyDescent="0.25">
      <c r="A850" s="15">
        <v>43193</v>
      </c>
      <c r="B850" t="s">
        <v>738</v>
      </c>
      <c r="C850" t="s">
        <v>211</v>
      </c>
      <c r="E850" t="s">
        <v>195</v>
      </c>
      <c r="F850">
        <v>99.68</v>
      </c>
      <c r="G850">
        <v>99.68</v>
      </c>
      <c r="H850" t="s">
        <v>196</v>
      </c>
      <c r="I850" t="s">
        <v>197</v>
      </c>
      <c r="J850">
        <v>99.68</v>
      </c>
      <c r="K850">
        <v>99.68</v>
      </c>
      <c r="L850" t="s">
        <v>738</v>
      </c>
      <c r="M850" t="s">
        <v>198</v>
      </c>
      <c r="N850" t="s">
        <v>199</v>
      </c>
      <c r="O850">
        <v>0</v>
      </c>
      <c r="P850" t="s">
        <v>200</v>
      </c>
      <c r="Q850">
        <v>52089</v>
      </c>
      <c r="R850" t="s">
        <v>201</v>
      </c>
      <c r="S850" t="s">
        <v>202</v>
      </c>
      <c r="T850" t="s">
        <v>203</v>
      </c>
      <c r="U850" t="s">
        <v>1577</v>
      </c>
      <c r="V850" t="s">
        <v>1578</v>
      </c>
      <c r="W850" t="s">
        <v>658</v>
      </c>
    </row>
    <row r="851" spans="1:23" x14ac:dyDescent="0.25">
      <c r="A851" s="15">
        <v>43193</v>
      </c>
      <c r="B851" t="s">
        <v>417</v>
      </c>
      <c r="C851" t="s">
        <v>211</v>
      </c>
      <c r="E851" t="s">
        <v>195</v>
      </c>
      <c r="F851">
        <v>15.25</v>
      </c>
      <c r="G851">
        <v>15.25</v>
      </c>
      <c r="H851" t="s">
        <v>196</v>
      </c>
      <c r="I851" t="s">
        <v>197</v>
      </c>
      <c r="J851">
        <v>15.25</v>
      </c>
      <c r="K851">
        <v>15.25</v>
      </c>
      <c r="L851" t="s">
        <v>417</v>
      </c>
      <c r="M851" t="s">
        <v>198</v>
      </c>
      <c r="N851" t="s">
        <v>199</v>
      </c>
      <c r="O851">
        <v>0</v>
      </c>
      <c r="P851" t="s">
        <v>200</v>
      </c>
      <c r="Q851">
        <v>52090</v>
      </c>
      <c r="R851" t="s">
        <v>201</v>
      </c>
      <c r="S851" t="s">
        <v>202</v>
      </c>
      <c r="T851" t="s">
        <v>203</v>
      </c>
      <c r="U851" t="s">
        <v>1577</v>
      </c>
      <c r="V851" t="s">
        <v>1579</v>
      </c>
      <c r="W851" t="s">
        <v>658</v>
      </c>
    </row>
    <row r="852" spans="1:23" x14ac:dyDescent="0.25">
      <c r="A852" s="15">
        <v>43193</v>
      </c>
      <c r="B852" t="s">
        <v>241</v>
      </c>
      <c r="C852" t="s">
        <v>194</v>
      </c>
      <c r="E852" t="s">
        <v>195</v>
      </c>
      <c r="F852">
        <v>79.28</v>
      </c>
      <c r="G852">
        <v>79.28</v>
      </c>
      <c r="H852" t="s">
        <v>196</v>
      </c>
      <c r="I852" t="s">
        <v>197</v>
      </c>
      <c r="J852">
        <v>79.28</v>
      </c>
      <c r="K852">
        <v>79.28</v>
      </c>
      <c r="L852" t="s">
        <v>241</v>
      </c>
      <c r="M852" t="s">
        <v>198</v>
      </c>
      <c r="N852" t="s">
        <v>199</v>
      </c>
      <c r="O852">
        <v>0</v>
      </c>
      <c r="P852" t="s">
        <v>200</v>
      </c>
      <c r="Q852">
        <v>52119</v>
      </c>
      <c r="R852" t="s">
        <v>201</v>
      </c>
      <c r="S852" t="s">
        <v>202</v>
      </c>
      <c r="T852" t="s">
        <v>203</v>
      </c>
      <c r="U852" t="s">
        <v>1580</v>
      </c>
      <c r="V852" t="s">
        <v>1581</v>
      </c>
      <c r="W852" t="s">
        <v>658</v>
      </c>
    </row>
    <row r="853" spans="1:23" x14ac:dyDescent="0.25">
      <c r="A853" s="15">
        <v>43193</v>
      </c>
      <c r="B853" t="s">
        <v>241</v>
      </c>
      <c r="C853" t="s">
        <v>207</v>
      </c>
      <c r="E853" t="s">
        <v>195</v>
      </c>
      <c r="F853">
        <v>79.28</v>
      </c>
      <c r="G853">
        <v>79.28</v>
      </c>
      <c r="H853" t="s">
        <v>196</v>
      </c>
      <c r="I853" t="s">
        <v>197</v>
      </c>
      <c r="J853">
        <v>79.28</v>
      </c>
      <c r="K853">
        <v>79.28</v>
      </c>
      <c r="L853" t="s">
        <v>241</v>
      </c>
      <c r="M853" t="s">
        <v>198</v>
      </c>
      <c r="N853" t="s">
        <v>199</v>
      </c>
      <c r="O853">
        <v>0</v>
      </c>
      <c r="P853" t="s">
        <v>200</v>
      </c>
      <c r="Q853">
        <v>52119</v>
      </c>
      <c r="R853" t="s">
        <v>201</v>
      </c>
      <c r="S853" t="s">
        <v>202</v>
      </c>
      <c r="T853" t="s">
        <v>203</v>
      </c>
      <c r="U853" t="s">
        <v>1580</v>
      </c>
      <c r="V853" t="s">
        <v>1581</v>
      </c>
      <c r="W853" t="s">
        <v>658</v>
      </c>
    </row>
    <row r="854" spans="1:23" x14ac:dyDescent="0.25">
      <c r="A854" s="15">
        <v>43193</v>
      </c>
      <c r="B854" t="s">
        <v>225</v>
      </c>
      <c r="C854" t="s">
        <v>194</v>
      </c>
      <c r="E854" t="s">
        <v>195</v>
      </c>
      <c r="F854">
        <v>41</v>
      </c>
      <c r="G854">
        <v>41</v>
      </c>
      <c r="H854" t="s">
        <v>196</v>
      </c>
      <c r="I854" t="s">
        <v>197</v>
      </c>
      <c r="J854">
        <v>41</v>
      </c>
      <c r="K854">
        <v>41</v>
      </c>
      <c r="L854" t="s">
        <v>225</v>
      </c>
      <c r="M854" t="s">
        <v>198</v>
      </c>
      <c r="N854" t="s">
        <v>199</v>
      </c>
      <c r="O854">
        <v>0</v>
      </c>
      <c r="P854" t="s">
        <v>200</v>
      </c>
      <c r="Q854">
        <v>54190</v>
      </c>
      <c r="R854" t="s">
        <v>201</v>
      </c>
      <c r="S854" t="s">
        <v>202</v>
      </c>
      <c r="T854" t="s">
        <v>203</v>
      </c>
      <c r="U854" t="s">
        <v>1582</v>
      </c>
      <c r="V854" t="s">
        <v>1583</v>
      </c>
      <c r="W854" t="s">
        <v>658</v>
      </c>
    </row>
    <row r="855" spans="1:23" x14ac:dyDescent="0.25">
      <c r="A855" s="15">
        <v>43193</v>
      </c>
      <c r="B855" t="s">
        <v>1584</v>
      </c>
      <c r="C855" t="s">
        <v>208</v>
      </c>
      <c r="E855" t="s">
        <v>195</v>
      </c>
      <c r="F855">
        <v>207.74</v>
      </c>
      <c r="G855">
        <v>207.74</v>
      </c>
      <c r="H855" t="s">
        <v>196</v>
      </c>
      <c r="I855" t="s">
        <v>197</v>
      </c>
      <c r="J855">
        <v>207.74</v>
      </c>
      <c r="K855">
        <v>207.74</v>
      </c>
      <c r="L855" t="s">
        <v>1584</v>
      </c>
      <c r="M855" t="s">
        <v>198</v>
      </c>
      <c r="N855" t="s">
        <v>1585</v>
      </c>
      <c r="O855">
        <v>0</v>
      </c>
      <c r="P855" t="s">
        <v>200</v>
      </c>
      <c r="Q855">
        <v>51228</v>
      </c>
      <c r="R855" t="s">
        <v>201</v>
      </c>
      <c r="S855" t="s">
        <v>202</v>
      </c>
      <c r="T855" t="s">
        <v>203</v>
      </c>
      <c r="U855" t="s">
        <v>1586</v>
      </c>
      <c r="V855" t="s">
        <v>1587</v>
      </c>
      <c r="W855" t="s">
        <v>658</v>
      </c>
    </row>
    <row r="856" spans="1:23" x14ac:dyDescent="0.25">
      <c r="A856" s="15">
        <v>43193</v>
      </c>
      <c r="B856" t="s">
        <v>1584</v>
      </c>
      <c r="C856" t="s">
        <v>211</v>
      </c>
      <c r="E856" t="s">
        <v>195</v>
      </c>
      <c r="F856">
        <v>207.74</v>
      </c>
      <c r="G856">
        <v>207.74</v>
      </c>
      <c r="H856" t="s">
        <v>196</v>
      </c>
      <c r="I856" t="s">
        <v>197</v>
      </c>
      <c r="J856">
        <v>207.74</v>
      </c>
      <c r="K856">
        <v>207.74</v>
      </c>
      <c r="L856" t="s">
        <v>1584</v>
      </c>
      <c r="M856" t="s">
        <v>198</v>
      </c>
      <c r="N856" t="s">
        <v>1585</v>
      </c>
      <c r="O856">
        <v>0</v>
      </c>
      <c r="P856" t="s">
        <v>200</v>
      </c>
      <c r="Q856">
        <v>51228</v>
      </c>
      <c r="R856" t="s">
        <v>201</v>
      </c>
      <c r="S856" t="s">
        <v>202</v>
      </c>
      <c r="T856" t="s">
        <v>203</v>
      </c>
      <c r="U856" t="s">
        <v>1586</v>
      </c>
      <c r="V856" t="s">
        <v>1587</v>
      </c>
      <c r="W856" t="s">
        <v>658</v>
      </c>
    </row>
    <row r="857" spans="1:23" x14ac:dyDescent="0.25">
      <c r="A857" s="15">
        <v>43193</v>
      </c>
      <c r="B857" t="s">
        <v>1584</v>
      </c>
      <c r="C857" t="s">
        <v>212</v>
      </c>
      <c r="E857" t="s">
        <v>195</v>
      </c>
      <c r="F857">
        <v>207.74</v>
      </c>
      <c r="G857">
        <v>207.74</v>
      </c>
      <c r="H857" t="s">
        <v>196</v>
      </c>
      <c r="I857" t="s">
        <v>197</v>
      </c>
      <c r="J857">
        <v>207.74</v>
      </c>
      <c r="K857">
        <v>207.74</v>
      </c>
      <c r="L857" t="s">
        <v>1584</v>
      </c>
      <c r="M857" t="s">
        <v>198</v>
      </c>
      <c r="N857" t="s">
        <v>1585</v>
      </c>
      <c r="O857">
        <v>0</v>
      </c>
      <c r="P857" t="s">
        <v>200</v>
      </c>
      <c r="Q857">
        <v>51228</v>
      </c>
      <c r="R857" t="s">
        <v>201</v>
      </c>
      <c r="S857" t="s">
        <v>202</v>
      </c>
      <c r="T857" t="s">
        <v>203</v>
      </c>
      <c r="U857" t="s">
        <v>1586</v>
      </c>
      <c r="V857" t="s">
        <v>1587</v>
      </c>
      <c r="W857" t="s">
        <v>658</v>
      </c>
    </row>
    <row r="858" spans="1:23" x14ac:dyDescent="0.25">
      <c r="A858" s="15">
        <v>43193</v>
      </c>
      <c r="B858" t="s">
        <v>1584</v>
      </c>
      <c r="C858" t="s">
        <v>194</v>
      </c>
      <c r="E858" t="s">
        <v>195</v>
      </c>
      <c r="F858">
        <v>207.74</v>
      </c>
      <c r="G858">
        <v>207.74</v>
      </c>
      <c r="H858" t="s">
        <v>196</v>
      </c>
      <c r="I858" t="s">
        <v>197</v>
      </c>
      <c r="J858">
        <v>207.74</v>
      </c>
      <c r="K858">
        <v>207.74</v>
      </c>
      <c r="L858" t="s">
        <v>1584</v>
      </c>
      <c r="M858" t="s">
        <v>198</v>
      </c>
      <c r="N858" t="s">
        <v>1585</v>
      </c>
      <c r="O858">
        <v>0</v>
      </c>
      <c r="P858" t="s">
        <v>200</v>
      </c>
      <c r="Q858">
        <v>51228</v>
      </c>
      <c r="R858" t="s">
        <v>201</v>
      </c>
      <c r="S858" t="s">
        <v>202</v>
      </c>
      <c r="T858" t="s">
        <v>203</v>
      </c>
      <c r="U858" t="s">
        <v>1586</v>
      </c>
      <c r="V858" t="s">
        <v>1587</v>
      </c>
      <c r="W858" t="s">
        <v>658</v>
      </c>
    </row>
    <row r="859" spans="1:23" x14ac:dyDescent="0.25">
      <c r="A859" s="15">
        <v>43193</v>
      </c>
      <c r="B859" t="s">
        <v>1584</v>
      </c>
      <c r="C859" t="s">
        <v>207</v>
      </c>
      <c r="E859" t="s">
        <v>195</v>
      </c>
      <c r="F859">
        <v>207.76</v>
      </c>
      <c r="G859">
        <v>207.76</v>
      </c>
      <c r="H859" t="s">
        <v>196</v>
      </c>
      <c r="I859" t="s">
        <v>197</v>
      </c>
      <c r="J859">
        <v>207.76</v>
      </c>
      <c r="K859">
        <v>207.76</v>
      </c>
      <c r="L859" t="s">
        <v>1584</v>
      </c>
      <c r="M859" t="s">
        <v>198</v>
      </c>
      <c r="N859" t="s">
        <v>1585</v>
      </c>
      <c r="O859">
        <v>0</v>
      </c>
      <c r="P859" t="s">
        <v>200</v>
      </c>
      <c r="Q859">
        <v>51228</v>
      </c>
      <c r="R859" t="s">
        <v>201</v>
      </c>
      <c r="S859" t="s">
        <v>202</v>
      </c>
      <c r="T859" t="s">
        <v>203</v>
      </c>
      <c r="U859" t="s">
        <v>1586</v>
      </c>
      <c r="V859" t="s">
        <v>1587</v>
      </c>
      <c r="W859" t="s">
        <v>658</v>
      </c>
    </row>
    <row r="860" spans="1:23" x14ac:dyDescent="0.25">
      <c r="A860" s="15">
        <v>43193</v>
      </c>
      <c r="B860" t="s">
        <v>1584</v>
      </c>
      <c r="C860" t="s">
        <v>208</v>
      </c>
      <c r="E860" t="s">
        <v>195</v>
      </c>
      <c r="F860">
        <v>24.48</v>
      </c>
      <c r="G860">
        <v>24.48</v>
      </c>
      <c r="H860" t="s">
        <v>196</v>
      </c>
      <c r="I860" t="s">
        <v>197</v>
      </c>
      <c r="J860">
        <v>24.48</v>
      </c>
      <c r="K860">
        <v>24.48</v>
      </c>
      <c r="L860" t="s">
        <v>1584</v>
      </c>
      <c r="M860" t="s">
        <v>198</v>
      </c>
      <c r="N860" t="s">
        <v>1585</v>
      </c>
      <c r="O860">
        <v>0</v>
      </c>
      <c r="P860" t="s">
        <v>200</v>
      </c>
      <c r="Q860">
        <v>54317</v>
      </c>
      <c r="R860" t="s">
        <v>201</v>
      </c>
      <c r="S860" t="s">
        <v>202</v>
      </c>
      <c r="T860" t="s">
        <v>203</v>
      </c>
      <c r="U860" t="s">
        <v>1586</v>
      </c>
      <c r="V860" t="s">
        <v>1588</v>
      </c>
      <c r="W860" t="s">
        <v>658</v>
      </c>
    </row>
    <row r="861" spans="1:23" x14ac:dyDescent="0.25">
      <c r="A861" s="15">
        <v>43193</v>
      </c>
      <c r="B861" t="s">
        <v>1584</v>
      </c>
      <c r="C861" t="s">
        <v>211</v>
      </c>
      <c r="E861" t="s">
        <v>195</v>
      </c>
      <c r="F861">
        <v>24.48</v>
      </c>
      <c r="G861">
        <v>24.48</v>
      </c>
      <c r="H861" t="s">
        <v>196</v>
      </c>
      <c r="I861" t="s">
        <v>197</v>
      </c>
      <c r="J861">
        <v>24.48</v>
      </c>
      <c r="K861">
        <v>24.48</v>
      </c>
      <c r="L861" t="s">
        <v>1584</v>
      </c>
      <c r="M861" t="s">
        <v>198</v>
      </c>
      <c r="N861" t="s">
        <v>1585</v>
      </c>
      <c r="O861">
        <v>0</v>
      </c>
      <c r="P861" t="s">
        <v>200</v>
      </c>
      <c r="Q861">
        <v>54317</v>
      </c>
      <c r="R861" t="s">
        <v>201</v>
      </c>
      <c r="S861" t="s">
        <v>202</v>
      </c>
      <c r="T861" t="s">
        <v>203</v>
      </c>
      <c r="U861" t="s">
        <v>1586</v>
      </c>
      <c r="V861" t="s">
        <v>1588</v>
      </c>
      <c r="W861" t="s">
        <v>658</v>
      </c>
    </row>
    <row r="862" spans="1:23" x14ac:dyDescent="0.25">
      <c r="A862" s="15">
        <v>43193</v>
      </c>
      <c r="B862" t="s">
        <v>1584</v>
      </c>
      <c r="C862" t="s">
        <v>212</v>
      </c>
      <c r="E862" t="s">
        <v>195</v>
      </c>
      <c r="F862">
        <v>24.48</v>
      </c>
      <c r="G862">
        <v>24.48</v>
      </c>
      <c r="H862" t="s">
        <v>196</v>
      </c>
      <c r="I862" t="s">
        <v>197</v>
      </c>
      <c r="J862">
        <v>24.48</v>
      </c>
      <c r="K862">
        <v>24.48</v>
      </c>
      <c r="L862" t="s">
        <v>1584</v>
      </c>
      <c r="M862" t="s">
        <v>198</v>
      </c>
      <c r="N862" t="s">
        <v>1585</v>
      </c>
      <c r="O862">
        <v>0</v>
      </c>
      <c r="P862" t="s">
        <v>200</v>
      </c>
      <c r="Q862">
        <v>54317</v>
      </c>
      <c r="R862" t="s">
        <v>201</v>
      </c>
      <c r="S862" t="s">
        <v>202</v>
      </c>
      <c r="T862" t="s">
        <v>203</v>
      </c>
      <c r="U862" t="s">
        <v>1586</v>
      </c>
      <c r="V862" t="s">
        <v>1588</v>
      </c>
      <c r="W862" t="s">
        <v>658</v>
      </c>
    </row>
    <row r="863" spans="1:23" x14ac:dyDescent="0.25">
      <c r="A863" s="15">
        <v>43193</v>
      </c>
      <c r="B863" t="s">
        <v>1584</v>
      </c>
      <c r="C863" t="s">
        <v>194</v>
      </c>
      <c r="E863" t="s">
        <v>195</v>
      </c>
      <c r="F863">
        <v>24.48</v>
      </c>
      <c r="G863">
        <v>24.48</v>
      </c>
      <c r="H863" t="s">
        <v>196</v>
      </c>
      <c r="I863" t="s">
        <v>197</v>
      </c>
      <c r="J863">
        <v>24.48</v>
      </c>
      <c r="K863">
        <v>24.48</v>
      </c>
      <c r="L863" t="s">
        <v>1584</v>
      </c>
      <c r="M863" t="s">
        <v>198</v>
      </c>
      <c r="N863" t="s">
        <v>1585</v>
      </c>
      <c r="O863">
        <v>0</v>
      </c>
      <c r="P863" t="s">
        <v>200</v>
      </c>
      <c r="Q863">
        <v>54317</v>
      </c>
      <c r="R863" t="s">
        <v>201</v>
      </c>
      <c r="S863" t="s">
        <v>202</v>
      </c>
      <c r="T863" t="s">
        <v>203</v>
      </c>
      <c r="U863" t="s">
        <v>1586</v>
      </c>
      <c r="V863" t="s">
        <v>1588</v>
      </c>
      <c r="W863" t="s">
        <v>658</v>
      </c>
    </row>
    <row r="864" spans="1:23" x14ac:dyDescent="0.25">
      <c r="A864" s="15">
        <v>43193</v>
      </c>
      <c r="B864" t="s">
        <v>1584</v>
      </c>
      <c r="C864" t="s">
        <v>207</v>
      </c>
      <c r="E864" t="s">
        <v>195</v>
      </c>
      <c r="F864">
        <v>24.48</v>
      </c>
      <c r="G864">
        <v>24.48</v>
      </c>
      <c r="H864" t="s">
        <v>196</v>
      </c>
      <c r="I864" t="s">
        <v>197</v>
      </c>
      <c r="J864">
        <v>24.48</v>
      </c>
      <c r="K864">
        <v>24.48</v>
      </c>
      <c r="L864" t="s">
        <v>1584</v>
      </c>
      <c r="M864" t="s">
        <v>198</v>
      </c>
      <c r="N864" t="s">
        <v>1585</v>
      </c>
      <c r="O864">
        <v>0</v>
      </c>
      <c r="P864" t="s">
        <v>200</v>
      </c>
      <c r="Q864">
        <v>54317</v>
      </c>
      <c r="R864" t="s">
        <v>201</v>
      </c>
      <c r="S864" t="s">
        <v>202</v>
      </c>
      <c r="T864" t="s">
        <v>203</v>
      </c>
      <c r="U864" t="s">
        <v>1586</v>
      </c>
      <c r="V864" t="s">
        <v>1588</v>
      </c>
      <c r="W864" t="s">
        <v>658</v>
      </c>
    </row>
    <row r="865" spans="1:23" x14ac:dyDescent="0.25">
      <c r="A865" s="15">
        <v>43194</v>
      </c>
      <c r="B865" t="s">
        <v>262</v>
      </c>
      <c r="C865" t="s">
        <v>208</v>
      </c>
      <c r="E865" t="s">
        <v>195</v>
      </c>
      <c r="F865">
        <v>26.88</v>
      </c>
      <c r="G865">
        <v>26.88</v>
      </c>
      <c r="H865" t="s">
        <v>196</v>
      </c>
      <c r="I865" t="s">
        <v>197</v>
      </c>
      <c r="J865">
        <v>26.88</v>
      </c>
      <c r="K865">
        <v>26.88</v>
      </c>
      <c r="L865" t="s">
        <v>262</v>
      </c>
      <c r="M865" t="s">
        <v>198</v>
      </c>
      <c r="N865" t="s">
        <v>245</v>
      </c>
      <c r="O865">
        <v>0</v>
      </c>
      <c r="P865" t="s">
        <v>200</v>
      </c>
      <c r="Q865">
        <v>51231</v>
      </c>
      <c r="R865" t="s">
        <v>201</v>
      </c>
      <c r="S865" t="s">
        <v>202</v>
      </c>
      <c r="T865" t="s">
        <v>203</v>
      </c>
      <c r="U865" t="s">
        <v>1589</v>
      </c>
      <c r="V865" t="s">
        <v>1590</v>
      </c>
      <c r="W865" t="s">
        <v>658</v>
      </c>
    </row>
    <row r="866" spans="1:23" x14ac:dyDescent="0.25">
      <c r="A866" s="15">
        <v>43194</v>
      </c>
      <c r="B866" t="s">
        <v>262</v>
      </c>
      <c r="C866" t="s">
        <v>212</v>
      </c>
      <c r="E866" t="s">
        <v>195</v>
      </c>
      <c r="F866">
        <v>15.81</v>
      </c>
      <c r="G866">
        <v>15.81</v>
      </c>
      <c r="H866" t="s">
        <v>196</v>
      </c>
      <c r="I866" t="s">
        <v>197</v>
      </c>
      <c r="J866">
        <v>15.81</v>
      </c>
      <c r="K866">
        <v>15.81</v>
      </c>
      <c r="L866" t="s">
        <v>262</v>
      </c>
      <c r="M866" t="s">
        <v>198</v>
      </c>
      <c r="N866" t="s">
        <v>265</v>
      </c>
      <c r="O866">
        <v>0</v>
      </c>
      <c r="P866" t="s">
        <v>200</v>
      </c>
      <c r="Q866">
        <v>51232</v>
      </c>
      <c r="R866" t="s">
        <v>201</v>
      </c>
      <c r="S866" t="s">
        <v>202</v>
      </c>
      <c r="T866" t="s">
        <v>203</v>
      </c>
      <c r="U866" t="s">
        <v>1591</v>
      </c>
      <c r="V866" t="s">
        <v>1592</v>
      </c>
      <c r="W866" t="s">
        <v>658</v>
      </c>
    </row>
    <row r="867" spans="1:23" x14ac:dyDescent="0.25">
      <c r="A867" s="15">
        <v>43194</v>
      </c>
      <c r="B867" t="s">
        <v>262</v>
      </c>
      <c r="C867" t="s">
        <v>194</v>
      </c>
      <c r="E867" t="s">
        <v>195</v>
      </c>
      <c r="F867">
        <v>52.13</v>
      </c>
      <c r="G867">
        <v>52.13</v>
      </c>
      <c r="H867" t="s">
        <v>196</v>
      </c>
      <c r="I867" t="s">
        <v>197</v>
      </c>
      <c r="J867">
        <v>52.13</v>
      </c>
      <c r="K867">
        <v>52.13</v>
      </c>
      <c r="L867" t="s">
        <v>262</v>
      </c>
      <c r="M867" t="s">
        <v>198</v>
      </c>
      <c r="N867" t="s">
        <v>254</v>
      </c>
      <c r="O867">
        <v>0</v>
      </c>
      <c r="P867" t="s">
        <v>200</v>
      </c>
      <c r="Q867">
        <v>51235</v>
      </c>
      <c r="R867" t="s">
        <v>201</v>
      </c>
      <c r="S867" t="s">
        <v>202</v>
      </c>
      <c r="T867" t="s">
        <v>203</v>
      </c>
      <c r="U867" t="s">
        <v>1593</v>
      </c>
      <c r="V867" t="s">
        <v>1594</v>
      </c>
      <c r="W867" t="s">
        <v>658</v>
      </c>
    </row>
    <row r="868" spans="1:23" x14ac:dyDescent="0.25">
      <c r="A868" s="15">
        <v>43194</v>
      </c>
      <c r="B868" t="s">
        <v>262</v>
      </c>
      <c r="C868" t="s">
        <v>207</v>
      </c>
      <c r="E868" t="s">
        <v>195</v>
      </c>
      <c r="F868">
        <v>9.61</v>
      </c>
      <c r="G868">
        <v>9.61</v>
      </c>
      <c r="H868" t="s">
        <v>196</v>
      </c>
      <c r="I868" t="s">
        <v>197</v>
      </c>
      <c r="J868">
        <v>9.61</v>
      </c>
      <c r="K868">
        <v>9.61</v>
      </c>
      <c r="L868" t="s">
        <v>262</v>
      </c>
      <c r="M868" t="s">
        <v>198</v>
      </c>
      <c r="N868" t="s">
        <v>270</v>
      </c>
      <c r="O868">
        <v>0</v>
      </c>
      <c r="P868" t="s">
        <v>200</v>
      </c>
      <c r="Q868">
        <v>51239</v>
      </c>
      <c r="R868" t="s">
        <v>201</v>
      </c>
      <c r="S868" t="s">
        <v>202</v>
      </c>
      <c r="T868" t="s">
        <v>203</v>
      </c>
      <c r="U868" t="s">
        <v>1595</v>
      </c>
      <c r="V868" t="s">
        <v>1596</v>
      </c>
      <c r="W868" t="s">
        <v>658</v>
      </c>
    </row>
    <row r="869" spans="1:23" x14ac:dyDescent="0.25">
      <c r="A869" s="15">
        <v>43194</v>
      </c>
      <c r="B869" t="s">
        <v>225</v>
      </c>
      <c r="C869" t="s">
        <v>194</v>
      </c>
      <c r="E869" t="s">
        <v>195</v>
      </c>
      <c r="F869">
        <v>551.36</v>
      </c>
      <c r="G869">
        <v>551.36</v>
      </c>
      <c r="H869" t="s">
        <v>196</v>
      </c>
      <c r="I869" t="s">
        <v>197</v>
      </c>
      <c r="J869">
        <v>551.36</v>
      </c>
      <c r="K869">
        <v>551.36</v>
      </c>
      <c r="L869" t="s">
        <v>225</v>
      </c>
      <c r="M869" t="s">
        <v>198</v>
      </c>
      <c r="N869" t="s">
        <v>199</v>
      </c>
      <c r="O869">
        <v>0</v>
      </c>
      <c r="P869" t="s">
        <v>200</v>
      </c>
      <c r="Q869">
        <v>51331</v>
      </c>
      <c r="R869" t="s">
        <v>201</v>
      </c>
      <c r="S869" t="s">
        <v>202</v>
      </c>
      <c r="T869" t="s">
        <v>203</v>
      </c>
      <c r="U869" t="s">
        <v>1597</v>
      </c>
      <c r="V869" t="s">
        <v>1598</v>
      </c>
      <c r="W869" t="s">
        <v>658</v>
      </c>
    </row>
    <row r="870" spans="1:23" x14ac:dyDescent="0.25">
      <c r="A870" s="15">
        <v>43194</v>
      </c>
      <c r="B870" t="s">
        <v>216</v>
      </c>
      <c r="C870" t="s">
        <v>212</v>
      </c>
      <c r="E870" t="s">
        <v>195</v>
      </c>
      <c r="F870">
        <v>-14.4</v>
      </c>
      <c r="G870">
        <v>14.4</v>
      </c>
      <c r="H870" t="s">
        <v>217</v>
      </c>
      <c r="I870" t="s">
        <v>218</v>
      </c>
      <c r="J870">
        <v>14.4</v>
      </c>
      <c r="K870">
        <v>-14.4</v>
      </c>
      <c r="L870" t="s">
        <v>216</v>
      </c>
      <c r="M870" t="s">
        <v>198</v>
      </c>
      <c r="N870" t="s">
        <v>199</v>
      </c>
      <c r="O870">
        <v>0</v>
      </c>
      <c r="P870" t="s">
        <v>200</v>
      </c>
      <c r="Q870">
        <v>51393</v>
      </c>
      <c r="R870" t="s">
        <v>201</v>
      </c>
      <c r="S870" t="s">
        <v>202</v>
      </c>
      <c r="T870" t="s">
        <v>203</v>
      </c>
      <c r="U870" t="s">
        <v>1599</v>
      </c>
      <c r="V870" t="s">
        <v>1600</v>
      </c>
      <c r="W870" t="s">
        <v>658</v>
      </c>
    </row>
    <row r="871" spans="1:23" x14ac:dyDescent="0.25">
      <c r="A871" s="15">
        <v>43194</v>
      </c>
      <c r="B871" t="s">
        <v>216</v>
      </c>
      <c r="C871" t="s">
        <v>212</v>
      </c>
      <c r="E871" t="s">
        <v>195</v>
      </c>
      <c r="F871">
        <v>44.84</v>
      </c>
      <c r="G871">
        <v>44.84</v>
      </c>
      <c r="H871" t="s">
        <v>196</v>
      </c>
      <c r="I871" t="s">
        <v>197</v>
      </c>
      <c r="J871">
        <v>44.84</v>
      </c>
      <c r="K871">
        <v>44.84</v>
      </c>
      <c r="L871" t="s">
        <v>216</v>
      </c>
      <c r="M871" t="s">
        <v>198</v>
      </c>
      <c r="N871" t="s">
        <v>199</v>
      </c>
      <c r="O871">
        <v>0</v>
      </c>
      <c r="P871" t="s">
        <v>200</v>
      </c>
      <c r="Q871">
        <v>51394</v>
      </c>
      <c r="R871" t="s">
        <v>201</v>
      </c>
      <c r="S871" t="s">
        <v>202</v>
      </c>
      <c r="T871" t="s">
        <v>203</v>
      </c>
      <c r="U871" t="s">
        <v>1599</v>
      </c>
      <c r="V871" t="s">
        <v>1601</v>
      </c>
      <c r="W871" t="s">
        <v>658</v>
      </c>
    </row>
    <row r="872" spans="1:23" x14ac:dyDescent="0.25">
      <c r="A872" s="15">
        <v>43194</v>
      </c>
      <c r="B872" t="s">
        <v>216</v>
      </c>
      <c r="C872" t="s">
        <v>212</v>
      </c>
      <c r="E872" t="s">
        <v>195</v>
      </c>
      <c r="F872">
        <v>375.12</v>
      </c>
      <c r="G872">
        <v>375.12</v>
      </c>
      <c r="H872" t="s">
        <v>196</v>
      </c>
      <c r="I872" t="s">
        <v>197</v>
      </c>
      <c r="J872">
        <v>375.12</v>
      </c>
      <c r="K872">
        <v>375.12</v>
      </c>
      <c r="L872" t="s">
        <v>216</v>
      </c>
      <c r="M872" t="s">
        <v>198</v>
      </c>
      <c r="N872" t="s">
        <v>199</v>
      </c>
      <c r="O872">
        <v>0</v>
      </c>
      <c r="P872" t="s">
        <v>200</v>
      </c>
      <c r="Q872">
        <v>51395</v>
      </c>
      <c r="R872" t="s">
        <v>201</v>
      </c>
      <c r="S872" t="s">
        <v>202</v>
      </c>
      <c r="T872" t="s">
        <v>203</v>
      </c>
      <c r="U872" t="s">
        <v>1602</v>
      </c>
      <c r="V872" t="s">
        <v>1603</v>
      </c>
      <c r="W872" t="s">
        <v>658</v>
      </c>
    </row>
    <row r="873" spans="1:23" x14ac:dyDescent="0.25">
      <c r="A873" s="15">
        <v>43194</v>
      </c>
      <c r="B873" t="s">
        <v>216</v>
      </c>
      <c r="C873" t="s">
        <v>212</v>
      </c>
      <c r="E873" t="s">
        <v>195</v>
      </c>
      <c r="F873">
        <v>26.27</v>
      </c>
      <c r="G873">
        <v>26.27</v>
      </c>
      <c r="H873" t="s">
        <v>196</v>
      </c>
      <c r="I873" t="s">
        <v>197</v>
      </c>
      <c r="J873">
        <v>26.27</v>
      </c>
      <c r="K873">
        <v>26.27</v>
      </c>
      <c r="L873" t="s">
        <v>216</v>
      </c>
      <c r="M873" t="s">
        <v>198</v>
      </c>
      <c r="N873" t="s">
        <v>199</v>
      </c>
      <c r="O873">
        <v>0</v>
      </c>
      <c r="P873" t="s">
        <v>200</v>
      </c>
      <c r="Q873">
        <v>51396</v>
      </c>
      <c r="R873" t="s">
        <v>201</v>
      </c>
      <c r="S873" t="s">
        <v>202</v>
      </c>
      <c r="T873" t="s">
        <v>203</v>
      </c>
      <c r="U873" t="s">
        <v>1602</v>
      </c>
      <c r="V873" t="s">
        <v>1604</v>
      </c>
      <c r="W873" t="s">
        <v>658</v>
      </c>
    </row>
    <row r="874" spans="1:23" x14ac:dyDescent="0.25">
      <c r="A874" s="15">
        <v>43194</v>
      </c>
      <c r="B874" t="s">
        <v>1535</v>
      </c>
      <c r="C874" t="s">
        <v>211</v>
      </c>
      <c r="E874" t="s">
        <v>195</v>
      </c>
      <c r="F874">
        <v>465</v>
      </c>
      <c r="G874">
        <v>465</v>
      </c>
      <c r="H874" t="s">
        <v>196</v>
      </c>
      <c r="I874" t="s">
        <v>197</v>
      </c>
      <c r="J874">
        <v>465</v>
      </c>
      <c r="K874">
        <v>465</v>
      </c>
      <c r="L874" t="s">
        <v>1535</v>
      </c>
      <c r="M874" t="s">
        <v>198</v>
      </c>
      <c r="N874" t="s">
        <v>199</v>
      </c>
      <c r="O874">
        <v>0</v>
      </c>
      <c r="P874" t="s">
        <v>200</v>
      </c>
      <c r="Q874">
        <v>51766</v>
      </c>
      <c r="R874" t="s">
        <v>201</v>
      </c>
      <c r="S874" t="s">
        <v>202</v>
      </c>
      <c r="T874" t="s">
        <v>203</v>
      </c>
      <c r="U874" t="s">
        <v>1605</v>
      </c>
      <c r="V874" t="s">
        <v>1606</v>
      </c>
      <c r="W874" t="s">
        <v>658</v>
      </c>
    </row>
    <row r="875" spans="1:23" x14ac:dyDescent="0.25">
      <c r="A875" s="15">
        <v>43194</v>
      </c>
      <c r="B875" t="s">
        <v>295</v>
      </c>
      <c r="C875" t="s">
        <v>207</v>
      </c>
      <c r="E875" t="s">
        <v>195</v>
      </c>
      <c r="F875">
        <v>216.84</v>
      </c>
      <c r="G875">
        <v>216.84</v>
      </c>
      <c r="H875" t="s">
        <v>196</v>
      </c>
      <c r="I875" t="s">
        <v>197</v>
      </c>
      <c r="J875">
        <v>216.84</v>
      </c>
      <c r="K875">
        <v>216.84</v>
      </c>
      <c r="L875" t="s">
        <v>295</v>
      </c>
      <c r="M875" t="s">
        <v>198</v>
      </c>
      <c r="N875" t="s">
        <v>199</v>
      </c>
      <c r="O875">
        <v>0</v>
      </c>
      <c r="P875" t="s">
        <v>200</v>
      </c>
      <c r="Q875">
        <v>51840</v>
      </c>
      <c r="R875" t="s">
        <v>201</v>
      </c>
      <c r="S875" t="s">
        <v>202</v>
      </c>
      <c r="T875" t="s">
        <v>203</v>
      </c>
      <c r="U875" t="s">
        <v>1607</v>
      </c>
      <c r="V875" t="s">
        <v>1608</v>
      </c>
      <c r="W875" t="s">
        <v>658</v>
      </c>
    </row>
    <row r="876" spans="1:23" x14ac:dyDescent="0.25">
      <c r="A876" s="15">
        <v>43195</v>
      </c>
      <c r="B876" t="s">
        <v>273</v>
      </c>
      <c r="C876" t="s">
        <v>208</v>
      </c>
      <c r="E876" t="s">
        <v>195</v>
      </c>
      <c r="F876">
        <v>31.45</v>
      </c>
      <c r="G876">
        <v>31.45</v>
      </c>
      <c r="H876" t="s">
        <v>196</v>
      </c>
      <c r="I876" t="s">
        <v>197</v>
      </c>
      <c r="J876">
        <v>31.45</v>
      </c>
      <c r="K876">
        <v>31.45</v>
      </c>
      <c r="L876" t="s">
        <v>273</v>
      </c>
      <c r="M876" t="s">
        <v>198</v>
      </c>
      <c r="N876" t="s">
        <v>245</v>
      </c>
      <c r="O876">
        <v>0</v>
      </c>
      <c r="P876" t="s">
        <v>200</v>
      </c>
      <c r="Q876">
        <v>51243</v>
      </c>
      <c r="R876" t="s">
        <v>201</v>
      </c>
      <c r="S876" t="s">
        <v>202</v>
      </c>
      <c r="T876" t="s">
        <v>203</v>
      </c>
      <c r="U876" t="s">
        <v>1609</v>
      </c>
      <c r="V876" t="s">
        <v>1610</v>
      </c>
      <c r="W876" t="s">
        <v>658</v>
      </c>
    </row>
    <row r="877" spans="1:23" x14ac:dyDescent="0.25">
      <c r="A877" s="15">
        <v>43195</v>
      </c>
      <c r="B877" t="s">
        <v>273</v>
      </c>
      <c r="C877" t="s">
        <v>211</v>
      </c>
      <c r="E877" t="s">
        <v>195</v>
      </c>
      <c r="F877">
        <v>30.65</v>
      </c>
      <c r="G877">
        <v>30.65</v>
      </c>
      <c r="H877" t="s">
        <v>196</v>
      </c>
      <c r="I877" t="s">
        <v>197</v>
      </c>
      <c r="J877">
        <v>30.65</v>
      </c>
      <c r="K877">
        <v>30.65</v>
      </c>
      <c r="L877" t="s">
        <v>273</v>
      </c>
      <c r="M877" t="s">
        <v>198</v>
      </c>
      <c r="N877" t="s">
        <v>276</v>
      </c>
      <c r="O877">
        <v>0</v>
      </c>
      <c r="P877" t="s">
        <v>200</v>
      </c>
      <c r="Q877">
        <v>51245</v>
      </c>
      <c r="R877" t="s">
        <v>201</v>
      </c>
      <c r="S877" t="s">
        <v>202</v>
      </c>
      <c r="T877" t="s">
        <v>203</v>
      </c>
      <c r="U877" t="s">
        <v>1611</v>
      </c>
      <c r="V877" t="s">
        <v>1612</v>
      </c>
      <c r="W877" t="s">
        <v>658</v>
      </c>
    </row>
    <row r="878" spans="1:23" x14ac:dyDescent="0.25">
      <c r="A878" s="15">
        <v>43195</v>
      </c>
      <c r="B878" t="s">
        <v>273</v>
      </c>
      <c r="C878" t="s">
        <v>212</v>
      </c>
      <c r="E878" t="s">
        <v>195</v>
      </c>
      <c r="F878">
        <v>30.65</v>
      </c>
      <c r="G878">
        <v>30.65</v>
      </c>
      <c r="H878" t="s">
        <v>196</v>
      </c>
      <c r="I878" t="s">
        <v>197</v>
      </c>
      <c r="J878">
        <v>30.65</v>
      </c>
      <c r="K878">
        <v>30.65</v>
      </c>
      <c r="L878" t="s">
        <v>273</v>
      </c>
      <c r="M878" t="s">
        <v>198</v>
      </c>
      <c r="N878" t="s">
        <v>265</v>
      </c>
      <c r="O878">
        <v>0</v>
      </c>
      <c r="P878" t="s">
        <v>200</v>
      </c>
      <c r="Q878">
        <v>51246</v>
      </c>
      <c r="R878" t="s">
        <v>201</v>
      </c>
      <c r="S878" t="s">
        <v>202</v>
      </c>
      <c r="T878" t="s">
        <v>203</v>
      </c>
      <c r="U878" t="s">
        <v>1613</v>
      </c>
      <c r="V878" t="s">
        <v>1614</v>
      </c>
      <c r="W878" t="s">
        <v>658</v>
      </c>
    </row>
    <row r="879" spans="1:23" x14ac:dyDescent="0.25">
      <c r="A879" s="15">
        <v>43195</v>
      </c>
      <c r="B879" t="s">
        <v>273</v>
      </c>
      <c r="C879" t="s">
        <v>194</v>
      </c>
      <c r="E879" t="s">
        <v>195</v>
      </c>
      <c r="F879">
        <v>12.36</v>
      </c>
      <c r="G879">
        <v>12.36</v>
      </c>
      <c r="H879" t="s">
        <v>196</v>
      </c>
      <c r="I879" t="s">
        <v>197</v>
      </c>
      <c r="J879">
        <v>12.36</v>
      </c>
      <c r="K879">
        <v>12.36</v>
      </c>
      <c r="L879" t="s">
        <v>273</v>
      </c>
      <c r="M879" t="s">
        <v>198</v>
      </c>
      <c r="N879" t="s">
        <v>254</v>
      </c>
      <c r="O879">
        <v>0</v>
      </c>
      <c r="P879" t="s">
        <v>200</v>
      </c>
      <c r="Q879">
        <v>51248</v>
      </c>
      <c r="R879" t="s">
        <v>201</v>
      </c>
      <c r="S879" t="s">
        <v>202</v>
      </c>
      <c r="T879" t="s">
        <v>203</v>
      </c>
      <c r="U879" t="s">
        <v>1615</v>
      </c>
      <c r="V879" t="s">
        <v>1616</v>
      </c>
      <c r="W879" t="s">
        <v>658</v>
      </c>
    </row>
    <row r="880" spans="1:23" x14ac:dyDescent="0.25">
      <c r="A880" s="15">
        <v>43195</v>
      </c>
      <c r="B880" t="s">
        <v>273</v>
      </c>
      <c r="C880" t="s">
        <v>207</v>
      </c>
      <c r="E880" t="s">
        <v>195</v>
      </c>
      <c r="F880">
        <v>27.19</v>
      </c>
      <c r="G880">
        <v>27.19</v>
      </c>
      <c r="H880" t="s">
        <v>196</v>
      </c>
      <c r="I880" t="s">
        <v>197</v>
      </c>
      <c r="J880">
        <v>27.19</v>
      </c>
      <c r="K880">
        <v>27.19</v>
      </c>
      <c r="L880" t="s">
        <v>273</v>
      </c>
      <c r="M880" t="s">
        <v>198</v>
      </c>
      <c r="N880" t="s">
        <v>270</v>
      </c>
      <c r="O880">
        <v>0</v>
      </c>
      <c r="P880" t="s">
        <v>200</v>
      </c>
      <c r="Q880">
        <v>51253</v>
      </c>
      <c r="R880" t="s">
        <v>201</v>
      </c>
      <c r="S880" t="s">
        <v>202</v>
      </c>
      <c r="T880" t="s">
        <v>203</v>
      </c>
      <c r="U880" t="s">
        <v>1617</v>
      </c>
      <c r="V880" t="s">
        <v>1618</v>
      </c>
      <c r="W880" t="s">
        <v>658</v>
      </c>
    </row>
    <row r="881" spans="1:23" x14ac:dyDescent="0.25">
      <c r="A881" s="15">
        <v>43195</v>
      </c>
      <c r="B881" t="s">
        <v>306</v>
      </c>
      <c r="C881" t="s">
        <v>194</v>
      </c>
      <c r="E881" t="s">
        <v>195</v>
      </c>
      <c r="F881">
        <v>67.2</v>
      </c>
      <c r="G881">
        <v>67.2</v>
      </c>
      <c r="H881" t="s">
        <v>196</v>
      </c>
      <c r="I881" t="s">
        <v>197</v>
      </c>
      <c r="J881">
        <v>67.2</v>
      </c>
      <c r="K881">
        <v>67.2</v>
      </c>
      <c r="L881" t="s">
        <v>306</v>
      </c>
      <c r="M881" t="s">
        <v>198</v>
      </c>
      <c r="N881" t="s">
        <v>307</v>
      </c>
      <c r="O881">
        <v>0</v>
      </c>
      <c r="P881" t="s">
        <v>200</v>
      </c>
      <c r="Q881">
        <v>51788</v>
      </c>
      <c r="R881" t="s">
        <v>201</v>
      </c>
      <c r="S881" t="s">
        <v>202</v>
      </c>
      <c r="T881" t="s">
        <v>203</v>
      </c>
      <c r="U881" t="s">
        <v>1619</v>
      </c>
      <c r="V881" t="s">
        <v>1620</v>
      </c>
      <c r="W881" t="s">
        <v>658</v>
      </c>
    </row>
    <row r="882" spans="1:23" x14ac:dyDescent="0.25">
      <c r="A882" s="15">
        <v>43196</v>
      </c>
      <c r="B882" t="s">
        <v>228</v>
      </c>
      <c r="C882" t="s">
        <v>208</v>
      </c>
      <c r="E882" t="s">
        <v>195</v>
      </c>
      <c r="F882">
        <v>858.2</v>
      </c>
      <c r="G882">
        <v>858.2</v>
      </c>
      <c r="H882" t="s">
        <v>196</v>
      </c>
      <c r="I882" t="s">
        <v>197</v>
      </c>
      <c r="J882">
        <v>858.2</v>
      </c>
      <c r="K882">
        <v>858.2</v>
      </c>
      <c r="L882" t="s">
        <v>228</v>
      </c>
      <c r="M882" t="s">
        <v>198</v>
      </c>
      <c r="N882" t="s">
        <v>199</v>
      </c>
      <c r="O882">
        <v>0</v>
      </c>
      <c r="P882" t="s">
        <v>200</v>
      </c>
      <c r="Q882">
        <v>51267</v>
      </c>
      <c r="R882" t="s">
        <v>201</v>
      </c>
      <c r="S882" t="s">
        <v>202</v>
      </c>
      <c r="T882" t="s">
        <v>203</v>
      </c>
      <c r="U882" t="s">
        <v>1621</v>
      </c>
      <c r="V882" t="s">
        <v>1622</v>
      </c>
      <c r="W882" t="s">
        <v>658</v>
      </c>
    </row>
    <row r="883" spans="1:23" x14ac:dyDescent="0.25">
      <c r="A883" s="15">
        <v>43196</v>
      </c>
      <c r="B883" t="s">
        <v>228</v>
      </c>
      <c r="C883" t="s">
        <v>208</v>
      </c>
      <c r="E883" t="s">
        <v>195</v>
      </c>
      <c r="F883">
        <v>87.9</v>
      </c>
      <c r="G883">
        <v>87.9</v>
      </c>
      <c r="H883" t="s">
        <v>196</v>
      </c>
      <c r="I883" t="s">
        <v>197</v>
      </c>
      <c r="J883">
        <v>87.9</v>
      </c>
      <c r="K883">
        <v>87.9</v>
      </c>
      <c r="L883" t="s">
        <v>228</v>
      </c>
      <c r="M883" t="s">
        <v>198</v>
      </c>
      <c r="N883" t="s">
        <v>199</v>
      </c>
      <c r="O883">
        <v>0</v>
      </c>
      <c r="P883" t="s">
        <v>200</v>
      </c>
      <c r="Q883">
        <v>51385</v>
      </c>
      <c r="R883" t="s">
        <v>201</v>
      </c>
      <c r="S883" t="s">
        <v>202</v>
      </c>
      <c r="T883" t="s">
        <v>203</v>
      </c>
      <c r="U883" t="s">
        <v>1623</v>
      </c>
      <c r="V883" t="s">
        <v>1624</v>
      </c>
      <c r="W883" t="s">
        <v>658</v>
      </c>
    </row>
    <row r="884" spans="1:23" x14ac:dyDescent="0.25">
      <c r="A884" s="15">
        <v>43196</v>
      </c>
      <c r="B884" t="s">
        <v>216</v>
      </c>
      <c r="C884" t="s">
        <v>207</v>
      </c>
      <c r="E884" t="s">
        <v>195</v>
      </c>
      <c r="F884">
        <v>668.6</v>
      </c>
      <c r="G884">
        <v>668.6</v>
      </c>
      <c r="H884" t="s">
        <v>196</v>
      </c>
      <c r="I884" t="s">
        <v>197</v>
      </c>
      <c r="J884">
        <v>668.6</v>
      </c>
      <c r="K884">
        <v>668.6</v>
      </c>
      <c r="L884" t="s">
        <v>216</v>
      </c>
      <c r="M884" t="s">
        <v>198</v>
      </c>
      <c r="N884" t="s">
        <v>199</v>
      </c>
      <c r="O884">
        <v>0</v>
      </c>
      <c r="P884" t="s">
        <v>200</v>
      </c>
      <c r="Q884">
        <v>51392</v>
      </c>
      <c r="R884" t="s">
        <v>201</v>
      </c>
      <c r="S884" t="s">
        <v>202</v>
      </c>
      <c r="T884" t="s">
        <v>203</v>
      </c>
      <c r="U884" t="s">
        <v>1625</v>
      </c>
      <c r="V884" t="s">
        <v>1626</v>
      </c>
      <c r="W884" t="s">
        <v>658</v>
      </c>
    </row>
    <row r="885" spans="1:23" x14ac:dyDescent="0.25">
      <c r="A885" s="15">
        <v>43196</v>
      </c>
      <c r="B885" t="s">
        <v>292</v>
      </c>
      <c r="C885" t="s">
        <v>211</v>
      </c>
      <c r="E885" t="s">
        <v>195</v>
      </c>
      <c r="F885">
        <v>70.17</v>
      </c>
      <c r="G885">
        <v>70.17</v>
      </c>
      <c r="H885" t="s">
        <v>196</v>
      </c>
      <c r="I885" t="s">
        <v>197</v>
      </c>
      <c r="J885">
        <v>70.17</v>
      </c>
      <c r="K885">
        <v>70.17</v>
      </c>
      <c r="L885" t="s">
        <v>292</v>
      </c>
      <c r="M885" t="s">
        <v>198</v>
      </c>
      <c r="N885" t="s">
        <v>199</v>
      </c>
      <c r="O885">
        <v>0</v>
      </c>
      <c r="P885" t="s">
        <v>200</v>
      </c>
      <c r="Q885">
        <v>51398</v>
      </c>
      <c r="R885" t="s">
        <v>201</v>
      </c>
      <c r="S885" t="s">
        <v>202</v>
      </c>
      <c r="T885" t="s">
        <v>203</v>
      </c>
      <c r="U885" t="s">
        <v>1627</v>
      </c>
      <c r="V885" t="s">
        <v>1628</v>
      </c>
      <c r="W885" t="s">
        <v>658</v>
      </c>
    </row>
    <row r="886" spans="1:23" x14ac:dyDescent="0.25">
      <c r="A886" s="15">
        <v>43196</v>
      </c>
      <c r="B886" t="s">
        <v>292</v>
      </c>
      <c r="C886" t="s">
        <v>208</v>
      </c>
      <c r="E886" t="s">
        <v>195</v>
      </c>
      <c r="F886">
        <v>59.89</v>
      </c>
      <c r="G886">
        <v>59.89</v>
      </c>
      <c r="H886" t="s">
        <v>196</v>
      </c>
      <c r="I886" t="s">
        <v>197</v>
      </c>
      <c r="J886">
        <v>59.89</v>
      </c>
      <c r="K886">
        <v>59.89</v>
      </c>
      <c r="L886" t="s">
        <v>292</v>
      </c>
      <c r="M886" t="s">
        <v>198</v>
      </c>
      <c r="N886" t="s">
        <v>199</v>
      </c>
      <c r="O886">
        <v>0</v>
      </c>
      <c r="P886" t="s">
        <v>200</v>
      </c>
      <c r="Q886">
        <v>51399</v>
      </c>
      <c r="R886" t="s">
        <v>201</v>
      </c>
      <c r="S886" t="s">
        <v>202</v>
      </c>
      <c r="T886" t="s">
        <v>203</v>
      </c>
      <c r="U886" t="s">
        <v>1629</v>
      </c>
      <c r="V886" t="s">
        <v>1630</v>
      </c>
      <c r="W886" t="s">
        <v>658</v>
      </c>
    </row>
    <row r="887" spans="1:23" x14ac:dyDescent="0.25">
      <c r="A887" s="15">
        <v>43196</v>
      </c>
      <c r="B887" t="s">
        <v>292</v>
      </c>
      <c r="C887" t="s">
        <v>194</v>
      </c>
      <c r="E887" t="s">
        <v>195</v>
      </c>
      <c r="F887">
        <v>114.8</v>
      </c>
      <c r="G887">
        <v>114.8</v>
      </c>
      <c r="H887" t="s">
        <v>196</v>
      </c>
      <c r="I887" t="s">
        <v>197</v>
      </c>
      <c r="J887">
        <v>114.8</v>
      </c>
      <c r="K887">
        <v>114.8</v>
      </c>
      <c r="L887" t="s">
        <v>292</v>
      </c>
      <c r="M887" t="s">
        <v>198</v>
      </c>
      <c r="N887" t="s">
        <v>199</v>
      </c>
      <c r="O887">
        <v>0</v>
      </c>
      <c r="P887" t="s">
        <v>200</v>
      </c>
      <c r="Q887">
        <v>51400</v>
      </c>
      <c r="R887" t="s">
        <v>201</v>
      </c>
      <c r="S887" t="s">
        <v>202</v>
      </c>
      <c r="T887" t="s">
        <v>203</v>
      </c>
      <c r="U887" t="s">
        <v>1631</v>
      </c>
      <c r="V887" t="s">
        <v>1632</v>
      </c>
      <c r="W887" t="s">
        <v>658</v>
      </c>
    </row>
    <row r="888" spans="1:23" x14ac:dyDescent="0.25">
      <c r="A888" s="15">
        <v>43196</v>
      </c>
      <c r="B888" t="s">
        <v>292</v>
      </c>
      <c r="C888" t="s">
        <v>212</v>
      </c>
      <c r="E888" t="s">
        <v>195</v>
      </c>
      <c r="F888">
        <v>117.21</v>
      </c>
      <c r="G888">
        <v>117.21</v>
      </c>
      <c r="H888" t="s">
        <v>196</v>
      </c>
      <c r="I888" t="s">
        <v>197</v>
      </c>
      <c r="J888">
        <v>117.21</v>
      </c>
      <c r="K888">
        <v>117.21</v>
      </c>
      <c r="L888" t="s">
        <v>292</v>
      </c>
      <c r="M888" t="s">
        <v>198</v>
      </c>
      <c r="N888" t="s">
        <v>199</v>
      </c>
      <c r="O888">
        <v>0</v>
      </c>
      <c r="P888" t="s">
        <v>200</v>
      </c>
      <c r="Q888">
        <v>51402</v>
      </c>
      <c r="R888" t="s">
        <v>201</v>
      </c>
      <c r="S888" t="s">
        <v>202</v>
      </c>
      <c r="T888" t="s">
        <v>203</v>
      </c>
      <c r="U888" t="s">
        <v>1633</v>
      </c>
      <c r="V888" t="s">
        <v>1634</v>
      </c>
      <c r="W888" t="s">
        <v>658</v>
      </c>
    </row>
    <row r="889" spans="1:23" x14ac:dyDescent="0.25">
      <c r="A889" s="15">
        <v>43196</v>
      </c>
      <c r="B889" t="s">
        <v>292</v>
      </c>
      <c r="C889" t="s">
        <v>212</v>
      </c>
      <c r="E889" t="s">
        <v>195</v>
      </c>
      <c r="F889">
        <v>64.88</v>
      </c>
      <c r="G889">
        <v>64.88</v>
      </c>
      <c r="H889" t="s">
        <v>196</v>
      </c>
      <c r="I889" t="s">
        <v>197</v>
      </c>
      <c r="J889">
        <v>64.88</v>
      </c>
      <c r="K889">
        <v>64.88</v>
      </c>
      <c r="L889" t="s">
        <v>292</v>
      </c>
      <c r="M889" t="s">
        <v>198</v>
      </c>
      <c r="N889" t="s">
        <v>199</v>
      </c>
      <c r="O889">
        <v>0</v>
      </c>
      <c r="P889" t="s">
        <v>200</v>
      </c>
      <c r="Q889">
        <v>51406</v>
      </c>
      <c r="R889" t="s">
        <v>201</v>
      </c>
      <c r="S889" t="s">
        <v>202</v>
      </c>
      <c r="T889" t="s">
        <v>203</v>
      </c>
      <c r="U889" t="s">
        <v>1635</v>
      </c>
      <c r="V889" t="s">
        <v>1636</v>
      </c>
      <c r="W889" t="s">
        <v>658</v>
      </c>
    </row>
    <row r="890" spans="1:23" x14ac:dyDescent="0.25">
      <c r="A890" s="15">
        <v>43196</v>
      </c>
      <c r="B890" t="s">
        <v>292</v>
      </c>
      <c r="C890" t="s">
        <v>194</v>
      </c>
      <c r="E890" t="s">
        <v>195</v>
      </c>
      <c r="F890">
        <v>60.3</v>
      </c>
      <c r="G890">
        <v>60.3</v>
      </c>
      <c r="H890" t="s">
        <v>196</v>
      </c>
      <c r="I890" t="s">
        <v>197</v>
      </c>
      <c r="J890">
        <v>60.3</v>
      </c>
      <c r="K890">
        <v>60.3</v>
      </c>
      <c r="L890" t="s">
        <v>292</v>
      </c>
      <c r="M890" t="s">
        <v>198</v>
      </c>
      <c r="N890" t="s">
        <v>199</v>
      </c>
      <c r="O890">
        <v>0</v>
      </c>
      <c r="P890" t="s">
        <v>200</v>
      </c>
      <c r="Q890">
        <v>51407</v>
      </c>
      <c r="R890" t="s">
        <v>201</v>
      </c>
      <c r="S890" t="s">
        <v>202</v>
      </c>
      <c r="T890" t="s">
        <v>203</v>
      </c>
      <c r="U890" t="s">
        <v>1637</v>
      </c>
      <c r="V890" t="s">
        <v>1638</v>
      </c>
      <c r="W890" t="s">
        <v>658</v>
      </c>
    </row>
    <row r="891" spans="1:23" x14ac:dyDescent="0.25">
      <c r="A891" s="15">
        <v>43196</v>
      </c>
      <c r="B891" t="s">
        <v>292</v>
      </c>
      <c r="C891" t="s">
        <v>194</v>
      </c>
      <c r="E891" t="s">
        <v>195</v>
      </c>
      <c r="F891">
        <v>680.84</v>
      </c>
      <c r="G891">
        <v>680.84</v>
      </c>
      <c r="H891" t="s">
        <v>196</v>
      </c>
      <c r="I891" t="s">
        <v>197</v>
      </c>
      <c r="J891">
        <v>680.84</v>
      </c>
      <c r="K891">
        <v>680.84</v>
      </c>
      <c r="L891" t="s">
        <v>292</v>
      </c>
      <c r="M891" t="s">
        <v>198</v>
      </c>
      <c r="N891" t="s">
        <v>199</v>
      </c>
      <c r="O891">
        <v>0</v>
      </c>
      <c r="P891" t="s">
        <v>200</v>
      </c>
      <c r="Q891">
        <v>51408</v>
      </c>
      <c r="R891" t="s">
        <v>201</v>
      </c>
      <c r="S891" t="s">
        <v>202</v>
      </c>
      <c r="T891" t="s">
        <v>203</v>
      </c>
      <c r="U891" t="s">
        <v>1639</v>
      </c>
      <c r="V891" t="s">
        <v>1640</v>
      </c>
      <c r="W891" t="s">
        <v>658</v>
      </c>
    </row>
    <row r="892" spans="1:23" x14ac:dyDescent="0.25">
      <c r="A892" s="15">
        <v>43196</v>
      </c>
      <c r="B892" t="s">
        <v>193</v>
      </c>
      <c r="C892" t="s">
        <v>207</v>
      </c>
      <c r="E892" t="s">
        <v>195</v>
      </c>
      <c r="F892">
        <v>120.82</v>
      </c>
      <c r="G892">
        <v>120.82</v>
      </c>
      <c r="H892" t="s">
        <v>196</v>
      </c>
      <c r="I892" t="s">
        <v>197</v>
      </c>
      <c r="J892">
        <v>120.82</v>
      </c>
      <c r="K892">
        <v>120.82</v>
      </c>
      <c r="L892" t="s">
        <v>193</v>
      </c>
      <c r="M892" t="s">
        <v>198</v>
      </c>
      <c r="N892" t="s">
        <v>199</v>
      </c>
      <c r="O892">
        <v>0</v>
      </c>
      <c r="P892" t="s">
        <v>200</v>
      </c>
      <c r="Q892">
        <v>51768</v>
      </c>
      <c r="R892" t="s">
        <v>201</v>
      </c>
      <c r="S892" t="s">
        <v>202</v>
      </c>
      <c r="T892" t="s">
        <v>203</v>
      </c>
      <c r="U892" t="s">
        <v>1641</v>
      </c>
      <c r="V892" t="s">
        <v>1642</v>
      </c>
      <c r="W892" t="s">
        <v>658</v>
      </c>
    </row>
    <row r="893" spans="1:23" x14ac:dyDescent="0.25">
      <c r="A893" s="15">
        <v>43196</v>
      </c>
      <c r="B893" t="s">
        <v>428</v>
      </c>
      <c r="C893" t="s">
        <v>211</v>
      </c>
      <c r="E893" t="s">
        <v>195</v>
      </c>
      <c r="F893">
        <v>276</v>
      </c>
      <c r="G893">
        <v>276</v>
      </c>
      <c r="H893" t="s">
        <v>196</v>
      </c>
      <c r="I893" t="s">
        <v>197</v>
      </c>
      <c r="J893">
        <v>276</v>
      </c>
      <c r="K893">
        <v>276</v>
      </c>
      <c r="L893" t="s">
        <v>428</v>
      </c>
      <c r="M893" t="s">
        <v>198</v>
      </c>
      <c r="N893" t="s">
        <v>199</v>
      </c>
      <c r="O893">
        <v>0</v>
      </c>
      <c r="P893" t="s">
        <v>200</v>
      </c>
      <c r="Q893">
        <v>51873</v>
      </c>
      <c r="R893" t="s">
        <v>201</v>
      </c>
      <c r="S893" t="s">
        <v>202</v>
      </c>
      <c r="T893" t="s">
        <v>203</v>
      </c>
      <c r="U893" t="s">
        <v>1643</v>
      </c>
      <c r="V893" t="s">
        <v>1644</v>
      </c>
      <c r="W893" t="s">
        <v>658</v>
      </c>
    </row>
    <row r="894" spans="1:23" x14ac:dyDescent="0.25">
      <c r="A894" s="15">
        <v>43197</v>
      </c>
      <c r="B894" t="s">
        <v>285</v>
      </c>
      <c r="C894" t="s">
        <v>208</v>
      </c>
      <c r="E894" t="s">
        <v>195</v>
      </c>
      <c r="F894">
        <v>2747.1</v>
      </c>
      <c r="G894">
        <v>2747.1</v>
      </c>
      <c r="H894" t="s">
        <v>196</v>
      </c>
      <c r="I894" t="s">
        <v>197</v>
      </c>
      <c r="J894">
        <v>2747.1</v>
      </c>
      <c r="K894">
        <v>2747.1</v>
      </c>
      <c r="L894" t="s">
        <v>285</v>
      </c>
      <c r="M894" t="s">
        <v>198</v>
      </c>
      <c r="N894" t="s">
        <v>199</v>
      </c>
      <c r="O894">
        <v>0</v>
      </c>
      <c r="P894" t="s">
        <v>200</v>
      </c>
      <c r="Q894">
        <v>51269</v>
      </c>
      <c r="R894" t="s">
        <v>201</v>
      </c>
      <c r="S894" t="s">
        <v>202</v>
      </c>
      <c r="T894" t="s">
        <v>203</v>
      </c>
      <c r="U894" t="s">
        <v>1645</v>
      </c>
      <c r="V894" t="s">
        <v>1646</v>
      </c>
      <c r="W894" t="s">
        <v>658</v>
      </c>
    </row>
    <row r="895" spans="1:23" x14ac:dyDescent="0.25">
      <c r="A895" s="15">
        <v>43197</v>
      </c>
      <c r="B895" t="s">
        <v>285</v>
      </c>
      <c r="C895" t="s">
        <v>212</v>
      </c>
      <c r="E895" t="s">
        <v>195</v>
      </c>
      <c r="F895">
        <v>2057.9299999999998</v>
      </c>
      <c r="G895">
        <v>2057.9299999999998</v>
      </c>
      <c r="H895" t="s">
        <v>196</v>
      </c>
      <c r="I895" t="s">
        <v>197</v>
      </c>
      <c r="J895">
        <v>2057.9299999999998</v>
      </c>
      <c r="K895">
        <v>2057.9299999999998</v>
      </c>
      <c r="L895" t="s">
        <v>285</v>
      </c>
      <c r="M895" t="s">
        <v>198</v>
      </c>
      <c r="N895" t="s">
        <v>199</v>
      </c>
      <c r="O895">
        <v>0</v>
      </c>
      <c r="P895" t="s">
        <v>200</v>
      </c>
      <c r="Q895">
        <v>51304</v>
      </c>
      <c r="R895" t="s">
        <v>201</v>
      </c>
      <c r="S895" t="s">
        <v>202</v>
      </c>
      <c r="T895" t="s">
        <v>203</v>
      </c>
      <c r="U895" t="s">
        <v>1647</v>
      </c>
      <c r="V895" t="s">
        <v>1648</v>
      </c>
      <c r="W895" t="s">
        <v>658</v>
      </c>
    </row>
    <row r="896" spans="1:23" x14ac:dyDescent="0.25">
      <c r="A896" s="15">
        <v>43197</v>
      </c>
      <c r="B896" t="s">
        <v>285</v>
      </c>
      <c r="C896" t="s">
        <v>211</v>
      </c>
      <c r="E896" t="s">
        <v>195</v>
      </c>
      <c r="F896">
        <v>115</v>
      </c>
      <c r="G896">
        <v>115</v>
      </c>
      <c r="H896" t="s">
        <v>196</v>
      </c>
      <c r="I896" t="s">
        <v>197</v>
      </c>
      <c r="J896">
        <v>115</v>
      </c>
      <c r="K896">
        <v>115</v>
      </c>
      <c r="L896" t="s">
        <v>285</v>
      </c>
      <c r="M896" t="s">
        <v>198</v>
      </c>
      <c r="N896" t="s">
        <v>199</v>
      </c>
      <c r="O896">
        <v>0</v>
      </c>
      <c r="P896" t="s">
        <v>200</v>
      </c>
      <c r="Q896">
        <v>51875</v>
      </c>
      <c r="R896" t="s">
        <v>201</v>
      </c>
      <c r="S896" t="s">
        <v>202</v>
      </c>
      <c r="T896" t="s">
        <v>203</v>
      </c>
      <c r="U896" t="s">
        <v>1649</v>
      </c>
      <c r="V896" t="s">
        <v>1650</v>
      </c>
      <c r="W896" t="s">
        <v>658</v>
      </c>
    </row>
    <row r="897" spans="1:23" x14ac:dyDescent="0.25">
      <c r="A897" s="15">
        <v>43199</v>
      </c>
      <c r="B897" t="s">
        <v>490</v>
      </c>
      <c r="C897" t="s">
        <v>207</v>
      </c>
      <c r="E897" t="s">
        <v>195</v>
      </c>
      <c r="F897">
        <v>-20</v>
      </c>
      <c r="G897">
        <v>20</v>
      </c>
      <c r="H897" t="s">
        <v>217</v>
      </c>
      <c r="I897" t="s">
        <v>218</v>
      </c>
      <c r="J897">
        <v>20</v>
      </c>
      <c r="K897">
        <v>-20</v>
      </c>
      <c r="L897" t="s">
        <v>490</v>
      </c>
      <c r="M897" t="s">
        <v>198</v>
      </c>
      <c r="N897" t="s">
        <v>199</v>
      </c>
      <c r="O897">
        <v>0</v>
      </c>
      <c r="P897" t="s">
        <v>200</v>
      </c>
      <c r="Q897">
        <v>51835</v>
      </c>
      <c r="R897" t="s">
        <v>201</v>
      </c>
      <c r="S897" t="s">
        <v>202</v>
      </c>
      <c r="T897" t="s">
        <v>203</v>
      </c>
      <c r="U897" t="s">
        <v>1651</v>
      </c>
      <c r="V897" t="s">
        <v>1652</v>
      </c>
      <c r="W897" t="s">
        <v>658</v>
      </c>
    </row>
    <row r="898" spans="1:23" x14ac:dyDescent="0.25">
      <c r="A898" s="15">
        <v>43199</v>
      </c>
      <c r="B898" t="s">
        <v>490</v>
      </c>
      <c r="C898" t="s">
        <v>207</v>
      </c>
      <c r="E898" t="s">
        <v>195</v>
      </c>
      <c r="F898">
        <v>-20</v>
      </c>
      <c r="G898">
        <v>20</v>
      </c>
      <c r="H898" t="s">
        <v>217</v>
      </c>
      <c r="I898" t="s">
        <v>218</v>
      </c>
      <c r="J898">
        <v>20</v>
      </c>
      <c r="K898">
        <v>-20</v>
      </c>
      <c r="L898" t="s">
        <v>490</v>
      </c>
      <c r="M898" t="s">
        <v>198</v>
      </c>
      <c r="N898" t="s">
        <v>199</v>
      </c>
      <c r="O898">
        <v>0</v>
      </c>
      <c r="P898" t="s">
        <v>200</v>
      </c>
      <c r="Q898">
        <v>51836</v>
      </c>
      <c r="R898" t="s">
        <v>201</v>
      </c>
      <c r="S898" t="s">
        <v>202</v>
      </c>
      <c r="T898" t="s">
        <v>203</v>
      </c>
      <c r="U898" t="s">
        <v>1653</v>
      </c>
      <c r="V898" t="s">
        <v>1654</v>
      </c>
      <c r="W898" t="s">
        <v>658</v>
      </c>
    </row>
    <row r="899" spans="1:23" x14ac:dyDescent="0.25">
      <c r="A899" s="15">
        <v>43199</v>
      </c>
      <c r="B899" t="s">
        <v>225</v>
      </c>
      <c r="C899" t="s">
        <v>194</v>
      </c>
      <c r="E899" t="s">
        <v>195</v>
      </c>
      <c r="F899">
        <v>480</v>
      </c>
      <c r="G899">
        <v>480</v>
      </c>
      <c r="H899" t="s">
        <v>196</v>
      </c>
      <c r="I899" t="s">
        <v>197</v>
      </c>
      <c r="J899">
        <v>480</v>
      </c>
      <c r="K899">
        <v>480</v>
      </c>
      <c r="L899" t="s">
        <v>225</v>
      </c>
      <c r="M899" t="s">
        <v>198</v>
      </c>
      <c r="N899" t="s">
        <v>199</v>
      </c>
      <c r="O899">
        <v>0</v>
      </c>
      <c r="P899" t="s">
        <v>200</v>
      </c>
      <c r="Q899">
        <v>54189</v>
      </c>
      <c r="R899" t="s">
        <v>201</v>
      </c>
      <c r="S899" t="s">
        <v>202</v>
      </c>
      <c r="T899" t="s">
        <v>203</v>
      </c>
      <c r="U899" t="s">
        <v>1655</v>
      </c>
      <c r="V899" t="s">
        <v>1656</v>
      </c>
      <c r="W899" t="s">
        <v>658</v>
      </c>
    </row>
    <row r="900" spans="1:23" x14ac:dyDescent="0.25">
      <c r="A900" s="15">
        <v>43200</v>
      </c>
      <c r="B900" t="s">
        <v>322</v>
      </c>
      <c r="C900" t="s">
        <v>208</v>
      </c>
      <c r="E900" t="s">
        <v>195</v>
      </c>
      <c r="F900">
        <v>69.56</v>
      </c>
      <c r="G900">
        <v>69.56</v>
      </c>
      <c r="H900" t="s">
        <v>196</v>
      </c>
      <c r="I900" t="s">
        <v>197</v>
      </c>
      <c r="J900">
        <v>69.56</v>
      </c>
      <c r="K900">
        <v>69.56</v>
      </c>
      <c r="L900" t="s">
        <v>322</v>
      </c>
      <c r="M900" t="s">
        <v>198</v>
      </c>
      <c r="N900" t="s">
        <v>245</v>
      </c>
      <c r="O900">
        <v>0</v>
      </c>
      <c r="P900" t="s">
        <v>200</v>
      </c>
      <c r="Q900">
        <v>51244</v>
      </c>
      <c r="R900" t="s">
        <v>201</v>
      </c>
      <c r="S900" t="s">
        <v>202</v>
      </c>
      <c r="T900" t="s">
        <v>203</v>
      </c>
      <c r="U900" t="s">
        <v>1657</v>
      </c>
      <c r="V900" t="s">
        <v>1658</v>
      </c>
      <c r="W900" t="s">
        <v>658</v>
      </c>
    </row>
    <row r="901" spans="1:23" x14ac:dyDescent="0.25">
      <c r="A901" s="15">
        <v>43200</v>
      </c>
      <c r="B901" t="s">
        <v>325</v>
      </c>
      <c r="C901" t="s">
        <v>249</v>
      </c>
      <c r="E901" t="s">
        <v>195</v>
      </c>
      <c r="F901">
        <v>1.44</v>
      </c>
      <c r="G901">
        <v>1.44</v>
      </c>
      <c r="H901" t="s">
        <v>196</v>
      </c>
      <c r="I901" t="s">
        <v>197</v>
      </c>
      <c r="J901">
        <v>1.44</v>
      </c>
      <c r="K901">
        <v>1.44</v>
      </c>
      <c r="L901" t="s">
        <v>325</v>
      </c>
      <c r="M901" t="s">
        <v>198</v>
      </c>
      <c r="N901" t="s">
        <v>250</v>
      </c>
      <c r="O901">
        <v>0</v>
      </c>
      <c r="P901" t="s">
        <v>200</v>
      </c>
      <c r="Q901">
        <v>51247</v>
      </c>
      <c r="R901" t="s">
        <v>201</v>
      </c>
      <c r="S901" t="s">
        <v>202</v>
      </c>
      <c r="T901" t="s">
        <v>203</v>
      </c>
      <c r="U901" t="s">
        <v>1659</v>
      </c>
      <c r="V901" t="s">
        <v>1660</v>
      </c>
      <c r="W901" t="s">
        <v>658</v>
      </c>
    </row>
    <row r="902" spans="1:23" x14ac:dyDescent="0.25">
      <c r="A902" s="15">
        <v>43200</v>
      </c>
      <c r="B902" t="s">
        <v>322</v>
      </c>
      <c r="C902" t="s">
        <v>194</v>
      </c>
      <c r="E902" t="s">
        <v>195</v>
      </c>
      <c r="F902">
        <v>1.63</v>
      </c>
      <c r="G902">
        <v>1.63</v>
      </c>
      <c r="H902" t="s">
        <v>196</v>
      </c>
      <c r="I902" t="s">
        <v>197</v>
      </c>
      <c r="J902">
        <v>1.63</v>
      </c>
      <c r="K902">
        <v>1.63</v>
      </c>
      <c r="L902" t="s">
        <v>322</v>
      </c>
      <c r="M902" t="s">
        <v>198</v>
      </c>
      <c r="N902" t="s">
        <v>254</v>
      </c>
      <c r="O902">
        <v>0</v>
      </c>
      <c r="P902" t="s">
        <v>200</v>
      </c>
      <c r="Q902">
        <v>51249</v>
      </c>
      <c r="R902" t="s">
        <v>201</v>
      </c>
      <c r="S902" t="s">
        <v>202</v>
      </c>
      <c r="T902" t="s">
        <v>203</v>
      </c>
      <c r="U902" t="s">
        <v>1661</v>
      </c>
      <c r="V902" t="s">
        <v>1662</v>
      </c>
      <c r="W902" t="s">
        <v>658</v>
      </c>
    </row>
    <row r="903" spans="1:23" x14ac:dyDescent="0.25">
      <c r="A903" s="15">
        <v>43200</v>
      </c>
      <c r="B903" t="s">
        <v>322</v>
      </c>
      <c r="C903" t="s">
        <v>194</v>
      </c>
      <c r="E903" t="s">
        <v>195</v>
      </c>
      <c r="F903">
        <v>148.09</v>
      </c>
      <c r="G903">
        <v>148.09</v>
      </c>
      <c r="H903" t="s">
        <v>196</v>
      </c>
      <c r="I903" t="s">
        <v>197</v>
      </c>
      <c r="J903">
        <v>148.09</v>
      </c>
      <c r="K903">
        <v>148.09</v>
      </c>
      <c r="L903" t="s">
        <v>322</v>
      </c>
      <c r="M903" t="s">
        <v>198</v>
      </c>
      <c r="N903" t="s">
        <v>254</v>
      </c>
      <c r="O903">
        <v>0</v>
      </c>
      <c r="P903" t="s">
        <v>200</v>
      </c>
      <c r="Q903">
        <v>51250</v>
      </c>
      <c r="R903" t="s">
        <v>201</v>
      </c>
      <c r="S903" t="s">
        <v>202</v>
      </c>
      <c r="T903" t="s">
        <v>203</v>
      </c>
      <c r="U903" t="s">
        <v>1663</v>
      </c>
      <c r="V903" t="s">
        <v>1664</v>
      </c>
      <c r="W903" t="s">
        <v>658</v>
      </c>
    </row>
    <row r="904" spans="1:23" x14ac:dyDescent="0.25">
      <c r="A904" s="15">
        <v>43200</v>
      </c>
      <c r="B904" t="s">
        <v>325</v>
      </c>
      <c r="C904" t="s">
        <v>208</v>
      </c>
      <c r="E904" t="s">
        <v>195</v>
      </c>
      <c r="F904">
        <v>8</v>
      </c>
      <c r="G904">
        <v>8</v>
      </c>
      <c r="H904" t="s">
        <v>196</v>
      </c>
      <c r="I904" t="s">
        <v>197</v>
      </c>
      <c r="J904">
        <v>8</v>
      </c>
      <c r="K904">
        <v>8</v>
      </c>
      <c r="L904" t="s">
        <v>325</v>
      </c>
      <c r="M904" t="s">
        <v>198</v>
      </c>
      <c r="N904" t="s">
        <v>316</v>
      </c>
      <c r="O904">
        <v>0</v>
      </c>
      <c r="P904" t="s">
        <v>200</v>
      </c>
      <c r="Q904">
        <v>51255</v>
      </c>
      <c r="R904" t="s">
        <v>201</v>
      </c>
      <c r="S904" t="s">
        <v>202</v>
      </c>
      <c r="T904" t="s">
        <v>203</v>
      </c>
      <c r="U904" t="s">
        <v>1665</v>
      </c>
      <c r="V904" t="s">
        <v>1666</v>
      </c>
      <c r="W904" t="s">
        <v>658</v>
      </c>
    </row>
    <row r="905" spans="1:23" x14ac:dyDescent="0.25">
      <c r="A905" s="15">
        <v>43200</v>
      </c>
      <c r="B905" t="s">
        <v>285</v>
      </c>
      <c r="C905" t="s">
        <v>212</v>
      </c>
      <c r="E905" t="s">
        <v>195</v>
      </c>
      <c r="F905">
        <v>66.7</v>
      </c>
      <c r="G905">
        <v>66.7</v>
      </c>
      <c r="H905" t="s">
        <v>196</v>
      </c>
      <c r="I905" t="s">
        <v>197</v>
      </c>
      <c r="J905">
        <v>66.7</v>
      </c>
      <c r="K905">
        <v>66.7</v>
      </c>
      <c r="L905" t="s">
        <v>285</v>
      </c>
      <c r="M905" t="s">
        <v>198</v>
      </c>
      <c r="N905" t="s">
        <v>199</v>
      </c>
      <c r="O905">
        <v>0</v>
      </c>
      <c r="P905" t="s">
        <v>200</v>
      </c>
      <c r="Q905">
        <v>51383</v>
      </c>
      <c r="R905" t="s">
        <v>201</v>
      </c>
      <c r="S905" t="s">
        <v>202</v>
      </c>
      <c r="T905" t="s">
        <v>203</v>
      </c>
      <c r="U905" t="s">
        <v>1667</v>
      </c>
      <c r="V905" t="s">
        <v>1668</v>
      </c>
      <c r="W905" t="s">
        <v>658</v>
      </c>
    </row>
    <row r="906" spans="1:23" x14ac:dyDescent="0.25">
      <c r="A906" s="15">
        <v>43200</v>
      </c>
      <c r="B906" t="s">
        <v>285</v>
      </c>
      <c r="C906" t="s">
        <v>212</v>
      </c>
      <c r="E906" t="s">
        <v>195</v>
      </c>
      <c r="F906">
        <v>-31.54</v>
      </c>
      <c r="G906">
        <v>31.54</v>
      </c>
      <c r="H906" t="s">
        <v>217</v>
      </c>
      <c r="I906" t="s">
        <v>218</v>
      </c>
      <c r="J906">
        <v>31.54</v>
      </c>
      <c r="K906">
        <v>-31.54</v>
      </c>
      <c r="L906" t="s">
        <v>285</v>
      </c>
      <c r="M906" t="s">
        <v>198</v>
      </c>
      <c r="N906" t="s">
        <v>199</v>
      </c>
      <c r="O906">
        <v>0</v>
      </c>
      <c r="P906" t="s">
        <v>200</v>
      </c>
      <c r="Q906">
        <v>51384</v>
      </c>
      <c r="R906" t="s">
        <v>201</v>
      </c>
      <c r="S906" t="s">
        <v>202</v>
      </c>
      <c r="T906" t="s">
        <v>203</v>
      </c>
      <c r="U906" t="s">
        <v>1669</v>
      </c>
      <c r="V906" t="s">
        <v>1670</v>
      </c>
      <c r="W906" t="s">
        <v>658</v>
      </c>
    </row>
    <row r="907" spans="1:23" x14ac:dyDescent="0.25">
      <c r="A907" s="15">
        <v>43200</v>
      </c>
      <c r="B907" t="s">
        <v>306</v>
      </c>
      <c r="C907" t="s">
        <v>208</v>
      </c>
      <c r="E907" t="s">
        <v>195</v>
      </c>
      <c r="F907">
        <v>55.05</v>
      </c>
      <c r="G907">
        <v>55.05</v>
      </c>
      <c r="H907" t="s">
        <v>196</v>
      </c>
      <c r="I907" t="s">
        <v>197</v>
      </c>
      <c r="J907">
        <v>55.05</v>
      </c>
      <c r="K907">
        <v>55.05</v>
      </c>
      <c r="L907" t="s">
        <v>306</v>
      </c>
      <c r="M907" t="s">
        <v>198</v>
      </c>
      <c r="N907" t="s">
        <v>307</v>
      </c>
      <c r="O907">
        <v>0</v>
      </c>
      <c r="P907" t="s">
        <v>200</v>
      </c>
      <c r="Q907">
        <v>51785</v>
      </c>
      <c r="R907" t="s">
        <v>201</v>
      </c>
      <c r="S907" t="s">
        <v>202</v>
      </c>
      <c r="T907" t="s">
        <v>203</v>
      </c>
      <c r="U907" t="s">
        <v>1671</v>
      </c>
      <c r="V907" t="s">
        <v>1672</v>
      </c>
      <c r="W907" t="s">
        <v>658</v>
      </c>
    </row>
    <row r="908" spans="1:23" x14ac:dyDescent="0.25">
      <c r="A908" s="15">
        <v>43200</v>
      </c>
      <c r="B908" t="s">
        <v>325</v>
      </c>
      <c r="C908" t="s">
        <v>207</v>
      </c>
      <c r="E908" t="s">
        <v>195</v>
      </c>
      <c r="F908">
        <v>9</v>
      </c>
      <c r="G908">
        <v>9</v>
      </c>
      <c r="H908" t="s">
        <v>196</v>
      </c>
      <c r="I908" t="s">
        <v>197</v>
      </c>
      <c r="J908">
        <v>9</v>
      </c>
      <c r="K908">
        <v>9</v>
      </c>
      <c r="L908" t="s">
        <v>325</v>
      </c>
      <c r="M908" t="s">
        <v>198</v>
      </c>
      <c r="N908" t="s">
        <v>337</v>
      </c>
      <c r="O908">
        <v>0</v>
      </c>
      <c r="P908" t="s">
        <v>200</v>
      </c>
      <c r="Q908">
        <v>51817</v>
      </c>
      <c r="R908" t="s">
        <v>201</v>
      </c>
      <c r="S908" t="s">
        <v>202</v>
      </c>
      <c r="T908" t="s">
        <v>203</v>
      </c>
      <c r="U908" t="s">
        <v>1673</v>
      </c>
      <c r="V908" t="s">
        <v>1674</v>
      </c>
      <c r="W908" t="s">
        <v>658</v>
      </c>
    </row>
    <row r="909" spans="1:23" x14ac:dyDescent="0.25">
      <c r="A909" s="15">
        <v>43200</v>
      </c>
      <c r="B909" t="s">
        <v>285</v>
      </c>
      <c r="C909" t="s">
        <v>208</v>
      </c>
      <c r="E909" t="s">
        <v>195</v>
      </c>
      <c r="F909">
        <v>123.3</v>
      </c>
      <c r="G909">
        <v>123.3</v>
      </c>
      <c r="H909" t="s">
        <v>196</v>
      </c>
      <c r="I909" t="s">
        <v>197</v>
      </c>
      <c r="J909">
        <v>123.3</v>
      </c>
      <c r="K909">
        <v>123.3</v>
      </c>
      <c r="L909" t="s">
        <v>285</v>
      </c>
      <c r="M909" t="s">
        <v>198</v>
      </c>
      <c r="N909" t="s">
        <v>199</v>
      </c>
      <c r="O909">
        <v>0</v>
      </c>
      <c r="P909" t="s">
        <v>200</v>
      </c>
      <c r="Q909">
        <v>51820</v>
      </c>
      <c r="R909" t="s">
        <v>201</v>
      </c>
      <c r="S909" t="s">
        <v>202</v>
      </c>
      <c r="T909" t="s">
        <v>203</v>
      </c>
      <c r="U909" t="s">
        <v>1675</v>
      </c>
      <c r="V909" t="s">
        <v>1676</v>
      </c>
      <c r="W909" t="s">
        <v>658</v>
      </c>
    </row>
    <row r="910" spans="1:23" x14ac:dyDescent="0.25">
      <c r="A910" s="15">
        <v>43200</v>
      </c>
      <c r="B910" t="s">
        <v>285</v>
      </c>
      <c r="C910" t="s">
        <v>208</v>
      </c>
      <c r="E910" t="s">
        <v>195</v>
      </c>
      <c r="F910">
        <v>-62.5</v>
      </c>
      <c r="G910">
        <v>62.5</v>
      </c>
      <c r="H910" t="s">
        <v>217</v>
      </c>
      <c r="I910" t="s">
        <v>218</v>
      </c>
      <c r="J910">
        <v>62.5</v>
      </c>
      <c r="K910">
        <v>-62.5</v>
      </c>
      <c r="L910" t="s">
        <v>285</v>
      </c>
      <c r="M910" t="s">
        <v>198</v>
      </c>
      <c r="N910" t="s">
        <v>199</v>
      </c>
      <c r="O910">
        <v>0</v>
      </c>
      <c r="P910" t="s">
        <v>200</v>
      </c>
      <c r="Q910">
        <v>51821</v>
      </c>
      <c r="R910" t="s">
        <v>201</v>
      </c>
      <c r="S910" t="s">
        <v>202</v>
      </c>
      <c r="T910" t="s">
        <v>203</v>
      </c>
      <c r="U910" t="s">
        <v>1677</v>
      </c>
      <c r="V910" t="s">
        <v>1678</v>
      </c>
      <c r="W910" t="s">
        <v>658</v>
      </c>
    </row>
    <row r="911" spans="1:23" x14ac:dyDescent="0.25">
      <c r="A911" s="15">
        <v>43200</v>
      </c>
      <c r="B911" t="s">
        <v>285</v>
      </c>
      <c r="C911" t="s">
        <v>211</v>
      </c>
      <c r="E911" t="s">
        <v>195</v>
      </c>
      <c r="F911">
        <v>55</v>
      </c>
      <c r="G911">
        <v>55</v>
      </c>
      <c r="H911" t="s">
        <v>196</v>
      </c>
      <c r="I911" t="s">
        <v>197</v>
      </c>
      <c r="J911">
        <v>55</v>
      </c>
      <c r="K911">
        <v>55</v>
      </c>
      <c r="L911" t="s">
        <v>285</v>
      </c>
      <c r="M911" t="s">
        <v>198</v>
      </c>
      <c r="N911" t="s">
        <v>199</v>
      </c>
      <c r="O911">
        <v>0</v>
      </c>
      <c r="P911" t="s">
        <v>200</v>
      </c>
      <c r="Q911">
        <v>51876</v>
      </c>
      <c r="R911" t="s">
        <v>201</v>
      </c>
      <c r="S911" t="s">
        <v>202</v>
      </c>
      <c r="T911" t="s">
        <v>203</v>
      </c>
      <c r="U911" t="s">
        <v>1679</v>
      </c>
      <c r="V911" t="s">
        <v>1680</v>
      </c>
      <c r="W911" t="s">
        <v>658</v>
      </c>
    </row>
    <row r="912" spans="1:23" x14ac:dyDescent="0.25">
      <c r="A912" s="15">
        <v>43200</v>
      </c>
      <c r="B912" t="s">
        <v>325</v>
      </c>
      <c r="C912" t="s">
        <v>211</v>
      </c>
      <c r="E912" t="s">
        <v>195</v>
      </c>
      <c r="F912">
        <v>8</v>
      </c>
      <c r="G912">
        <v>8</v>
      </c>
      <c r="H912" t="s">
        <v>196</v>
      </c>
      <c r="I912" t="s">
        <v>197</v>
      </c>
      <c r="J912">
        <v>8</v>
      </c>
      <c r="K912">
        <v>8</v>
      </c>
      <c r="L912" t="s">
        <v>325</v>
      </c>
      <c r="M912" t="s">
        <v>198</v>
      </c>
      <c r="N912" t="s">
        <v>316</v>
      </c>
      <c r="O912">
        <v>0</v>
      </c>
      <c r="P912" t="s">
        <v>200</v>
      </c>
      <c r="Q912">
        <v>51255</v>
      </c>
      <c r="R912" t="s">
        <v>201</v>
      </c>
      <c r="S912" t="s">
        <v>202</v>
      </c>
      <c r="T912" t="s">
        <v>203</v>
      </c>
      <c r="U912" t="s">
        <v>1665</v>
      </c>
      <c r="V912" t="s">
        <v>1666</v>
      </c>
      <c r="W912" t="s">
        <v>658</v>
      </c>
    </row>
    <row r="913" spans="1:23" x14ac:dyDescent="0.25">
      <c r="A913" s="15">
        <v>43200</v>
      </c>
      <c r="B913" t="s">
        <v>325</v>
      </c>
      <c r="C913" t="s">
        <v>212</v>
      </c>
      <c r="E913" t="s">
        <v>195</v>
      </c>
      <c r="F913">
        <v>8</v>
      </c>
      <c r="G913">
        <v>8</v>
      </c>
      <c r="H913" t="s">
        <v>196</v>
      </c>
      <c r="I913" t="s">
        <v>197</v>
      </c>
      <c r="J913">
        <v>8</v>
      </c>
      <c r="K913">
        <v>8</v>
      </c>
      <c r="L913" t="s">
        <v>325</v>
      </c>
      <c r="M913" t="s">
        <v>198</v>
      </c>
      <c r="N913" t="s">
        <v>316</v>
      </c>
      <c r="O913">
        <v>0</v>
      </c>
      <c r="P913" t="s">
        <v>200</v>
      </c>
      <c r="Q913">
        <v>51255</v>
      </c>
      <c r="R913" t="s">
        <v>201</v>
      </c>
      <c r="S913" t="s">
        <v>202</v>
      </c>
      <c r="T913" t="s">
        <v>203</v>
      </c>
      <c r="U913" t="s">
        <v>1665</v>
      </c>
      <c r="V913" t="s">
        <v>1666</v>
      </c>
      <c r="W913" t="s">
        <v>658</v>
      </c>
    </row>
    <row r="914" spans="1:23" x14ac:dyDescent="0.25">
      <c r="A914" s="15">
        <v>43200</v>
      </c>
      <c r="B914" t="s">
        <v>325</v>
      </c>
      <c r="C914" t="s">
        <v>194</v>
      </c>
      <c r="E914" t="s">
        <v>195</v>
      </c>
      <c r="F914">
        <v>8</v>
      </c>
      <c r="G914">
        <v>8</v>
      </c>
      <c r="H914" t="s">
        <v>196</v>
      </c>
      <c r="I914" t="s">
        <v>197</v>
      </c>
      <c r="J914">
        <v>8</v>
      </c>
      <c r="K914">
        <v>8</v>
      </c>
      <c r="L914" t="s">
        <v>325</v>
      </c>
      <c r="M914" t="s">
        <v>198</v>
      </c>
      <c r="N914" t="s">
        <v>316</v>
      </c>
      <c r="O914">
        <v>0</v>
      </c>
      <c r="P914" t="s">
        <v>200</v>
      </c>
      <c r="Q914">
        <v>51255</v>
      </c>
      <c r="R914" t="s">
        <v>201</v>
      </c>
      <c r="S914" t="s">
        <v>202</v>
      </c>
      <c r="T914" t="s">
        <v>203</v>
      </c>
      <c r="U914" t="s">
        <v>1665</v>
      </c>
      <c r="V914" t="s">
        <v>1666</v>
      </c>
      <c r="W914" t="s">
        <v>658</v>
      </c>
    </row>
    <row r="915" spans="1:23" x14ac:dyDescent="0.25">
      <c r="A915" s="15">
        <v>43200</v>
      </c>
      <c r="B915" t="s">
        <v>325</v>
      </c>
      <c r="C915" t="s">
        <v>207</v>
      </c>
      <c r="E915" t="s">
        <v>195</v>
      </c>
      <c r="F915">
        <v>8</v>
      </c>
      <c r="G915">
        <v>8</v>
      </c>
      <c r="H915" t="s">
        <v>196</v>
      </c>
      <c r="I915" t="s">
        <v>197</v>
      </c>
      <c r="J915">
        <v>8</v>
      </c>
      <c r="K915">
        <v>8</v>
      </c>
      <c r="L915" t="s">
        <v>325</v>
      </c>
      <c r="M915" t="s">
        <v>198</v>
      </c>
      <c r="N915" t="s">
        <v>316</v>
      </c>
      <c r="O915">
        <v>0</v>
      </c>
      <c r="P915" t="s">
        <v>200</v>
      </c>
      <c r="Q915">
        <v>51255</v>
      </c>
      <c r="R915" t="s">
        <v>201</v>
      </c>
      <c r="S915" t="s">
        <v>202</v>
      </c>
      <c r="T915" t="s">
        <v>203</v>
      </c>
      <c r="U915" t="s">
        <v>1665</v>
      </c>
      <c r="V915" t="s">
        <v>1666</v>
      </c>
      <c r="W915" t="s">
        <v>658</v>
      </c>
    </row>
    <row r="916" spans="1:23" x14ac:dyDescent="0.25">
      <c r="A916" s="15">
        <v>43201</v>
      </c>
      <c r="B916" t="s">
        <v>295</v>
      </c>
      <c r="C916" t="s">
        <v>211</v>
      </c>
      <c r="E916" t="s">
        <v>195</v>
      </c>
      <c r="F916">
        <v>207.31</v>
      </c>
      <c r="G916">
        <v>207.31</v>
      </c>
      <c r="H916" t="s">
        <v>196</v>
      </c>
      <c r="I916" t="s">
        <v>197</v>
      </c>
      <c r="J916">
        <v>207.31</v>
      </c>
      <c r="K916">
        <v>207.31</v>
      </c>
      <c r="L916" t="s">
        <v>295</v>
      </c>
      <c r="M916" t="s">
        <v>198</v>
      </c>
      <c r="N916" t="s">
        <v>199</v>
      </c>
      <c r="O916">
        <v>0</v>
      </c>
      <c r="P916" t="s">
        <v>200</v>
      </c>
      <c r="Q916">
        <v>51287</v>
      </c>
      <c r="R916" t="s">
        <v>201</v>
      </c>
      <c r="S916" t="s">
        <v>202</v>
      </c>
      <c r="T916" t="s">
        <v>203</v>
      </c>
      <c r="U916" t="s">
        <v>1681</v>
      </c>
      <c r="V916" t="s">
        <v>1682</v>
      </c>
      <c r="W916" t="s">
        <v>658</v>
      </c>
    </row>
    <row r="917" spans="1:23" x14ac:dyDescent="0.25">
      <c r="A917" s="15">
        <v>43201</v>
      </c>
      <c r="B917" t="s">
        <v>225</v>
      </c>
      <c r="C917" t="s">
        <v>194</v>
      </c>
      <c r="E917" t="s">
        <v>195</v>
      </c>
      <c r="F917">
        <v>73.2</v>
      </c>
      <c r="G917">
        <v>73.2</v>
      </c>
      <c r="H917" t="s">
        <v>196</v>
      </c>
      <c r="I917" t="s">
        <v>197</v>
      </c>
      <c r="J917">
        <v>73.2</v>
      </c>
      <c r="K917">
        <v>73.2</v>
      </c>
      <c r="L917" t="s">
        <v>225</v>
      </c>
      <c r="M917" t="s">
        <v>198</v>
      </c>
      <c r="N917" t="s">
        <v>199</v>
      </c>
      <c r="O917">
        <v>0</v>
      </c>
      <c r="P917" t="s">
        <v>200</v>
      </c>
      <c r="Q917">
        <v>51336</v>
      </c>
      <c r="R917" t="s">
        <v>201</v>
      </c>
      <c r="S917" t="s">
        <v>202</v>
      </c>
      <c r="T917" t="s">
        <v>203</v>
      </c>
      <c r="U917" t="s">
        <v>1683</v>
      </c>
      <c r="V917" t="s">
        <v>1684</v>
      </c>
      <c r="W917" t="s">
        <v>658</v>
      </c>
    </row>
    <row r="918" spans="1:23" x14ac:dyDescent="0.25">
      <c r="A918" s="15">
        <v>43201</v>
      </c>
      <c r="B918" t="s">
        <v>306</v>
      </c>
      <c r="C918" t="s">
        <v>207</v>
      </c>
      <c r="E918" t="s">
        <v>195</v>
      </c>
      <c r="F918">
        <v>28.8</v>
      </c>
      <c r="G918">
        <v>28.8</v>
      </c>
      <c r="H918" t="s">
        <v>196</v>
      </c>
      <c r="I918" t="s">
        <v>197</v>
      </c>
      <c r="J918">
        <v>28.8</v>
      </c>
      <c r="K918">
        <v>28.8</v>
      </c>
      <c r="L918" t="s">
        <v>306</v>
      </c>
      <c r="M918" t="s">
        <v>198</v>
      </c>
      <c r="N918" t="s">
        <v>307</v>
      </c>
      <c r="O918">
        <v>0</v>
      </c>
      <c r="P918" t="s">
        <v>200</v>
      </c>
      <c r="Q918">
        <v>51787</v>
      </c>
      <c r="R918" t="s">
        <v>201</v>
      </c>
      <c r="S918" t="s">
        <v>202</v>
      </c>
      <c r="T918" t="s">
        <v>203</v>
      </c>
      <c r="U918" t="s">
        <v>1685</v>
      </c>
      <c r="V918" t="s">
        <v>1686</v>
      </c>
      <c r="W918" t="s">
        <v>658</v>
      </c>
    </row>
    <row r="919" spans="1:23" x14ac:dyDescent="0.25">
      <c r="A919" s="15">
        <v>43201</v>
      </c>
      <c r="B919" t="s">
        <v>566</v>
      </c>
      <c r="C919" t="s">
        <v>194</v>
      </c>
      <c r="E919" t="s">
        <v>195</v>
      </c>
      <c r="F919">
        <v>-155.4</v>
      </c>
      <c r="G919">
        <v>155.4</v>
      </c>
      <c r="H919" t="s">
        <v>217</v>
      </c>
      <c r="I919" t="s">
        <v>197</v>
      </c>
      <c r="J919">
        <v>155.4</v>
      </c>
      <c r="K919">
        <v>-155.4</v>
      </c>
      <c r="L919" t="s">
        <v>566</v>
      </c>
      <c r="M919" t="s">
        <v>198</v>
      </c>
      <c r="N919" t="s">
        <v>199</v>
      </c>
      <c r="O919">
        <v>0</v>
      </c>
      <c r="P919" t="s">
        <v>200</v>
      </c>
      <c r="Q919">
        <v>51775</v>
      </c>
      <c r="R919" t="s">
        <v>201</v>
      </c>
      <c r="S919" t="s">
        <v>202</v>
      </c>
      <c r="T919" t="s">
        <v>203</v>
      </c>
      <c r="U919" t="s">
        <v>1687</v>
      </c>
      <c r="V919" t="s">
        <v>1688</v>
      </c>
      <c r="W919" t="s">
        <v>658</v>
      </c>
    </row>
    <row r="920" spans="1:23" x14ac:dyDescent="0.25">
      <c r="A920" s="15">
        <v>43201</v>
      </c>
      <c r="B920" t="s">
        <v>566</v>
      </c>
      <c r="C920" t="s">
        <v>194</v>
      </c>
      <c r="E920" t="s">
        <v>195</v>
      </c>
      <c r="F920">
        <v>-401.46</v>
      </c>
      <c r="G920">
        <v>401.46</v>
      </c>
      <c r="H920" t="s">
        <v>217</v>
      </c>
      <c r="I920" t="s">
        <v>197</v>
      </c>
      <c r="J920">
        <v>401.46</v>
      </c>
      <c r="K920">
        <v>-401.46</v>
      </c>
      <c r="L920" t="s">
        <v>566</v>
      </c>
      <c r="M920" t="s">
        <v>198</v>
      </c>
      <c r="N920" t="s">
        <v>199</v>
      </c>
      <c r="O920">
        <v>0</v>
      </c>
      <c r="P920" t="s">
        <v>200</v>
      </c>
      <c r="Q920">
        <v>51776</v>
      </c>
      <c r="R920" t="s">
        <v>201</v>
      </c>
      <c r="S920" t="s">
        <v>202</v>
      </c>
      <c r="T920" t="s">
        <v>203</v>
      </c>
      <c r="U920" t="s">
        <v>1689</v>
      </c>
      <c r="V920" t="s">
        <v>1690</v>
      </c>
      <c r="W920" t="s">
        <v>658</v>
      </c>
    </row>
    <row r="921" spans="1:23" x14ac:dyDescent="0.25">
      <c r="A921" s="15">
        <v>43201</v>
      </c>
      <c r="B921" t="s">
        <v>490</v>
      </c>
      <c r="C921" t="s">
        <v>207</v>
      </c>
      <c r="E921" t="s">
        <v>195</v>
      </c>
      <c r="F921">
        <v>-47.7</v>
      </c>
      <c r="G921">
        <v>47.7</v>
      </c>
      <c r="H921" t="s">
        <v>217</v>
      </c>
      <c r="I921" t="s">
        <v>218</v>
      </c>
      <c r="J921">
        <v>47.7</v>
      </c>
      <c r="K921">
        <v>-47.7</v>
      </c>
      <c r="L921" t="s">
        <v>490</v>
      </c>
      <c r="M921" t="s">
        <v>198</v>
      </c>
      <c r="N921" t="s">
        <v>199</v>
      </c>
      <c r="O921">
        <v>0</v>
      </c>
      <c r="P921" t="s">
        <v>200</v>
      </c>
      <c r="Q921">
        <v>51829</v>
      </c>
      <c r="R921" t="s">
        <v>201</v>
      </c>
      <c r="S921" t="s">
        <v>202</v>
      </c>
      <c r="T921" t="s">
        <v>203</v>
      </c>
      <c r="U921" t="s">
        <v>1691</v>
      </c>
      <c r="V921" t="s">
        <v>1692</v>
      </c>
      <c r="W921" t="s">
        <v>658</v>
      </c>
    </row>
    <row r="922" spans="1:23" x14ac:dyDescent="0.25">
      <c r="A922" s="15">
        <v>43201</v>
      </c>
      <c r="B922" t="s">
        <v>566</v>
      </c>
      <c r="C922" t="s">
        <v>194</v>
      </c>
      <c r="E922" t="s">
        <v>195</v>
      </c>
      <c r="F922">
        <v>-83.7</v>
      </c>
      <c r="G922">
        <v>83.7</v>
      </c>
      <c r="H922" t="s">
        <v>217</v>
      </c>
      <c r="I922" t="s">
        <v>197</v>
      </c>
      <c r="J922">
        <v>83.7</v>
      </c>
      <c r="K922">
        <v>-83.7</v>
      </c>
      <c r="L922" t="s">
        <v>566</v>
      </c>
      <c r="M922" t="s">
        <v>198</v>
      </c>
      <c r="N922" t="s">
        <v>199</v>
      </c>
      <c r="O922">
        <v>0</v>
      </c>
      <c r="P922" t="s">
        <v>200</v>
      </c>
      <c r="Q922">
        <v>51830</v>
      </c>
      <c r="R922" t="s">
        <v>201</v>
      </c>
      <c r="S922" t="s">
        <v>202</v>
      </c>
      <c r="T922" t="s">
        <v>203</v>
      </c>
      <c r="U922" t="s">
        <v>1693</v>
      </c>
      <c r="V922" t="s">
        <v>1694</v>
      </c>
      <c r="W922" t="s">
        <v>658</v>
      </c>
    </row>
    <row r="923" spans="1:23" x14ac:dyDescent="0.25">
      <c r="A923" s="15">
        <v>43201</v>
      </c>
      <c r="B923" t="s">
        <v>566</v>
      </c>
      <c r="C923" t="s">
        <v>194</v>
      </c>
      <c r="E923" t="s">
        <v>195</v>
      </c>
      <c r="F923">
        <v>-77.7</v>
      </c>
      <c r="G923">
        <v>77.7</v>
      </c>
      <c r="H923" t="s">
        <v>217</v>
      </c>
      <c r="I923" t="s">
        <v>197</v>
      </c>
      <c r="J923">
        <v>77.7</v>
      </c>
      <c r="K923">
        <v>-77.7</v>
      </c>
      <c r="L923" t="s">
        <v>566</v>
      </c>
      <c r="M923" t="s">
        <v>198</v>
      </c>
      <c r="N923" t="s">
        <v>199</v>
      </c>
      <c r="O923">
        <v>0</v>
      </c>
      <c r="P923" t="s">
        <v>200</v>
      </c>
      <c r="Q923">
        <v>51832</v>
      </c>
      <c r="R923" t="s">
        <v>201</v>
      </c>
      <c r="S923" t="s">
        <v>202</v>
      </c>
      <c r="T923" t="s">
        <v>203</v>
      </c>
      <c r="U923" t="s">
        <v>1695</v>
      </c>
      <c r="V923" t="s">
        <v>1696</v>
      </c>
      <c r="W923" t="s">
        <v>658</v>
      </c>
    </row>
    <row r="924" spans="1:23" x14ac:dyDescent="0.25">
      <c r="A924" s="15">
        <v>43201</v>
      </c>
      <c r="B924" t="s">
        <v>566</v>
      </c>
      <c r="C924" t="s">
        <v>194</v>
      </c>
      <c r="E924" t="s">
        <v>195</v>
      </c>
      <c r="F924">
        <v>-257.25</v>
      </c>
      <c r="G924">
        <v>257.25</v>
      </c>
      <c r="H924" t="s">
        <v>217</v>
      </c>
      <c r="I924" t="s">
        <v>197</v>
      </c>
      <c r="J924">
        <v>257.25</v>
      </c>
      <c r="K924">
        <v>-257.25</v>
      </c>
      <c r="L924" t="s">
        <v>566</v>
      </c>
      <c r="M924" t="s">
        <v>198</v>
      </c>
      <c r="N924" t="s">
        <v>199</v>
      </c>
      <c r="O924">
        <v>0</v>
      </c>
      <c r="P924" t="s">
        <v>200</v>
      </c>
      <c r="Q924">
        <v>51833</v>
      </c>
      <c r="R924" t="s">
        <v>201</v>
      </c>
      <c r="S924" t="s">
        <v>202</v>
      </c>
      <c r="T924" t="s">
        <v>203</v>
      </c>
      <c r="U924" t="s">
        <v>1697</v>
      </c>
      <c r="V924" t="s">
        <v>1698</v>
      </c>
      <c r="W924" t="s">
        <v>658</v>
      </c>
    </row>
    <row r="925" spans="1:23" x14ac:dyDescent="0.25">
      <c r="A925" s="15">
        <v>43201</v>
      </c>
      <c r="B925" t="s">
        <v>295</v>
      </c>
      <c r="C925" t="s">
        <v>211</v>
      </c>
      <c r="E925" t="s">
        <v>195</v>
      </c>
      <c r="F925">
        <v>235.65</v>
      </c>
      <c r="G925">
        <v>235.65</v>
      </c>
      <c r="H925" t="s">
        <v>196</v>
      </c>
      <c r="I925" t="s">
        <v>197</v>
      </c>
      <c r="J925">
        <v>235.65</v>
      </c>
      <c r="K925">
        <v>235.65</v>
      </c>
      <c r="L925" t="s">
        <v>295</v>
      </c>
      <c r="M925" t="s">
        <v>198</v>
      </c>
      <c r="N925" t="s">
        <v>199</v>
      </c>
      <c r="O925">
        <v>0</v>
      </c>
      <c r="P925" t="s">
        <v>200</v>
      </c>
      <c r="Q925">
        <v>51837</v>
      </c>
      <c r="R925" t="s">
        <v>201</v>
      </c>
      <c r="S925" t="s">
        <v>202</v>
      </c>
      <c r="T925" t="s">
        <v>203</v>
      </c>
      <c r="U925" t="s">
        <v>1699</v>
      </c>
      <c r="V925" t="s">
        <v>1700</v>
      </c>
      <c r="W925" t="s">
        <v>658</v>
      </c>
    </row>
    <row r="926" spans="1:23" x14ac:dyDescent="0.25">
      <c r="A926" s="15">
        <v>43201</v>
      </c>
      <c r="B926" t="s">
        <v>295</v>
      </c>
      <c r="C926" t="s">
        <v>212</v>
      </c>
      <c r="E926" t="s">
        <v>195</v>
      </c>
      <c r="F926">
        <v>235.65</v>
      </c>
      <c r="G926">
        <v>235.65</v>
      </c>
      <c r="H926" t="s">
        <v>196</v>
      </c>
      <c r="I926" t="s">
        <v>197</v>
      </c>
      <c r="J926">
        <v>235.65</v>
      </c>
      <c r="K926">
        <v>235.65</v>
      </c>
      <c r="L926" t="s">
        <v>295</v>
      </c>
      <c r="M926" t="s">
        <v>198</v>
      </c>
      <c r="N926" t="s">
        <v>199</v>
      </c>
      <c r="O926">
        <v>0</v>
      </c>
      <c r="P926" t="s">
        <v>200</v>
      </c>
      <c r="Q926">
        <v>51838</v>
      </c>
      <c r="R926" t="s">
        <v>201</v>
      </c>
      <c r="S926" t="s">
        <v>202</v>
      </c>
      <c r="T926" t="s">
        <v>203</v>
      </c>
      <c r="U926" t="s">
        <v>1701</v>
      </c>
      <c r="V926" t="s">
        <v>1702</v>
      </c>
      <c r="W926" t="s">
        <v>658</v>
      </c>
    </row>
    <row r="927" spans="1:23" x14ac:dyDescent="0.25">
      <c r="A927" s="15">
        <v>43201</v>
      </c>
      <c r="B927" t="s">
        <v>295</v>
      </c>
      <c r="C927" t="s">
        <v>211</v>
      </c>
      <c r="E927" t="s">
        <v>195</v>
      </c>
      <c r="F927">
        <v>43.78</v>
      </c>
      <c r="G927">
        <v>43.78</v>
      </c>
      <c r="H927" t="s">
        <v>196</v>
      </c>
      <c r="I927" t="s">
        <v>197</v>
      </c>
      <c r="J927">
        <v>43.78</v>
      </c>
      <c r="K927">
        <v>43.78</v>
      </c>
      <c r="L927" t="s">
        <v>295</v>
      </c>
      <c r="M927" t="s">
        <v>198</v>
      </c>
      <c r="N927" t="s">
        <v>199</v>
      </c>
      <c r="O927">
        <v>0</v>
      </c>
      <c r="P927" t="s">
        <v>200</v>
      </c>
      <c r="Q927">
        <v>51871</v>
      </c>
      <c r="R927" t="s">
        <v>201</v>
      </c>
      <c r="S927" t="s">
        <v>202</v>
      </c>
      <c r="T927" t="s">
        <v>203</v>
      </c>
      <c r="U927" t="s">
        <v>1703</v>
      </c>
      <c r="V927" t="s">
        <v>1704</v>
      </c>
      <c r="W927" t="s">
        <v>658</v>
      </c>
    </row>
    <row r="928" spans="1:23" x14ac:dyDescent="0.25">
      <c r="A928" s="15">
        <v>43201</v>
      </c>
      <c r="B928" t="s">
        <v>295</v>
      </c>
      <c r="C928" t="s">
        <v>211</v>
      </c>
      <c r="E928" t="s">
        <v>195</v>
      </c>
      <c r="F928">
        <v>1216.26</v>
      </c>
      <c r="G928">
        <v>1216.26</v>
      </c>
      <c r="H928" t="s">
        <v>196</v>
      </c>
      <c r="I928" t="s">
        <v>197</v>
      </c>
      <c r="J928">
        <v>1216.26</v>
      </c>
      <c r="K928">
        <v>1216.26</v>
      </c>
      <c r="L928" t="s">
        <v>295</v>
      </c>
      <c r="M928" t="s">
        <v>198</v>
      </c>
      <c r="N928" t="s">
        <v>199</v>
      </c>
      <c r="O928">
        <v>0</v>
      </c>
      <c r="P928" t="s">
        <v>200</v>
      </c>
      <c r="Q928">
        <v>51872</v>
      </c>
      <c r="R928" t="s">
        <v>201</v>
      </c>
      <c r="S928" t="s">
        <v>202</v>
      </c>
      <c r="T928" t="s">
        <v>203</v>
      </c>
      <c r="U928" t="s">
        <v>1705</v>
      </c>
      <c r="V928" t="s">
        <v>1706</v>
      </c>
      <c r="W928" t="s">
        <v>658</v>
      </c>
    </row>
    <row r="929" spans="1:23" x14ac:dyDescent="0.25">
      <c r="A929" s="15">
        <v>43201</v>
      </c>
      <c r="B929" t="s">
        <v>228</v>
      </c>
      <c r="C929" t="s">
        <v>211</v>
      </c>
      <c r="E929" t="s">
        <v>195</v>
      </c>
      <c r="F929">
        <v>26.84</v>
      </c>
      <c r="G929">
        <v>26.84</v>
      </c>
      <c r="H929" t="s">
        <v>196</v>
      </c>
      <c r="I929" t="s">
        <v>197</v>
      </c>
      <c r="J929">
        <v>26.84</v>
      </c>
      <c r="K929">
        <v>26.84</v>
      </c>
      <c r="L929" t="s">
        <v>228</v>
      </c>
      <c r="M929" t="s">
        <v>198</v>
      </c>
      <c r="N929" t="s">
        <v>199</v>
      </c>
      <c r="O929">
        <v>0</v>
      </c>
      <c r="P929" t="s">
        <v>200</v>
      </c>
      <c r="Q929">
        <v>51874</v>
      </c>
      <c r="R929" t="s">
        <v>201</v>
      </c>
      <c r="S929" t="s">
        <v>202</v>
      </c>
      <c r="T929" t="s">
        <v>203</v>
      </c>
      <c r="U929" t="s">
        <v>1707</v>
      </c>
      <c r="V929" t="s">
        <v>1708</v>
      </c>
      <c r="W929" t="s">
        <v>658</v>
      </c>
    </row>
    <row r="930" spans="1:23" x14ac:dyDescent="0.25">
      <c r="A930" s="15">
        <v>43201</v>
      </c>
      <c r="B930" t="s">
        <v>1709</v>
      </c>
      <c r="C930" t="s">
        <v>249</v>
      </c>
      <c r="E930" t="s">
        <v>195</v>
      </c>
      <c r="F930">
        <v>117.83</v>
      </c>
      <c r="G930">
        <v>117.83</v>
      </c>
      <c r="H930" t="s">
        <v>196</v>
      </c>
      <c r="I930" t="s">
        <v>197</v>
      </c>
      <c r="J930">
        <v>117.83</v>
      </c>
      <c r="K930">
        <v>117.83</v>
      </c>
      <c r="L930" t="s">
        <v>1709</v>
      </c>
      <c r="M930" t="s">
        <v>198</v>
      </c>
      <c r="N930" t="s">
        <v>199</v>
      </c>
      <c r="O930">
        <v>0</v>
      </c>
      <c r="P930" t="s">
        <v>200</v>
      </c>
      <c r="Q930">
        <v>51949</v>
      </c>
      <c r="R930" t="s">
        <v>201</v>
      </c>
      <c r="S930" t="s">
        <v>202</v>
      </c>
      <c r="T930" t="s">
        <v>203</v>
      </c>
      <c r="U930" t="s">
        <v>1710</v>
      </c>
      <c r="V930" t="s">
        <v>1711</v>
      </c>
      <c r="W930" t="s">
        <v>658</v>
      </c>
    </row>
    <row r="931" spans="1:23" x14ac:dyDescent="0.25">
      <c r="A931" s="15">
        <v>43201</v>
      </c>
      <c r="B931" t="s">
        <v>819</v>
      </c>
      <c r="C931" t="s">
        <v>207</v>
      </c>
      <c r="E931" t="s">
        <v>195</v>
      </c>
      <c r="F931">
        <v>278.39999999999998</v>
      </c>
      <c r="G931">
        <v>278.39999999999998</v>
      </c>
      <c r="H931" t="s">
        <v>196</v>
      </c>
      <c r="I931" t="s">
        <v>197</v>
      </c>
      <c r="J931">
        <v>278.39999999999998</v>
      </c>
      <c r="K931">
        <v>278.39999999999998</v>
      </c>
      <c r="L931" t="s">
        <v>819</v>
      </c>
      <c r="M931" t="s">
        <v>198</v>
      </c>
      <c r="N931" t="s">
        <v>199</v>
      </c>
      <c r="O931">
        <v>0</v>
      </c>
      <c r="P931" t="s">
        <v>200</v>
      </c>
      <c r="Q931">
        <v>54133</v>
      </c>
      <c r="R931" t="s">
        <v>201</v>
      </c>
      <c r="S931" t="s">
        <v>202</v>
      </c>
      <c r="T931" t="s">
        <v>203</v>
      </c>
      <c r="U931" t="s">
        <v>1712</v>
      </c>
      <c r="V931" t="s">
        <v>1713</v>
      </c>
      <c r="W931" t="s">
        <v>658</v>
      </c>
    </row>
    <row r="932" spans="1:23" x14ac:dyDescent="0.25">
      <c r="A932" s="15">
        <v>43202</v>
      </c>
      <c r="B932" t="s">
        <v>228</v>
      </c>
      <c r="C932" t="s">
        <v>212</v>
      </c>
      <c r="E932" t="s">
        <v>195</v>
      </c>
      <c r="F932">
        <v>2322.58</v>
      </c>
      <c r="G932">
        <v>2322.58</v>
      </c>
      <c r="H932" t="s">
        <v>196</v>
      </c>
      <c r="I932" t="s">
        <v>197</v>
      </c>
      <c r="J932">
        <v>2322.58</v>
      </c>
      <c r="K932">
        <v>2322.58</v>
      </c>
      <c r="L932" t="s">
        <v>228</v>
      </c>
      <c r="M932" t="s">
        <v>198</v>
      </c>
      <c r="N932" t="s">
        <v>199</v>
      </c>
      <c r="O932">
        <v>0</v>
      </c>
      <c r="P932" t="s">
        <v>200</v>
      </c>
      <c r="Q932">
        <v>51382</v>
      </c>
      <c r="R932" t="s">
        <v>201</v>
      </c>
      <c r="S932" t="s">
        <v>202</v>
      </c>
      <c r="T932" t="s">
        <v>203</v>
      </c>
      <c r="U932" t="s">
        <v>1714</v>
      </c>
      <c r="V932" t="s">
        <v>1715</v>
      </c>
      <c r="W932" t="s">
        <v>658</v>
      </c>
    </row>
    <row r="933" spans="1:23" x14ac:dyDescent="0.25">
      <c r="A933" s="15">
        <v>43202</v>
      </c>
      <c r="B933" t="s">
        <v>306</v>
      </c>
      <c r="C933" t="s">
        <v>212</v>
      </c>
      <c r="E933" t="s">
        <v>195</v>
      </c>
      <c r="F933">
        <v>7.45</v>
      </c>
      <c r="G933">
        <v>7.45</v>
      </c>
      <c r="H933" t="s">
        <v>196</v>
      </c>
      <c r="I933" t="s">
        <v>197</v>
      </c>
      <c r="J933">
        <v>7.45</v>
      </c>
      <c r="K933">
        <v>7.45</v>
      </c>
      <c r="L933" t="s">
        <v>306</v>
      </c>
      <c r="M933" t="s">
        <v>198</v>
      </c>
      <c r="N933" t="s">
        <v>307</v>
      </c>
      <c r="O933">
        <v>0</v>
      </c>
      <c r="P933" t="s">
        <v>200</v>
      </c>
      <c r="Q933">
        <v>51848</v>
      </c>
      <c r="R933" t="s">
        <v>201</v>
      </c>
      <c r="S933" t="s">
        <v>202</v>
      </c>
      <c r="T933" t="s">
        <v>203</v>
      </c>
      <c r="U933" t="s">
        <v>1716</v>
      </c>
      <c r="V933" t="s">
        <v>1717</v>
      </c>
      <c r="W933" t="s">
        <v>658</v>
      </c>
    </row>
    <row r="934" spans="1:23" x14ac:dyDescent="0.25">
      <c r="A934" s="15">
        <v>43202</v>
      </c>
      <c r="B934" t="s">
        <v>228</v>
      </c>
      <c r="C934" t="s">
        <v>211</v>
      </c>
      <c r="E934" t="s">
        <v>195</v>
      </c>
      <c r="F934">
        <v>540</v>
      </c>
      <c r="G934">
        <v>540</v>
      </c>
      <c r="H934" t="s">
        <v>196</v>
      </c>
      <c r="I934" t="s">
        <v>197</v>
      </c>
      <c r="J934">
        <v>540</v>
      </c>
      <c r="K934">
        <v>540</v>
      </c>
      <c r="L934" t="s">
        <v>228</v>
      </c>
      <c r="M934" t="s">
        <v>198</v>
      </c>
      <c r="N934" t="s">
        <v>199</v>
      </c>
      <c r="O934">
        <v>0</v>
      </c>
      <c r="P934" t="s">
        <v>200</v>
      </c>
      <c r="Q934">
        <v>51867</v>
      </c>
      <c r="R934" t="s">
        <v>201</v>
      </c>
      <c r="S934" t="s">
        <v>202</v>
      </c>
      <c r="T934" t="s">
        <v>203</v>
      </c>
      <c r="U934" t="s">
        <v>1718</v>
      </c>
      <c r="V934" t="s">
        <v>1719</v>
      </c>
      <c r="W934" t="s">
        <v>658</v>
      </c>
    </row>
    <row r="935" spans="1:23" x14ac:dyDescent="0.25">
      <c r="A935" s="15">
        <v>43202</v>
      </c>
      <c r="B935" t="s">
        <v>417</v>
      </c>
      <c r="C935" t="s">
        <v>211</v>
      </c>
      <c r="E935" t="s">
        <v>195</v>
      </c>
      <c r="F935">
        <v>420</v>
      </c>
      <c r="G935">
        <v>420</v>
      </c>
      <c r="H935" t="s">
        <v>196</v>
      </c>
      <c r="I935" t="s">
        <v>197</v>
      </c>
      <c r="J935">
        <v>420</v>
      </c>
      <c r="K935">
        <v>420</v>
      </c>
      <c r="L935" t="s">
        <v>417</v>
      </c>
      <c r="M935" t="s">
        <v>198</v>
      </c>
      <c r="N935" t="s">
        <v>199</v>
      </c>
      <c r="O935">
        <v>0</v>
      </c>
      <c r="P935" t="s">
        <v>200</v>
      </c>
      <c r="Q935">
        <v>51879</v>
      </c>
      <c r="R935" t="s">
        <v>201</v>
      </c>
      <c r="S935" t="s">
        <v>202</v>
      </c>
      <c r="T935" t="s">
        <v>203</v>
      </c>
      <c r="U935" t="s">
        <v>1718</v>
      </c>
      <c r="V935" t="s">
        <v>1720</v>
      </c>
      <c r="W935" t="s">
        <v>658</v>
      </c>
    </row>
    <row r="936" spans="1:23" x14ac:dyDescent="0.25">
      <c r="A936" s="15">
        <v>43202</v>
      </c>
      <c r="B936" t="s">
        <v>213</v>
      </c>
      <c r="C936" t="s">
        <v>208</v>
      </c>
      <c r="E936" t="s">
        <v>195</v>
      </c>
      <c r="F936">
        <v>18.600000000000001</v>
      </c>
      <c r="G936">
        <v>18.600000000000001</v>
      </c>
      <c r="H936" t="s">
        <v>196</v>
      </c>
      <c r="I936" t="s">
        <v>197</v>
      </c>
      <c r="J936">
        <v>18.600000000000001</v>
      </c>
      <c r="K936">
        <v>18.600000000000001</v>
      </c>
      <c r="L936" t="s">
        <v>213</v>
      </c>
      <c r="M936" t="s">
        <v>198</v>
      </c>
      <c r="N936" t="s">
        <v>316</v>
      </c>
      <c r="O936">
        <v>0</v>
      </c>
      <c r="P936" t="s">
        <v>200</v>
      </c>
      <c r="Q936">
        <v>51885</v>
      </c>
      <c r="R936" t="s">
        <v>201</v>
      </c>
      <c r="S936" t="s">
        <v>202</v>
      </c>
      <c r="T936" t="s">
        <v>203</v>
      </c>
      <c r="U936" t="s">
        <v>1721</v>
      </c>
      <c r="V936" t="s">
        <v>1722</v>
      </c>
      <c r="W936" t="s">
        <v>658</v>
      </c>
    </row>
    <row r="937" spans="1:23" x14ac:dyDescent="0.25">
      <c r="A937" s="15">
        <v>43202</v>
      </c>
      <c r="B937" t="s">
        <v>213</v>
      </c>
      <c r="C937" t="s">
        <v>211</v>
      </c>
      <c r="E937" t="s">
        <v>195</v>
      </c>
      <c r="F937">
        <v>18.600000000000001</v>
      </c>
      <c r="G937">
        <v>18.600000000000001</v>
      </c>
      <c r="H937" t="s">
        <v>196</v>
      </c>
      <c r="I937" t="s">
        <v>197</v>
      </c>
      <c r="J937">
        <v>18.600000000000001</v>
      </c>
      <c r="K937">
        <v>18.600000000000001</v>
      </c>
      <c r="L937" t="s">
        <v>213</v>
      </c>
      <c r="M937" t="s">
        <v>198</v>
      </c>
      <c r="N937" t="s">
        <v>316</v>
      </c>
      <c r="O937">
        <v>0</v>
      </c>
      <c r="P937" t="s">
        <v>200</v>
      </c>
      <c r="Q937">
        <v>51885</v>
      </c>
      <c r="R937" t="s">
        <v>201</v>
      </c>
      <c r="S937" t="s">
        <v>202</v>
      </c>
      <c r="T937" t="s">
        <v>203</v>
      </c>
      <c r="U937" t="s">
        <v>1721</v>
      </c>
      <c r="V937" t="s">
        <v>1722</v>
      </c>
      <c r="W937" t="s">
        <v>658</v>
      </c>
    </row>
    <row r="938" spans="1:23" x14ac:dyDescent="0.25">
      <c r="A938" s="15">
        <v>43202</v>
      </c>
      <c r="B938" t="s">
        <v>213</v>
      </c>
      <c r="C938" t="s">
        <v>212</v>
      </c>
      <c r="E938" t="s">
        <v>195</v>
      </c>
      <c r="F938">
        <v>18.600000000000001</v>
      </c>
      <c r="G938">
        <v>18.600000000000001</v>
      </c>
      <c r="H938" t="s">
        <v>196</v>
      </c>
      <c r="I938" t="s">
        <v>197</v>
      </c>
      <c r="J938">
        <v>18.600000000000001</v>
      </c>
      <c r="K938">
        <v>18.600000000000001</v>
      </c>
      <c r="L938" t="s">
        <v>213</v>
      </c>
      <c r="M938" t="s">
        <v>198</v>
      </c>
      <c r="N938" t="s">
        <v>316</v>
      </c>
      <c r="O938">
        <v>0</v>
      </c>
      <c r="P938" t="s">
        <v>200</v>
      </c>
      <c r="Q938">
        <v>51885</v>
      </c>
      <c r="R938" t="s">
        <v>201</v>
      </c>
      <c r="S938" t="s">
        <v>202</v>
      </c>
      <c r="T938" t="s">
        <v>203</v>
      </c>
      <c r="U938" t="s">
        <v>1721</v>
      </c>
      <c r="V938" t="s">
        <v>1722</v>
      </c>
      <c r="W938" t="s">
        <v>658</v>
      </c>
    </row>
    <row r="939" spans="1:23" x14ac:dyDescent="0.25">
      <c r="A939" s="15">
        <v>43202</v>
      </c>
      <c r="B939" t="s">
        <v>213</v>
      </c>
      <c r="C939" t="s">
        <v>194</v>
      </c>
      <c r="E939" t="s">
        <v>195</v>
      </c>
      <c r="F939">
        <v>18.600000000000001</v>
      </c>
      <c r="G939">
        <v>18.600000000000001</v>
      </c>
      <c r="H939" t="s">
        <v>196</v>
      </c>
      <c r="I939" t="s">
        <v>197</v>
      </c>
      <c r="J939">
        <v>18.600000000000001</v>
      </c>
      <c r="K939">
        <v>18.600000000000001</v>
      </c>
      <c r="L939" t="s">
        <v>213</v>
      </c>
      <c r="M939" t="s">
        <v>198</v>
      </c>
      <c r="N939" t="s">
        <v>316</v>
      </c>
      <c r="O939">
        <v>0</v>
      </c>
      <c r="P939" t="s">
        <v>200</v>
      </c>
      <c r="Q939">
        <v>51885</v>
      </c>
      <c r="R939" t="s">
        <v>201</v>
      </c>
      <c r="S939" t="s">
        <v>202</v>
      </c>
      <c r="T939" t="s">
        <v>203</v>
      </c>
      <c r="U939" t="s">
        <v>1721</v>
      </c>
      <c r="V939" t="s">
        <v>1722</v>
      </c>
      <c r="W939" t="s">
        <v>658</v>
      </c>
    </row>
    <row r="940" spans="1:23" x14ac:dyDescent="0.25">
      <c r="A940" s="15">
        <v>43202</v>
      </c>
      <c r="B940" t="s">
        <v>213</v>
      </c>
      <c r="C940" t="s">
        <v>207</v>
      </c>
      <c r="E940" t="s">
        <v>195</v>
      </c>
      <c r="F940">
        <v>18.600000000000001</v>
      </c>
      <c r="G940">
        <v>18.600000000000001</v>
      </c>
      <c r="H940" t="s">
        <v>196</v>
      </c>
      <c r="I940" t="s">
        <v>197</v>
      </c>
      <c r="J940">
        <v>18.600000000000001</v>
      </c>
      <c r="K940">
        <v>18.600000000000001</v>
      </c>
      <c r="L940" t="s">
        <v>213</v>
      </c>
      <c r="M940" t="s">
        <v>198</v>
      </c>
      <c r="N940" t="s">
        <v>316</v>
      </c>
      <c r="O940">
        <v>0</v>
      </c>
      <c r="P940" t="s">
        <v>200</v>
      </c>
      <c r="Q940">
        <v>51885</v>
      </c>
      <c r="R940" t="s">
        <v>201</v>
      </c>
      <c r="S940" t="s">
        <v>202</v>
      </c>
      <c r="T940" t="s">
        <v>203</v>
      </c>
      <c r="U940" t="s">
        <v>1721</v>
      </c>
      <c r="V940" t="s">
        <v>1722</v>
      </c>
      <c r="W940" t="s">
        <v>658</v>
      </c>
    </row>
    <row r="941" spans="1:23" x14ac:dyDescent="0.25">
      <c r="A941" s="15">
        <v>43202</v>
      </c>
      <c r="B941" t="s">
        <v>449</v>
      </c>
      <c r="C941" t="s">
        <v>208</v>
      </c>
      <c r="E941" t="s">
        <v>195</v>
      </c>
      <c r="F941">
        <v>18.940000000000001</v>
      </c>
      <c r="G941">
        <v>18.940000000000001</v>
      </c>
      <c r="H941" t="s">
        <v>196</v>
      </c>
      <c r="I941" t="s">
        <v>197</v>
      </c>
      <c r="J941">
        <v>18.940000000000001</v>
      </c>
      <c r="K941">
        <v>18.940000000000001</v>
      </c>
      <c r="L941" t="s">
        <v>449</v>
      </c>
      <c r="M941" t="s">
        <v>198</v>
      </c>
      <c r="N941" t="s">
        <v>316</v>
      </c>
      <c r="O941">
        <v>0</v>
      </c>
      <c r="P941" t="s">
        <v>200</v>
      </c>
      <c r="Q941">
        <v>51886</v>
      </c>
      <c r="R941" t="s">
        <v>201</v>
      </c>
      <c r="S941" t="s">
        <v>202</v>
      </c>
      <c r="T941" t="s">
        <v>203</v>
      </c>
      <c r="U941" t="s">
        <v>1721</v>
      </c>
      <c r="V941" t="s">
        <v>1723</v>
      </c>
      <c r="W941" t="s">
        <v>658</v>
      </c>
    </row>
    <row r="942" spans="1:23" x14ac:dyDescent="0.25">
      <c r="A942" s="15">
        <v>43203</v>
      </c>
      <c r="B942" t="s">
        <v>228</v>
      </c>
      <c r="C942" t="s">
        <v>208</v>
      </c>
      <c r="E942" t="s">
        <v>195</v>
      </c>
      <c r="F942">
        <v>64.8</v>
      </c>
      <c r="G942">
        <v>64.8</v>
      </c>
      <c r="H942" t="s">
        <v>196</v>
      </c>
      <c r="I942" t="s">
        <v>197</v>
      </c>
      <c r="J942">
        <v>64.8</v>
      </c>
      <c r="K942">
        <v>64.8</v>
      </c>
      <c r="L942" t="s">
        <v>228</v>
      </c>
      <c r="M942" t="s">
        <v>198</v>
      </c>
      <c r="N942" t="s">
        <v>199</v>
      </c>
      <c r="O942">
        <v>0</v>
      </c>
      <c r="P942" t="s">
        <v>200</v>
      </c>
      <c r="Q942">
        <v>51822</v>
      </c>
      <c r="R942" t="s">
        <v>201</v>
      </c>
      <c r="S942" t="s">
        <v>202</v>
      </c>
      <c r="T942" t="s">
        <v>203</v>
      </c>
      <c r="U942" t="s">
        <v>1724</v>
      </c>
      <c r="V942" t="s">
        <v>1725</v>
      </c>
      <c r="W942" t="s">
        <v>658</v>
      </c>
    </row>
    <row r="943" spans="1:23" x14ac:dyDescent="0.25">
      <c r="A943" s="15">
        <v>43203</v>
      </c>
      <c r="B943" t="s">
        <v>228</v>
      </c>
      <c r="C943" t="s">
        <v>208</v>
      </c>
      <c r="E943" t="s">
        <v>195</v>
      </c>
      <c r="F943">
        <v>224.4</v>
      </c>
      <c r="G943">
        <v>224.4</v>
      </c>
      <c r="H943" t="s">
        <v>196</v>
      </c>
      <c r="I943" t="s">
        <v>197</v>
      </c>
      <c r="J943">
        <v>224.4</v>
      </c>
      <c r="K943">
        <v>224.4</v>
      </c>
      <c r="L943" t="s">
        <v>228</v>
      </c>
      <c r="M943" t="s">
        <v>198</v>
      </c>
      <c r="N943" t="s">
        <v>199</v>
      </c>
      <c r="O943">
        <v>0</v>
      </c>
      <c r="P943" t="s">
        <v>200</v>
      </c>
      <c r="Q943">
        <v>51823</v>
      </c>
      <c r="R943" t="s">
        <v>201</v>
      </c>
      <c r="S943" t="s">
        <v>202</v>
      </c>
      <c r="T943" t="s">
        <v>203</v>
      </c>
      <c r="U943" t="s">
        <v>1726</v>
      </c>
      <c r="V943" t="s">
        <v>1727</v>
      </c>
      <c r="W943" t="s">
        <v>658</v>
      </c>
    </row>
    <row r="944" spans="1:23" x14ac:dyDescent="0.25">
      <c r="A944" s="15">
        <v>43203</v>
      </c>
      <c r="B944" t="s">
        <v>228</v>
      </c>
      <c r="C944" t="s">
        <v>208</v>
      </c>
      <c r="E944" t="s">
        <v>195</v>
      </c>
      <c r="F944">
        <v>125.64</v>
      </c>
      <c r="G944">
        <v>125.64</v>
      </c>
      <c r="H944" t="s">
        <v>196</v>
      </c>
      <c r="I944" t="s">
        <v>197</v>
      </c>
      <c r="J944">
        <v>125.64</v>
      </c>
      <c r="K944">
        <v>125.64</v>
      </c>
      <c r="L944" t="s">
        <v>228</v>
      </c>
      <c r="M944" t="s">
        <v>198</v>
      </c>
      <c r="N944" t="s">
        <v>199</v>
      </c>
      <c r="O944">
        <v>0</v>
      </c>
      <c r="P944" t="s">
        <v>200</v>
      </c>
      <c r="Q944">
        <v>51824</v>
      </c>
      <c r="R944" t="s">
        <v>201</v>
      </c>
      <c r="S944" t="s">
        <v>202</v>
      </c>
      <c r="T944" t="s">
        <v>203</v>
      </c>
      <c r="U944" t="s">
        <v>1728</v>
      </c>
      <c r="V944" t="s">
        <v>1729</v>
      </c>
      <c r="W944" t="s">
        <v>658</v>
      </c>
    </row>
    <row r="945" spans="1:23" x14ac:dyDescent="0.25">
      <c r="A945" s="15">
        <v>43203</v>
      </c>
      <c r="B945" t="s">
        <v>1730</v>
      </c>
      <c r="C945" t="s">
        <v>194</v>
      </c>
      <c r="E945" t="s">
        <v>195</v>
      </c>
      <c r="F945">
        <v>52</v>
      </c>
      <c r="G945">
        <v>52</v>
      </c>
      <c r="H945" t="s">
        <v>196</v>
      </c>
      <c r="I945" t="s">
        <v>197</v>
      </c>
      <c r="J945">
        <v>52</v>
      </c>
      <c r="K945">
        <v>52</v>
      </c>
      <c r="L945" t="s">
        <v>1730</v>
      </c>
      <c r="M945" t="s">
        <v>198</v>
      </c>
      <c r="N945" t="s">
        <v>199</v>
      </c>
      <c r="O945">
        <v>0</v>
      </c>
      <c r="P945" t="s">
        <v>200</v>
      </c>
      <c r="Q945">
        <v>51861</v>
      </c>
      <c r="R945" t="s">
        <v>201</v>
      </c>
      <c r="S945" t="s">
        <v>202</v>
      </c>
      <c r="T945" t="s">
        <v>203</v>
      </c>
      <c r="U945" t="s">
        <v>1731</v>
      </c>
      <c r="V945" t="s">
        <v>1732</v>
      </c>
      <c r="W945" t="s">
        <v>658</v>
      </c>
    </row>
    <row r="946" spans="1:23" x14ac:dyDescent="0.25">
      <c r="A946" s="15">
        <v>43204</v>
      </c>
      <c r="B946" t="s">
        <v>285</v>
      </c>
      <c r="C946" t="s">
        <v>208</v>
      </c>
      <c r="E946" t="s">
        <v>195</v>
      </c>
      <c r="F946">
        <v>3659.12</v>
      </c>
      <c r="G946">
        <v>3659.12</v>
      </c>
      <c r="H946" t="s">
        <v>196</v>
      </c>
      <c r="I946" t="s">
        <v>197</v>
      </c>
      <c r="J946">
        <v>3659.12</v>
      </c>
      <c r="K946">
        <v>3659.12</v>
      </c>
      <c r="L946" t="s">
        <v>285</v>
      </c>
      <c r="M946" t="s">
        <v>198</v>
      </c>
      <c r="N946" t="s">
        <v>199</v>
      </c>
      <c r="O946">
        <v>0</v>
      </c>
      <c r="P946" t="s">
        <v>200</v>
      </c>
      <c r="Q946">
        <v>51819</v>
      </c>
      <c r="R946" t="s">
        <v>201</v>
      </c>
      <c r="S946" t="s">
        <v>202</v>
      </c>
      <c r="T946" t="s">
        <v>203</v>
      </c>
      <c r="U946" t="s">
        <v>1733</v>
      </c>
      <c r="V946" t="s">
        <v>1734</v>
      </c>
      <c r="W946" t="s">
        <v>658</v>
      </c>
    </row>
    <row r="947" spans="1:23" x14ac:dyDescent="0.25">
      <c r="A947" s="15">
        <v>43204</v>
      </c>
      <c r="B947" t="s">
        <v>285</v>
      </c>
      <c r="C947" t="s">
        <v>212</v>
      </c>
      <c r="E947" t="s">
        <v>195</v>
      </c>
      <c r="F947">
        <v>-23.41</v>
      </c>
      <c r="G947">
        <v>23.41</v>
      </c>
      <c r="H947" t="s">
        <v>217</v>
      </c>
      <c r="I947" t="s">
        <v>218</v>
      </c>
      <c r="J947">
        <v>23.41</v>
      </c>
      <c r="K947">
        <v>-23.41</v>
      </c>
      <c r="L947" t="s">
        <v>285</v>
      </c>
      <c r="M947" t="s">
        <v>198</v>
      </c>
      <c r="N947" t="s">
        <v>199</v>
      </c>
      <c r="O947">
        <v>0</v>
      </c>
      <c r="P947" t="s">
        <v>200</v>
      </c>
      <c r="Q947">
        <v>51880</v>
      </c>
      <c r="R947" t="s">
        <v>201</v>
      </c>
      <c r="S947" t="s">
        <v>202</v>
      </c>
      <c r="T947" t="s">
        <v>203</v>
      </c>
      <c r="U947" t="s">
        <v>1735</v>
      </c>
      <c r="V947" t="s">
        <v>1736</v>
      </c>
      <c r="W947" t="s">
        <v>658</v>
      </c>
    </row>
    <row r="948" spans="1:23" x14ac:dyDescent="0.25">
      <c r="A948" s="15">
        <v>43204</v>
      </c>
      <c r="B948" t="s">
        <v>285</v>
      </c>
      <c r="C948" t="s">
        <v>212</v>
      </c>
      <c r="E948" t="s">
        <v>195</v>
      </c>
      <c r="F948">
        <v>2885.58</v>
      </c>
      <c r="G948">
        <v>2885.58</v>
      </c>
      <c r="H948" t="s">
        <v>196</v>
      </c>
      <c r="I948" t="s">
        <v>197</v>
      </c>
      <c r="J948">
        <v>2885.58</v>
      </c>
      <c r="K948">
        <v>2885.58</v>
      </c>
      <c r="L948" t="s">
        <v>285</v>
      </c>
      <c r="M948" t="s">
        <v>198</v>
      </c>
      <c r="N948" t="s">
        <v>199</v>
      </c>
      <c r="O948">
        <v>0</v>
      </c>
      <c r="P948" t="s">
        <v>200</v>
      </c>
      <c r="Q948">
        <v>51881</v>
      </c>
      <c r="R948" t="s">
        <v>201</v>
      </c>
      <c r="S948" t="s">
        <v>202</v>
      </c>
      <c r="T948" t="s">
        <v>203</v>
      </c>
      <c r="U948" t="s">
        <v>1737</v>
      </c>
      <c r="V948" t="s">
        <v>1738</v>
      </c>
      <c r="W948" t="s">
        <v>658</v>
      </c>
    </row>
    <row r="949" spans="1:23" x14ac:dyDescent="0.25">
      <c r="A949" s="15">
        <v>43204</v>
      </c>
      <c r="B949" t="s">
        <v>228</v>
      </c>
      <c r="C949" t="s">
        <v>212</v>
      </c>
      <c r="E949" t="s">
        <v>195</v>
      </c>
      <c r="F949">
        <v>-460.09</v>
      </c>
      <c r="G949">
        <v>460.09</v>
      </c>
      <c r="H949" t="s">
        <v>217</v>
      </c>
      <c r="I949" t="s">
        <v>218</v>
      </c>
      <c r="J949">
        <v>460.09</v>
      </c>
      <c r="K949">
        <v>-460.09</v>
      </c>
      <c r="L949" t="s">
        <v>228</v>
      </c>
      <c r="M949" t="s">
        <v>198</v>
      </c>
      <c r="N949" t="s">
        <v>199</v>
      </c>
      <c r="O949">
        <v>0</v>
      </c>
      <c r="P949" t="s">
        <v>200</v>
      </c>
      <c r="Q949">
        <v>51964</v>
      </c>
      <c r="R949" t="s">
        <v>201</v>
      </c>
      <c r="S949" t="s">
        <v>202</v>
      </c>
      <c r="T949" t="s">
        <v>203</v>
      </c>
      <c r="U949" t="s">
        <v>1739</v>
      </c>
      <c r="V949" t="s">
        <v>1740</v>
      </c>
      <c r="W949" t="s">
        <v>658</v>
      </c>
    </row>
    <row r="950" spans="1:23" x14ac:dyDescent="0.25">
      <c r="A950" s="15">
        <v>43204</v>
      </c>
      <c r="B950" t="s">
        <v>228</v>
      </c>
      <c r="C950" t="s">
        <v>212</v>
      </c>
      <c r="E950" t="s">
        <v>195</v>
      </c>
      <c r="F950">
        <v>731.58</v>
      </c>
      <c r="G950">
        <v>731.58</v>
      </c>
      <c r="H950" t="s">
        <v>196</v>
      </c>
      <c r="I950" t="s">
        <v>197</v>
      </c>
      <c r="J950">
        <v>731.58</v>
      </c>
      <c r="K950">
        <v>731.58</v>
      </c>
      <c r="L950" t="s">
        <v>228</v>
      </c>
      <c r="M950" t="s">
        <v>198</v>
      </c>
      <c r="N950" t="s">
        <v>199</v>
      </c>
      <c r="O950">
        <v>0</v>
      </c>
      <c r="P950" t="s">
        <v>200</v>
      </c>
      <c r="Q950">
        <v>51965</v>
      </c>
      <c r="R950" t="s">
        <v>201</v>
      </c>
      <c r="S950" t="s">
        <v>202</v>
      </c>
      <c r="T950" t="s">
        <v>203</v>
      </c>
      <c r="U950" t="s">
        <v>1741</v>
      </c>
      <c r="V950" t="s">
        <v>1742</v>
      </c>
      <c r="W950" t="s">
        <v>658</v>
      </c>
    </row>
    <row r="951" spans="1:23" x14ac:dyDescent="0.25">
      <c r="A951" s="15">
        <v>43204</v>
      </c>
      <c r="B951" t="s">
        <v>560</v>
      </c>
      <c r="C951" t="s">
        <v>212</v>
      </c>
      <c r="E951" t="s">
        <v>195</v>
      </c>
      <c r="F951">
        <v>70.13</v>
      </c>
      <c r="G951">
        <v>70.13</v>
      </c>
      <c r="H951" t="s">
        <v>196</v>
      </c>
      <c r="I951" t="s">
        <v>197</v>
      </c>
      <c r="J951">
        <v>70.13</v>
      </c>
      <c r="K951">
        <v>70.13</v>
      </c>
      <c r="L951" t="s">
        <v>560</v>
      </c>
      <c r="M951" t="s">
        <v>198</v>
      </c>
      <c r="N951" t="s">
        <v>199</v>
      </c>
      <c r="O951">
        <v>0</v>
      </c>
      <c r="P951" t="s">
        <v>200</v>
      </c>
      <c r="Q951">
        <v>51966</v>
      </c>
      <c r="R951" t="s">
        <v>201</v>
      </c>
      <c r="S951" t="s">
        <v>202</v>
      </c>
      <c r="T951" t="s">
        <v>203</v>
      </c>
      <c r="U951" t="s">
        <v>1741</v>
      </c>
      <c r="V951" t="s">
        <v>1743</v>
      </c>
      <c r="W951" t="s">
        <v>658</v>
      </c>
    </row>
    <row r="952" spans="1:23" x14ac:dyDescent="0.25">
      <c r="A952" s="15">
        <v>43204</v>
      </c>
      <c r="B952" t="s">
        <v>228</v>
      </c>
      <c r="C952" t="s">
        <v>208</v>
      </c>
      <c r="E952" t="s">
        <v>195</v>
      </c>
      <c r="F952">
        <v>3412.38</v>
      </c>
      <c r="G952">
        <v>3412.38</v>
      </c>
      <c r="H952" t="s">
        <v>196</v>
      </c>
      <c r="I952" t="s">
        <v>197</v>
      </c>
      <c r="J952">
        <v>3412.38</v>
      </c>
      <c r="K952">
        <v>3412.38</v>
      </c>
      <c r="L952" t="s">
        <v>228</v>
      </c>
      <c r="M952" t="s">
        <v>198</v>
      </c>
      <c r="N952" t="s">
        <v>199</v>
      </c>
      <c r="O952">
        <v>0</v>
      </c>
      <c r="P952" t="s">
        <v>200</v>
      </c>
      <c r="Q952">
        <v>51985</v>
      </c>
      <c r="R952" t="s">
        <v>201</v>
      </c>
      <c r="S952" t="s">
        <v>202</v>
      </c>
      <c r="T952" t="s">
        <v>203</v>
      </c>
      <c r="U952" t="s">
        <v>1744</v>
      </c>
      <c r="V952" t="s">
        <v>1745</v>
      </c>
      <c r="W952" t="s">
        <v>658</v>
      </c>
    </row>
    <row r="953" spans="1:23" x14ac:dyDescent="0.25">
      <c r="A953" s="15">
        <v>43204</v>
      </c>
      <c r="B953" t="s">
        <v>285</v>
      </c>
      <c r="C953" t="s">
        <v>211</v>
      </c>
      <c r="E953" t="s">
        <v>195</v>
      </c>
      <c r="F953">
        <v>3251.12</v>
      </c>
      <c r="G953">
        <v>3251.12</v>
      </c>
      <c r="H953" t="s">
        <v>196</v>
      </c>
      <c r="I953" t="s">
        <v>197</v>
      </c>
      <c r="J953">
        <v>3251.12</v>
      </c>
      <c r="K953">
        <v>3251.12</v>
      </c>
      <c r="L953" t="s">
        <v>285</v>
      </c>
      <c r="M953" t="s">
        <v>198</v>
      </c>
      <c r="N953" t="s">
        <v>199</v>
      </c>
      <c r="O953">
        <v>0</v>
      </c>
      <c r="P953" t="s">
        <v>200</v>
      </c>
      <c r="Q953">
        <v>51868</v>
      </c>
      <c r="R953" t="s">
        <v>201</v>
      </c>
      <c r="S953" t="s">
        <v>202</v>
      </c>
      <c r="T953" t="s">
        <v>203</v>
      </c>
      <c r="U953" t="s">
        <v>1746</v>
      </c>
      <c r="V953" t="s">
        <v>1747</v>
      </c>
      <c r="W953" t="s">
        <v>658</v>
      </c>
    </row>
    <row r="954" spans="1:23" x14ac:dyDescent="0.25">
      <c r="A954" s="15">
        <v>43205</v>
      </c>
      <c r="B954" t="s">
        <v>755</v>
      </c>
      <c r="C954" t="s">
        <v>207</v>
      </c>
      <c r="E954" t="s">
        <v>195</v>
      </c>
      <c r="F954">
        <v>813.68</v>
      </c>
      <c r="G954">
        <v>813.68</v>
      </c>
      <c r="H954" t="s">
        <v>196</v>
      </c>
      <c r="I954" t="s">
        <v>197</v>
      </c>
      <c r="J954">
        <v>813.68</v>
      </c>
      <c r="K954">
        <v>813.68</v>
      </c>
      <c r="L954" t="s">
        <v>755</v>
      </c>
      <c r="M954" t="s">
        <v>198</v>
      </c>
      <c r="N954" t="s">
        <v>316</v>
      </c>
      <c r="O954">
        <v>0</v>
      </c>
      <c r="P954" t="s">
        <v>200</v>
      </c>
      <c r="Q954">
        <v>51805</v>
      </c>
      <c r="R954" t="s">
        <v>201</v>
      </c>
      <c r="S954" t="s">
        <v>202</v>
      </c>
      <c r="T954" t="s">
        <v>203</v>
      </c>
      <c r="U954" t="s">
        <v>1748</v>
      </c>
      <c r="V954" t="s">
        <v>1749</v>
      </c>
      <c r="W954" t="s">
        <v>658</v>
      </c>
    </row>
    <row r="955" spans="1:23" x14ac:dyDescent="0.25">
      <c r="A955" s="15">
        <v>43205</v>
      </c>
      <c r="B955" t="s">
        <v>755</v>
      </c>
      <c r="C955" t="s">
        <v>194</v>
      </c>
      <c r="E955" t="s">
        <v>195</v>
      </c>
      <c r="F955">
        <v>4358.6000000000004</v>
      </c>
      <c r="G955">
        <v>4358.6000000000004</v>
      </c>
      <c r="H955" t="s">
        <v>196</v>
      </c>
      <c r="I955" t="s">
        <v>197</v>
      </c>
      <c r="J955">
        <v>4358.6000000000004</v>
      </c>
      <c r="K955">
        <v>4358.6000000000004</v>
      </c>
      <c r="L955" t="s">
        <v>755</v>
      </c>
      <c r="M955" t="s">
        <v>198</v>
      </c>
      <c r="N955" t="s">
        <v>316</v>
      </c>
      <c r="O955">
        <v>0</v>
      </c>
      <c r="P955" t="s">
        <v>200</v>
      </c>
      <c r="Q955">
        <v>51805</v>
      </c>
      <c r="R955" t="s">
        <v>201</v>
      </c>
      <c r="S955" t="s">
        <v>202</v>
      </c>
      <c r="T955" t="s">
        <v>203</v>
      </c>
      <c r="U955" t="s">
        <v>1748</v>
      </c>
      <c r="V955" t="s">
        <v>1749</v>
      </c>
      <c r="W955" t="s">
        <v>658</v>
      </c>
    </row>
    <row r="956" spans="1:23" x14ac:dyDescent="0.25">
      <c r="A956" s="15">
        <v>43206</v>
      </c>
      <c r="B956" t="s">
        <v>244</v>
      </c>
      <c r="C956" t="s">
        <v>211</v>
      </c>
      <c r="E956" t="s">
        <v>195</v>
      </c>
      <c r="F956">
        <v>170</v>
      </c>
      <c r="G956">
        <v>170</v>
      </c>
      <c r="H956" t="s">
        <v>196</v>
      </c>
      <c r="I956" t="s">
        <v>197</v>
      </c>
      <c r="J956">
        <v>170</v>
      </c>
      <c r="K956">
        <v>170</v>
      </c>
      <c r="L956" t="s">
        <v>244</v>
      </c>
      <c r="M956" t="s">
        <v>198</v>
      </c>
      <c r="N956" t="s">
        <v>276</v>
      </c>
      <c r="O956">
        <v>0</v>
      </c>
      <c r="P956" t="s">
        <v>200</v>
      </c>
      <c r="Q956">
        <v>51816</v>
      </c>
      <c r="R956" t="s">
        <v>201</v>
      </c>
      <c r="S956" t="s">
        <v>202</v>
      </c>
      <c r="T956" t="s">
        <v>203</v>
      </c>
      <c r="U956" t="s">
        <v>1750</v>
      </c>
      <c r="V956" t="s">
        <v>1751</v>
      </c>
      <c r="W956" t="s">
        <v>658</v>
      </c>
    </row>
    <row r="957" spans="1:23" x14ac:dyDescent="0.25">
      <c r="A957" s="15">
        <v>43206</v>
      </c>
      <c r="B957" t="s">
        <v>193</v>
      </c>
      <c r="C957" t="s">
        <v>211</v>
      </c>
      <c r="E957" t="s">
        <v>195</v>
      </c>
      <c r="F957">
        <v>15</v>
      </c>
      <c r="G957">
        <v>15</v>
      </c>
      <c r="H957" t="s">
        <v>196</v>
      </c>
      <c r="I957" t="s">
        <v>197</v>
      </c>
      <c r="J957">
        <v>15</v>
      </c>
      <c r="K957">
        <v>15</v>
      </c>
      <c r="L957" t="s">
        <v>193</v>
      </c>
      <c r="M957" t="s">
        <v>198</v>
      </c>
      <c r="N957" t="s">
        <v>276</v>
      </c>
      <c r="O957">
        <v>0</v>
      </c>
      <c r="P957" t="s">
        <v>200</v>
      </c>
      <c r="Q957">
        <v>51994</v>
      </c>
      <c r="R957" t="s">
        <v>201</v>
      </c>
      <c r="S957" t="s">
        <v>202</v>
      </c>
      <c r="T957" t="s">
        <v>203</v>
      </c>
      <c r="U957" t="s">
        <v>1750</v>
      </c>
      <c r="V957" t="s">
        <v>1752</v>
      </c>
      <c r="W957" t="s">
        <v>658</v>
      </c>
    </row>
    <row r="958" spans="1:23" x14ac:dyDescent="0.25">
      <c r="A958" s="15">
        <v>43207</v>
      </c>
      <c r="B958" t="s">
        <v>228</v>
      </c>
      <c r="C958" t="s">
        <v>208</v>
      </c>
      <c r="E958" t="s">
        <v>195</v>
      </c>
      <c r="F958">
        <v>51</v>
      </c>
      <c r="G958">
        <v>51</v>
      </c>
      <c r="H958" t="s">
        <v>196</v>
      </c>
      <c r="I958" t="s">
        <v>197</v>
      </c>
      <c r="J958">
        <v>51</v>
      </c>
      <c r="K958">
        <v>51</v>
      </c>
      <c r="L958" t="s">
        <v>228</v>
      </c>
      <c r="M958" t="s">
        <v>198</v>
      </c>
      <c r="N958" t="s">
        <v>199</v>
      </c>
      <c r="O958">
        <v>0</v>
      </c>
      <c r="P958" t="s">
        <v>200</v>
      </c>
      <c r="Q958">
        <v>51825</v>
      </c>
      <c r="R958" t="s">
        <v>201</v>
      </c>
      <c r="S958" t="s">
        <v>202</v>
      </c>
      <c r="T958" t="s">
        <v>203</v>
      </c>
      <c r="U958" t="s">
        <v>1753</v>
      </c>
      <c r="V958" t="s">
        <v>1754</v>
      </c>
      <c r="W958" t="s">
        <v>658</v>
      </c>
    </row>
    <row r="959" spans="1:23" x14ac:dyDescent="0.25">
      <c r="A959" s="15">
        <v>43207</v>
      </c>
      <c r="B959" t="s">
        <v>544</v>
      </c>
      <c r="C959" t="s">
        <v>211</v>
      </c>
      <c r="E959" t="s">
        <v>195</v>
      </c>
      <c r="F959">
        <v>146.1</v>
      </c>
      <c r="G959">
        <v>146.1</v>
      </c>
      <c r="H959" t="s">
        <v>196</v>
      </c>
      <c r="I959" t="s">
        <v>197</v>
      </c>
      <c r="J959">
        <v>146.1</v>
      </c>
      <c r="K959">
        <v>146.1</v>
      </c>
      <c r="L959" t="s">
        <v>544</v>
      </c>
      <c r="M959" t="s">
        <v>198</v>
      </c>
      <c r="N959" t="s">
        <v>199</v>
      </c>
      <c r="O959">
        <v>0</v>
      </c>
      <c r="P959" t="s">
        <v>200</v>
      </c>
      <c r="Q959">
        <v>51826</v>
      </c>
      <c r="R959" t="s">
        <v>201</v>
      </c>
      <c r="S959" t="s">
        <v>202</v>
      </c>
      <c r="T959" t="s">
        <v>203</v>
      </c>
      <c r="U959" t="s">
        <v>1755</v>
      </c>
      <c r="V959" t="s">
        <v>1756</v>
      </c>
      <c r="W959" t="s">
        <v>658</v>
      </c>
    </row>
    <row r="960" spans="1:23" x14ac:dyDescent="0.25">
      <c r="A960" s="15">
        <v>43207</v>
      </c>
      <c r="B960" t="s">
        <v>228</v>
      </c>
      <c r="C960" t="s">
        <v>208</v>
      </c>
      <c r="E960" t="s">
        <v>195</v>
      </c>
      <c r="F960">
        <v>-65.8</v>
      </c>
      <c r="G960">
        <v>65.8</v>
      </c>
      <c r="H960" t="s">
        <v>217</v>
      </c>
      <c r="I960" t="s">
        <v>218</v>
      </c>
      <c r="J960">
        <v>65.8</v>
      </c>
      <c r="K960">
        <v>-65.8</v>
      </c>
      <c r="L960" t="s">
        <v>228</v>
      </c>
      <c r="M960" t="s">
        <v>198</v>
      </c>
      <c r="N960" t="s">
        <v>199</v>
      </c>
      <c r="O960">
        <v>0</v>
      </c>
      <c r="P960" t="s">
        <v>200</v>
      </c>
      <c r="Q960">
        <v>51976</v>
      </c>
      <c r="R960" t="s">
        <v>201</v>
      </c>
      <c r="S960" t="s">
        <v>202</v>
      </c>
      <c r="T960" t="s">
        <v>203</v>
      </c>
      <c r="U960" t="s">
        <v>1757</v>
      </c>
      <c r="V960" t="s">
        <v>1758</v>
      </c>
      <c r="W960" t="s">
        <v>658</v>
      </c>
    </row>
    <row r="961" spans="1:23" x14ac:dyDescent="0.25">
      <c r="A961" s="15">
        <v>43207</v>
      </c>
      <c r="B961" t="s">
        <v>310</v>
      </c>
      <c r="C961" t="s">
        <v>194</v>
      </c>
      <c r="E961" t="s">
        <v>195</v>
      </c>
      <c r="F961">
        <v>0.9</v>
      </c>
      <c r="G961">
        <v>0.9</v>
      </c>
      <c r="H961" t="s">
        <v>196</v>
      </c>
      <c r="I961" t="s">
        <v>197</v>
      </c>
      <c r="J961">
        <v>0.9</v>
      </c>
      <c r="K961">
        <v>0.9</v>
      </c>
      <c r="L961" t="s">
        <v>310</v>
      </c>
      <c r="M961" t="s">
        <v>198</v>
      </c>
      <c r="N961" t="s">
        <v>307</v>
      </c>
      <c r="O961">
        <v>0</v>
      </c>
      <c r="P961" t="s">
        <v>200</v>
      </c>
      <c r="Q961">
        <v>53958</v>
      </c>
      <c r="R961" t="s">
        <v>201</v>
      </c>
      <c r="S961" t="s">
        <v>202</v>
      </c>
      <c r="T961" t="s">
        <v>203</v>
      </c>
      <c r="U961" t="s">
        <v>1759</v>
      </c>
      <c r="V961" t="s">
        <v>1760</v>
      </c>
      <c r="W961" t="s">
        <v>658</v>
      </c>
    </row>
    <row r="962" spans="1:23" x14ac:dyDescent="0.25">
      <c r="A962" s="15">
        <v>43208</v>
      </c>
      <c r="B962" t="s">
        <v>225</v>
      </c>
      <c r="C962" t="s">
        <v>194</v>
      </c>
      <c r="E962" t="s">
        <v>195</v>
      </c>
      <c r="F962">
        <v>153.43</v>
      </c>
      <c r="G962">
        <v>153.43</v>
      </c>
      <c r="H962" t="s">
        <v>196</v>
      </c>
      <c r="I962" t="s">
        <v>197</v>
      </c>
      <c r="J962">
        <v>153.43</v>
      </c>
      <c r="K962">
        <v>153.43</v>
      </c>
      <c r="L962" t="s">
        <v>225</v>
      </c>
      <c r="M962" t="s">
        <v>198</v>
      </c>
      <c r="N962" t="s">
        <v>199</v>
      </c>
      <c r="O962">
        <v>0</v>
      </c>
      <c r="P962" t="s">
        <v>200</v>
      </c>
      <c r="Q962">
        <v>51818</v>
      </c>
      <c r="R962" t="s">
        <v>201</v>
      </c>
      <c r="S962" t="s">
        <v>202</v>
      </c>
      <c r="T962" t="s">
        <v>203</v>
      </c>
      <c r="U962" t="s">
        <v>1761</v>
      </c>
      <c r="V962" t="s">
        <v>1762</v>
      </c>
      <c r="W962" t="s">
        <v>658</v>
      </c>
    </row>
    <row r="963" spans="1:23" x14ac:dyDescent="0.25">
      <c r="A963" s="15">
        <v>43208</v>
      </c>
      <c r="B963" t="s">
        <v>228</v>
      </c>
      <c r="C963" t="s">
        <v>211</v>
      </c>
      <c r="E963" t="s">
        <v>195</v>
      </c>
      <c r="F963">
        <v>997.99</v>
      </c>
      <c r="G963">
        <v>997.99</v>
      </c>
      <c r="H963" t="s">
        <v>196</v>
      </c>
      <c r="I963" t="s">
        <v>197</v>
      </c>
      <c r="J963">
        <v>997.99</v>
      </c>
      <c r="K963">
        <v>997.99</v>
      </c>
      <c r="L963" t="s">
        <v>228</v>
      </c>
      <c r="M963" t="s">
        <v>198</v>
      </c>
      <c r="N963" t="s">
        <v>199</v>
      </c>
      <c r="O963">
        <v>0</v>
      </c>
      <c r="P963" t="s">
        <v>200</v>
      </c>
      <c r="Q963">
        <v>51869</v>
      </c>
      <c r="R963" t="s">
        <v>201</v>
      </c>
      <c r="S963" t="s">
        <v>202</v>
      </c>
      <c r="T963" t="s">
        <v>203</v>
      </c>
      <c r="U963" t="s">
        <v>1763</v>
      </c>
      <c r="V963" t="s">
        <v>1764</v>
      </c>
      <c r="W963" t="s">
        <v>658</v>
      </c>
    </row>
    <row r="964" spans="1:23" x14ac:dyDescent="0.25">
      <c r="A964" s="15">
        <v>43208</v>
      </c>
      <c r="B964" t="s">
        <v>257</v>
      </c>
      <c r="C964" t="s">
        <v>211</v>
      </c>
      <c r="E964" t="s">
        <v>195</v>
      </c>
      <c r="F964">
        <v>87.95</v>
      </c>
      <c r="G964">
        <v>87.95</v>
      </c>
      <c r="H964" t="s">
        <v>196</v>
      </c>
      <c r="I964" t="s">
        <v>197</v>
      </c>
      <c r="J964">
        <v>87.95</v>
      </c>
      <c r="K964">
        <v>87.95</v>
      </c>
      <c r="L964" t="s">
        <v>257</v>
      </c>
      <c r="M964" t="s">
        <v>198</v>
      </c>
      <c r="N964" t="s">
        <v>199</v>
      </c>
      <c r="O964">
        <v>0</v>
      </c>
      <c r="P964" t="s">
        <v>200</v>
      </c>
      <c r="Q964">
        <v>51870</v>
      </c>
      <c r="R964" t="s">
        <v>201</v>
      </c>
      <c r="S964" t="s">
        <v>202</v>
      </c>
      <c r="T964" t="s">
        <v>203</v>
      </c>
      <c r="U964" t="s">
        <v>1765</v>
      </c>
      <c r="V964" t="s">
        <v>1766</v>
      </c>
      <c r="W964" t="s">
        <v>658</v>
      </c>
    </row>
    <row r="965" spans="1:23" x14ac:dyDescent="0.25">
      <c r="A965" s="15">
        <v>43208</v>
      </c>
      <c r="B965" t="s">
        <v>292</v>
      </c>
      <c r="C965" t="s">
        <v>211</v>
      </c>
      <c r="E965" t="s">
        <v>195</v>
      </c>
      <c r="F965">
        <v>46.94</v>
      </c>
      <c r="G965">
        <v>46.94</v>
      </c>
      <c r="H965" t="s">
        <v>196</v>
      </c>
      <c r="I965" t="s">
        <v>197</v>
      </c>
      <c r="J965">
        <v>46.94</v>
      </c>
      <c r="K965">
        <v>46.94</v>
      </c>
      <c r="L965" t="s">
        <v>292</v>
      </c>
      <c r="M965" t="s">
        <v>198</v>
      </c>
      <c r="N965" t="s">
        <v>199</v>
      </c>
      <c r="O965">
        <v>0</v>
      </c>
      <c r="P965" t="s">
        <v>200</v>
      </c>
      <c r="Q965">
        <v>51877</v>
      </c>
      <c r="R965" t="s">
        <v>201</v>
      </c>
      <c r="S965" t="s">
        <v>202</v>
      </c>
      <c r="T965" t="s">
        <v>203</v>
      </c>
      <c r="U965" t="s">
        <v>1767</v>
      </c>
      <c r="V965" t="s">
        <v>1768</v>
      </c>
      <c r="W965" t="s">
        <v>658</v>
      </c>
    </row>
    <row r="966" spans="1:23" x14ac:dyDescent="0.25">
      <c r="A966" s="15">
        <v>43208</v>
      </c>
      <c r="B966" t="s">
        <v>228</v>
      </c>
      <c r="C966" t="s">
        <v>208</v>
      </c>
      <c r="E966" t="s">
        <v>195</v>
      </c>
      <c r="F966">
        <v>-95.04</v>
      </c>
      <c r="G966">
        <v>95.04</v>
      </c>
      <c r="H966" t="s">
        <v>217</v>
      </c>
      <c r="I966" t="s">
        <v>218</v>
      </c>
      <c r="J966">
        <v>95.04</v>
      </c>
      <c r="K966">
        <v>-95.04</v>
      </c>
      <c r="L966" t="s">
        <v>228</v>
      </c>
      <c r="M966" t="s">
        <v>198</v>
      </c>
      <c r="N966" t="s">
        <v>199</v>
      </c>
      <c r="O966">
        <v>0</v>
      </c>
      <c r="P966" t="s">
        <v>200</v>
      </c>
      <c r="Q966">
        <v>51975</v>
      </c>
      <c r="R966" t="s">
        <v>201</v>
      </c>
      <c r="S966" t="s">
        <v>202</v>
      </c>
      <c r="T966" t="s">
        <v>203</v>
      </c>
      <c r="U966" t="s">
        <v>1769</v>
      </c>
      <c r="V966" t="s">
        <v>1770</v>
      </c>
      <c r="W966" t="s">
        <v>658</v>
      </c>
    </row>
    <row r="967" spans="1:23" x14ac:dyDescent="0.25">
      <c r="A967" s="15">
        <v>43208</v>
      </c>
      <c r="B967" t="s">
        <v>228</v>
      </c>
      <c r="C967" t="s">
        <v>208</v>
      </c>
      <c r="E967" t="s">
        <v>195</v>
      </c>
      <c r="F967">
        <v>-226.51</v>
      </c>
      <c r="G967">
        <v>226.51</v>
      </c>
      <c r="H967" t="s">
        <v>217</v>
      </c>
      <c r="I967" t="s">
        <v>218</v>
      </c>
      <c r="J967">
        <v>226.51</v>
      </c>
      <c r="K967">
        <v>-226.51</v>
      </c>
      <c r="L967" t="s">
        <v>228</v>
      </c>
      <c r="M967" t="s">
        <v>198</v>
      </c>
      <c r="N967" t="s">
        <v>199</v>
      </c>
      <c r="O967">
        <v>0</v>
      </c>
      <c r="P967" t="s">
        <v>200</v>
      </c>
      <c r="Q967">
        <v>51983</v>
      </c>
      <c r="R967" t="s">
        <v>201</v>
      </c>
      <c r="S967" t="s">
        <v>202</v>
      </c>
      <c r="T967" t="s">
        <v>203</v>
      </c>
      <c r="U967" t="s">
        <v>1771</v>
      </c>
      <c r="V967" t="s">
        <v>1772</v>
      </c>
      <c r="W967" t="s">
        <v>658</v>
      </c>
    </row>
    <row r="968" spans="1:23" x14ac:dyDescent="0.25">
      <c r="A968" s="15">
        <v>43208</v>
      </c>
      <c r="B968" t="s">
        <v>228</v>
      </c>
      <c r="C968" t="s">
        <v>208</v>
      </c>
      <c r="E968" t="s">
        <v>195</v>
      </c>
      <c r="F968">
        <v>-158</v>
      </c>
      <c r="G968">
        <v>158</v>
      </c>
      <c r="H968" t="s">
        <v>217</v>
      </c>
      <c r="I968" t="s">
        <v>218</v>
      </c>
      <c r="J968">
        <v>158</v>
      </c>
      <c r="K968">
        <v>-158</v>
      </c>
      <c r="L968" t="s">
        <v>228</v>
      </c>
      <c r="M968" t="s">
        <v>198</v>
      </c>
      <c r="N968" t="s">
        <v>199</v>
      </c>
      <c r="O968">
        <v>0</v>
      </c>
      <c r="P968" t="s">
        <v>200</v>
      </c>
      <c r="Q968">
        <v>51995</v>
      </c>
      <c r="R968" t="s">
        <v>201</v>
      </c>
      <c r="S968" t="s">
        <v>202</v>
      </c>
      <c r="T968" t="s">
        <v>203</v>
      </c>
      <c r="U968" t="s">
        <v>1773</v>
      </c>
      <c r="V968" t="s">
        <v>1774</v>
      </c>
      <c r="W968" t="s">
        <v>658</v>
      </c>
    </row>
    <row r="969" spans="1:23" x14ac:dyDescent="0.25">
      <c r="A969" s="15">
        <v>43208</v>
      </c>
      <c r="B969" t="s">
        <v>225</v>
      </c>
      <c r="C969" t="s">
        <v>194</v>
      </c>
      <c r="E969" t="s">
        <v>195</v>
      </c>
      <c r="F969">
        <v>22.5</v>
      </c>
      <c r="G969">
        <v>22.5</v>
      </c>
      <c r="H969" t="s">
        <v>196</v>
      </c>
      <c r="I969" t="s">
        <v>197</v>
      </c>
      <c r="J969">
        <v>22.5</v>
      </c>
      <c r="K969">
        <v>22.5</v>
      </c>
      <c r="L969" t="s">
        <v>225</v>
      </c>
      <c r="M969" t="s">
        <v>198</v>
      </c>
      <c r="N969" t="s">
        <v>199</v>
      </c>
      <c r="O969">
        <v>0</v>
      </c>
      <c r="P969" t="s">
        <v>200</v>
      </c>
      <c r="Q969">
        <v>54188</v>
      </c>
      <c r="R969" t="s">
        <v>201</v>
      </c>
      <c r="S969" t="s">
        <v>202</v>
      </c>
      <c r="T969" t="s">
        <v>203</v>
      </c>
      <c r="U969" t="s">
        <v>1775</v>
      </c>
      <c r="V969" t="s">
        <v>1776</v>
      </c>
      <c r="W969" t="s">
        <v>658</v>
      </c>
    </row>
    <row r="970" spans="1:23" x14ac:dyDescent="0.25">
      <c r="A970" s="15">
        <v>43209</v>
      </c>
      <c r="B970" t="s">
        <v>544</v>
      </c>
      <c r="C970" t="s">
        <v>212</v>
      </c>
      <c r="E970" t="s">
        <v>195</v>
      </c>
      <c r="F970">
        <v>34.270000000000003</v>
      </c>
      <c r="G970">
        <v>34.270000000000003</v>
      </c>
      <c r="H970" t="s">
        <v>196</v>
      </c>
      <c r="I970" t="s">
        <v>197</v>
      </c>
      <c r="J970">
        <v>34.270000000000003</v>
      </c>
      <c r="K970">
        <v>34.270000000000003</v>
      </c>
      <c r="L970" t="s">
        <v>544</v>
      </c>
      <c r="M970" t="s">
        <v>198</v>
      </c>
      <c r="N970" t="s">
        <v>199</v>
      </c>
      <c r="O970">
        <v>0</v>
      </c>
      <c r="P970" t="s">
        <v>200</v>
      </c>
      <c r="Q970">
        <v>51839</v>
      </c>
      <c r="R970" t="s">
        <v>201</v>
      </c>
      <c r="S970" t="s">
        <v>202</v>
      </c>
      <c r="T970" t="s">
        <v>203</v>
      </c>
      <c r="U970" t="s">
        <v>1777</v>
      </c>
      <c r="V970" t="s">
        <v>1778</v>
      </c>
      <c r="W970" t="s">
        <v>658</v>
      </c>
    </row>
    <row r="971" spans="1:23" x14ac:dyDescent="0.25">
      <c r="A971" s="15">
        <v>43209</v>
      </c>
      <c r="B971" t="s">
        <v>566</v>
      </c>
      <c r="C971" t="s">
        <v>194</v>
      </c>
      <c r="E971" t="s">
        <v>195</v>
      </c>
      <c r="F971">
        <v>-234.06</v>
      </c>
      <c r="G971">
        <v>234.06</v>
      </c>
      <c r="H971" t="s">
        <v>217</v>
      </c>
      <c r="I971" t="s">
        <v>197</v>
      </c>
      <c r="J971">
        <v>234.06</v>
      </c>
      <c r="K971">
        <v>-234.06</v>
      </c>
      <c r="L971" t="s">
        <v>566</v>
      </c>
      <c r="M971" t="s">
        <v>198</v>
      </c>
      <c r="N971" t="s">
        <v>199</v>
      </c>
      <c r="O971">
        <v>0</v>
      </c>
      <c r="P971" t="s">
        <v>200</v>
      </c>
      <c r="Q971">
        <v>51852</v>
      </c>
      <c r="R971" t="s">
        <v>201</v>
      </c>
      <c r="S971" t="s">
        <v>202</v>
      </c>
      <c r="T971" t="s">
        <v>203</v>
      </c>
      <c r="U971" t="s">
        <v>1779</v>
      </c>
      <c r="V971" t="s">
        <v>1780</v>
      </c>
      <c r="W971" t="s">
        <v>658</v>
      </c>
    </row>
    <row r="972" spans="1:23" x14ac:dyDescent="0.25">
      <c r="A972" s="15">
        <v>43209</v>
      </c>
      <c r="B972" t="s">
        <v>295</v>
      </c>
      <c r="C972" t="s">
        <v>211</v>
      </c>
      <c r="E972" t="s">
        <v>195</v>
      </c>
      <c r="F972">
        <v>437.6</v>
      </c>
      <c r="G972">
        <v>437.6</v>
      </c>
      <c r="H972" t="s">
        <v>196</v>
      </c>
      <c r="I972" t="s">
        <v>197</v>
      </c>
      <c r="J972">
        <v>437.6</v>
      </c>
      <c r="K972">
        <v>437.6</v>
      </c>
      <c r="L972" t="s">
        <v>295</v>
      </c>
      <c r="M972" t="s">
        <v>198</v>
      </c>
      <c r="N972" t="s">
        <v>199</v>
      </c>
      <c r="O972">
        <v>0</v>
      </c>
      <c r="P972" t="s">
        <v>200</v>
      </c>
      <c r="Q972">
        <v>51882</v>
      </c>
      <c r="R972" t="s">
        <v>201</v>
      </c>
      <c r="S972" t="s">
        <v>202</v>
      </c>
      <c r="T972" t="s">
        <v>203</v>
      </c>
      <c r="U972" t="s">
        <v>1781</v>
      </c>
      <c r="V972" t="s">
        <v>1782</v>
      </c>
      <c r="W972" t="s">
        <v>658</v>
      </c>
    </row>
    <row r="973" spans="1:23" x14ac:dyDescent="0.25">
      <c r="A973" s="15">
        <v>43209</v>
      </c>
      <c r="B973" t="s">
        <v>225</v>
      </c>
      <c r="C973" t="s">
        <v>194</v>
      </c>
      <c r="E973" t="s">
        <v>195</v>
      </c>
      <c r="F973">
        <v>1037.55</v>
      </c>
      <c r="G973">
        <v>1037.55</v>
      </c>
      <c r="H973" t="s">
        <v>196</v>
      </c>
      <c r="I973" t="s">
        <v>197</v>
      </c>
      <c r="J973">
        <v>1037.55</v>
      </c>
      <c r="K973">
        <v>1037.55</v>
      </c>
      <c r="L973" t="s">
        <v>225</v>
      </c>
      <c r="M973" t="s">
        <v>198</v>
      </c>
      <c r="N973" t="s">
        <v>199</v>
      </c>
      <c r="O973">
        <v>0</v>
      </c>
      <c r="P973" t="s">
        <v>200</v>
      </c>
      <c r="Q973">
        <v>54875</v>
      </c>
      <c r="R973" t="s">
        <v>201</v>
      </c>
      <c r="S973" t="s">
        <v>202</v>
      </c>
      <c r="T973" t="s">
        <v>203</v>
      </c>
      <c r="U973" t="s">
        <v>1783</v>
      </c>
      <c r="V973" t="s">
        <v>1784</v>
      </c>
      <c r="W973" t="s">
        <v>658</v>
      </c>
    </row>
    <row r="974" spans="1:23" x14ac:dyDescent="0.25">
      <c r="A974" s="15">
        <v>43210</v>
      </c>
      <c r="B974" t="s">
        <v>213</v>
      </c>
      <c r="C974" t="s">
        <v>194</v>
      </c>
      <c r="E974" t="s">
        <v>195</v>
      </c>
      <c r="F974">
        <v>399.87</v>
      </c>
      <c r="G974">
        <v>399.87</v>
      </c>
      <c r="H974" t="s">
        <v>196</v>
      </c>
      <c r="I974" t="s">
        <v>197</v>
      </c>
      <c r="J974">
        <v>399.87</v>
      </c>
      <c r="K974">
        <v>399.87</v>
      </c>
      <c r="L974" t="s">
        <v>213</v>
      </c>
      <c r="M974" t="s">
        <v>198</v>
      </c>
      <c r="N974" t="s">
        <v>1128</v>
      </c>
      <c r="O974">
        <v>0</v>
      </c>
      <c r="P974" t="s">
        <v>200</v>
      </c>
      <c r="Q974">
        <v>51802</v>
      </c>
      <c r="R974" t="s">
        <v>201</v>
      </c>
      <c r="S974" t="s">
        <v>202</v>
      </c>
      <c r="T974" t="s">
        <v>203</v>
      </c>
      <c r="U974" t="s">
        <v>1785</v>
      </c>
      <c r="V974" t="s">
        <v>1786</v>
      </c>
      <c r="W974" t="s">
        <v>658</v>
      </c>
    </row>
    <row r="975" spans="1:23" x14ac:dyDescent="0.25">
      <c r="A975" s="15">
        <v>43210</v>
      </c>
      <c r="B975" t="s">
        <v>213</v>
      </c>
      <c r="C975" t="s">
        <v>194</v>
      </c>
      <c r="E975" t="s">
        <v>195</v>
      </c>
      <c r="F975">
        <v>2</v>
      </c>
      <c r="G975">
        <v>2</v>
      </c>
      <c r="H975" t="s">
        <v>196</v>
      </c>
      <c r="I975" t="s">
        <v>197</v>
      </c>
      <c r="J975">
        <v>2</v>
      </c>
      <c r="K975">
        <v>2</v>
      </c>
      <c r="L975" t="s">
        <v>213</v>
      </c>
      <c r="M975" t="s">
        <v>198</v>
      </c>
      <c r="N975" t="s">
        <v>1128</v>
      </c>
      <c r="O975">
        <v>0</v>
      </c>
      <c r="P975" t="s">
        <v>200</v>
      </c>
      <c r="Q975">
        <v>51803</v>
      </c>
      <c r="R975" t="s">
        <v>201</v>
      </c>
      <c r="S975" t="s">
        <v>202</v>
      </c>
      <c r="T975" t="s">
        <v>203</v>
      </c>
      <c r="U975" t="s">
        <v>1787</v>
      </c>
      <c r="V975" t="s">
        <v>1788</v>
      </c>
      <c r="W975" t="s">
        <v>658</v>
      </c>
    </row>
    <row r="976" spans="1:23" x14ac:dyDescent="0.25">
      <c r="A976" s="15">
        <v>43210</v>
      </c>
      <c r="B976" t="s">
        <v>213</v>
      </c>
      <c r="C976" t="s">
        <v>207</v>
      </c>
      <c r="E976" t="s">
        <v>195</v>
      </c>
      <c r="F976">
        <v>2</v>
      </c>
      <c r="G976">
        <v>2</v>
      </c>
      <c r="H976" t="s">
        <v>196</v>
      </c>
      <c r="I976" t="s">
        <v>197</v>
      </c>
      <c r="J976">
        <v>2</v>
      </c>
      <c r="K976">
        <v>2</v>
      </c>
      <c r="L976" t="s">
        <v>213</v>
      </c>
      <c r="M976" t="s">
        <v>198</v>
      </c>
      <c r="N976" t="s">
        <v>1128</v>
      </c>
      <c r="O976">
        <v>0</v>
      </c>
      <c r="P976" t="s">
        <v>200</v>
      </c>
      <c r="Q976">
        <v>51803</v>
      </c>
      <c r="R976" t="s">
        <v>201</v>
      </c>
      <c r="S976" t="s">
        <v>202</v>
      </c>
      <c r="T976" t="s">
        <v>203</v>
      </c>
      <c r="U976" t="s">
        <v>1787</v>
      </c>
      <c r="V976" t="s">
        <v>1788</v>
      </c>
      <c r="W976" t="s">
        <v>658</v>
      </c>
    </row>
    <row r="977" spans="1:23" x14ac:dyDescent="0.25">
      <c r="A977" s="15">
        <v>43210</v>
      </c>
      <c r="B977" t="s">
        <v>1584</v>
      </c>
      <c r="C977" t="s">
        <v>208</v>
      </c>
      <c r="E977" t="s">
        <v>195</v>
      </c>
      <c r="F977">
        <v>14.25</v>
      </c>
      <c r="G977">
        <v>14.25</v>
      </c>
      <c r="H977" t="s">
        <v>196</v>
      </c>
      <c r="I977" t="s">
        <v>197</v>
      </c>
      <c r="J977">
        <v>14.25</v>
      </c>
      <c r="K977">
        <v>14.25</v>
      </c>
      <c r="L977" t="s">
        <v>1584</v>
      </c>
      <c r="M977" t="s">
        <v>198</v>
      </c>
      <c r="N977" t="s">
        <v>1585</v>
      </c>
      <c r="O977">
        <v>0</v>
      </c>
      <c r="P977" t="s">
        <v>200</v>
      </c>
      <c r="Q977">
        <v>51813</v>
      </c>
      <c r="R977" t="s">
        <v>201</v>
      </c>
      <c r="S977" t="s">
        <v>202</v>
      </c>
      <c r="T977" t="s">
        <v>203</v>
      </c>
      <c r="U977" t="s">
        <v>1789</v>
      </c>
      <c r="V977" t="s">
        <v>1790</v>
      </c>
      <c r="W977" t="s">
        <v>658</v>
      </c>
    </row>
    <row r="978" spans="1:23" x14ac:dyDescent="0.25">
      <c r="A978" s="15">
        <v>43210</v>
      </c>
      <c r="B978" t="s">
        <v>1584</v>
      </c>
      <c r="C978" t="s">
        <v>211</v>
      </c>
      <c r="E978" t="s">
        <v>195</v>
      </c>
      <c r="F978">
        <v>14.25</v>
      </c>
      <c r="G978">
        <v>14.25</v>
      </c>
      <c r="H978" t="s">
        <v>196</v>
      </c>
      <c r="I978" t="s">
        <v>197</v>
      </c>
      <c r="J978">
        <v>14.25</v>
      </c>
      <c r="K978">
        <v>14.25</v>
      </c>
      <c r="L978" t="s">
        <v>1584</v>
      </c>
      <c r="M978" t="s">
        <v>198</v>
      </c>
      <c r="N978" t="s">
        <v>1585</v>
      </c>
      <c r="O978">
        <v>0</v>
      </c>
      <c r="P978" t="s">
        <v>200</v>
      </c>
      <c r="Q978">
        <v>51813</v>
      </c>
      <c r="R978" t="s">
        <v>201</v>
      </c>
      <c r="S978" t="s">
        <v>202</v>
      </c>
      <c r="T978" t="s">
        <v>203</v>
      </c>
      <c r="U978" t="s">
        <v>1789</v>
      </c>
      <c r="V978" t="s">
        <v>1790</v>
      </c>
      <c r="W978" t="s">
        <v>658</v>
      </c>
    </row>
    <row r="979" spans="1:23" x14ac:dyDescent="0.25">
      <c r="A979" s="15">
        <v>43210</v>
      </c>
      <c r="B979" t="s">
        <v>1584</v>
      </c>
      <c r="C979" t="s">
        <v>212</v>
      </c>
      <c r="E979" t="s">
        <v>195</v>
      </c>
      <c r="F979">
        <v>14.25</v>
      </c>
      <c r="G979">
        <v>14.25</v>
      </c>
      <c r="H979" t="s">
        <v>196</v>
      </c>
      <c r="I979" t="s">
        <v>197</v>
      </c>
      <c r="J979">
        <v>14.25</v>
      </c>
      <c r="K979">
        <v>14.25</v>
      </c>
      <c r="L979" t="s">
        <v>1584</v>
      </c>
      <c r="M979" t="s">
        <v>198</v>
      </c>
      <c r="N979" t="s">
        <v>1585</v>
      </c>
      <c r="O979">
        <v>0</v>
      </c>
      <c r="P979" t="s">
        <v>200</v>
      </c>
      <c r="Q979">
        <v>51813</v>
      </c>
      <c r="R979" t="s">
        <v>201</v>
      </c>
      <c r="S979" t="s">
        <v>202</v>
      </c>
      <c r="T979" t="s">
        <v>203</v>
      </c>
      <c r="U979" t="s">
        <v>1789</v>
      </c>
      <c r="V979" t="s">
        <v>1790</v>
      </c>
      <c r="W979" t="s">
        <v>658</v>
      </c>
    </row>
    <row r="980" spans="1:23" x14ac:dyDescent="0.25">
      <c r="A980" s="15">
        <v>43210</v>
      </c>
      <c r="B980" t="s">
        <v>1584</v>
      </c>
      <c r="C980" t="s">
        <v>194</v>
      </c>
      <c r="E980" t="s">
        <v>195</v>
      </c>
      <c r="F980">
        <v>14.25</v>
      </c>
      <c r="G980">
        <v>14.25</v>
      </c>
      <c r="H980" t="s">
        <v>196</v>
      </c>
      <c r="I980" t="s">
        <v>197</v>
      </c>
      <c r="J980">
        <v>14.25</v>
      </c>
      <c r="K980">
        <v>14.25</v>
      </c>
      <c r="L980" t="s">
        <v>1584</v>
      </c>
      <c r="M980" t="s">
        <v>198</v>
      </c>
      <c r="N980" t="s">
        <v>1585</v>
      </c>
      <c r="O980">
        <v>0</v>
      </c>
      <c r="P980" t="s">
        <v>200</v>
      </c>
      <c r="Q980">
        <v>51813</v>
      </c>
      <c r="R980" t="s">
        <v>201</v>
      </c>
      <c r="S980" t="s">
        <v>202</v>
      </c>
      <c r="T980" t="s">
        <v>203</v>
      </c>
      <c r="U980" t="s">
        <v>1789</v>
      </c>
      <c r="V980" t="s">
        <v>1790</v>
      </c>
      <c r="W980" t="s">
        <v>658</v>
      </c>
    </row>
    <row r="981" spans="1:23" x14ac:dyDescent="0.25">
      <c r="A981" s="15">
        <v>43210</v>
      </c>
      <c r="B981" t="s">
        <v>1584</v>
      </c>
      <c r="C981" t="s">
        <v>207</v>
      </c>
      <c r="E981" t="s">
        <v>195</v>
      </c>
      <c r="F981">
        <v>14.25</v>
      </c>
      <c r="G981">
        <v>14.25</v>
      </c>
      <c r="H981" t="s">
        <v>196</v>
      </c>
      <c r="I981" t="s">
        <v>197</v>
      </c>
      <c r="J981">
        <v>14.25</v>
      </c>
      <c r="K981">
        <v>14.25</v>
      </c>
      <c r="L981" t="s">
        <v>1584</v>
      </c>
      <c r="M981" t="s">
        <v>198</v>
      </c>
      <c r="N981" t="s">
        <v>1585</v>
      </c>
      <c r="O981">
        <v>0</v>
      </c>
      <c r="P981" t="s">
        <v>200</v>
      </c>
      <c r="Q981">
        <v>51813</v>
      </c>
      <c r="R981" t="s">
        <v>201</v>
      </c>
      <c r="S981" t="s">
        <v>202</v>
      </c>
      <c r="T981" t="s">
        <v>203</v>
      </c>
      <c r="U981" t="s">
        <v>1789</v>
      </c>
      <c r="V981" t="s">
        <v>1790</v>
      </c>
      <c r="W981" t="s">
        <v>658</v>
      </c>
    </row>
    <row r="982" spans="1:23" x14ac:dyDescent="0.25">
      <c r="A982" s="15">
        <v>43210</v>
      </c>
      <c r="B982" t="s">
        <v>1791</v>
      </c>
      <c r="C982" t="s">
        <v>194</v>
      </c>
      <c r="E982" t="s">
        <v>195</v>
      </c>
      <c r="F982">
        <v>35.17</v>
      </c>
      <c r="G982">
        <v>35.17</v>
      </c>
      <c r="H982" t="s">
        <v>196</v>
      </c>
      <c r="I982" t="s">
        <v>197</v>
      </c>
      <c r="J982">
        <v>35.17</v>
      </c>
      <c r="K982">
        <v>35.17</v>
      </c>
      <c r="L982" t="s">
        <v>1791</v>
      </c>
      <c r="M982" t="s">
        <v>198</v>
      </c>
      <c r="N982" t="s">
        <v>316</v>
      </c>
      <c r="O982">
        <v>0</v>
      </c>
      <c r="P982" t="s">
        <v>200</v>
      </c>
      <c r="Q982">
        <v>51815</v>
      </c>
      <c r="R982" t="s">
        <v>201</v>
      </c>
      <c r="S982" t="s">
        <v>202</v>
      </c>
      <c r="T982" t="s">
        <v>203</v>
      </c>
      <c r="U982" t="s">
        <v>1792</v>
      </c>
      <c r="V982" t="s">
        <v>1793</v>
      </c>
      <c r="W982" t="s">
        <v>658</v>
      </c>
    </row>
    <row r="983" spans="1:23" x14ac:dyDescent="0.25">
      <c r="A983" s="15">
        <v>43210</v>
      </c>
      <c r="B983" t="s">
        <v>544</v>
      </c>
      <c r="C983" t="s">
        <v>194</v>
      </c>
      <c r="E983" t="s">
        <v>195</v>
      </c>
      <c r="F983">
        <v>59.92</v>
      </c>
      <c r="G983">
        <v>59.92</v>
      </c>
      <c r="H983" t="s">
        <v>196</v>
      </c>
      <c r="I983" t="s">
        <v>197</v>
      </c>
      <c r="J983">
        <v>59.92</v>
      </c>
      <c r="K983">
        <v>59.92</v>
      </c>
      <c r="L983" t="s">
        <v>544</v>
      </c>
      <c r="M983" t="s">
        <v>198</v>
      </c>
      <c r="N983" t="s">
        <v>199</v>
      </c>
      <c r="O983">
        <v>0</v>
      </c>
      <c r="P983" t="s">
        <v>200</v>
      </c>
      <c r="Q983">
        <v>51855</v>
      </c>
      <c r="R983" t="s">
        <v>201</v>
      </c>
      <c r="S983" t="s">
        <v>202</v>
      </c>
      <c r="T983" t="s">
        <v>203</v>
      </c>
      <c r="U983" t="s">
        <v>1794</v>
      </c>
      <c r="V983" t="s">
        <v>1795</v>
      </c>
      <c r="W983" t="s">
        <v>658</v>
      </c>
    </row>
    <row r="984" spans="1:23" x14ac:dyDescent="0.25">
      <c r="A984" s="15">
        <v>43210</v>
      </c>
      <c r="B984" t="s">
        <v>380</v>
      </c>
      <c r="C984" t="s">
        <v>212</v>
      </c>
      <c r="E984" t="s">
        <v>195</v>
      </c>
      <c r="F984">
        <v>2.12</v>
      </c>
      <c r="G984">
        <v>2.12</v>
      </c>
      <c r="H984" t="s">
        <v>196</v>
      </c>
      <c r="I984" t="s">
        <v>197</v>
      </c>
      <c r="J984">
        <v>2.12</v>
      </c>
      <c r="K984">
        <v>2.12</v>
      </c>
      <c r="L984" t="s">
        <v>380</v>
      </c>
      <c r="M984" t="s">
        <v>198</v>
      </c>
      <c r="N984" t="s">
        <v>307</v>
      </c>
      <c r="O984">
        <v>0</v>
      </c>
      <c r="P984" t="s">
        <v>200</v>
      </c>
      <c r="Q984">
        <v>51883</v>
      </c>
      <c r="R984" t="s">
        <v>201</v>
      </c>
      <c r="S984" t="s">
        <v>202</v>
      </c>
      <c r="T984" t="s">
        <v>203</v>
      </c>
      <c r="U984" t="s">
        <v>1796</v>
      </c>
      <c r="V984" t="s">
        <v>1797</v>
      </c>
      <c r="W984" t="s">
        <v>658</v>
      </c>
    </row>
    <row r="985" spans="1:23" x14ac:dyDescent="0.25">
      <c r="A985" s="15">
        <v>43210</v>
      </c>
      <c r="B985" t="s">
        <v>285</v>
      </c>
      <c r="C985" t="s">
        <v>212</v>
      </c>
      <c r="E985" t="s">
        <v>195</v>
      </c>
      <c r="F985">
        <v>19.7</v>
      </c>
      <c r="G985">
        <v>19.7</v>
      </c>
      <c r="H985" t="s">
        <v>196</v>
      </c>
      <c r="I985" t="s">
        <v>197</v>
      </c>
      <c r="J985">
        <v>19.7</v>
      </c>
      <c r="K985">
        <v>19.7</v>
      </c>
      <c r="L985" t="s">
        <v>285</v>
      </c>
      <c r="M985" t="s">
        <v>198</v>
      </c>
      <c r="N985" t="s">
        <v>199</v>
      </c>
      <c r="O985">
        <v>0</v>
      </c>
      <c r="P985" t="s">
        <v>200</v>
      </c>
      <c r="Q985">
        <v>51963</v>
      </c>
      <c r="R985" t="s">
        <v>201</v>
      </c>
      <c r="S985" t="s">
        <v>202</v>
      </c>
      <c r="T985" t="s">
        <v>203</v>
      </c>
      <c r="U985" t="s">
        <v>1798</v>
      </c>
      <c r="V985" t="s">
        <v>1799</v>
      </c>
      <c r="W985" t="s">
        <v>658</v>
      </c>
    </row>
    <row r="986" spans="1:23" x14ac:dyDescent="0.25">
      <c r="A986" s="15">
        <v>43210</v>
      </c>
      <c r="B986" t="s">
        <v>257</v>
      </c>
      <c r="C986" t="s">
        <v>208</v>
      </c>
      <c r="E986" t="s">
        <v>195</v>
      </c>
      <c r="F986">
        <v>54.68</v>
      </c>
      <c r="G986">
        <v>54.68</v>
      </c>
      <c r="H986" t="s">
        <v>196</v>
      </c>
      <c r="I986" t="s">
        <v>197</v>
      </c>
      <c r="J986">
        <v>54.68</v>
      </c>
      <c r="K986">
        <v>54.68</v>
      </c>
      <c r="L986" t="s">
        <v>257</v>
      </c>
      <c r="M986" t="s">
        <v>198</v>
      </c>
      <c r="N986" t="s">
        <v>199</v>
      </c>
      <c r="O986">
        <v>0</v>
      </c>
      <c r="P986" t="s">
        <v>200</v>
      </c>
      <c r="Q986">
        <v>51980</v>
      </c>
      <c r="R986" t="s">
        <v>201</v>
      </c>
      <c r="S986" t="s">
        <v>202</v>
      </c>
      <c r="T986" t="s">
        <v>203</v>
      </c>
      <c r="U986" t="s">
        <v>1800</v>
      </c>
      <c r="V986" t="s">
        <v>1801</v>
      </c>
      <c r="W986" t="s">
        <v>658</v>
      </c>
    </row>
    <row r="987" spans="1:23" x14ac:dyDescent="0.25">
      <c r="A987" s="15">
        <v>43210</v>
      </c>
      <c r="B987" t="s">
        <v>285</v>
      </c>
      <c r="C987" t="s">
        <v>208</v>
      </c>
      <c r="E987" t="s">
        <v>195</v>
      </c>
      <c r="F987">
        <v>-15</v>
      </c>
      <c r="G987">
        <v>15</v>
      </c>
      <c r="H987" t="s">
        <v>217</v>
      </c>
      <c r="I987" t="s">
        <v>218</v>
      </c>
      <c r="J987">
        <v>15</v>
      </c>
      <c r="K987">
        <v>-15</v>
      </c>
      <c r="L987" t="s">
        <v>285</v>
      </c>
      <c r="M987" t="s">
        <v>198</v>
      </c>
      <c r="N987" t="s">
        <v>199</v>
      </c>
      <c r="O987">
        <v>0</v>
      </c>
      <c r="P987" t="s">
        <v>200</v>
      </c>
      <c r="Q987">
        <v>51987</v>
      </c>
      <c r="R987" t="s">
        <v>201</v>
      </c>
      <c r="S987" t="s">
        <v>202</v>
      </c>
      <c r="T987" t="s">
        <v>203</v>
      </c>
      <c r="U987" t="s">
        <v>1802</v>
      </c>
      <c r="V987" t="s">
        <v>1803</v>
      </c>
      <c r="W987" t="s">
        <v>658</v>
      </c>
    </row>
    <row r="988" spans="1:23" x14ac:dyDescent="0.25">
      <c r="A988" s="15">
        <v>43210</v>
      </c>
      <c r="B988" t="s">
        <v>285</v>
      </c>
      <c r="C988" t="s">
        <v>208</v>
      </c>
      <c r="E988" t="s">
        <v>195</v>
      </c>
      <c r="F988">
        <v>-906.57</v>
      </c>
      <c r="G988">
        <v>906.57</v>
      </c>
      <c r="H988" t="s">
        <v>217</v>
      </c>
      <c r="I988" t="s">
        <v>218</v>
      </c>
      <c r="J988">
        <v>906.57</v>
      </c>
      <c r="K988">
        <v>-906.57</v>
      </c>
      <c r="L988" t="s">
        <v>285</v>
      </c>
      <c r="M988" t="s">
        <v>198</v>
      </c>
      <c r="N988" t="s">
        <v>199</v>
      </c>
      <c r="O988">
        <v>0</v>
      </c>
      <c r="P988" t="s">
        <v>200</v>
      </c>
      <c r="Q988">
        <v>51988</v>
      </c>
      <c r="R988" t="s">
        <v>201</v>
      </c>
      <c r="S988" t="s">
        <v>202</v>
      </c>
      <c r="T988" t="s">
        <v>203</v>
      </c>
      <c r="U988" t="s">
        <v>1804</v>
      </c>
      <c r="V988" t="s">
        <v>1805</v>
      </c>
      <c r="W988" t="s">
        <v>658</v>
      </c>
    </row>
    <row r="989" spans="1:23" x14ac:dyDescent="0.25">
      <c r="A989" s="15">
        <v>43210</v>
      </c>
      <c r="B989" t="s">
        <v>285</v>
      </c>
      <c r="C989" t="s">
        <v>208</v>
      </c>
      <c r="E989" t="s">
        <v>195</v>
      </c>
      <c r="F989">
        <v>121.26</v>
      </c>
      <c r="G989">
        <v>121.26</v>
      </c>
      <c r="H989" t="s">
        <v>196</v>
      </c>
      <c r="I989" t="s">
        <v>197</v>
      </c>
      <c r="J989">
        <v>121.26</v>
      </c>
      <c r="K989">
        <v>121.26</v>
      </c>
      <c r="L989" t="s">
        <v>285</v>
      </c>
      <c r="M989" t="s">
        <v>198</v>
      </c>
      <c r="N989" t="s">
        <v>199</v>
      </c>
      <c r="O989">
        <v>0</v>
      </c>
      <c r="P989" t="s">
        <v>200</v>
      </c>
      <c r="Q989">
        <v>51989</v>
      </c>
      <c r="R989" t="s">
        <v>201</v>
      </c>
      <c r="S989" t="s">
        <v>202</v>
      </c>
      <c r="T989" t="s">
        <v>203</v>
      </c>
      <c r="U989" t="s">
        <v>1806</v>
      </c>
      <c r="V989" t="s">
        <v>1807</v>
      </c>
      <c r="W989" t="s">
        <v>658</v>
      </c>
    </row>
    <row r="990" spans="1:23" x14ac:dyDescent="0.25">
      <c r="A990" s="15">
        <v>43210</v>
      </c>
      <c r="B990" t="s">
        <v>285</v>
      </c>
      <c r="C990" t="s">
        <v>211</v>
      </c>
      <c r="E990" t="s">
        <v>195</v>
      </c>
      <c r="F990">
        <v>219.82</v>
      </c>
      <c r="G990">
        <v>219.82</v>
      </c>
      <c r="H990" t="s">
        <v>196</v>
      </c>
      <c r="I990" t="s">
        <v>197</v>
      </c>
      <c r="J990">
        <v>219.82</v>
      </c>
      <c r="K990">
        <v>219.82</v>
      </c>
      <c r="L990" t="s">
        <v>285</v>
      </c>
      <c r="M990" t="s">
        <v>198</v>
      </c>
      <c r="N990" t="s">
        <v>199</v>
      </c>
      <c r="O990">
        <v>0</v>
      </c>
      <c r="P990" t="s">
        <v>200</v>
      </c>
      <c r="Q990">
        <v>52030</v>
      </c>
      <c r="R990" t="s">
        <v>201</v>
      </c>
      <c r="S990" t="s">
        <v>202</v>
      </c>
      <c r="T990" t="s">
        <v>203</v>
      </c>
      <c r="U990" t="s">
        <v>1808</v>
      </c>
      <c r="V990" t="s">
        <v>1809</v>
      </c>
      <c r="W990" t="s">
        <v>658</v>
      </c>
    </row>
    <row r="991" spans="1:23" x14ac:dyDescent="0.25">
      <c r="A991" s="15">
        <v>43210</v>
      </c>
      <c r="B991" t="s">
        <v>310</v>
      </c>
      <c r="C991" t="s">
        <v>194</v>
      </c>
      <c r="E991" t="s">
        <v>195</v>
      </c>
      <c r="F991">
        <v>0.91</v>
      </c>
      <c r="G991">
        <v>0.91</v>
      </c>
      <c r="H991" t="s">
        <v>196</v>
      </c>
      <c r="I991" t="s">
        <v>197</v>
      </c>
      <c r="J991">
        <v>0.91</v>
      </c>
      <c r="K991">
        <v>0.91</v>
      </c>
      <c r="L991" t="s">
        <v>310</v>
      </c>
      <c r="M991" t="s">
        <v>198</v>
      </c>
      <c r="N991" t="s">
        <v>307</v>
      </c>
      <c r="O991">
        <v>0</v>
      </c>
      <c r="P991" t="s">
        <v>200</v>
      </c>
      <c r="Q991">
        <v>53960</v>
      </c>
      <c r="R991" t="s">
        <v>201</v>
      </c>
      <c r="S991" t="s">
        <v>202</v>
      </c>
      <c r="T991" t="s">
        <v>203</v>
      </c>
      <c r="U991" t="s">
        <v>1810</v>
      </c>
      <c r="V991" t="s">
        <v>1811</v>
      </c>
      <c r="W991" t="s">
        <v>658</v>
      </c>
    </row>
    <row r="992" spans="1:23" x14ac:dyDescent="0.25">
      <c r="A992" s="15">
        <v>43210</v>
      </c>
      <c r="B992" t="s">
        <v>458</v>
      </c>
      <c r="C992" t="s">
        <v>194</v>
      </c>
      <c r="E992" t="s">
        <v>195</v>
      </c>
      <c r="F992">
        <v>1318.03</v>
      </c>
      <c r="G992">
        <v>1318.03</v>
      </c>
      <c r="H992" t="s">
        <v>196</v>
      </c>
      <c r="I992" t="s">
        <v>197</v>
      </c>
      <c r="J992">
        <v>1318.03</v>
      </c>
      <c r="K992">
        <v>1318.03</v>
      </c>
      <c r="L992" t="s">
        <v>458</v>
      </c>
      <c r="M992" t="s">
        <v>198</v>
      </c>
      <c r="N992" t="s">
        <v>199</v>
      </c>
      <c r="O992">
        <v>0</v>
      </c>
      <c r="P992" t="s">
        <v>200</v>
      </c>
      <c r="Q992">
        <v>51854</v>
      </c>
      <c r="R992" t="s">
        <v>201</v>
      </c>
      <c r="S992" t="s">
        <v>202</v>
      </c>
      <c r="T992" t="s">
        <v>203</v>
      </c>
      <c r="U992" t="s">
        <v>1812</v>
      </c>
      <c r="V992" t="s">
        <v>1813</v>
      </c>
      <c r="W992" t="s">
        <v>658</v>
      </c>
    </row>
    <row r="993" spans="1:23" x14ac:dyDescent="0.25">
      <c r="A993" s="15">
        <v>43211</v>
      </c>
      <c r="B993" t="s">
        <v>285</v>
      </c>
      <c r="C993" t="s">
        <v>212</v>
      </c>
      <c r="E993" t="s">
        <v>195</v>
      </c>
      <c r="F993">
        <v>2266.02</v>
      </c>
      <c r="G993">
        <v>2266.02</v>
      </c>
      <c r="H993" t="s">
        <v>196</v>
      </c>
      <c r="I993" t="s">
        <v>197</v>
      </c>
      <c r="J993">
        <v>2266.02</v>
      </c>
      <c r="K993">
        <v>2266.02</v>
      </c>
      <c r="L993" t="s">
        <v>285</v>
      </c>
      <c r="M993" t="s">
        <v>198</v>
      </c>
      <c r="N993" t="s">
        <v>199</v>
      </c>
      <c r="O993">
        <v>0</v>
      </c>
      <c r="P993" t="s">
        <v>200</v>
      </c>
      <c r="Q993">
        <v>51962</v>
      </c>
      <c r="R993" t="s">
        <v>201</v>
      </c>
      <c r="S993" t="s">
        <v>202</v>
      </c>
      <c r="T993" t="s">
        <v>203</v>
      </c>
      <c r="U993" t="s">
        <v>1814</v>
      </c>
      <c r="V993" t="s">
        <v>1815</v>
      </c>
      <c r="W993" t="s">
        <v>658</v>
      </c>
    </row>
    <row r="994" spans="1:23" x14ac:dyDescent="0.25">
      <c r="A994" s="15">
        <v>43211</v>
      </c>
      <c r="B994" t="s">
        <v>285</v>
      </c>
      <c r="C994" t="s">
        <v>208</v>
      </c>
      <c r="E994" t="s">
        <v>195</v>
      </c>
      <c r="F994">
        <v>4387.2700000000004</v>
      </c>
      <c r="G994">
        <v>4387.2700000000004</v>
      </c>
      <c r="H994" t="s">
        <v>196</v>
      </c>
      <c r="I994" t="s">
        <v>197</v>
      </c>
      <c r="J994">
        <v>4387.2700000000004</v>
      </c>
      <c r="K994">
        <v>4387.2700000000004</v>
      </c>
      <c r="L994" t="s">
        <v>285</v>
      </c>
      <c r="M994" t="s">
        <v>198</v>
      </c>
      <c r="N994" t="s">
        <v>199</v>
      </c>
      <c r="O994">
        <v>0</v>
      </c>
      <c r="P994" t="s">
        <v>200</v>
      </c>
      <c r="Q994">
        <v>51968</v>
      </c>
      <c r="R994" t="s">
        <v>201</v>
      </c>
      <c r="S994" t="s">
        <v>202</v>
      </c>
      <c r="T994" t="s">
        <v>203</v>
      </c>
      <c r="U994" t="s">
        <v>1816</v>
      </c>
      <c r="V994" t="s">
        <v>1817</v>
      </c>
      <c r="W994" t="s">
        <v>658</v>
      </c>
    </row>
    <row r="995" spans="1:23" x14ac:dyDescent="0.25">
      <c r="A995" s="15">
        <v>43211</v>
      </c>
      <c r="B995" t="s">
        <v>285</v>
      </c>
      <c r="C995" t="s">
        <v>211</v>
      </c>
      <c r="E995" t="s">
        <v>195</v>
      </c>
      <c r="F995">
        <v>4099.0200000000004</v>
      </c>
      <c r="G995">
        <v>4099.0200000000004</v>
      </c>
      <c r="H995" t="s">
        <v>196</v>
      </c>
      <c r="I995" t="s">
        <v>197</v>
      </c>
      <c r="J995">
        <v>4099.0200000000004</v>
      </c>
      <c r="K995">
        <v>4099.0200000000004</v>
      </c>
      <c r="L995" t="s">
        <v>285</v>
      </c>
      <c r="M995" t="s">
        <v>198</v>
      </c>
      <c r="N995" t="s">
        <v>199</v>
      </c>
      <c r="O995">
        <v>0</v>
      </c>
      <c r="P995" t="s">
        <v>200</v>
      </c>
      <c r="Q995">
        <v>52034</v>
      </c>
      <c r="R995" t="s">
        <v>201</v>
      </c>
      <c r="S995" t="s">
        <v>202</v>
      </c>
      <c r="T995" t="s">
        <v>203</v>
      </c>
      <c r="U995" t="s">
        <v>1818</v>
      </c>
      <c r="V995" t="s">
        <v>1819</v>
      </c>
      <c r="W995" t="s">
        <v>658</v>
      </c>
    </row>
    <row r="996" spans="1:23" x14ac:dyDescent="0.25">
      <c r="A996" s="15">
        <v>43213</v>
      </c>
      <c r="B996" t="s">
        <v>458</v>
      </c>
      <c r="C996" t="s">
        <v>194</v>
      </c>
      <c r="E996" t="s">
        <v>195</v>
      </c>
      <c r="F996">
        <v>739.44</v>
      </c>
      <c r="G996">
        <v>739.44</v>
      </c>
      <c r="H996" t="s">
        <v>196</v>
      </c>
      <c r="I996" t="s">
        <v>197</v>
      </c>
      <c r="J996">
        <v>739.44</v>
      </c>
      <c r="K996">
        <v>739.44</v>
      </c>
      <c r="L996" t="s">
        <v>458</v>
      </c>
      <c r="M996" t="s">
        <v>198</v>
      </c>
      <c r="N996" t="s">
        <v>199</v>
      </c>
      <c r="O996">
        <v>0</v>
      </c>
      <c r="P996" t="s">
        <v>200</v>
      </c>
      <c r="Q996">
        <v>51853</v>
      </c>
      <c r="R996" t="s">
        <v>201</v>
      </c>
      <c r="S996" t="s">
        <v>202</v>
      </c>
      <c r="T996" t="s">
        <v>203</v>
      </c>
      <c r="U996" t="s">
        <v>1820</v>
      </c>
      <c r="V996" t="s">
        <v>1821</v>
      </c>
      <c r="W996" t="s">
        <v>658</v>
      </c>
    </row>
    <row r="997" spans="1:23" x14ac:dyDescent="0.25">
      <c r="A997" s="15">
        <v>43213</v>
      </c>
      <c r="B997" t="s">
        <v>1535</v>
      </c>
      <c r="C997" t="s">
        <v>208</v>
      </c>
      <c r="E997" t="s">
        <v>195</v>
      </c>
      <c r="F997">
        <v>125</v>
      </c>
      <c r="G997">
        <v>125</v>
      </c>
      <c r="H997" t="s">
        <v>196</v>
      </c>
      <c r="I997" t="s">
        <v>197</v>
      </c>
      <c r="J997">
        <v>125</v>
      </c>
      <c r="K997">
        <v>125</v>
      </c>
      <c r="L997" t="s">
        <v>1535</v>
      </c>
      <c r="M997" t="s">
        <v>198</v>
      </c>
      <c r="N997" t="s">
        <v>199</v>
      </c>
      <c r="O997">
        <v>0</v>
      </c>
      <c r="P997" t="s">
        <v>200</v>
      </c>
      <c r="Q997">
        <v>51957</v>
      </c>
      <c r="R997" t="s">
        <v>201</v>
      </c>
      <c r="S997" t="s">
        <v>202</v>
      </c>
      <c r="T997" t="s">
        <v>203</v>
      </c>
      <c r="U997" t="s">
        <v>1822</v>
      </c>
      <c r="V997" t="s">
        <v>1823</v>
      </c>
      <c r="W997" t="s">
        <v>658</v>
      </c>
    </row>
    <row r="998" spans="1:23" x14ac:dyDescent="0.25">
      <c r="A998" s="15">
        <v>43213</v>
      </c>
      <c r="B998" t="s">
        <v>228</v>
      </c>
      <c r="C998" t="s">
        <v>212</v>
      </c>
      <c r="E998" t="s">
        <v>195</v>
      </c>
      <c r="F998">
        <v>335</v>
      </c>
      <c r="G998">
        <v>335</v>
      </c>
      <c r="H998" t="s">
        <v>196</v>
      </c>
      <c r="I998" t="s">
        <v>197</v>
      </c>
      <c r="J998">
        <v>335</v>
      </c>
      <c r="K998">
        <v>335</v>
      </c>
      <c r="L998" t="s">
        <v>228</v>
      </c>
      <c r="M998" t="s">
        <v>198</v>
      </c>
      <c r="N998" t="s">
        <v>199</v>
      </c>
      <c r="O998">
        <v>0</v>
      </c>
      <c r="P998" t="s">
        <v>200</v>
      </c>
      <c r="Q998">
        <v>51967</v>
      </c>
      <c r="R998" t="s">
        <v>201</v>
      </c>
      <c r="S998" t="s">
        <v>202</v>
      </c>
      <c r="T998" t="s">
        <v>203</v>
      </c>
      <c r="U998" t="s">
        <v>1824</v>
      </c>
      <c r="V998" t="s">
        <v>1825</v>
      </c>
      <c r="W998" t="s">
        <v>658</v>
      </c>
    </row>
    <row r="999" spans="1:23" x14ac:dyDescent="0.25">
      <c r="A999" s="15">
        <v>43213</v>
      </c>
      <c r="B999" t="s">
        <v>228</v>
      </c>
      <c r="C999" t="s">
        <v>208</v>
      </c>
      <c r="E999" t="s">
        <v>195</v>
      </c>
      <c r="F999">
        <v>96.8</v>
      </c>
      <c r="G999">
        <v>96.8</v>
      </c>
      <c r="H999" t="s">
        <v>196</v>
      </c>
      <c r="I999" t="s">
        <v>197</v>
      </c>
      <c r="J999">
        <v>96.8</v>
      </c>
      <c r="K999">
        <v>96.8</v>
      </c>
      <c r="L999" t="s">
        <v>228</v>
      </c>
      <c r="M999" t="s">
        <v>198</v>
      </c>
      <c r="N999" t="s">
        <v>199</v>
      </c>
      <c r="O999">
        <v>0</v>
      </c>
      <c r="P999" t="s">
        <v>200</v>
      </c>
      <c r="Q999">
        <v>51990</v>
      </c>
      <c r="R999" t="s">
        <v>201</v>
      </c>
      <c r="S999" t="s">
        <v>202</v>
      </c>
      <c r="T999" t="s">
        <v>203</v>
      </c>
      <c r="U999" t="s">
        <v>1826</v>
      </c>
      <c r="V999" t="s">
        <v>1827</v>
      </c>
      <c r="W999" t="s">
        <v>658</v>
      </c>
    </row>
    <row r="1000" spans="1:23" x14ac:dyDescent="0.25">
      <c r="A1000" s="15">
        <v>43213</v>
      </c>
      <c r="B1000" t="s">
        <v>228</v>
      </c>
      <c r="C1000" t="s">
        <v>208</v>
      </c>
      <c r="E1000" t="s">
        <v>195</v>
      </c>
      <c r="F1000">
        <v>59.7</v>
      </c>
      <c r="G1000">
        <v>59.7</v>
      </c>
      <c r="H1000" t="s">
        <v>196</v>
      </c>
      <c r="I1000" t="s">
        <v>197</v>
      </c>
      <c r="J1000">
        <v>59.7</v>
      </c>
      <c r="K1000">
        <v>59.7</v>
      </c>
      <c r="L1000" t="s">
        <v>228</v>
      </c>
      <c r="M1000" t="s">
        <v>198</v>
      </c>
      <c r="N1000" t="s">
        <v>199</v>
      </c>
      <c r="O1000">
        <v>0</v>
      </c>
      <c r="P1000" t="s">
        <v>200</v>
      </c>
      <c r="Q1000">
        <v>52001</v>
      </c>
      <c r="R1000" t="s">
        <v>201</v>
      </c>
      <c r="S1000" t="s">
        <v>202</v>
      </c>
      <c r="T1000" t="s">
        <v>203</v>
      </c>
      <c r="U1000" t="s">
        <v>1828</v>
      </c>
      <c r="V1000" t="s">
        <v>1829</v>
      </c>
      <c r="W1000" t="s">
        <v>658</v>
      </c>
    </row>
    <row r="1001" spans="1:23" x14ac:dyDescent="0.25">
      <c r="A1001" s="15">
        <v>43214</v>
      </c>
      <c r="B1001" t="s">
        <v>216</v>
      </c>
      <c r="C1001" t="s">
        <v>212</v>
      </c>
      <c r="E1001" t="s">
        <v>195</v>
      </c>
      <c r="F1001">
        <v>40.89</v>
      </c>
      <c r="G1001">
        <v>40.89</v>
      </c>
      <c r="H1001" t="s">
        <v>196</v>
      </c>
      <c r="I1001" t="s">
        <v>197</v>
      </c>
      <c r="J1001">
        <v>40.89</v>
      </c>
      <c r="K1001">
        <v>40.89</v>
      </c>
      <c r="L1001" t="s">
        <v>216</v>
      </c>
      <c r="M1001" t="s">
        <v>198</v>
      </c>
      <c r="N1001" t="s">
        <v>199</v>
      </c>
      <c r="O1001">
        <v>0</v>
      </c>
      <c r="P1001" t="s">
        <v>200</v>
      </c>
      <c r="Q1001">
        <v>51893</v>
      </c>
      <c r="R1001" t="s">
        <v>201</v>
      </c>
      <c r="S1001" t="s">
        <v>202</v>
      </c>
      <c r="T1001" t="s">
        <v>203</v>
      </c>
      <c r="U1001" t="s">
        <v>1830</v>
      </c>
      <c r="V1001" t="s">
        <v>1831</v>
      </c>
      <c r="W1001" t="s">
        <v>658</v>
      </c>
    </row>
    <row r="1002" spans="1:23" x14ac:dyDescent="0.25">
      <c r="A1002" s="15">
        <v>43214</v>
      </c>
      <c r="B1002" t="s">
        <v>216</v>
      </c>
      <c r="C1002" t="s">
        <v>212</v>
      </c>
      <c r="E1002" t="s">
        <v>195</v>
      </c>
      <c r="F1002">
        <v>52.74</v>
      </c>
      <c r="G1002">
        <v>52.74</v>
      </c>
      <c r="H1002" t="s">
        <v>196</v>
      </c>
      <c r="I1002" t="s">
        <v>197</v>
      </c>
      <c r="J1002">
        <v>52.74</v>
      </c>
      <c r="K1002">
        <v>52.74</v>
      </c>
      <c r="L1002" t="s">
        <v>216</v>
      </c>
      <c r="M1002" t="s">
        <v>198</v>
      </c>
      <c r="N1002" t="s">
        <v>199</v>
      </c>
      <c r="O1002">
        <v>0</v>
      </c>
      <c r="P1002" t="s">
        <v>200</v>
      </c>
      <c r="Q1002">
        <v>51894</v>
      </c>
      <c r="R1002" t="s">
        <v>201</v>
      </c>
      <c r="S1002" t="s">
        <v>202</v>
      </c>
      <c r="T1002" t="s">
        <v>203</v>
      </c>
      <c r="U1002" t="s">
        <v>1830</v>
      </c>
      <c r="V1002" t="s">
        <v>1832</v>
      </c>
      <c r="W1002" t="s">
        <v>658</v>
      </c>
    </row>
    <row r="1003" spans="1:23" x14ac:dyDescent="0.25">
      <c r="A1003" s="15">
        <v>43214</v>
      </c>
      <c r="B1003" t="s">
        <v>560</v>
      </c>
      <c r="C1003" t="s">
        <v>208</v>
      </c>
      <c r="E1003" t="s">
        <v>195</v>
      </c>
      <c r="F1003">
        <v>52.5</v>
      </c>
      <c r="G1003">
        <v>52.5</v>
      </c>
      <c r="H1003" t="s">
        <v>196</v>
      </c>
      <c r="I1003" t="s">
        <v>197</v>
      </c>
      <c r="J1003">
        <v>52.5</v>
      </c>
      <c r="K1003">
        <v>52.5</v>
      </c>
      <c r="L1003" t="s">
        <v>560</v>
      </c>
      <c r="M1003" t="s">
        <v>198</v>
      </c>
      <c r="N1003" t="s">
        <v>199</v>
      </c>
      <c r="O1003">
        <v>0</v>
      </c>
      <c r="P1003" t="s">
        <v>200</v>
      </c>
      <c r="Q1003">
        <v>51984</v>
      </c>
      <c r="R1003" t="s">
        <v>201</v>
      </c>
      <c r="S1003" t="s">
        <v>202</v>
      </c>
      <c r="T1003" t="s">
        <v>203</v>
      </c>
      <c r="U1003" t="s">
        <v>1833</v>
      </c>
      <c r="V1003" t="s">
        <v>1834</v>
      </c>
      <c r="W1003" t="s">
        <v>658</v>
      </c>
    </row>
    <row r="1004" spans="1:23" x14ac:dyDescent="0.25">
      <c r="A1004" s="15">
        <v>43214</v>
      </c>
      <c r="B1004" t="s">
        <v>225</v>
      </c>
      <c r="C1004" t="s">
        <v>194</v>
      </c>
      <c r="E1004" t="s">
        <v>195</v>
      </c>
      <c r="F1004">
        <v>217.5</v>
      </c>
      <c r="G1004">
        <v>217.5</v>
      </c>
      <c r="H1004" t="s">
        <v>196</v>
      </c>
      <c r="I1004" t="s">
        <v>197</v>
      </c>
      <c r="J1004">
        <v>217.5</v>
      </c>
      <c r="K1004">
        <v>217.5</v>
      </c>
      <c r="L1004" t="s">
        <v>225</v>
      </c>
      <c r="M1004" t="s">
        <v>198</v>
      </c>
      <c r="N1004" t="s">
        <v>199</v>
      </c>
      <c r="O1004">
        <v>0</v>
      </c>
      <c r="P1004" t="s">
        <v>200</v>
      </c>
      <c r="Q1004">
        <v>54187</v>
      </c>
      <c r="R1004" t="s">
        <v>201</v>
      </c>
      <c r="S1004" t="s">
        <v>202</v>
      </c>
      <c r="T1004" t="s">
        <v>203</v>
      </c>
      <c r="U1004" t="s">
        <v>1835</v>
      </c>
      <c r="V1004" t="s">
        <v>1836</v>
      </c>
      <c r="W1004" t="s">
        <v>658</v>
      </c>
    </row>
    <row r="1005" spans="1:23" x14ac:dyDescent="0.25">
      <c r="A1005" s="15">
        <v>43215</v>
      </c>
      <c r="B1005" t="s">
        <v>216</v>
      </c>
      <c r="C1005" t="s">
        <v>249</v>
      </c>
      <c r="E1005" t="s">
        <v>195</v>
      </c>
      <c r="F1005">
        <v>300.5</v>
      </c>
      <c r="G1005">
        <v>300.5</v>
      </c>
      <c r="H1005" t="s">
        <v>196</v>
      </c>
      <c r="I1005" t="s">
        <v>197</v>
      </c>
      <c r="J1005">
        <v>300.5</v>
      </c>
      <c r="K1005">
        <v>300.5</v>
      </c>
      <c r="L1005" t="s">
        <v>216</v>
      </c>
      <c r="M1005" t="s">
        <v>198</v>
      </c>
      <c r="N1005" t="s">
        <v>199</v>
      </c>
      <c r="O1005">
        <v>0</v>
      </c>
      <c r="P1005" t="s">
        <v>200</v>
      </c>
      <c r="Q1005">
        <v>51955</v>
      </c>
      <c r="R1005" t="s">
        <v>201</v>
      </c>
      <c r="S1005" t="s">
        <v>202</v>
      </c>
      <c r="T1005" t="s">
        <v>203</v>
      </c>
      <c r="U1005" t="s">
        <v>1837</v>
      </c>
      <c r="V1005" t="s">
        <v>1838</v>
      </c>
      <c r="W1005" t="s">
        <v>658</v>
      </c>
    </row>
    <row r="1006" spans="1:23" x14ac:dyDescent="0.25">
      <c r="A1006" s="15">
        <v>43215</v>
      </c>
      <c r="B1006" t="s">
        <v>216</v>
      </c>
      <c r="C1006" t="s">
        <v>249</v>
      </c>
      <c r="E1006" t="s">
        <v>195</v>
      </c>
      <c r="F1006">
        <v>30.39</v>
      </c>
      <c r="G1006">
        <v>30.39</v>
      </c>
      <c r="H1006" t="s">
        <v>196</v>
      </c>
      <c r="I1006" t="s">
        <v>197</v>
      </c>
      <c r="J1006">
        <v>30.39</v>
      </c>
      <c r="K1006">
        <v>30.39</v>
      </c>
      <c r="L1006" t="s">
        <v>216</v>
      </c>
      <c r="M1006" t="s">
        <v>198</v>
      </c>
      <c r="N1006" t="s">
        <v>199</v>
      </c>
      <c r="O1006">
        <v>0</v>
      </c>
      <c r="P1006" t="s">
        <v>200</v>
      </c>
      <c r="Q1006">
        <v>51956</v>
      </c>
      <c r="R1006" t="s">
        <v>201</v>
      </c>
      <c r="S1006" t="s">
        <v>202</v>
      </c>
      <c r="T1006" t="s">
        <v>203</v>
      </c>
      <c r="U1006" t="s">
        <v>1837</v>
      </c>
      <c r="V1006" t="s">
        <v>1839</v>
      </c>
      <c r="W1006" t="s">
        <v>658</v>
      </c>
    </row>
    <row r="1007" spans="1:23" x14ac:dyDescent="0.25">
      <c r="A1007" s="15">
        <v>43215</v>
      </c>
      <c r="B1007" t="s">
        <v>257</v>
      </c>
      <c r="C1007" t="s">
        <v>208</v>
      </c>
      <c r="E1007" t="s">
        <v>195</v>
      </c>
      <c r="F1007">
        <v>177.08</v>
      </c>
      <c r="G1007">
        <v>177.08</v>
      </c>
      <c r="H1007" t="s">
        <v>196</v>
      </c>
      <c r="I1007" t="s">
        <v>197</v>
      </c>
      <c r="J1007">
        <v>177.08</v>
      </c>
      <c r="K1007">
        <v>177.08</v>
      </c>
      <c r="L1007" t="s">
        <v>257</v>
      </c>
      <c r="M1007" t="s">
        <v>198</v>
      </c>
      <c r="N1007" t="s">
        <v>199</v>
      </c>
      <c r="O1007">
        <v>0</v>
      </c>
      <c r="P1007" t="s">
        <v>200</v>
      </c>
      <c r="Q1007">
        <v>51982</v>
      </c>
      <c r="R1007" t="s">
        <v>201</v>
      </c>
      <c r="S1007" t="s">
        <v>202</v>
      </c>
      <c r="T1007" t="s">
        <v>203</v>
      </c>
      <c r="U1007" t="s">
        <v>1840</v>
      </c>
      <c r="V1007" t="s">
        <v>1841</v>
      </c>
      <c r="W1007" t="s">
        <v>658</v>
      </c>
    </row>
    <row r="1008" spans="1:23" x14ac:dyDescent="0.25">
      <c r="A1008" s="15">
        <v>43215</v>
      </c>
      <c r="B1008" t="s">
        <v>428</v>
      </c>
      <c r="C1008" t="s">
        <v>211</v>
      </c>
      <c r="E1008" t="s">
        <v>195</v>
      </c>
      <c r="F1008">
        <v>270</v>
      </c>
      <c r="G1008">
        <v>270</v>
      </c>
      <c r="H1008" t="s">
        <v>196</v>
      </c>
      <c r="I1008" t="s">
        <v>197</v>
      </c>
      <c r="J1008">
        <v>270</v>
      </c>
      <c r="K1008">
        <v>270</v>
      </c>
      <c r="L1008" t="s">
        <v>428</v>
      </c>
      <c r="M1008" t="s">
        <v>198</v>
      </c>
      <c r="N1008" t="s">
        <v>199</v>
      </c>
      <c r="O1008">
        <v>0</v>
      </c>
      <c r="P1008" t="s">
        <v>200</v>
      </c>
      <c r="Q1008">
        <v>52024</v>
      </c>
      <c r="R1008" t="s">
        <v>201</v>
      </c>
      <c r="S1008" t="s">
        <v>202</v>
      </c>
      <c r="T1008" t="s">
        <v>203</v>
      </c>
      <c r="U1008" t="s">
        <v>1842</v>
      </c>
      <c r="V1008" t="s">
        <v>1843</v>
      </c>
      <c r="W1008" t="s">
        <v>658</v>
      </c>
    </row>
    <row r="1009" spans="1:23" x14ac:dyDescent="0.25">
      <c r="A1009" s="15">
        <v>43215</v>
      </c>
      <c r="B1009" t="s">
        <v>306</v>
      </c>
      <c r="C1009" t="s">
        <v>211</v>
      </c>
      <c r="E1009" t="s">
        <v>195</v>
      </c>
      <c r="F1009">
        <v>45.33</v>
      </c>
      <c r="G1009">
        <v>45.33</v>
      </c>
      <c r="H1009" t="s">
        <v>196</v>
      </c>
      <c r="I1009" t="s">
        <v>197</v>
      </c>
      <c r="J1009">
        <v>45.33</v>
      </c>
      <c r="K1009">
        <v>45.33</v>
      </c>
      <c r="L1009" t="s">
        <v>306</v>
      </c>
      <c r="M1009" t="s">
        <v>198</v>
      </c>
      <c r="N1009" t="s">
        <v>307</v>
      </c>
      <c r="O1009">
        <v>0</v>
      </c>
      <c r="P1009" t="s">
        <v>200</v>
      </c>
      <c r="Q1009">
        <v>52127</v>
      </c>
      <c r="R1009" t="s">
        <v>201</v>
      </c>
      <c r="S1009" t="s">
        <v>202</v>
      </c>
      <c r="T1009" t="s">
        <v>203</v>
      </c>
      <c r="U1009" t="s">
        <v>1844</v>
      </c>
      <c r="V1009" t="s">
        <v>1845</v>
      </c>
      <c r="W1009" t="s">
        <v>658</v>
      </c>
    </row>
    <row r="1010" spans="1:23" x14ac:dyDescent="0.25">
      <c r="A1010" s="15">
        <v>43215</v>
      </c>
      <c r="B1010" t="s">
        <v>306</v>
      </c>
      <c r="C1010" t="s">
        <v>211</v>
      </c>
      <c r="E1010" t="s">
        <v>195</v>
      </c>
      <c r="F1010">
        <v>48.2</v>
      </c>
      <c r="G1010">
        <v>48.2</v>
      </c>
      <c r="H1010" t="s">
        <v>196</v>
      </c>
      <c r="I1010" t="s">
        <v>197</v>
      </c>
      <c r="J1010">
        <v>48.2</v>
      </c>
      <c r="K1010">
        <v>48.2</v>
      </c>
      <c r="L1010" t="s">
        <v>306</v>
      </c>
      <c r="M1010" t="s">
        <v>198</v>
      </c>
      <c r="N1010" t="s">
        <v>307</v>
      </c>
      <c r="O1010">
        <v>0</v>
      </c>
      <c r="P1010" t="s">
        <v>200</v>
      </c>
      <c r="Q1010">
        <v>52128</v>
      </c>
      <c r="R1010" t="s">
        <v>201</v>
      </c>
      <c r="S1010" t="s">
        <v>202</v>
      </c>
      <c r="T1010" t="s">
        <v>203</v>
      </c>
      <c r="U1010" t="s">
        <v>1844</v>
      </c>
      <c r="V1010" t="s">
        <v>1846</v>
      </c>
      <c r="W1010" t="s">
        <v>658</v>
      </c>
    </row>
    <row r="1011" spans="1:23" x14ac:dyDescent="0.25">
      <c r="A1011" s="15">
        <v>43215</v>
      </c>
      <c r="B1011" t="s">
        <v>1847</v>
      </c>
      <c r="C1011" t="s">
        <v>208</v>
      </c>
      <c r="E1011" t="s">
        <v>195</v>
      </c>
      <c r="F1011">
        <v>6.1</v>
      </c>
      <c r="G1011">
        <v>6.1</v>
      </c>
      <c r="H1011" t="s">
        <v>196</v>
      </c>
      <c r="I1011" t="s">
        <v>197</v>
      </c>
      <c r="J1011">
        <v>6.1</v>
      </c>
      <c r="K1011">
        <v>6.1</v>
      </c>
      <c r="L1011" t="s">
        <v>1847</v>
      </c>
      <c r="M1011" t="s">
        <v>198</v>
      </c>
      <c r="N1011" t="s">
        <v>307</v>
      </c>
      <c r="O1011">
        <v>0</v>
      </c>
      <c r="P1011" t="s">
        <v>200</v>
      </c>
      <c r="Q1011">
        <v>52279</v>
      </c>
      <c r="R1011" t="s">
        <v>201</v>
      </c>
      <c r="S1011" t="s">
        <v>202</v>
      </c>
      <c r="T1011" t="s">
        <v>203</v>
      </c>
      <c r="U1011" t="s">
        <v>1848</v>
      </c>
      <c r="V1011" t="s">
        <v>1849</v>
      </c>
      <c r="W1011" t="s">
        <v>658</v>
      </c>
    </row>
    <row r="1012" spans="1:23" x14ac:dyDescent="0.25">
      <c r="A1012" s="15">
        <v>43215</v>
      </c>
      <c r="B1012" t="s">
        <v>1847</v>
      </c>
      <c r="C1012" t="s">
        <v>208</v>
      </c>
      <c r="E1012" t="s">
        <v>195</v>
      </c>
      <c r="F1012">
        <v>6.1</v>
      </c>
      <c r="G1012">
        <v>6.1</v>
      </c>
      <c r="H1012" t="s">
        <v>196</v>
      </c>
      <c r="I1012" t="s">
        <v>197</v>
      </c>
      <c r="J1012">
        <v>6.1</v>
      </c>
      <c r="K1012">
        <v>6.1</v>
      </c>
      <c r="L1012" t="s">
        <v>1847</v>
      </c>
      <c r="M1012" t="s">
        <v>198</v>
      </c>
      <c r="N1012" t="s">
        <v>307</v>
      </c>
      <c r="O1012">
        <v>0</v>
      </c>
      <c r="P1012" t="s">
        <v>200</v>
      </c>
      <c r="Q1012">
        <v>52280</v>
      </c>
      <c r="R1012" t="s">
        <v>201</v>
      </c>
      <c r="S1012" t="s">
        <v>202</v>
      </c>
      <c r="T1012" t="s">
        <v>203</v>
      </c>
      <c r="U1012" t="s">
        <v>1848</v>
      </c>
      <c r="V1012" t="s">
        <v>1850</v>
      </c>
      <c r="W1012" t="s">
        <v>658</v>
      </c>
    </row>
    <row r="1013" spans="1:23" x14ac:dyDescent="0.25">
      <c r="A1013" s="15">
        <v>43215</v>
      </c>
      <c r="B1013" t="s">
        <v>1847</v>
      </c>
      <c r="C1013" t="s">
        <v>208</v>
      </c>
      <c r="E1013" t="s">
        <v>195</v>
      </c>
      <c r="F1013">
        <v>12.44</v>
      </c>
      <c r="G1013">
        <v>12.44</v>
      </c>
      <c r="H1013" t="s">
        <v>196</v>
      </c>
      <c r="I1013" t="s">
        <v>197</v>
      </c>
      <c r="J1013">
        <v>12.44</v>
      </c>
      <c r="K1013">
        <v>12.44</v>
      </c>
      <c r="L1013" t="s">
        <v>1847</v>
      </c>
      <c r="M1013" t="s">
        <v>198</v>
      </c>
      <c r="N1013" t="s">
        <v>307</v>
      </c>
      <c r="O1013">
        <v>0</v>
      </c>
      <c r="P1013" t="s">
        <v>200</v>
      </c>
      <c r="Q1013">
        <v>52281</v>
      </c>
      <c r="R1013" t="s">
        <v>201</v>
      </c>
      <c r="S1013" t="s">
        <v>202</v>
      </c>
      <c r="T1013" t="s">
        <v>203</v>
      </c>
      <c r="U1013" t="s">
        <v>1848</v>
      </c>
      <c r="V1013" t="s">
        <v>1851</v>
      </c>
      <c r="W1013" t="s">
        <v>658</v>
      </c>
    </row>
    <row r="1014" spans="1:23" x14ac:dyDescent="0.25">
      <c r="A1014" s="15">
        <v>43215</v>
      </c>
      <c r="B1014" t="s">
        <v>1847</v>
      </c>
      <c r="C1014" t="s">
        <v>208</v>
      </c>
      <c r="E1014" t="s">
        <v>195</v>
      </c>
      <c r="F1014">
        <v>6.22</v>
      </c>
      <c r="G1014">
        <v>6.22</v>
      </c>
      <c r="H1014" t="s">
        <v>196</v>
      </c>
      <c r="I1014" t="s">
        <v>197</v>
      </c>
      <c r="J1014">
        <v>6.22</v>
      </c>
      <c r="K1014">
        <v>6.22</v>
      </c>
      <c r="L1014" t="s">
        <v>1847</v>
      </c>
      <c r="M1014" t="s">
        <v>198</v>
      </c>
      <c r="N1014" t="s">
        <v>307</v>
      </c>
      <c r="O1014">
        <v>0</v>
      </c>
      <c r="P1014" t="s">
        <v>200</v>
      </c>
      <c r="Q1014">
        <v>52282</v>
      </c>
      <c r="R1014" t="s">
        <v>201</v>
      </c>
      <c r="S1014" t="s">
        <v>202</v>
      </c>
      <c r="T1014" t="s">
        <v>203</v>
      </c>
      <c r="U1014" t="s">
        <v>1848</v>
      </c>
      <c r="V1014" t="s">
        <v>1852</v>
      </c>
      <c r="W1014" t="s">
        <v>658</v>
      </c>
    </row>
    <row r="1015" spans="1:23" x14ac:dyDescent="0.25">
      <c r="A1015" s="15">
        <v>43215</v>
      </c>
      <c r="B1015" t="s">
        <v>1847</v>
      </c>
      <c r="C1015" t="s">
        <v>208</v>
      </c>
      <c r="E1015" t="s">
        <v>195</v>
      </c>
      <c r="F1015">
        <v>12.31</v>
      </c>
      <c r="G1015">
        <v>12.31</v>
      </c>
      <c r="H1015" t="s">
        <v>196</v>
      </c>
      <c r="I1015" t="s">
        <v>197</v>
      </c>
      <c r="J1015">
        <v>12.31</v>
      </c>
      <c r="K1015">
        <v>12.31</v>
      </c>
      <c r="L1015" t="s">
        <v>1847</v>
      </c>
      <c r="M1015" t="s">
        <v>198</v>
      </c>
      <c r="N1015" t="s">
        <v>307</v>
      </c>
      <c r="O1015">
        <v>0</v>
      </c>
      <c r="P1015" t="s">
        <v>200</v>
      </c>
      <c r="Q1015">
        <v>52283</v>
      </c>
      <c r="R1015" t="s">
        <v>201</v>
      </c>
      <c r="S1015" t="s">
        <v>202</v>
      </c>
      <c r="T1015" t="s">
        <v>203</v>
      </c>
      <c r="U1015" t="s">
        <v>1848</v>
      </c>
      <c r="V1015" t="s">
        <v>1853</v>
      </c>
      <c r="W1015" t="s">
        <v>658</v>
      </c>
    </row>
    <row r="1016" spans="1:23" x14ac:dyDescent="0.25">
      <c r="A1016" s="15">
        <v>43215</v>
      </c>
      <c r="B1016" t="s">
        <v>1847</v>
      </c>
      <c r="C1016" t="s">
        <v>208</v>
      </c>
      <c r="E1016" t="s">
        <v>195</v>
      </c>
      <c r="F1016">
        <v>14.14</v>
      </c>
      <c r="G1016">
        <v>14.14</v>
      </c>
      <c r="H1016" t="s">
        <v>196</v>
      </c>
      <c r="I1016" t="s">
        <v>197</v>
      </c>
      <c r="J1016">
        <v>14.14</v>
      </c>
      <c r="K1016">
        <v>14.14</v>
      </c>
      <c r="L1016" t="s">
        <v>1847</v>
      </c>
      <c r="M1016" t="s">
        <v>198</v>
      </c>
      <c r="N1016" t="s">
        <v>307</v>
      </c>
      <c r="O1016">
        <v>0</v>
      </c>
      <c r="P1016" t="s">
        <v>200</v>
      </c>
      <c r="Q1016">
        <v>52284</v>
      </c>
      <c r="R1016" t="s">
        <v>201</v>
      </c>
      <c r="S1016" t="s">
        <v>202</v>
      </c>
      <c r="T1016" t="s">
        <v>203</v>
      </c>
      <c r="U1016" t="s">
        <v>1848</v>
      </c>
      <c r="V1016" t="s">
        <v>1854</v>
      </c>
      <c r="W1016" t="s">
        <v>658</v>
      </c>
    </row>
    <row r="1017" spans="1:23" x14ac:dyDescent="0.25">
      <c r="A1017" s="15">
        <v>43215</v>
      </c>
      <c r="B1017" t="s">
        <v>1847</v>
      </c>
      <c r="C1017" t="s">
        <v>208</v>
      </c>
      <c r="E1017" t="s">
        <v>195</v>
      </c>
      <c r="F1017">
        <v>6.1</v>
      </c>
      <c r="G1017">
        <v>6.1</v>
      </c>
      <c r="H1017" t="s">
        <v>196</v>
      </c>
      <c r="I1017" t="s">
        <v>197</v>
      </c>
      <c r="J1017">
        <v>6.1</v>
      </c>
      <c r="K1017">
        <v>6.1</v>
      </c>
      <c r="L1017" t="s">
        <v>1847</v>
      </c>
      <c r="M1017" t="s">
        <v>198</v>
      </c>
      <c r="N1017" t="s">
        <v>307</v>
      </c>
      <c r="O1017">
        <v>0</v>
      </c>
      <c r="P1017" t="s">
        <v>200</v>
      </c>
      <c r="Q1017">
        <v>52285</v>
      </c>
      <c r="R1017" t="s">
        <v>201</v>
      </c>
      <c r="S1017" t="s">
        <v>202</v>
      </c>
      <c r="T1017" t="s">
        <v>203</v>
      </c>
      <c r="U1017" t="s">
        <v>1848</v>
      </c>
      <c r="V1017" t="s">
        <v>1855</v>
      </c>
      <c r="W1017" t="s">
        <v>658</v>
      </c>
    </row>
    <row r="1018" spans="1:23" x14ac:dyDescent="0.25">
      <c r="A1018" s="15">
        <v>43215</v>
      </c>
      <c r="B1018" t="s">
        <v>1847</v>
      </c>
      <c r="C1018" t="s">
        <v>208</v>
      </c>
      <c r="E1018" t="s">
        <v>195</v>
      </c>
      <c r="F1018">
        <v>14.14</v>
      </c>
      <c r="G1018">
        <v>14.14</v>
      </c>
      <c r="H1018" t="s">
        <v>196</v>
      </c>
      <c r="I1018" t="s">
        <v>197</v>
      </c>
      <c r="J1018">
        <v>14.14</v>
      </c>
      <c r="K1018">
        <v>14.14</v>
      </c>
      <c r="L1018" t="s">
        <v>1847</v>
      </c>
      <c r="M1018" t="s">
        <v>198</v>
      </c>
      <c r="N1018" t="s">
        <v>307</v>
      </c>
      <c r="O1018">
        <v>0</v>
      </c>
      <c r="P1018" t="s">
        <v>200</v>
      </c>
      <c r="Q1018">
        <v>52286</v>
      </c>
      <c r="R1018" t="s">
        <v>201</v>
      </c>
      <c r="S1018" t="s">
        <v>202</v>
      </c>
      <c r="T1018" t="s">
        <v>203</v>
      </c>
      <c r="U1018" t="s">
        <v>1848</v>
      </c>
      <c r="V1018" t="s">
        <v>1856</v>
      </c>
      <c r="W1018" t="s">
        <v>658</v>
      </c>
    </row>
    <row r="1019" spans="1:23" x14ac:dyDescent="0.25">
      <c r="A1019" s="15">
        <v>43215</v>
      </c>
      <c r="B1019" t="s">
        <v>1847</v>
      </c>
      <c r="C1019" t="s">
        <v>208</v>
      </c>
      <c r="E1019" t="s">
        <v>195</v>
      </c>
      <c r="F1019">
        <v>14.14</v>
      </c>
      <c r="G1019">
        <v>14.14</v>
      </c>
      <c r="H1019" t="s">
        <v>196</v>
      </c>
      <c r="I1019" t="s">
        <v>197</v>
      </c>
      <c r="J1019">
        <v>14.14</v>
      </c>
      <c r="K1019">
        <v>14.14</v>
      </c>
      <c r="L1019" t="s">
        <v>1847</v>
      </c>
      <c r="M1019" t="s">
        <v>198</v>
      </c>
      <c r="N1019" t="s">
        <v>307</v>
      </c>
      <c r="O1019">
        <v>0</v>
      </c>
      <c r="P1019" t="s">
        <v>200</v>
      </c>
      <c r="Q1019">
        <v>52287</v>
      </c>
      <c r="R1019" t="s">
        <v>201</v>
      </c>
      <c r="S1019" t="s">
        <v>202</v>
      </c>
      <c r="T1019" t="s">
        <v>203</v>
      </c>
      <c r="U1019" t="s">
        <v>1848</v>
      </c>
      <c r="V1019" t="s">
        <v>1857</v>
      </c>
      <c r="W1019" t="s">
        <v>658</v>
      </c>
    </row>
    <row r="1020" spans="1:23" x14ac:dyDescent="0.25">
      <c r="A1020" s="15">
        <v>43215</v>
      </c>
      <c r="B1020" t="s">
        <v>1847</v>
      </c>
      <c r="C1020" t="s">
        <v>208</v>
      </c>
      <c r="E1020" t="s">
        <v>195</v>
      </c>
      <c r="F1020">
        <v>14.14</v>
      </c>
      <c r="G1020">
        <v>14.14</v>
      </c>
      <c r="H1020" t="s">
        <v>196</v>
      </c>
      <c r="I1020" t="s">
        <v>197</v>
      </c>
      <c r="J1020">
        <v>14.14</v>
      </c>
      <c r="K1020">
        <v>14.14</v>
      </c>
      <c r="L1020" t="s">
        <v>1847</v>
      </c>
      <c r="M1020" t="s">
        <v>198</v>
      </c>
      <c r="N1020" t="s">
        <v>307</v>
      </c>
      <c r="O1020">
        <v>0</v>
      </c>
      <c r="P1020" t="s">
        <v>200</v>
      </c>
      <c r="Q1020">
        <v>52288</v>
      </c>
      <c r="R1020" t="s">
        <v>201</v>
      </c>
      <c r="S1020" t="s">
        <v>202</v>
      </c>
      <c r="T1020" t="s">
        <v>203</v>
      </c>
      <c r="U1020" t="s">
        <v>1848</v>
      </c>
      <c r="V1020" t="s">
        <v>1858</v>
      </c>
      <c r="W1020" t="s">
        <v>658</v>
      </c>
    </row>
    <row r="1021" spans="1:23" x14ac:dyDescent="0.25">
      <c r="A1021" s="15">
        <v>43215</v>
      </c>
      <c r="B1021" t="s">
        <v>1847</v>
      </c>
      <c r="C1021" t="s">
        <v>208</v>
      </c>
      <c r="E1021" t="s">
        <v>195</v>
      </c>
      <c r="F1021">
        <v>12.31</v>
      </c>
      <c r="G1021">
        <v>12.31</v>
      </c>
      <c r="H1021" t="s">
        <v>196</v>
      </c>
      <c r="I1021" t="s">
        <v>197</v>
      </c>
      <c r="J1021">
        <v>12.31</v>
      </c>
      <c r="K1021">
        <v>12.31</v>
      </c>
      <c r="L1021" t="s">
        <v>1847</v>
      </c>
      <c r="M1021" t="s">
        <v>198</v>
      </c>
      <c r="N1021" t="s">
        <v>307</v>
      </c>
      <c r="O1021">
        <v>0</v>
      </c>
      <c r="P1021" t="s">
        <v>200</v>
      </c>
      <c r="Q1021">
        <v>52289</v>
      </c>
      <c r="R1021" t="s">
        <v>201</v>
      </c>
      <c r="S1021" t="s">
        <v>202</v>
      </c>
      <c r="T1021" t="s">
        <v>203</v>
      </c>
      <c r="U1021" t="s">
        <v>1848</v>
      </c>
      <c r="V1021" t="s">
        <v>1859</v>
      </c>
      <c r="W1021" t="s">
        <v>658</v>
      </c>
    </row>
    <row r="1022" spans="1:23" x14ac:dyDescent="0.25">
      <c r="A1022" s="15">
        <v>43215</v>
      </c>
      <c r="B1022" t="s">
        <v>1847</v>
      </c>
      <c r="C1022" t="s">
        <v>208</v>
      </c>
      <c r="E1022" t="s">
        <v>195</v>
      </c>
      <c r="F1022">
        <v>9.2899999999999991</v>
      </c>
      <c r="G1022">
        <v>9.2899999999999991</v>
      </c>
      <c r="H1022" t="s">
        <v>196</v>
      </c>
      <c r="I1022" t="s">
        <v>197</v>
      </c>
      <c r="J1022">
        <v>9.2899999999999991</v>
      </c>
      <c r="K1022">
        <v>9.2899999999999991</v>
      </c>
      <c r="L1022" t="s">
        <v>1847</v>
      </c>
      <c r="M1022" t="s">
        <v>198</v>
      </c>
      <c r="N1022" t="s">
        <v>307</v>
      </c>
      <c r="O1022">
        <v>0</v>
      </c>
      <c r="P1022" t="s">
        <v>200</v>
      </c>
      <c r="Q1022">
        <v>52290</v>
      </c>
      <c r="R1022" t="s">
        <v>201</v>
      </c>
      <c r="S1022" t="s">
        <v>202</v>
      </c>
      <c r="T1022" t="s">
        <v>203</v>
      </c>
      <c r="U1022" t="s">
        <v>1848</v>
      </c>
      <c r="V1022" t="s">
        <v>1860</v>
      </c>
      <c r="W1022" t="s">
        <v>658</v>
      </c>
    </row>
    <row r="1023" spans="1:23" x14ac:dyDescent="0.25">
      <c r="A1023" s="15">
        <v>43215</v>
      </c>
      <c r="B1023" t="s">
        <v>1847</v>
      </c>
      <c r="C1023" t="s">
        <v>208</v>
      </c>
      <c r="E1023" t="s">
        <v>195</v>
      </c>
      <c r="F1023">
        <v>23.58</v>
      </c>
      <c r="G1023">
        <v>23.58</v>
      </c>
      <c r="H1023" t="s">
        <v>196</v>
      </c>
      <c r="I1023" t="s">
        <v>197</v>
      </c>
      <c r="J1023">
        <v>23.58</v>
      </c>
      <c r="K1023">
        <v>23.58</v>
      </c>
      <c r="L1023" t="s">
        <v>1847</v>
      </c>
      <c r="M1023" t="s">
        <v>198</v>
      </c>
      <c r="N1023" t="s">
        <v>307</v>
      </c>
      <c r="O1023">
        <v>0</v>
      </c>
      <c r="P1023" t="s">
        <v>200</v>
      </c>
      <c r="Q1023">
        <v>52291</v>
      </c>
      <c r="R1023" t="s">
        <v>201</v>
      </c>
      <c r="S1023" t="s">
        <v>202</v>
      </c>
      <c r="T1023" t="s">
        <v>203</v>
      </c>
      <c r="U1023" t="s">
        <v>1848</v>
      </c>
      <c r="V1023" t="s">
        <v>1861</v>
      </c>
      <c r="W1023" t="s">
        <v>658</v>
      </c>
    </row>
    <row r="1024" spans="1:23" x14ac:dyDescent="0.25">
      <c r="A1024" s="15">
        <v>43215</v>
      </c>
      <c r="B1024" t="s">
        <v>1847</v>
      </c>
      <c r="C1024" t="s">
        <v>208</v>
      </c>
      <c r="E1024" t="s">
        <v>195</v>
      </c>
      <c r="F1024">
        <v>23.58</v>
      </c>
      <c r="G1024">
        <v>23.58</v>
      </c>
      <c r="H1024" t="s">
        <v>196</v>
      </c>
      <c r="I1024" t="s">
        <v>197</v>
      </c>
      <c r="J1024">
        <v>23.58</v>
      </c>
      <c r="K1024">
        <v>23.58</v>
      </c>
      <c r="L1024" t="s">
        <v>1847</v>
      </c>
      <c r="M1024" t="s">
        <v>198</v>
      </c>
      <c r="N1024" t="s">
        <v>307</v>
      </c>
      <c r="O1024">
        <v>0</v>
      </c>
      <c r="P1024" t="s">
        <v>200</v>
      </c>
      <c r="Q1024">
        <v>52292</v>
      </c>
      <c r="R1024" t="s">
        <v>201</v>
      </c>
      <c r="S1024" t="s">
        <v>202</v>
      </c>
      <c r="T1024" t="s">
        <v>203</v>
      </c>
      <c r="U1024" t="s">
        <v>1848</v>
      </c>
      <c r="V1024" t="s">
        <v>1862</v>
      </c>
      <c r="W1024" t="s">
        <v>658</v>
      </c>
    </row>
    <row r="1025" spans="1:23" x14ac:dyDescent="0.25">
      <c r="A1025" s="15">
        <v>43215</v>
      </c>
      <c r="B1025" t="s">
        <v>1847</v>
      </c>
      <c r="C1025" t="s">
        <v>208</v>
      </c>
      <c r="E1025" t="s">
        <v>195</v>
      </c>
      <c r="F1025">
        <v>36.21</v>
      </c>
      <c r="G1025">
        <v>36.21</v>
      </c>
      <c r="H1025" t="s">
        <v>196</v>
      </c>
      <c r="I1025" t="s">
        <v>197</v>
      </c>
      <c r="J1025">
        <v>36.21</v>
      </c>
      <c r="K1025">
        <v>36.21</v>
      </c>
      <c r="L1025" t="s">
        <v>1847</v>
      </c>
      <c r="M1025" t="s">
        <v>198</v>
      </c>
      <c r="N1025" t="s">
        <v>307</v>
      </c>
      <c r="O1025">
        <v>0</v>
      </c>
      <c r="P1025" t="s">
        <v>200</v>
      </c>
      <c r="Q1025">
        <v>52293</v>
      </c>
      <c r="R1025" t="s">
        <v>201</v>
      </c>
      <c r="S1025" t="s">
        <v>202</v>
      </c>
      <c r="T1025" t="s">
        <v>203</v>
      </c>
      <c r="U1025" t="s">
        <v>1848</v>
      </c>
      <c r="V1025" t="s">
        <v>1863</v>
      </c>
      <c r="W1025" t="s">
        <v>658</v>
      </c>
    </row>
    <row r="1026" spans="1:23" x14ac:dyDescent="0.25">
      <c r="A1026" s="15">
        <v>43215</v>
      </c>
      <c r="B1026" t="s">
        <v>1847</v>
      </c>
      <c r="C1026" t="s">
        <v>208</v>
      </c>
      <c r="E1026" t="s">
        <v>195</v>
      </c>
      <c r="F1026">
        <v>12.31</v>
      </c>
      <c r="G1026">
        <v>12.31</v>
      </c>
      <c r="H1026" t="s">
        <v>196</v>
      </c>
      <c r="I1026" t="s">
        <v>197</v>
      </c>
      <c r="J1026">
        <v>12.31</v>
      </c>
      <c r="K1026">
        <v>12.31</v>
      </c>
      <c r="L1026" t="s">
        <v>1847</v>
      </c>
      <c r="M1026" t="s">
        <v>198</v>
      </c>
      <c r="N1026" t="s">
        <v>307</v>
      </c>
      <c r="O1026">
        <v>0</v>
      </c>
      <c r="P1026" t="s">
        <v>200</v>
      </c>
      <c r="Q1026">
        <v>52294</v>
      </c>
      <c r="R1026" t="s">
        <v>201</v>
      </c>
      <c r="S1026" t="s">
        <v>202</v>
      </c>
      <c r="T1026" t="s">
        <v>203</v>
      </c>
      <c r="U1026" t="s">
        <v>1848</v>
      </c>
      <c r="V1026" t="s">
        <v>1864</v>
      </c>
      <c r="W1026" t="s">
        <v>658</v>
      </c>
    </row>
    <row r="1027" spans="1:23" x14ac:dyDescent="0.25">
      <c r="A1027" s="15">
        <v>43215</v>
      </c>
      <c r="B1027" t="s">
        <v>1847</v>
      </c>
      <c r="C1027" t="s">
        <v>208</v>
      </c>
      <c r="E1027" t="s">
        <v>195</v>
      </c>
      <c r="F1027">
        <v>14.14</v>
      </c>
      <c r="G1027">
        <v>14.14</v>
      </c>
      <c r="H1027" t="s">
        <v>196</v>
      </c>
      <c r="I1027" t="s">
        <v>197</v>
      </c>
      <c r="J1027">
        <v>14.14</v>
      </c>
      <c r="K1027">
        <v>14.14</v>
      </c>
      <c r="L1027" t="s">
        <v>1847</v>
      </c>
      <c r="M1027" t="s">
        <v>198</v>
      </c>
      <c r="N1027" t="s">
        <v>307</v>
      </c>
      <c r="O1027">
        <v>0</v>
      </c>
      <c r="P1027" t="s">
        <v>200</v>
      </c>
      <c r="Q1027">
        <v>52295</v>
      </c>
      <c r="R1027" t="s">
        <v>201</v>
      </c>
      <c r="S1027" t="s">
        <v>202</v>
      </c>
      <c r="T1027" t="s">
        <v>203</v>
      </c>
      <c r="U1027" t="s">
        <v>1848</v>
      </c>
      <c r="V1027" t="s">
        <v>1865</v>
      </c>
      <c r="W1027" t="s">
        <v>658</v>
      </c>
    </row>
    <row r="1028" spans="1:23" x14ac:dyDescent="0.25">
      <c r="A1028" s="15">
        <v>43215</v>
      </c>
      <c r="B1028" t="s">
        <v>1847</v>
      </c>
      <c r="C1028" t="s">
        <v>208</v>
      </c>
      <c r="E1028" t="s">
        <v>195</v>
      </c>
      <c r="F1028">
        <v>47.38</v>
      </c>
      <c r="G1028">
        <v>47.38</v>
      </c>
      <c r="H1028" t="s">
        <v>196</v>
      </c>
      <c r="I1028" t="s">
        <v>197</v>
      </c>
      <c r="J1028">
        <v>47.38</v>
      </c>
      <c r="K1028">
        <v>47.38</v>
      </c>
      <c r="L1028" t="s">
        <v>1847</v>
      </c>
      <c r="M1028" t="s">
        <v>198</v>
      </c>
      <c r="N1028" t="s">
        <v>307</v>
      </c>
      <c r="O1028">
        <v>0</v>
      </c>
      <c r="P1028" t="s">
        <v>200</v>
      </c>
      <c r="Q1028">
        <v>52296</v>
      </c>
      <c r="R1028" t="s">
        <v>201</v>
      </c>
      <c r="S1028" t="s">
        <v>202</v>
      </c>
      <c r="T1028" t="s">
        <v>203</v>
      </c>
      <c r="U1028" t="s">
        <v>1848</v>
      </c>
      <c r="V1028" t="s">
        <v>1866</v>
      </c>
      <c r="W1028" t="s">
        <v>658</v>
      </c>
    </row>
    <row r="1029" spans="1:23" x14ac:dyDescent="0.25">
      <c r="A1029" s="15">
        <v>43215</v>
      </c>
      <c r="B1029" t="s">
        <v>1847</v>
      </c>
      <c r="C1029" t="s">
        <v>208</v>
      </c>
      <c r="E1029" t="s">
        <v>195</v>
      </c>
      <c r="F1029">
        <v>6.1</v>
      </c>
      <c r="G1029">
        <v>6.1</v>
      </c>
      <c r="H1029" t="s">
        <v>196</v>
      </c>
      <c r="I1029" t="s">
        <v>197</v>
      </c>
      <c r="J1029">
        <v>6.1</v>
      </c>
      <c r="K1029">
        <v>6.1</v>
      </c>
      <c r="L1029" t="s">
        <v>1847</v>
      </c>
      <c r="M1029" t="s">
        <v>198</v>
      </c>
      <c r="N1029" t="s">
        <v>307</v>
      </c>
      <c r="O1029">
        <v>0</v>
      </c>
      <c r="P1029" t="s">
        <v>200</v>
      </c>
      <c r="Q1029">
        <v>52297</v>
      </c>
      <c r="R1029" t="s">
        <v>201</v>
      </c>
      <c r="S1029" t="s">
        <v>202</v>
      </c>
      <c r="T1029" t="s">
        <v>203</v>
      </c>
      <c r="U1029" t="s">
        <v>1848</v>
      </c>
      <c r="V1029" t="s">
        <v>1867</v>
      </c>
      <c r="W1029" t="s">
        <v>658</v>
      </c>
    </row>
    <row r="1030" spans="1:23" x14ac:dyDescent="0.25">
      <c r="A1030" s="15">
        <v>43215</v>
      </c>
      <c r="B1030" t="s">
        <v>1847</v>
      </c>
      <c r="C1030" t="s">
        <v>208</v>
      </c>
      <c r="E1030" t="s">
        <v>195</v>
      </c>
      <c r="F1030">
        <v>4.57</v>
      </c>
      <c r="G1030">
        <v>4.57</v>
      </c>
      <c r="H1030" t="s">
        <v>196</v>
      </c>
      <c r="I1030" t="s">
        <v>197</v>
      </c>
      <c r="J1030">
        <v>4.57</v>
      </c>
      <c r="K1030">
        <v>4.57</v>
      </c>
      <c r="L1030" t="s">
        <v>1847</v>
      </c>
      <c r="M1030" t="s">
        <v>198</v>
      </c>
      <c r="N1030" t="s">
        <v>307</v>
      </c>
      <c r="O1030">
        <v>0</v>
      </c>
      <c r="P1030" t="s">
        <v>200</v>
      </c>
      <c r="Q1030">
        <v>52298</v>
      </c>
      <c r="R1030" t="s">
        <v>201</v>
      </c>
      <c r="S1030" t="s">
        <v>202</v>
      </c>
      <c r="T1030" t="s">
        <v>203</v>
      </c>
      <c r="U1030" t="s">
        <v>1848</v>
      </c>
      <c r="V1030" t="s">
        <v>1868</v>
      </c>
      <c r="W1030" t="s">
        <v>658</v>
      </c>
    </row>
    <row r="1031" spans="1:23" x14ac:dyDescent="0.25">
      <c r="A1031" s="15">
        <v>43215</v>
      </c>
      <c r="B1031" t="s">
        <v>1847</v>
      </c>
      <c r="C1031" t="s">
        <v>208</v>
      </c>
      <c r="E1031" t="s">
        <v>195</v>
      </c>
      <c r="F1031">
        <v>4.57</v>
      </c>
      <c r="G1031">
        <v>4.57</v>
      </c>
      <c r="H1031" t="s">
        <v>196</v>
      </c>
      <c r="I1031" t="s">
        <v>197</v>
      </c>
      <c r="J1031">
        <v>4.57</v>
      </c>
      <c r="K1031">
        <v>4.57</v>
      </c>
      <c r="L1031" t="s">
        <v>1847</v>
      </c>
      <c r="M1031" t="s">
        <v>198</v>
      </c>
      <c r="N1031" t="s">
        <v>307</v>
      </c>
      <c r="O1031">
        <v>0</v>
      </c>
      <c r="P1031" t="s">
        <v>200</v>
      </c>
      <c r="Q1031">
        <v>52299</v>
      </c>
      <c r="R1031" t="s">
        <v>201</v>
      </c>
      <c r="S1031" t="s">
        <v>202</v>
      </c>
      <c r="T1031" t="s">
        <v>203</v>
      </c>
      <c r="U1031" t="s">
        <v>1848</v>
      </c>
      <c r="V1031" t="s">
        <v>1869</v>
      </c>
      <c r="W1031" t="s">
        <v>658</v>
      </c>
    </row>
    <row r="1032" spans="1:23" x14ac:dyDescent="0.25">
      <c r="A1032" s="15">
        <v>43215</v>
      </c>
      <c r="B1032" t="s">
        <v>1847</v>
      </c>
      <c r="C1032" t="s">
        <v>208</v>
      </c>
      <c r="E1032" t="s">
        <v>195</v>
      </c>
      <c r="F1032">
        <v>20.74</v>
      </c>
      <c r="G1032">
        <v>20.74</v>
      </c>
      <c r="H1032" t="s">
        <v>196</v>
      </c>
      <c r="I1032" t="s">
        <v>197</v>
      </c>
      <c r="J1032">
        <v>20.74</v>
      </c>
      <c r="K1032">
        <v>20.74</v>
      </c>
      <c r="L1032" t="s">
        <v>1847</v>
      </c>
      <c r="M1032" t="s">
        <v>198</v>
      </c>
      <c r="N1032" t="s">
        <v>307</v>
      </c>
      <c r="O1032">
        <v>0</v>
      </c>
      <c r="P1032" t="s">
        <v>200</v>
      </c>
      <c r="Q1032">
        <v>52300</v>
      </c>
      <c r="R1032" t="s">
        <v>201</v>
      </c>
      <c r="S1032" t="s">
        <v>202</v>
      </c>
      <c r="T1032" t="s">
        <v>203</v>
      </c>
      <c r="U1032" t="s">
        <v>1848</v>
      </c>
      <c r="V1032" t="s">
        <v>1870</v>
      </c>
      <c r="W1032" t="s">
        <v>658</v>
      </c>
    </row>
    <row r="1033" spans="1:23" x14ac:dyDescent="0.25">
      <c r="A1033" s="15">
        <v>43215</v>
      </c>
      <c r="B1033" t="s">
        <v>1847</v>
      </c>
      <c r="C1033" t="s">
        <v>208</v>
      </c>
      <c r="E1033" t="s">
        <v>195</v>
      </c>
      <c r="F1033">
        <v>6.34</v>
      </c>
      <c r="G1033">
        <v>6.34</v>
      </c>
      <c r="H1033" t="s">
        <v>196</v>
      </c>
      <c r="I1033" t="s">
        <v>197</v>
      </c>
      <c r="J1033">
        <v>6.34</v>
      </c>
      <c r="K1033">
        <v>6.34</v>
      </c>
      <c r="L1033" t="s">
        <v>1847</v>
      </c>
      <c r="M1033" t="s">
        <v>198</v>
      </c>
      <c r="N1033" t="s">
        <v>307</v>
      </c>
      <c r="O1033">
        <v>0</v>
      </c>
      <c r="P1033" t="s">
        <v>200</v>
      </c>
      <c r="Q1033">
        <v>52301</v>
      </c>
      <c r="R1033" t="s">
        <v>201</v>
      </c>
      <c r="S1033" t="s">
        <v>202</v>
      </c>
      <c r="T1033" t="s">
        <v>203</v>
      </c>
      <c r="U1033" t="s">
        <v>1848</v>
      </c>
      <c r="V1033" t="s">
        <v>1871</v>
      </c>
      <c r="W1033" t="s">
        <v>658</v>
      </c>
    </row>
    <row r="1034" spans="1:23" x14ac:dyDescent="0.25">
      <c r="A1034" s="15">
        <v>43215</v>
      </c>
      <c r="B1034" t="s">
        <v>1847</v>
      </c>
      <c r="C1034" t="s">
        <v>208</v>
      </c>
      <c r="E1034" t="s">
        <v>195</v>
      </c>
      <c r="F1034">
        <v>6.1</v>
      </c>
      <c r="G1034">
        <v>6.1</v>
      </c>
      <c r="H1034" t="s">
        <v>196</v>
      </c>
      <c r="I1034" t="s">
        <v>197</v>
      </c>
      <c r="J1034">
        <v>6.1</v>
      </c>
      <c r="K1034">
        <v>6.1</v>
      </c>
      <c r="L1034" t="s">
        <v>1847</v>
      </c>
      <c r="M1034" t="s">
        <v>198</v>
      </c>
      <c r="N1034" t="s">
        <v>307</v>
      </c>
      <c r="O1034">
        <v>0</v>
      </c>
      <c r="P1034" t="s">
        <v>200</v>
      </c>
      <c r="Q1034">
        <v>52302</v>
      </c>
      <c r="R1034" t="s">
        <v>201</v>
      </c>
      <c r="S1034" t="s">
        <v>202</v>
      </c>
      <c r="T1034" t="s">
        <v>203</v>
      </c>
      <c r="U1034" t="s">
        <v>1848</v>
      </c>
      <c r="V1034" t="s">
        <v>1872</v>
      </c>
      <c r="W1034" t="s">
        <v>658</v>
      </c>
    </row>
    <row r="1035" spans="1:23" x14ac:dyDescent="0.25">
      <c r="A1035" s="15">
        <v>43215</v>
      </c>
      <c r="B1035" t="s">
        <v>1847</v>
      </c>
      <c r="C1035" t="s">
        <v>208</v>
      </c>
      <c r="E1035" t="s">
        <v>195</v>
      </c>
      <c r="F1035">
        <v>19.61</v>
      </c>
      <c r="G1035">
        <v>19.61</v>
      </c>
      <c r="H1035" t="s">
        <v>196</v>
      </c>
      <c r="I1035" t="s">
        <v>197</v>
      </c>
      <c r="J1035">
        <v>19.61</v>
      </c>
      <c r="K1035">
        <v>19.61</v>
      </c>
      <c r="L1035" t="s">
        <v>1847</v>
      </c>
      <c r="M1035" t="s">
        <v>198</v>
      </c>
      <c r="N1035" t="s">
        <v>307</v>
      </c>
      <c r="O1035">
        <v>0</v>
      </c>
      <c r="P1035" t="s">
        <v>200</v>
      </c>
      <c r="Q1035">
        <v>52303</v>
      </c>
      <c r="R1035" t="s">
        <v>201</v>
      </c>
      <c r="S1035" t="s">
        <v>202</v>
      </c>
      <c r="T1035" t="s">
        <v>203</v>
      </c>
      <c r="U1035" t="s">
        <v>1848</v>
      </c>
      <c r="V1035" t="s">
        <v>1873</v>
      </c>
      <c r="W1035" t="s">
        <v>658</v>
      </c>
    </row>
    <row r="1036" spans="1:23" x14ac:dyDescent="0.25">
      <c r="A1036" s="15">
        <v>43215</v>
      </c>
      <c r="B1036" t="s">
        <v>1847</v>
      </c>
      <c r="C1036" t="s">
        <v>208</v>
      </c>
      <c r="E1036" t="s">
        <v>195</v>
      </c>
      <c r="F1036">
        <v>2.2000000000000002</v>
      </c>
      <c r="G1036">
        <v>2.2000000000000002</v>
      </c>
      <c r="H1036" t="s">
        <v>196</v>
      </c>
      <c r="I1036" t="s">
        <v>197</v>
      </c>
      <c r="J1036">
        <v>2.2000000000000002</v>
      </c>
      <c r="K1036">
        <v>2.2000000000000002</v>
      </c>
      <c r="L1036" t="s">
        <v>1847</v>
      </c>
      <c r="M1036" t="s">
        <v>198</v>
      </c>
      <c r="N1036" t="s">
        <v>307</v>
      </c>
      <c r="O1036">
        <v>0</v>
      </c>
      <c r="P1036" t="s">
        <v>200</v>
      </c>
      <c r="Q1036">
        <v>52304</v>
      </c>
      <c r="R1036" t="s">
        <v>201</v>
      </c>
      <c r="S1036" t="s">
        <v>202</v>
      </c>
      <c r="T1036" t="s">
        <v>203</v>
      </c>
      <c r="U1036" t="s">
        <v>1848</v>
      </c>
      <c r="V1036" t="s">
        <v>1874</v>
      </c>
      <c r="W1036" t="s">
        <v>658</v>
      </c>
    </row>
    <row r="1037" spans="1:23" x14ac:dyDescent="0.25">
      <c r="A1037" s="15">
        <v>43215</v>
      </c>
      <c r="B1037" t="s">
        <v>1847</v>
      </c>
      <c r="C1037" t="s">
        <v>208</v>
      </c>
      <c r="E1037" t="s">
        <v>195</v>
      </c>
      <c r="F1037">
        <v>12.31</v>
      </c>
      <c r="G1037">
        <v>12.31</v>
      </c>
      <c r="H1037" t="s">
        <v>196</v>
      </c>
      <c r="I1037" t="s">
        <v>197</v>
      </c>
      <c r="J1037">
        <v>12.31</v>
      </c>
      <c r="K1037">
        <v>12.31</v>
      </c>
      <c r="L1037" t="s">
        <v>1847</v>
      </c>
      <c r="M1037" t="s">
        <v>198</v>
      </c>
      <c r="N1037" t="s">
        <v>307</v>
      </c>
      <c r="O1037">
        <v>0</v>
      </c>
      <c r="P1037" t="s">
        <v>200</v>
      </c>
      <c r="Q1037">
        <v>52305</v>
      </c>
      <c r="R1037" t="s">
        <v>201</v>
      </c>
      <c r="S1037" t="s">
        <v>202</v>
      </c>
      <c r="T1037" t="s">
        <v>203</v>
      </c>
      <c r="U1037" t="s">
        <v>1848</v>
      </c>
      <c r="V1037" t="s">
        <v>1875</v>
      </c>
      <c r="W1037" t="s">
        <v>658</v>
      </c>
    </row>
    <row r="1038" spans="1:23" x14ac:dyDescent="0.25">
      <c r="A1038" s="15">
        <v>43215</v>
      </c>
      <c r="B1038" t="s">
        <v>1847</v>
      </c>
      <c r="C1038" t="s">
        <v>208</v>
      </c>
      <c r="E1038" t="s">
        <v>195</v>
      </c>
      <c r="F1038">
        <v>6.1</v>
      </c>
      <c r="G1038">
        <v>6.1</v>
      </c>
      <c r="H1038" t="s">
        <v>196</v>
      </c>
      <c r="I1038" t="s">
        <v>197</v>
      </c>
      <c r="J1038">
        <v>6.1</v>
      </c>
      <c r="K1038">
        <v>6.1</v>
      </c>
      <c r="L1038" t="s">
        <v>1847</v>
      </c>
      <c r="M1038" t="s">
        <v>198</v>
      </c>
      <c r="N1038" t="s">
        <v>307</v>
      </c>
      <c r="O1038">
        <v>0</v>
      </c>
      <c r="P1038" t="s">
        <v>200</v>
      </c>
      <c r="Q1038">
        <v>52306</v>
      </c>
      <c r="R1038" t="s">
        <v>201</v>
      </c>
      <c r="S1038" t="s">
        <v>202</v>
      </c>
      <c r="T1038" t="s">
        <v>203</v>
      </c>
      <c r="U1038" t="s">
        <v>1848</v>
      </c>
      <c r="V1038" t="s">
        <v>1876</v>
      </c>
      <c r="W1038" t="s">
        <v>658</v>
      </c>
    </row>
    <row r="1039" spans="1:23" x14ac:dyDescent="0.25">
      <c r="A1039" s="15">
        <v>43215</v>
      </c>
      <c r="B1039" t="s">
        <v>1847</v>
      </c>
      <c r="C1039" t="s">
        <v>208</v>
      </c>
      <c r="E1039" t="s">
        <v>195</v>
      </c>
      <c r="F1039">
        <v>6.1</v>
      </c>
      <c r="G1039">
        <v>6.1</v>
      </c>
      <c r="H1039" t="s">
        <v>196</v>
      </c>
      <c r="I1039" t="s">
        <v>197</v>
      </c>
      <c r="J1039">
        <v>6.1</v>
      </c>
      <c r="K1039">
        <v>6.1</v>
      </c>
      <c r="L1039" t="s">
        <v>1847</v>
      </c>
      <c r="M1039" t="s">
        <v>198</v>
      </c>
      <c r="N1039" t="s">
        <v>307</v>
      </c>
      <c r="O1039">
        <v>0</v>
      </c>
      <c r="P1039" t="s">
        <v>200</v>
      </c>
      <c r="Q1039">
        <v>52307</v>
      </c>
      <c r="R1039" t="s">
        <v>201</v>
      </c>
      <c r="S1039" t="s">
        <v>202</v>
      </c>
      <c r="T1039" t="s">
        <v>203</v>
      </c>
      <c r="U1039" t="s">
        <v>1848</v>
      </c>
      <c r="V1039" t="s">
        <v>1877</v>
      </c>
      <c r="W1039" t="s">
        <v>658</v>
      </c>
    </row>
    <row r="1040" spans="1:23" x14ac:dyDescent="0.25">
      <c r="A1040" s="15">
        <v>43215</v>
      </c>
      <c r="B1040" t="s">
        <v>1847</v>
      </c>
      <c r="C1040" t="s">
        <v>208</v>
      </c>
      <c r="E1040" t="s">
        <v>195</v>
      </c>
      <c r="F1040">
        <v>10.48</v>
      </c>
      <c r="G1040">
        <v>10.48</v>
      </c>
      <c r="H1040" t="s">
        <v>196</v>
      </c>
      <c r="I1040" t="s">
        <v>197</v>
      </c>
      <c r="J1040">
        <v>10.48</v>
      </c>
      <c r="K1040">
        <v>10.48</v>
      </c>
      <c r="L1040" t="s">
        <v>1847</v>
      </c>
      <c r="M1040" t="s">
        <v>198</v>
      </c>
      <c r="N1040" t="s">
        <v>307</v>
      </c>
      <c r="O1040">
        <v>0</v>
      </c>
      <c r="P1040" t="s">
        <v>200</v>
      </c>
      <c r="Q1040">
        <v>52308</v>
      </c>
      <c r="R1040" t="s">
        <v>201</v>
      </c>
      <c r="S1040" t="s">
        <v>202</v>
      </c>
      <c r="T1040" t="s">
        <v>203</v>
      </c>
      <c r="U1040" t="s">
        <v>1848</v>
      </c>
      <c r="V1040" t="s">
        <v>1878</v>
      </c>
      <c r="W1040" t="s">
        <v>658</v>
      </c>
    </row>
    <row r="1041" spans="1:23" x14ac:dyDescent="0.25">
      <c r="A1041" s="15">
        <v>43215</v>
      </c>
      <c r="B1041" t="s">
        <v>1847</v>
      </c>
      <c r="C1041" t="s">
        <v>208</v>
      </c>
      <c r="E1041" t="s">
        <v>195</v>
      </c>
      <c r="F1041">
        <v>14.14</v>
      </c>
      <c r="G1041">
        <v>14.14</v>
      </c>
      <c r="H1041" t="s">
        <v>196</v>
      </c>
      <c r="I1041" t="s">
        <v>197</v>
      </c>
      <c r="J1041">
        <v>14.14</v>
      </c>
      <c r="K1041">
        <v>14.14</v>
      </c>
      <c r="L1041" t="s">
        <v>1847</v>
      </c>
      <c r="M1041" t="s">
        <v>198</v>
      </c>
      <c r="N1041" t="s">
        <v>307</v>
      </c>
      <c r="O1041">
        <v>0</v>
      </c>
      <c r="P1041" t="s">
        <v>200</v>
      </c>
      <c r="Q1041">
        <v>52309</v>
      </c>
      <c r="R1041" t="s">
        <v>201</v>
      </c>
      <c r="S1041" t="s">
        <v>202</v>
      </c>
      <c r="T1041" t="s">
        <v>203</v>
      </c>
      <c r="U1041" t="s">
        <v>1848</v>
      </c>
      <c r="V1041" t="s">
        <v>1879</v>
      </c>
      <c r="W1041" t="s">
        <v>658</v>
      </c>
    </row>
    <row r="1042" spans="1:23" x14ac:dyDescent="0.25">
      <c r="A1042" s="15">
        <v>43215</v>
      </c>
      <c r="B1042" t="s">
        <v>1847</v>
      </c>
      <c r="C1042" t="s">
        <v>208</v>
      </c>
      <c r="E1042" t="s">
        <v>195</v>
      </c>
      <c r="F1042">
        <v>14.14</v>
      </c>
      <c r="G1042">
        <v>14.14</v>
      </c>
      <c r="H1042" t="s">
        <v>196</v>
      </c>
      <c r="I1042" t="s">
        <v>197</v>
      </c>
      <c r="J1042">
        <v>14.14</v>
      </c>
      <c r="K1042">
        <v>14.14</v>
      </c>
      <c r="L1042" t="s">
        <v>1847</v>
      </c>
      <c r="M1042" t="s">
        <v>198</v>
      </c>
      <c r="N1042" t="s">
        <v>307</v>
      </c>
      <c r="O1042">
        <v>0</v>
      </c>
      <c r="P1042" t="s">
        <v>200</v>
      </c>
      <c r="Q1042">
        <v>52310</v>
      </c>
      <c r="R1042" t="s">
        <v>201</v>
      </c>
      <c r="S1042" t="s">
        <v>202</v>
      </c>
      <c r="T1042" t="s">
        <v>203</v>
      </c>
      <c r="U1042" t="s">
        <v>1848</v>
      </c>
      <c r="V1042" t="s">
        <v>1880</v>
      </c>
      <c r="W1042" t="s">
        <v>658</v>
      </c>
    </row>
    <row r="1043" spans="1:23" x14ac:dyDescent="0.25">
      <c r="A1043" s="15">
        <v>43215</v>
      </c>
      <c r="B1043" t="s">
        <v>1847</v>
      </c>
      <c r="C1043" t="s">
        <v>208</v>
      </c>
      <c r="E1043" t="s">
        <v>195</v>
      </c>
      <c r="F1043">
        <v>5.27</v>
      </c>
      <c r="G1043">
        <v>5.27</v>
      </c>
      <c r="H1043" t="s">
        <v>196</v>
      </c>
      <c r="I1043" t="s">
        <v>197</v>
      </c>
      <c r="J1043">
        <v>5.27</v>
      </c>
      <c r="K1043">
        <v>5.27</v>
      </c>
      <c r="L1043" t="s">
        <v>1847</v>
      </c>
      <c r="M1043" t="s">
        <v>198</v>
      </c>
      <c r="N1043" t="s">
        <v>307</v>
      </c>
      <c r="O1043">
        <v>0</v>
      </c>
      <c r="P1043" t="s">
        <v>200</v>
      </c>
      <c r="Q1043">
        <v>52311</v>
      </c>
      <c r="R1043" t="s">
        <v>201</v>
      </c>
      <c r="S1043" t="s">
        <v>202</v>
      </c>
      <c r="T1043" t="s">
        <v>203</v>
      </c>
      <c r="U1043" t="s">
        <v>1848</v>
      </c>
      <c r="V1043" t="s">
        <v>1881</v>
      </c>
      <c r="W1043" t="s">
        <v>658</v>
      </c>
    </row>
    <row r="1044" spans="1:23" x14ac:dyDescent="0.25">
      <c r="A1044" s="15">
        <v>43215</v>
      </c>
      <c r="B1044" t="s">
        <v>1847</v>
      </c>
      <c r="C1044" t="s">
        <v>208</v>
      </c>
      <c r="E1044" t="s">
        <v>195</v>
      </c>
      <c r="F1044">
        <v>14.14</v>
      </c>
      <c r="G1044">
        <v>14.14</v>
      </c>
      <c r="H1044" t="s">
        <v>196</v>
      </c>
      <c r="I1044" t="s">
        <v>197</v>
      </c>
      <c r="J1044">
        <v>14.14</v>
      </c>
      <c r="K1044">
        <v>14.14</v>
      </c>
      <c r="L1044" t="s">
        <v>1847</v>
      </c>
      <c r="M1044" t="s">
        <v>198</v>
      </c>
      <c r="N1044" t="s">
        <v>307</v>
      </c>
      <c r="O1044">
        <v>0</v>
      </c>
      <c r="P1044" t="s">
        <v>200</v>
      </c>
      <c r="Q1044">
        <v>52312</v>
      </c>
      <c r="R1044" t="s">
        <v>201</v>
      </c>
      <c r="S1044" t="s">
        <v>202</v>
      </c>
      <c r="T1044" t="s">
        <v>203</v>
      </c>
      <c r="U1044" t="s">
        <v>1848</v>
      </c>
      <c r="V1044" t="s">
        <v>1882</v>
      </c>
      <c r="W1044" t="s">
        <v>658</v>
      </c>
    </row>
    <row r="1045" spans="1:23" x14ac:dyDescent="0.25">
      <c r="A1045" s="15">
        <v>43215</v>
      </c>
      <c r="B1045" t="s">
        <v>1847</v>
      </c>
      <c r="C1045" t="s">
        <v>208</v>
      </c>
      <c r="E1045" t="s">
        <v>195</v>
      </c>
      <c r="F1045">
        <v>20.74</v>
      </c>
      <c r="G1045">
        <v>20.74</v>
      </c>
      <c r="H1045" t="s">
        <v>196</v>
      </c>
      <c r="I1045" t="s">
        <v>197</v>
      </c>
      <c r="J1045">
        <v>20.74</v>
      </c>
      <c r="K1045">
        <v>20.74</v>
      </c>
      <c r="L1045" t="s">
        <v>1847</v>
      </c>
      <c r="M1045" t="s">
        <v>198</v>
      </c>
      <c r="N1045" t="s">
        <v>307</v>
      </c>
      <c r="O1045">
        <v>0</v>
      </c>
      <c r="P1045" t="s">
        <v>200</v>
      </c>
      <c r="Q1045">
        <v>52313</v>
      </c>
      <c r="R1045" t="s">
        <v>201</v>
      </c>
      <c r="S1045" t="s">
        <v>202</v>
      </c>
      <c r="T1045" t="s">
        <v>203</v>
      </c>
      <c r="U1045" t="s">
        <v>1848</v>
      </c>
      <c r="V1045" t="s">
        <v>1883</v>
      </c>
      <c r="W1045" t="s">
        <v>658</v>
      </c>
    </row>
    <row r="1046" spans="1:23" x14ac:dyDescent="0.25">
      <c r="A1046" s="15">
        <v>43215</v>
      </c>
      <c r="B1046" t="s">
        <v>1847</v>
      </c>
      <c r="C1046" t="s">
        <v>208</v>
      </c>
      <c r="E1046" t="s">
        <v>195</v>
      </c>
      <c r="F1046">
        <v>10.61</v>
      </c>
      <c r="G1046">
        <v>10.61</v>
      </c>
      <c r="H1046" t="s">
        <v>196</v>
      </c>
      <c r="I1046" t="s">
        <v>197</v>
      </c>
      <c r="J1046">
        <v>10.61</v>
      </c>
      <c r="K1046">
        <v>10.61</v>
      </c>
      <c r="L1046" t="s">
        <v>1847</v>
      </c>
      <c r="M1046" t="s">
        <v>198</v>
      </c>
      <c r="N1046" t="s">
        <v>307</v>
      </c>
      <c r="O1046">
        <v>0</v>
      </c>
      <c r="P1046" t="s">
        <v>200</v>
      </c>
      <c r="Q1046">
        <v>52314</v>
      </c>
      <c r="R1046" t="s">
        <v>201</v>
      </c>
      <c r="S1046" t="s">
        <v>202</v>
      </c>
      <c r="T1046" t="s">
        <v>203</v>
      </c>
      <c r="U1046" t="s">
        <v>1848</v>
      </c>
      <c r="V1046" t="s">
        <v>1884</v>
      </c>
      <c r="W1046" t="s">
        <v>658</v>
      </c>
    </row>
    <row r="1047" spans="1:23" x14ac:dyDescent="0.25">
      <c r="A1047" s="15">
        <v>43215</v>
      </c>
      <c r="B1047" t="s">
        <v>1847</v>
      </c>
      <c r="C1047" t="s">
        <v>208</v>
      </c>
      <c r="E1047" t="s">
        <v>195</v>
      </c>
      <c r="F1047">
        <v>4.4400000000000004</v>
      </c>
      <c r="G1047">
        <v>4.4400000000000004</v>
      </c>
      <c r="H1047" t="s">
        <v>196</v>
      </c>
      <c r="I1047" t="s">
        <v>197</v>
      </c>
      <c r="J1047">
        <v>4.4400000000000004</v>
      </c>
      <c r="K1047">
        <v>4.4400000000000004</v>
      </c>
      <c r="L1047" t="s">
        <v>1847</v>
      </c>
      <c r="M1047" t="s">
        <v>198</v>
      </c>
      <c r="N1047" t="s">
        <v>307</v>
      </c>
      <c r="O1047">
        <v>0</v>
      </c>
      <c r="P1047" t="s">
        <v>200</v>
      </c>
      <c r="Q1047">
        <v>52315</v>
      </c>
      <c r="R1047" t="s">
        <v>201</v>
      </c>
      <c r="S1047" t="s">
        <v>202</v>
      </c>
      <c r="T1047" t="s">
        <v>203</v>
      </c>
      <c r="U1047" t="s">
        <v>1848</v>
      </c>
      <c r="V1047" t="s">
        <v>1885</v>
      </c>
      <c r="W1047" t="s">
        <v>658</v>
      </c>
    </row>
    <row r="1048" spans="1:23" x14ac:dyDescent="0.25">
      <c r="A1048" s="15">
        <v>43215</v>
      </c>
      <c r="B1048" t="s">
        <v>1847</v>
      </c>
      <c r="C1048" t="s">
        <v>208</v>
      </c>
      <c r="E1048" t="s">
        <v>195</v>
      </c>
      <c r="F1048">
        <v>23.58</v>
      </c>
      <c r="G1048">
        <v>23.58</v>
      </c>
      <c r="H1048" t="s">
        <v>196</v>
      </c>
      <c r="I1048" t="s">
        <v>197</v>
      </c>
      <c r="J1048">
        <v>23.58</v>
      </c>
      <c r="K1048">
        <v>23.58</v>
      </c>
      <c r="L1048" t="s">
        <v>1847</v>
      </c>
      <c r="M1048" t="s">
        <v>198</v>
      </c>
      <c r="N1048" t="s">
        <v>307</v>
      </c>
      <c r="O1048">
        <v>0</v>
      </c>
      <c r="P1048" t="s">
        <v>200</v>
      </c>
      <c r="Q1048">
        <v>52316</v>
      </c>
      <c r="R1048" t="s">
        <v>201</v>
      </c>
      <c r="S1048" t="s">
        <v>202</v>
      </c>
      <c r="T1048" t="s">
        <v>203</v>
      </c>
      <c r="U1048" t="s">
        <v>1848</v>
      </c>
      <c r="V1048" t="s">
        <v>1886</v>
      </c>
      <c r="W1048" t="s">
        <v>658</v>
      </c>
    </row>
    <row r="1049" spans="1:23" x14ac:dyDescent="0.25">
      <c r="A1049" s="15">
        <v>43215</v>
      </c>
      <c r="B1049" t="s">
        <v>1847</v>
      </c>
      <c r="C1049" t="s">
        <v>208</v>
      </c>
      <c r="E1049" t="s">
        <v>195</v>
      </c>
      <c r="F1049">
        <v>23.58</v>
      </c>
      <c r="G1049">
        <v>23.58</v>
      </c>
      <c r="H1049" t="s">
        <v>196</v>
      </c>
      <c r="I1049" t="s">
        <v>197</v>
      </c>
      <c r="J1049">
        <v>23.58</v>
      </c>
      <c r="K1049">
        <v>23.58</v>
      </c>
      <c r="L1049" t="s">
        <v>1847</v>
      </c>
      <c r="M1049" t="s">
        <v>198</v>
      </c>
      <c r="N1049" t="s">
        <v>307</v>
      </c>
      <c r="O1049">
        <v>0</v>
      </c>
      <c r="P1049" t="s">
        <v>200</v>
      </c>
      <c r="Q1049">
        <v>52317</v>
      </c>
      <c r="R1049" t="s">
        <v>201</v>
      </c>
      <c r="S1049" t="s">
        <v>202</v>
      </c>
      <c r="T1049" t="s">
        <v>203</v>
      </c>
      <c r="U1049" t="s">
        <v>1848</v>
      </c>
      <c r="V1049" t="s">
        <v>1887</v>
      </c>
      <c r="W1049" t="s">
        <v>658</v>
      </c>
    </row>
    <row r="1050" spans="1:23" x14ac:dyDescent="0.25">
      <c r="A1050" s="15">
        <v>43215</v>
      </c>
      <c r="B1050" t="s">
        <v>1847</v>
      </c>
      <c r="C1050" t="s">
        <v>208</v>
      </c>
      <c r="E1050" t="s">
        <v>195</v>
      </c>
      <c r="F1050">
        <v>12.31</v>
      </c>
      <c r="G1050">
        <v>12.31</v>
      </c>
      <c r="H1050" t="s">
        <v>196</v>
      </c>
      <c r="I1050" t="s">
        <v>197</v>
      </c>
      <c r="J1050">
        <v>12.31</v>
      </c>
      <c r="K1050">
        <v>12.31</v>
      </c>
      <c r="L1050" t="s">
        <v>1847</v>
      </c>
      <c r="M1050" t="s">
        <v>198</v>
      </c>
      <c r="N1050" t="s">
        <v>307</v>
      </c>
      <c r="O1050">
        <v>0</v>
      </c>
      <c r="P1050" t="s">
        <v>200</v>
      </c>
      <c r="Q1050">
        <v>52318</v>
      </c>
      <c r="R1050" t="s">
        <v>201</v>
      </c>
      <c r="S1050" t="s">
        <v>202</v>
      </c>
      <c r="T1050" t="s">
        <v>203</v>
      </c>
      <c r="U1050" t="s">
        <v>1848</v>
      </c>
      <c r="V1050" t="s">
        <v>1888</v>
      </c>
      <c r="W1050" t="s">
        <v>658</v>
      </c>
    </row>
    <row r="1051" spans="1:23" x14ac:dyDescent="0.25">
      <c r="A1051" s="15">
        <v>43215</v>
      </c>
      <c r="B1051" t="s">
        <v>1847</v>
      </c>
      <c r="C1051" t="s">
        <v>208</v>
      </c>
      <c r="E1051" t="s">
        <v>195</v>
      </c>
      <c r="F1051">
        <v>47.38</v>
      </c>
      <c r="G1051">
        <v>47.38</v>
      </c>
      <c r="H1051" t="s">
        <v>196</v>
      </c>
      <c r="I1051" t="s">
        <v>197</v>
      </c>
      <c r="J1051">
        <v>47.38</v>
      </c>
      <c r="K1051">
        <v>47.38</v>
      </c>
      <c r="L1051" t="s">
        <v>1847</v>
      </c>
      <c r="M1051" t="s">
        <v>198</v>
      </c>
      <c r="N1051" t="s">
        <v>307</v>
      </c>
      <c r="O1051">
        <v>0</v>
      </c>
      <c r="P1051" t="s">
        <v>200</v>
      </c>
      <c r="Q1051">
        <v>52319</v>
      </c>
      <c r="R1051" t="s">
        <v>201</v>
      </c>
      <c r="S1051" t="s">
        <v>202</v>
      </c>
      <c r="T1051" t="s">
        <v>203</v>
      </c>
      <c r="U1051" t="s">
        <v>1848</v>
      </c>
      <c r="V1051" t="s">
        <v>1889</v>
      </c>
      <c r="W1051" t="s">
        <v>658</v>
      </c>
    </row>
    <row r="1052" spans="1:23" x14ac:dyDescent="0.25">
      <c r="A1052" s="15">
        <v>43215</v>
      </c>
      <c r="B1052" t="s">
        <v>1847</v>
      </c>
      <c r="C1052" t="s">
        <v>208</v>
      </c>
      <c r="E1052" t="s">
        <v>195</v>
      </c>
      <c r="F1052">
        <v>6.1</v>
      </c>
      <c r="G1052">
        <v>6.1</v>
      </c>
      <c r="H1052" t="s">
        <v>196</v>
      </c>
      <c r="I1052" t="s">
        <v>197</v>
      </c>
      <c r="J1052">
        <v>6.1</v>
      </c>
      <c r="K1052">
        <v>6.1</v>
      </c>
      <c r="L1052" t="s">
        <v>1847</v>
      </c>
      <c r="M1052" t="s">
        <v>198</v>
      </c>
      <c r="N1052" t="s">
        <v>307</v>
      </c>
      <c r="O1052">
        <v>0</v>
      </c>
      <c r="P1052" t="s">
        <v>200</v>
      </c>
      <c r="Q1052">
        <v>52320</v>
      </c>
      <c r="R1052" t="s">
        <v>201</v>
      </c>
      <c r="S1052" t="s">
        <v>202</v>
      </c>
      <c r="T1052" t="s">
        <v>203</v>
      </c>
      <c r="U1052" t="s">
        <v>1848</v>
      </c>
      <c r="V1052" t="s">
        <v>1890</v>
      </c>
      <c r="W1052" t="s">
        <v>658</v>
      </c>
    </row>
    <row r="1053" spans="1:23" x14ac:dyDescent="0.25">
      <c r="A1053" s="15">
        <v>43215</v>
      </c>
      <c r="B1053" t="s">
        <v>1847</v>
      </c>
      <c r="C1053" t="s">
        <v>208</v>
      </c>
      <c r="E1053" t="s">
        <v>195</v>
      </c>
      <c r="F1053">
        <v>20.53</v>
      </c>
      <c r="G1053">
        <v>20.53</v>
      </c>
      <c r="H1053" t="s">
        <v>196</v>
      </c>
      <c r="I1053" t="s">
        <v>197</v>
      </c>
      <c r="J1053">
        <v>20.53</v>
      </c>
      <c r="K1053">
        <v>20.53</v>
      </c>
      <c r="L1053" t="s">
        <v>1847</v>
      </c>
      <c r="M1053" t="s">
        <v>198</v>
      </c>
      <c r="N1053" t="s">
        <v>307</v>
      </c>
      <c r="O1053">
        <v>0</v>
      </c>
      <c r="P1053" t="s">
        <v>200</v>
      </c>
      <c r="Q1053">
        <v>52321</v>
      </c>
      <c r="R1053" t="s">
        <v>201</v>
      </c>
      <c r="S1053" t="s">
        <v>202</v>
      </c>
      <c r="T1053" t="s">
        <v>203</v>
      </c>
      <c r="U1053" t="s">
        <v>1848</v>
      </c>
      <c r="V1053" t="s">
        <v>1891</v>
      </c>
      <c r="W1053" t="s">
        <v>658</v>
      </c>
    </row>
    <row r="1054" spans="1:23" x14ac:dyDescent="0.25">
      <c r="A1054" s="15">
        <v>43215</v>
      </c>
      <c r="B1054" t="s">
        <v>1847</v>
      </c>
      <c r="C1054" t="s">
        <v>208</v>
      </c>
      <c r="E1054" t="s">
        <v>195</v>
      </c>
      <c r="F1054">
        <v>47.38</v>
      </c>
      <c r="G1054">
        <v>47.38</v>
      </c>
      <c r="H1054" t="s">
        <v>196</v>
      </c>
      <c r="I1054" t="s">
        <v>197</v>
      </c>
      <c r="J1054">
        <v>47.38</v>
      </c>
      <c r="K1054">
        <v>47.38</v>
      </c>
      <c r="L1054" t="s">
        <v>1847</v>
      </c>
      <c r="M1054" t="s">
        <v>198</v>
      </c>
      <c r="N1054" t="s">
        <v>307</v>
      </c>
      <c r="O1054">
        <v>0</v>
      </c>
      <c r="P1054" t="s">
        <v>200</v>
      </c>
      <c r="Q1054">
        <v>52322</v>
      </c>
      <c r="R1054" t="s">
        <v>201</v>
      </c>
      <c r="S1054" t="s">
        <v>202</v>
      </c>
      <c r="T1054" t="s">
        <v>203</v>
      </c>
      <c r="U1054" t="s">
        <v>1848</v>
      </c>
      <c r="V1054" t="s">
        <v>1892</v>
      </c>
      <c r="W1054" t="s">
        <v>658</v>
      </c>
    </row>
    <row r="1055" spans="1:23" x14ac:dyDescent="0.25">
      <c r="A1055" s="15">
        <v>43215</v>
      </c>
      <c r="B1055" t="s">
        <v>1847</v>
      </c>
      <c r="C1055" t="s">
        <v>208</v>
      </c>
      <c r="E1055" t="s">
        <v>195</v>
      </c>
      <c r="F1055">
        <v>23.58</v>
      </c>
      <c r="G1055">
        <v>23.58</v>
      </c>
      <c r="H1055" t="s">
        <v>196</v>
      </c>
      <c r="I1055" t="s">
        <v>197</v>
      </c>
      <c r="J1055">
        <v>23.58</v>
      </c>
      <c r="K1055">
        <v>23.58</v>
      </c>
      <c r="L1055" t="s">
        <v>1847</v>
      </c>
      <c r="M1055" t="s">
        <v>198</v>
      </c>
      <c r="N1055" t="s">
        <v>307</v>
      </c>
      <c r="O1055">
        <v>0</v>
      </c>
      <c r="P1055" t="s">
        <v>200</v>
      </c>
      <c r="Q1055">
        <v>52323</v>
      </c>
      <c r="R1055" t="s">
        <v>201</v>
      </c>
      <c r="S1055" t="s">
        <v>202</v>
      </c>
      <c r="T1055" t="s">
        <v>203</v>
      </c>
      <c r="U1055" t="s">
        <v>1848</v>
      </c>
      <c r="V1055" t="s">
        <v>1893</v>
      </c>
      <c r="W1055" t="s">
        <v>658</v>
      </c>
    </row>
    <row r="1056" spans="1:23" x14ac:dyDescent="0.25">
      <c r="A1056" s="15">
        <v>43215</v>
      </c>
      <c r="B1056" t="s">
        <v>1847</v>
      </c>
      <c r="C1056" t="s">
        <v>208</v>
      </c>
      <c r="E1056" t="s">
        <v>195</v>
      </c>
      <c r="F1056">
        <v>23.58</v>
      </c>
      <c r="G1056">
        <v>23.58</v>
      </c>
      <c r="H1056" t="s">
        <v>196</v>
      </c>
      <c r="I1056" t="s">
        <v>197</v>
      </c>
      <c r="J1056">
        <v>23.58</v>
      </c>
      <c r="K1056">
        <v>23.58</v>
      </c>
      <c r="L1056" t="s">
        <v>1847</v>
      </c>
      <c r="M1056" t="s">
        <v>198</v>
      </c>
      <c r="N1056" t="s">
        <v>307</v>
      </c>
      <c r="O1056">
        <v>0</v>
      </c>
      <c r="P1056" t="s">
        <v>200</v>
      </c>
      <c r="Q1056">
        <v>52324</v>
      </c>
      <c r="R1056" t="s">
        <v>201</v>
      </c>
      <c r="S1056" t="s">
        <v>202</v>
      </c>
      <c r="T1056" t="s">
        <v>203</v>
      </c>
      <c r="U1056" t="s">
        <v>1848</v>
      </c>
      <c r="V1056" t="s">
        <v>1894</v>
      </c>
      <c r="W1056" t="s">
        <v>658</v>
      </c>
    </row>
    <row r="1057" spans="1:23" x14ac:dyDescent="0.25">
      <c r="A1057" s="15">
        <v>43215</v>
      </c>
      <c r="B1057" t="s">
        <v>1847</v>
      </c>
      <c r="C1057" t="s">
        <v>208</v>
      </c>
      <c r="E1057" t="s">
        <v>195</v>
      </c>
      <c r="F1057">
        <v>5.27</v>
      </c>
      <c r="G1057">
        <v>5.27</v>
      </c>
      <c r="H1057" t="s">
        <v>196</v>
      </c>
      <c r="I1057" t="s">
        <v>197</v>
      </c>
      <c r="J1057">
        <v>5.27</v>
      </c>
      <c r="K1057">
        <v>5.27</v>
      </c>
      <c r="L1057" t="s">
        <v>1847</v>
      </c>
      <c r="M1057" t="s">
        <v>198</v>
      </c>
      <c r="N1057" t="s">
        <v>307</v>
      </c>
      <c r="O1057">
        <v>0</v>
      </c>
      <c r="P1057" t="s">
        <v>200</v>
      </c>
      <c r="Q1057">
        <v>52325</v>
      </c>
      <c r="R1057" t="s">
        <v>201</v>
      </c>
      <c r="S1057" t="s">
        <v>202</v>
      </c>
      <c r="T1057" t="s">
        <v>203</v>
      </c>
      <c r="U1057" t="s">
        <v>1848</v>
      </c>
      <c r="V1057" t="s">
        <v>1895</v>
      </c>
      <c r="W1057" t="s">
        <v>658</v>
      </c>
    </row>
    <row r="1058" spans="1:23" x14ac:dyDescent="0.25">
      <c r="A1058" s="15">
        <v>43215</v>
      </c>
      <c r="B1058" t="s">
        <v>1847</v>
      </c>
      <c r="C1058" t="s">
        <v>208</v>
      </c>
      <c r="E1058" t="s">
        <v>195</v>
      </c>
      <c r="F1058">
        <v>3.57</v>
      </c>
      <c r="G1058">
        <v>3.57</v>
      </c>
      <c r="H1058" t="s">
        <v>196</v>
      </c>
      <c r="I1058" t="s">
        <v>197</v>
      </c>
      <c r="J1058">
        <v>3.57</v>
      </c>
      <c r="K1058">
        <v>3.57</v>
      </c>
      <c r="L1058" t="s">
        <v>1847</v>
      </c>
      <c r="M1058" t="s">
        <v>198</v>
      </c>
      <c r="N1058" t="s">
        <v>307</v>
      </c>
      <c r="O1058">
        <v>0</v>
      </c>
      <c r="P1058" t="s">
        <v>200</v>
      </c>
      <c r="Q1058">
        <v>52326</v>
      </c>
      <c r="R1058" t="s">
        <v>201</v>
      </c>
      <c r="S1058" t="s">
        <v>202</v>
      </c>
      <c r="T1058" t="s">
        <v>203</v>
      </c>
      <c r="U1058" t="s">
        <v>1848</v>
      </c>
      <c r="V1058" t="s">
        <v>1896</v>
      </c>
      <c r="W1058" t="s">
        <v>658</v>
      </c>
    </row>
    <row r="1059" spans="1:23" x14ac:dyDescent="0.25">
      <c r="A1059" s="15">
        <v>43215</v>
      </c>
      <c r="B1059" t="s">
        <v>1847</v>
      </c>
      <c r="C1059" t="s">
        <v>208</v>
      </c>
      <c r="E1059" t="s">
        <v>195</v>
      </c>
      <c r="F1059">
        <v>36.21</v>
      </c>
      <c r="G1059">
        <v>36.21</v>
      </c>
      <c r="H1059" t="s">
        <v>196</v>
      </c>
      <c r="I1059" t="s">
        <v>197</v>
      </c>
      <c r="J1059">
        <v>36.21</v>
      </c>
      <c r="K1059">
        <v>36.21</v>
      </c>
      <c r="L1059" t="s">
        <v>1847</v>
      </c>
      <c r="M1059" t="s">
        <v>198</v>
      </c>
      <c r="N1059" t="s">
        <v>307</v>
      </c>
      <c r="O1059">
        <v>0</v>
      </c>
      <c r="P1059" t="s">
        <v>200</v>
      </c>
      <c r="Q1059">
        <v>52327</v>
      </c>
      <c r="R1059" t="s">
        <v>201</v>
      </c>
      <c r="S1059" t="s">
        <v>202</v>
      </c>
      <c r="T1059" t="s">
        <v>203</v>
      </c>
      <c r="U1059" t="s">
        <v>1848</v>
      </c>
      <c r="V1059" t="s">
        <v>1897</v>
      </c>
      <c r="W1059" t="s">
        <v>658</v>
      </c>
    </row>
    <row r="1060" spans="1:23" x14ac:dyDescent="0.25">
      <c r="A1060" s="15">
        <v>43215</v>
      </c>
      <c r="B1060" t="s">
        <v>1847</v>
      </c>
      <c r="C1060" t="s">
        <v>208</v>
      </c>
      <c r="E1060" t="s">
        <v>195</v>
      </c>
      <c r="F1060">
        <v>5.27</v>
      </c>
      <c r="G1060">
        <v>5.27</v>
      </c>
      <c r="H1060" t="s">
        <v>196</v>
      </c>
      <c r="I1060" t="s">
        <v>197</v>
      </c>
      <c r="J1060">
        <v>5.27</v>
      </c>
      <c r="K1060">
        <v>5.27</v>
      </c>
      <c r="L1060" t="s">
        <v>1847</v>
      </c>
      <c r="M1060" t="s">
        <v>198</v>
      </c>
      <c r="N1060" t="s">
        <v>307</v>
      </c>
      <c r="O1060">
        <v>0</v>
      </c>
      <c r="P1060" t="s">
        <v>200</v>
      </c>
      <c r="Q1060">
        <v>52328</v>
      </c>
      <c r="R1060" t="s">
        <v>201</v>
      </c>
      <c r="S1060" t="s">
        <v>202</v>
      </c>
      <c r="T1060" t="s">
        <v>203</v>
      </c>
      <c r="U1060" t="s">
        <v>1848</v>
      </c>
      <c r="V1060" t="s">
        <v>1898</v>
      </c>
      <c r="W1060" t="s">
        <v>658</v>
      </c>
    </row>
    <row r="1061" spans="1:23" x14ac:dyDescent="0.25">
      <c r="A1061" s="15">
        <v>43215</v>
      </c>
      <c r="B1061" t="s">
        <v>1847</v>
      </c>
      <c r="C1061" t="s">
        <v>208</v>
      </c>
      <c r="E1061" t="s">
        <v>195</v>
      </c>
      <c r="F1061">
        <v>14.14</v>
      </c>
      <c r="G1061">
        <v>14.14</v>
      </c>
      <c r="H1061" t="s">
        <v>196</v>
      </c>
      <c r="I1061" t="s">
        <v>197</v>
      </c>
      <c r="J1061">
        <v>14.14</v>
      </c>
      <c r="K1061">
        <v>14.14</v>
      </c>
      <c r="L1061" t="s">
        <v>1847</v>
      </c>
      <c r="M1061" t="s">
        <v>198</v>
      </c>
      <c r="N1061" t="s">
        <v>307</v>
      </c>
      <c r="O1061">
        <v>0</v>
      </c>
      <c r="P1061" t="s">
        <v>200</v>
      </c>
      <c r="Q1061">
        <v>52329</v>
      </c>
      <c r="R1061" t="s">
        <v>201</v>
      </c>
      <c r="S1061" t="s">
        <v>202</v>
      </c>
      <c r="T1061" t="s">
        <v>203</v>
      </c>
      <c r="U1061" t="s">
        <v>1848</v>
      </c>
      <c r="V1061" t="s">
        <v>1899</v>
      </c>
      <c r="W1061" t="s">
        <v>658</v>
      </c>
    </row>
    <row r="1062" spans="1:23" x14ac:dyDescent="0.25">
      <c r="A1062" s="15">
        <v>43215</v>
      </c>
      <c r="B1062" t="s">
        <v>1847</v>
      </c>
      <c r="C1062" t="s">
        <v>208</v>
      </c>
      <c r="E1062" t="s">
        <v>195</v>
      </c>
      <c r="F1062">
        <v>5.27</v>
      </c>
      <c r="G1062">
        <v>5.27</v>
      </c>
      <c r="H1062" t="s">
        <v>196</v>
      </c>
      <c r="I1062" t="s">
        <v>197</v>
      </c>
      <c r="J1062">
        <v>5.27</v>
      </c>
      <c r="K1062">
        <v>5.27</v>
      </c>
      <c r="L1062" t="s">
        <v>1847</v>
      </c>
      <c r="M1062" t="s">
        <v>198</v>
      </c>
      <c r="N1062" t="s">
        <v>307</v>
      </c>
      <c r="O1062">
        <v>0</v>
      </c>
      <c r="P1062" t="s">
        <v>200</v>
      </c>
      <c r="Q1062">
        <v>52330</v>
      </c>
      <c r="R1062" t="s">
        <v>201</v>
      </c>
      <c r="S1062" t="s">
        <v>202</v>
      </c>
      <c r="T1062" t="s">
        <v>203</v>
      </c>
      <c r="U1062" t="s">
        <v>1848</v>
      </c>
      <c r="V1062" t="s">
        <v>1900</v>
      </c>
      <c r="W1062" t="s">
        <v>658</v>
      </c>
    </row>
    <row r="1063" spans="1:23" x14ac:dyDescent="0.25">
      <c r="A1063" s="15">
        <v>43215</v>
      </c>
      <c r="B1063" t="s">
        <v>1847</v>
      </c>
      <c r="C1063" t="s">
        <v>208</v>
      </c>
      <c r="E1063" t="s">
        <v>195</v>
      </c>
      <c r="F1063">
        <v>14.14</v>
      </c>
      <c r="G1063">
        <v>14.14</v>
      </c>
      <c r="H1063" t="s">
        <v>196</v>
      </c>
      <c r="I1063" t="s">
        <v>197</v>
      </c>
      <c r="J1063">
        <v>14.14</v>
      </c>
      <c r="K1063">
        <v>14.14</v>
      </c>
      <c r="L1063" t="s">
        <v>1847</v>
      </c>
      <c r="M1063" t="s">
        <v>198</v>
      </c>
      <c r="N1063" t="s">
        <v>307</v>
      </c>
      <c r="O1063">
        <v>0</v>
      </c>
      <c r="P1063" t="s">
        <v>200</v>
      </c>
      <c r="Q1063">
        <v>52331</v>
      </c>
      <c r="R1063" t="s">
        <v>201</v>
      </c>
      <c r="S1063" t="s">
        <v>202</v>
      </c>
      <c r="T1063" t="s">
        <v>203</v>
      </c>
      <c r="U1063" t="s">
        <v>1848</v>
      </c>
      <c r="V1063" t="s">
        <v>1901</v>
      </c>
      <c r="W1063" t="s">
        <v>658</v>
      </c>
    </row>
    <row r="1064" spans="1:23" x14ac:dyDescent="0.25">
      <c r="A1064" s="15">
        <v>43215</v>
      </c>
      <c r="B1064" t="s">
        <v>1847</v>
      </c>
      <c r="C1064" t="s">
        <v>208</v>
      </c>
      <c r="E1064" t="s">
        <v>195</v>
      </c>
      <c r="F1064">
        <v>36.21</v>
      </c>
      <c r="G1064">
        <v>36.21</v>
      </c>
      <c r="H1064" t="s">
        <v>196</v>
      </c>
      <c r="I1064" t="s">
        <v>197</v>
      </c>
      <c r="J1064">
        <v>36.21</v>
      </c>
      <c r="K1064">
        <v>36.21</v>
      </c>
      <c r="L1064" t="s">
        <v>1847</v>
      </c>
      <c r="M1064" t="s">
        <v>198</v>
      </c>
      <c r="N1064" t="s">
        <v>307</v>
      </c>
      <c r="O1064">
        <v>0</v>
      </c>
      <c r="P1064" t="s">
        <v>200</v>
      </c>
      <c r="Q1064">
        <v>52332</v>
      </c>
      <c r="R1064" t="s">
        <v>201</v>
      </c>
      <c r="S1064" t="s">
        <v>202</v>
      </c>
      <c r="T1064" t="s">
        <v>203</v>
      </c>
      <c r="U1064" t="s">
        <v>1848</v>
      </c>
      <c r="V1064" t="s">
        <v>1902</v>
      </c>
      <c r="W1064" t="s">
        <v>658</v>
      </c>
    </row>
    <row r="1065" spans="1:23" x14ac:dyDescent="0.25">
      <c r="A1065" s="15">
        <v>43215</v>
      </c>
      <c r="B1065" t="s">
        <v>1847</v>
      </c>
      <c r="C1065" t="s">
        <v>208</v>
      </c>
      <c r="E1065" t="s">
        <v>195</v>
      </c>
      <c r="F1065">
        <v>36.21</v>
      </c>
      <c r="G1065">
        <v>36.21</v>
      </c>
      <c r="H1065" t="s">
        <v>196</v>
      </c>
      <c r="I1065" t="s">
        <v>197</v>
      </c>
      <c r="J1065">
        <v>36.21</v>
      </c>
      <c r="K1065">
        <v>36.21</v>
      </c>
      <c r="L1065" t="s">
        <v>1847</v>
      </c>
      <c r="M1065" t="s">
        <v>198</v>
      </c>
      <c r="N1065" t="s">
        <v>307</v>
      </c>
      <c r="O1065">
        <v>0</v>
      </c>
      <c r="P1065" t="s">
        <v>200</v>
      </c>
      <c r="Q1065">
        <v>52333</v>
      </c>
      <c r="R1065" t="s">
        <v>201</v>
      </c>
      <c r="S1065" t="s">
        <v>202</v>
      </c>
      <c r="T1065" t="s">
        <v>203</v>
      </c>
      <c r="U1065" t="s">
        <v>1848</v>
      </c>
      <c r="V1065" t="s">
        <v>1903</v>
      </c>
      <c r="W1065" t="s">
        <v>658</v>
      </c>
    </row>
    <row r="1066" spans="1:23" x14ac:dyDescent="0.25">
      <c r="A1066" s="15">
        <v>43215</v>
      </c>
      <c r="B1066" t="s">
        <v>1847</v>
      </c>
      <c r="C1066" t="s">
        <v>208</v>
      </c>
      <c r="E1066" t="s">
        <v>195</v>
      </c>
      <c r="F1066">
        <v>14.14</v>
      </c>
      <c r="G1066">
        <v>14.14</v>
      </c>
      <c r="H1066" t="s">
        <v>196</v>
      </c>
      <c r="I1066" t="s">
        <v>197</v>
      </c>
      <c r="J1066">
        <v>14.14</v>
      </c>
      <c r="K1066">
        <v>14.14</v>
      </c>
      <c r="L1066" t="s">
        <v>1847</v>
      </c>
      <c r="M1066" t="s">
        <v>198</v>
      </c>
      <c r="N1066" t="s">
        <v>307</v>
      </c>
      <c r="O1066">
        <v>0</v>
      </c>
      <c r="P1066" t="s">
        <v>200</v>
      </c>
      <c r="Q1066">
        <v>52334</v>
      </c>
      <c r="R1066" t="s">
        <v>201</v>
      </c>
      <c r="S1066" t="s">
        <v>202</v>
      </c>
      <c r="T1066" t="s">
        <v>203</v>
      </c>
      <c r="U1066" t="s">
        <v>1848</v>
      </c>
      <c r="V1066" t="s">
        <v>1904</v>
      </c>
      <c r="W1066" t="s">
        <v>658</v>
      </c>
    </row>
    <row r="1067" spans="1:23" x14ac:dyDescent="0.25">
      <c r="A1067" s="15">
        <v>43215</v>
      </c>
      <c r="B1067" t="s">
        <v>1847</v>
      </c>
      <c r="C1067" t="s">
        <v>208</v>
      </c>
      <c r="E1067" t="s">
        <v>195</v>
      </c>
      <c r="F1067">
        <v>14.14</v>
      </c>
      <c r="G1067">
        <v>14.14</v>
      </c>
      <c r="H1067" t="s">
        <v>196</v>
      </c>
      <c r="I1067" t="s">
        <v>197</v>
      </c>
      <c r="J1067">
        <v>14.14</v>
      </c>
      <c r="K1067">
        <v>14.14</v>
      </c>
      <c r="L1067" t="s">
        <v>1847</v>
      </c>
      <c r="M1067" t="s">
        <v>198</v>
      </c>
      <c r="N1067" t="s">
        <v>307</v>
      </c>
      <c r="O1067">
        <v>0</v>
      </c>
      <c r="P1067" t="s">
        <v>200</v>
      </c>
      <c r="Q1067">
        <v>52335</v>
      </c>
      <c r="R1067" t="s">
        <v>201</v>
      </c>
      <c r="S1067" t="s">
        <v>202</v>
      </c>
      <c r="T1067" t="s">
        <v>203</v>
      </c>
      <c r="U1067" t="s">
        <v>1848</v>
      </c>
      <c r="V1067" t="s">
        <v>1905</v>
      </c>
      <c r="W1067" t="s">
        <v>658</v>
      </c>
    </row>
    <row r="1068" spans="1:23" x14ac:dyDescent="0.25">
      <c r="A1068" s="15">
        <v>43215</v>
      </c>
      <c r="B1068" t="s">
        <v>1847</v>
      </c>
      <c r="C1068" t="s">
        <v>208</v>
      </c>
      <c r="E1068" t="s">
        <v>195</v>
      </c>
      <c r="F1068">
        <v>14.14</v>
      </c>
      <c r="G1068">
        <v>14.14</v>
      </c>
      <c r="H1068" t="s">
        <v>196</v>
      </c>
      <c r="I1068" t="s">
        <v>197</v>
      </c>
      <c r="J1068">
        <v>14.14</v>
      </c>
      <c r="K1068">
        <v>14.14</v>
      </c>
      <c r="L1068" t="s">
        <v>1847</v>
      </c>
      <c r="M1068" t="s">
        <v>198</v>
      </c>
      <c r="N1068" t="s">
        <v>307</v>
      </c>
      <c r="O1068">
        <v>0</v>
      </c>
      <c r="P1068" t="s">
        <v>200</v>
      </c>
      <c r="Q1068">
        <v>52336</v>
      </c>
      <c r="R1068" t="s">
        <v>201</v>
      </c>
      <c r="S1068" t="s">
        <v>202</v>
      </c>
      <c r="T1068" t="s">
        <v>203</v>
      </c>
      <c r="U1068" t="s">
        <v>1848</v>
      </c>
      <c r="V1068" t="s">
        <v>1906</v>
      </c>
      <c r="W1068" t="s">
        <v>658</v>
      </c>
    </row>
    <row r="1069" spans="1:23" x14ac:dyDescent="0.25">
      <c r="A1069" s="15">
        <v>43215</v>
      </c>
      <c r="B1069" t="s">
        <v>1847</v>
      </c>
      <c r="C1069" t="s">
        <v>208</v>
      </c>
      <c r="E1069" t="s">
        <v>195</v>
      </c>
      <c r="F1069">
        <v>12.31</v>
      </c>
      <c r="G1069">
        <v>12.31</v>
      </c>
      <c r="H1069" t="s">
        <v>196</v>
      </c>
      <c r="I1069" t="s">
        <v>197</v>
      </c>
      <c r="J1069">
        <v>12.31</v>
      </c>
      <c r="K1069">
        <v>12.31</v>
      </c>
      <c r="L1069" t="s">
        <v>1847</v>
      </c>
      <c r="M1069" t="s">
        <v>198</v>
      </c>
      <c r="N1069" t="s">
        <v>307</v>
      </c>
      <c r="O1069">
        <v>0</v>
      </c>
      <c r="P1069" t="s">
        <v>200</v>
      </c>
      <c r="Q1069">
        <v>52337</v>
      </c>
      <c r="R1069" t="s">
        <v>201</v>
      </c>
      <c r="S1069" t="s">
        <v>202</v>
      </c>
      <c r="T1069" t="s">
        <v>203</v>
      </c>
      <c r="U1069" t="s">
        <v>1848</v>
      </c>
      <c r="V1069" t="s">
        <v>1907</v>
      </c>
      <c r="W1069" t="s">
        <v>658</v>
      </c>
    </row>
    <row r="1070" spans="1:23" x14ac:dyDescent="0.25">
      <c r="A1070" s="15">
        <v>43215</v>
      </c>
      <c r="B1070" t="s">
        <v>1847</v>
      </c>
      <c r="C1070" t="s">
        <v>208</v>
      </c>
      <c r="E1070" t="s">
        <v>195</v>
      </c>
      <c r="F1070">
        <v>9.2899999999999991</v>
      </c>
      <c r="G1070">
        <v>9.2899999999999991</v>
      </c>
      <c r="H1070" t="s">
        <v>196</v>
      </c>
      <c r="I1070" t="s">
        <v>197</v>
      </c>
      <c r="J1070">
        <v>9.2899999999999991</v>
      </c>
      <c r="K1070">
        <v>9.2899999999999991</v>
      </c>
      <c r="L1070" t="s">
        <v>1847</v>
      </c>
      <c r="M1070" t="s">
        <v>198</v>
      </c>
      <c r="N1070" t="s">
        <v>307</v>
      </c>
      <c r="O1070">
        <v>0</v>
      </c>
      <c r="P1070" t="s">
        <v>200</v>
      </c>
      <c r="Q1070">
        <v>52338</v>
      </c>
      <c r="R1070" t="s">
        <v>201</v>
      </c>
      <c r="S1070" t="s">
        <v>202</v>
      </c>
      <c r="T1070" t="s">
        <v>203</v>
      </c>
      <c r="U1070" t="s">
        <v>1848</v>
      </c>
      <c r="V1070" t="s">
        <v>1908</v>
      </c>
      <c r="W1070" t="s">
        <v>658</v>
      </c>
    </row>
    <row r="1071" spans="1:23" x14ac:dyDescent="0.25">
      <c r="A1071" s="15">
        <v>43215</v>
      </c>
      <c r="B1071" t="s">
        <v>1847</v>
      </c>
      <c r="C1071" t="s">
        <v>208</v>
      </c>
      <c r="E1071" t="s">
        <v>195</v>
      </c>
      <c r="F1071">
        <v>14.14</v>
      </c>
      <c r="G1071">
        <v>14.14</v>
      </c>
      <c r="H1071" t="s">
        <v>196</v>
      </c>
      <c r="I1071" t="s">
        <v>197</v>
      </c>
      <c r="J1071">
        <v>14.14</v>
      </c>
      <c r="K1071">
        <v>14.14</v>
      </c>
      <c r="L1071" t="s">
        <v>1847</v>
      </c>
      <c r="M1071" t="s">
        <v>198</v>
      </c>
      <c r="N1071" t="s">
        <v>307</v>
      </c>
      <c r="O1071">
        <v>0</v>
      </c>
      <c r="P1071" t="s">
        <v>200</v>
      </c>
      <c r="Q1071">
        <v>52339</v>
      </c>
      <c r="R1071" t="s">
        <v>201</v>
      </c>
      <c r="S1071" t="s">
        <v>202</v>
      </c>
      <c r="T1071" t="s">
        <v>203</v>
      </c>
      <c r="U1071" t="s">
        <v>1848</v>
      </c>
      <c r="V1071" t="s">
        <v>1909</v>
      </c>
      <c r="W1071" t="s">
        <v>658</v>
      </c>
    </row>
    <row r="1072" spans="1:23" x14ac:dyDescent="0.25">
      <c r="A1072" s="15">
        <v>43215</v>
      </c>
      <c r="B1072" t="s">
        <v>1847</v>
      </c>
      <c r="C1072" t="s">
        <v>208</v>
      </c>
      <c r="E1072" t="s">
        <v>195</v>
      </c>
      <c r="F1072">
        <v>14.14</v>
      </c>
      <c r="G1072">
        <v>14.14</v>
      </c>
      <c r="H1072" t="s">
        <v>196</v>
      </c>
      <c r="I1072" t="s">
        <v>197</v>
      </c>
      <c r="J1072">
        <v>14.14</v>
      </c>
      <c r="K1072">
        <v>14.14</v>
      </c>
      <c r="L1072" t="s">
        <v>1847</v>
      </c>
      <c r="M1072" t="s">
        <v>198</v>
      </c>
      <c r="N1072" t="s">
        <v>307</v>
      </c>
      <c r="O1072">
        <v>0</v>
      </c>
      <c r="P1072" t="s">
        <v>200</v>
      </c>
      <c r="Q1072">
        <v>52340</v>
      </c>
      <c r="R1072" t="s">
        <v>201</v>
      </c>
      <c r="S1072" t="s">
        <v>202</v>
      </c>
      <c r="T1072" t="s">
        <v>203</v>
      </c>
      <c r="U1072" t="s">
        <v>1848</v>
      </c>
      <c r="V1072" t="s">
        <v>1910</v>
      </c>
      <c r="W1072" t="s">
        <v>658</v>
      </c>
    </row>
    <row r="1073" spans="1:23" x14ac:dyDescent="0.25">
      <c r="A1073" s="15">
        <v>43215</v>
      </c>
      <c r="B1073" t="s">
        <v>1847</v>
      </c>
      <c r="C1073" t="s">
        <v>208</v>
      </c>
      <c r="E1073" t="s">
        <v>195</v>
      </c>
      <c r="F1073">
        <v>9.44</v>
      </c>
      <c r="G1073">
        <v>9.44</v>
      </c>
      <c r="H1073" t="s">
        <v>196</v>
      </c>
      <c r="I1073" t="s">
        <v>197</v>
      </c>
      <c r="J1073">
        <v>9.44</v>
      </c>
      <c r="K1073">
        <v>9.44</v>
      </c>
      <c r="L1073" t="s">
        <v>1847</v>
      </c>
      <c r="M1073" t="s">
        <v>198</v>
      </c>
      <c r="N1073" t="s">
        <v>307</v>
      </c>
      <c r="O1073">
        <v>0</v>
      </c>
      <c r="P1073" t="s">
        <v>200</v>
      </c>
      <c r="Q1073">
        <v>52341</v>
      </c>
      <c r="R1073" t="s">
        <v>201</v>
      </c>
      <c r="S1073" t="s">
        <v>202</v>
      </c>
      <c r="T1073" t="s">
        <v>203</v>
      </c>
      <c r="U1073" t="s">
        <v>1848</v>
      </c>
      <c r="V1073" t="s">
        <v>1911</v>
      </c>
      <c r="W1073" t="s">
        <v>658</v>
      </c>
    </row>
    <row r="1074" spans="1:23" x14ac:dyDescent="0.25">
      <c r="A1074" s="15">
        <v>43215</v>
      </c>
      <c r="B1074" t="s">
        <v>1847</v>
      </c>
      <c r="C1074" t="s">
        <v>208</v>
      </c>
      <c r="E1074" t="s">
        <v>195</v>
      </c>
      <c r="F1074">
        <v>6.1</v>
      </c>
      <c r="G1074">
        <v>6.1</v>
      </c>
      <c r="H1074" t="s">
        <v>196</v>
      </c>
      <c r="I1074" t="s">
        <v>197</v>
      </c>
      <c r="J1074">
        <v>6.1</v>
      </c>
      <c r="K1074">
        <v>6.1</v>
      </c>
      <c r="L1074" t="s">
        <v>1847</v>
      </c>
      <c r="M1074" t="s">
        <v>198</v>
      </c>
      <c r="N1074" t="s">
        <v>307</v>
      </c>
      <c r="O1074">
        <v>0</v>
      </c>
      <c r="P1074" t="s">
        <v>200</v>
      </c>
      <c r="Q1074">
        <v>52342</v>
      </c>
      <c r="R1074" t="s">
        <v>201</v>
      </c>
      <c r="S1074" t="s">
        <v>202</v>
      </c>
      <c r="T1074" t="s">
        <v>203</v>
      </c>
      <c r="U1074" t="s">
        <v>1848</v>
      </c>
      <c r="V1074" t="s">
        <v>1912</v>
      </c>
      <c r="W1074" t="s">
        <v>658</v>
      </c>
    </row>
    <row r="1075" spans="1:23" x14ac:dyDescent="0.25">
      <c r="A1075" s="15">
        <v>43215</v>
      </c>
      <c r="B1075" t="s">
        <v>1847</v>
      </c>
      <c r="C1075" t="s">
        <v>208</v>
      </c>
      <c r="E1075" t="s">
        <v>195</v>
      </c>
      <c r="F1075">
        <v>14.14</v>
      </c>
      <c r="G1075">
        <v>14.14</v>
      </c>
      <c r="H1075" t="s">
        <v>196</v>
      </c>
      <c r="I1075" t="s">
        <v>197</v>
      </c>
      <c r="J1075">
        <v>14.14</v>
      </c>
      <c r="K1075">
        <v>14.14</v>
      </c>
      <c r="L1075" t="s">
        <v>1847</v>
      </c>
      <c r="M1075" t="s">
        <v>198</v>
      </c>
      <c r="N1075" t="s">
        <v>307</v>
      </c>
      <c r="O1075">
        <v>0</v>
      </c>
      <c r="P1075" t="s">
        <v>200</v>
      </c>
      <c r="Q1075">
        <v>52343</v>
      </c>
      <c r="R1075" t="s">
        <v>201</v>
      </c>
      <c r="S1075" t="s">
        <v>202</v>
      </c>
      <c r="T1075" t="s">
        <v>203</v>
      </c>
      <c r="U1075" t="s">
        <v>1848</v>
      </c>
      <c r="V1075" t="s">
        <v>1913</v>
      </c>
      <c r="W1075" t="s">
        <v>658</v>
      </c>
    </row>
    <row r="1076" spans="1:23" x14ac:dyDescent="0.25">
      <c r="A1076" s="15">
        <v>43215</v>
      </c>
      <c r="B1076" t="s">
        <v>1847</v>
      </c>
      <c r="C1076" t="s">
        <v>208</v>
      </c>
      <c r="E1076" t="s">
        <v>195</v>
      </c>
      <c r="F1076">
        <v>36.21</v>
      </c>
      <c r="G1076">
        <v>36.21</v>
      </c>
      <c r="H1076" t="s">
        <v>196</v>
      </c>
      <c r="I1076" t="s">
        <v>197</v>
      </c>
      <c r="J1076">
        <v>36.21</v>
      </c>
      <c r="K1076">
        <v>36.21</v>
      </c>
      <c r="L1076" t="s">
        <v>1847</v>
      </c>
      <c r="M1076" t="s">
        <v>198</v>
      </c>
      <c r="N1076" t="s">
        <v>307</v>
      </c>
      <c r="O1076">
        <v>0</v>
      </c>
      <c r="P1076" t="s">
        <v>200</v>
      </c>
      <c r="Q1076">
        <v>52344</v>
      </c>
      <c r="R1076" t="s">
        <v>201</v>
      </c>
      <c r="S1076" t="s">
        <v>202</v>
      </c>
      <c r="T1076" t="s">
        <v>203</v>
      </c>
      <c r="U1076" t="s">
        <v>1848</v>
      </c>
      <c r="V1076" t="s">
        <v>1914</v>
      </c>
      <c r="W1076" t="s">
        <v>658</v>
      </c>
    </row>
    <row r="1077" spans="1:23" x14ac:dyDescent="0.25">
      <c r="A1077" s="15">
        <v>43215</v>
      </c>
      <c r="B1077" t="s">
        <v>1847</v>
      </c>
      <c r="C1077" t="s">
        <v>208</v>
      </c>
      <c r="E1077" t="s">
        <v>195</v>
      </c>
      <c r="F1077">
        <v>14.14</v>
      </c>
      <c r="G1077">
        <v>14.14</v>
      </c>
      <c r="H1077" t="s">
        <v>196</v>
      </c>
      <c r="I1077" t="s">
        <v>197</v>
      </c>
      <c r="J1077">
        <v>14.14</v>
      </c>
      <c r="K1077">
        <v>14.14</v>
      </c>
      <c r="L1077" t="s">
        <v>1847</v>
      </c>
      <c r="M1077" t="s">
        <v>198</v>
      </c>
      <c r="N1077" t="s">
        <v>307</v>
      </c>
      <c r="O1077">
        <v>0</v>
      </c>
      <c r="P1077" t="s">
        <v>200</v>
      </c>
      <c r="Q1077">
        <v>52345</v>
      </c>
      <c r="R1077" t="s">
        <v>201</v>
      </c>
      <c r="S1077" t="s">
        <v>202</v>
      </c>
      <c r="T1077" t="s">
        <v>203</v>
      </c>
      <c r="U1077" t="s">
        <v>1848</v>
      </c>
      <c r="V1077" t="s">
        <v>1915</v>
      </c>
      <c r="W1077" t="s">
        <v>658</v>
      </c>
    </row>
    <row r="1078" spans="1:23" x14ac:dyDescent="0.25">
      <c r="A1078" s="15">
        <v>43215</v>
      </c>
      <c r="B1078" t="s">
        <v>1847</v>
      </c>
      <c r="C1078" t="s">
        <v>208</v>
      </c>
      <c r="E1078" t="s">
        <v>195</v>
      </c>
      <c r="F1078">
        <v>5.27</v>
      </c>
      <c r="G1078">
        <v>5.27</v>
      </c>
      <c r="H1078" t="s">
        <v>196</v>
      </c>
      <c r="I1078" t="s">
        <v>197</v>
      </c>
      <c r="J1078">
        <v>5.27</v>
      </c>
      <c r="K1078">
        <v>5.27</v>
      </c>
      <c r="L1078" t="s">
        <v>1847</v>
      </c>
      <c r="M1078" t="s">
        <v>198</v>
      </c>
      <c r="N1078" t="s">
        <v>307</v>
      </c>
      <c r="O1078">
        <v>0</v>
      </c>
      <c r="P1078" t="s">
        <v>200</v>
      </c>
      <c r="Q1078">
        <v>52346</v>
      </c>
      <c r="R1078" t="s">
        <v>201</v>
      </c>
      <c r="S1078" t="s">
        <v>202</v>
      </c>
      <c r="T1078" t="s">
        <v>203</v>
      </c>
      <c r="U1078" t="s">
        <v>1848</v>
      </c>
      <c r="V1078" t="s">
        <v>1916</v>
      </c>
      <c r="W1078" t="s">
        <v>658</v>
      </c>
    </row>
    <row r="1079" spans="1:23" x14ac:dyDescent="0.25">
      <c r="A1079" s="15">
        <v>43215</v>
      </c>
      <c r="B1079" t="s">
        <v>1847</v>
      </c>
      <c r="C1079" t="s">
        <v>208</v>
      </c>
      <c r="E1079" t="s">
        <v>195</v>
      </c>
      <c r="F1079">
        <v>14.14</v>
      </c>
      <c r="G1079">
        <v>14.14</v>
      </c>
      <c r="H1079" t="s">
        <v>196</v>
      </c>
      <c r="I1079" t="s">
        <v>197</v>
      </c>
      <c r="J1079">
        <v>14.14</v>
      </c>
      <c r="K1079">
        <v>14.14</v>
      </c>
      <c r="L1079" t="s">
        <v>1847</v>
      </c>
      <c r="M1079" t="s">
        <v>198</v>
      </c>
      <c r="N1079" t="s">
        <v>307</v>
      </c>
      <c r="O1079">
        <v>0</v>
      </c>
      <c r="P1079" t="s">
        <v>200</v>
      </c>
      <c r="Q1079">
        <v>52347</v>
      </c>
      <c r="R1079" t="s">
        <v>201</v>
      </c>
      <c r="S1079" t="s">
        <v>202</v>
      </c>
      <c r="T1079" t="s">
        <v>203</v>
      </c>
      <c r="U1079" t="s">
        <v>1848</v>
      </c>
      <c r="V1079" t="s">
        <v>1917</v>
      </c>
      <c r="W1079" t="s">
        <v>658</v>
      </c>
    </row>
    <row r="1080" spans="1:23" x14ac:dyDescent="0.25">
      <c r="A1080" s="15">
        <v>43215</v>
      </c>
      <c r="B1080" t="s">
        <v>1847</v>
      </c>
      <c r="C1080" t="s">
        <v>208</v>
      </c>
      <c r="E1080" t="s">
        <v>195</v>
      </c>
      <c r="F1080">
        <v>6.1</v>
      </c>
      <c r="G1080">
        <v>6.1</v>
      </c>
      <c r="H1080" t="s">
        <v>196</v>
      </c>
      <c r="I1080" t="s">
        <v>197</v>
      </c>
      <c r="J1080">
        <v>6.1</v>
      </c>
      <c r="K1080">
        <v>6.1</v>
      </c>
      <c r="L1080" t="s">
        <v>1847</v>
      </c>
      <c r="M1080" t="s">
        <v>198</v>
      </c>
      <c r="N1080" t="s">
        <v>307</v>
      </c>
      <c r="O1080">
        <v>0</v>
      </c>
      <c r="P1080" t="s">
        <v>200</v>
      </c>
      <c r="Q1080">
        <v>52348</v>
      </c>
      <c r="R1080" t="s">
        <v>201</v>
      </c>
      <c r="S1080" t="s">
        <v>202</v>
      </c>
      <c r="T1080" t="s">
        <v>203</v>
      </c>
      <c r="U1080" t="s">
        <v>1848</v>
      </c>
      <c r="V1080" t="s">
        <v>1918</v>
      </c>
      <c r="W1080" t="s">
        <v>658</v>
      </c>
    </row>
    <row r="1081" spans="1:23" x14ac:dyDescent="0.25">
      <c r="A1081" s="15">
        <v>43215</v>
      </c>
      <c r="B1081" t="s">
        <v>1847</v>
      </c>
      <c r="C1081" t="s">
        <v>208</v>
      </c>
      <c r="E1081" t="s">
        <v>195</v>
      </c>
      <c r="F1081">
        <v>14.14</v>
      </c>
      <c r="G1081">
        <v>14.14</v>
      </c>
      <c r="H1081" t="s">
        <v>196</v>
      </c>
      <c r="I1081" t="s">
        <v>197</v>
      </c>
      <c r="J1081">
        <v>14.14</v>
      </c>
      <c r="K1081">
        <v>14.14</v>
      </c>
      <c r="L1081" t="s">
        <v>1847</v>
      </c>
      <c r="M1081" t="s">
        <v>198</v>
      </c>
      <c r="N1081" t="s">
        <v>307</v>
      </c>
      <c r="O1081">
        <v>0</v>
      </c>
      <c r="P1081" t="s">
        <v>200</v>
      </c>
      <c r="Q1081">
        <v>52349</v>
      </c>
      <c r="R1081" t="s">
        <v>201</v>
      </c>
      <c r="S1081" t="s">
        <v>202</v>
      </c>
      <c r="T1081" t="s">
        <v>203</v>
      </c>
      <c r="U1081" t="s">
        <v>1848</v>
      </c>
      <c r="V1081" t="s">
        <v>1919</v>
      </c>
      <c r="W1081" t="s">
        <v>658</v>
      </c>
    </row>
    <row r="1082" spans="1:23" x14ac:dyDescent="0.25">
      <c r="A1082" s="15">
        <v>43215</v>
      </c>
      <c r="B1082" t="s">
        <v>1847</v>
      </c>
      <c r="C1082" t="s">
        <v>208</v>
      </c>
      <c r="E1082" t="s">
        <v>195</v>
      </c>
      <c r="F1082">
        <v>14.14</v>
      </c>
      <c r="G1082">
        <v>14.14</v>
      </c>
      <c r="H1082" t="s">
        <v>196</v>
      </c>
      <c r="I1082" t="s">
        <v>197</v>
      </c>
      <c r="J1082">
        <v>14.14</v>
      </c>
      <c r="K1082">
        <v>14.14</v>
      </c>
      <c r="L1082" t="s">
        <v>1847</v>
      </c>
      <c r="M1082" t="s">
        <v>198</v>
      </c>
      <c r="N1082" t="s">
        <v>307</v>
      </c>
      <c r="O1082">
        <v>0</v>
      </c>
      <c r="P1082" t="s">
        <v>200</v>
      </c>
      <c r="Q1082">
        <v>52350</v>
      </c>
      <c r="R1082" t="s">
        <v>201</v>
      </c>
      <c r="S1082" t="s">
        <v>202</v>
      </c>
      <c r="T1082" t="s">
        <v>203</v>
      </c>
      <c r="U1082" t="s">
        <v>1848</v>
      </c>
      <c r="V1082" t="s">
        <v>1920</v>
      </c>
      <c r="W1082" t="s">
        <v>658</v>
      </c>
    </row>
    <row r="1083" spans="1:23" x14ac:dyDescent="0.25">
      <c r="A1083" s="15">
        <v>43215</v>
      </c>
      <c r="B1083" t="s">
        <v>1847</v>
      </c>
      <c r="C1083" t="s">
        <v>208</v>
      </c>
      <c r="E1083" t="s">
        <v>195</v>
      </c>
      <c r="F1083">
        <v>24.16</v>
      </c>
      <c r="G1083">
        <v>24.16</v>
      </c>
      <c r="H1083" t="s">
        <v>196</v>
      </c>
      <c r="I1083" t="s">
        <v>197</v>
      </c>
      <c r="J1083">
        <v>24.16</v>
      </c>
      <c r="K1083">
        <v>24.16</v>
      </c>
      <c r="L1083" t="s">
        <v>1847</v>
      </c>
      <c r="M1083" t="s">
        <v>198</v>
      </c>
      <c r="N1083" t="s">
        <v>307</v>
      </c>
      <c r="O1083">
        <v>0</v>
      </c>
      <c r="P1083" t="s">
        <v>200</v>
      </c>
      <c r="Q1083">
        <v>52351</v>
      </c>
      <c r="R1083" t="s">
        <v>201</v>
      </c>
      <c r="S1083" t="s">
        <v>202</v>
      </c>
      <c r="T1083" t="s">
        <v>203</v>
      </c>
      <c r="U1083" t="s">
        <v>1848</v>
      </c>
      <c r="V1083" t="s">
        <v>1921</v>
      </c>
      <c r="W1083" t="s">
        <v>658</v>
      </c>
    </row>
    <row r="1084" spans="1:23" x14ac:dyDescent="0.25">
      <c r="A1084" s="15">
        <v>43215</v>
      </c>
      <c r="B1084" t="s">
        <v>1847</v>
      </c>
      <c r="C1084" t="s">
        <v>208</v>
      </c>
      <c r="E1084" t="s">
        <v>195</v>
      </c>
      <c r="F1084">
        <v>23</v>
      </c>
      <c r="G1084">
        <v>23</v>
      </c>
      <c r="H1084" t="s">
        <v>196</v>
      </c>
      <c r="I1084" t="s">
        <v>197</v>
      </c>
      <c r="J1084">
        <v>23</v>
      </c>
      <c r="K1084">
        <v>23</v>
      </c>
      <c r="L1084" t="s">
        <v>1847</v>
      </c>
      <c r="M1084" t="s">
        <v>198</v>
      </c>
      <c r="N1084" t="s">
        <v>307</v>
      </c>
      <c r="O1084">
        <v>0</v>
      </c>
      <c r="P1084" t="s">
        <v>200</v>
      </c>
      <c r="Q1084">
        <v>52352</v>
      </c>
      <c r="R1084" t="s">
        <v>201</v>
      </c>
      <c r="S1084" t="s">
        <v>202</v>
      </c>
      <c r="T1084" t="s">
        <v>203</v>
      </c>
      <c r="U1084" t="s">
        <v>1848</v>
      </c>
      <c r="V1084" t="s">
        <v>1922</v>
      </c>
      <c r="W1084" t="s">
        <v>658</v>
      </c>
    </row>
    <row r="1085" spans="1:23" x14ac:dyDescent="0.25">
      <c r="A1085" s="15">
        <v>43215</v>
      </c>
      <c r="B1085" t="s">
        <v>1847</v>
      </c>
      <c r="C1085" t="s">
        <v>208</v>
      </c>
      <c r="E1085" t="s">
        <v>195</v>
      </c>
      <c r="F1085">
        <v>334.94</v>
      </c>
      <c r="G1085">
        <v>334.94</v>
      </c>
      <c r="H1085" t="s">
        <v>196</v>
      </c>
      <c r="I1085" t="s">
        <v>197</v>
      </c>
      <c r="J1085">
        <v>334.94</v>
      </c>
      <c r="K1085">
        <v>334.94</v>
      </c>
      <c r="L1085" t="s">
        <v>1847</v>
      </c>
      <c r="M1085" t="s">
        <v>198</v>
      </c>
      <c r="N1085" t="s">
        <v>307</v>
      </c>
      <c r="O1085">
        <v>0</v>
      </c>
      <c r="P1085" t="s">
        <v>200</v>
      </c>
      <c r="Q1085">
        <v>52353</v>
      </c>
      <c r="R1085" t="s">
        <v>201</v>
      </c>
      <c r="S1085" t="s">
        <v>202</v>
      </c>
      <c r="T1085" t="s">
        <v>203</v>
      </c>
      <c r="U1085" t="s">
        <v>1848</v>
      </c>
      <c r="V1085" t="s">
        <v>1923</v>
      </c>
      <c r="W1085" t="s">
        <v>658</v>
      </c>
    </row>
    <row r="1086" spans="1:23" x14ac:dyDescent="0.25">
      <c r="A1086" s="15">
        <v>43215</v>
      </c>
      <c r="B1086" t="s">
        <v>1847</v>
      </c>
      <c r="C1086" t="s">
        <v>208</v>
      </c>
      <c r="E1086" t="s">
        <v>195</v>
      </c>
      <c r="F1086">
        <v>271.94</v>
      </c>
      <c r="G1086">
        <v>271.94</v>
      </c>
      <c r="H1086" t="s">
        <v>196</v>
      </c>
      <c r="I1086" t="s">
        <v>197</v>
      </c>
      <c r="J1086">
        <v>271.94</v>
      </c>
      <c r="K1086">
        <v>271.94</v>
      </c>
      <c r="L1086" t="s">
        <v>1847</v>
      </c>
      <c r="M1086" t="s">
        <v>198</v>
      </c>
      <c r="N1086" t="s">
        <v>307</v>
      </c>
      <c r="O1086">
        <v>0</v>
      </c>
      <c r="P1086" t="s">
        <v>200</v>
      </c>
      <c r="Q1086">
        <v>52354</v>
      </c>
      <c r="R1086" t="s">
        <v>201</v>
      </c>
      <c r="S1086" t="s">
        <v>202</v>
      </c>
      <c r="T1086" t="s">
        <v>203</v>
      </c>
      <c r="U1086" t="s">
        <v>1848</v>
      </c>
      <c r="V1086" t="s">
        <v>1924</v>
      </c>
      <c r="W1086" t="s">
        <v>658</v>
      </c>
    </row>
    <row r="1087" spans="1:23" x14ac:dyDescent="0.25">
      <c r="A1087" s="15">
        <v>43215</v>
      </c>
      <c r="B1087" t="s">
        <v>1847</v>
      </c>
      <c r="C1087" t="s">
        <v>208</v>
      </c>
      <c r="E1087" t="s">
        <v>195</v>
      </c>
      <c r="F1087">
        <v>118.77</v>
      </c>
      <c r="G1087">
        <v>118.77</v>
      </c>
      <c r="H1087" t="s">
        <v>196</v>
      </c>
      <c r="I1087" t="s">
        <v>197</v>
      </c>
      <c r="J1087">
        <v>118.77</v>
      </c>
      <c r="K1087">
        <v>118.77</v>
      </c>
      <c r="L1087" t="s">
        <v>1847</v>
      </c>
      <c r="M1087" t="s">
        <v>198</v>
      </c>
      <c r="N1087" t="s">
        <v>307</v>
      </c>
      <c r="O1087">
        <v>0</v>
      </c>
      <c r="P1087" t="s">
        <v>200</v>
      </c>
      <c r="Q1087">
        <v>52355</v>
      </c>
      <c r="R1087" t="s">
        <v>201</v>
      </c>
      <c r="S1087" t="s">
        <v>202</v>
      </c>
      <c r="T1087" t="s">
        <v>203</v>
      </c>
      <c r="U1087" t="s">
        <v>1848</v>
      </c>
      <c r="V1087" t="s">
        <v>1925</v>
      </c>
      <c r="W1087" t="s">
        <v>658</v>
      </c>
    </row>
    <row r="1088" spans="1:23" x14ac:dyDescent="0.25">
      <c r="A1088" s="15">
        <v>43215</v>
      </c>
      <c r="B1088" t="s">
        <v>1847</v>
      </c>
      <c r="C1088" t="s">
        <v>208</v>
      </c>
      <c r="E1088" t="s">
        <v>195</v>
      </c>
      <c r="F1088">
        <v>212.08</v>
      </c>
      <c r="G1088">
        <v>212.08</v>
      </c>
      <c r="H1088" t="s">
        <v>196</v>
      </c>
      <c r="I1088" t="s">
        <v>197</v>
      </c>
      <c r="J1088">
        <v>212.08</v>
      </c>
      <c r="K1088">
        <v>212.08</v>
      </c>
      <c r="L1088" t="s">
        <v>1847</v>
      </c>
      <c r="M1088" t="s">
        <v>198</v>
      </c>
      <c r="N1088" t="s">
        <v>307</v>
      </c>
      <c r="O1088">
        <v>0</v>
      </c>
      <c r="P1088" t="s">
        <v>200</v>
      </c>
      <c r="Q1088">
        <v>52356</v>
      </c>
      <c r="R1088" t="s">
        <v>201</v>
      </c>
      <c r="S1088" t="s">
        <v>202</v>
      </c>
      <c r="T1088" t="s">
        <v>203</v>
      </c>
      <c r="U1088" t="s">
        <v>1848</v>
      </c>
      <c r="V1088" t="s">
        <v>1926</v>
      </c>
      <c r="W1088" t="s">
        <v>658</v>
      </c>
    </row>
    <row r="1089" spans="1:23" x14ac:dyDescent="0.25">
      <c r="A1089" s="15">
        <v>43215</v>
      </c>
      <c r="B1089" t="s">
        <v>1847</v>
      </c>
      <c r="C1089" t="s">
        <v>208</v>
      </c>
      <c r="E1089" t="s">
        <v>195</v>
      </c>
      <c r="F1089">
        <v>95.63</v>
      </c>
      <c r="G1089">
        <v>95.63</v>
      </c>
      <c r="H1089" t="s">
        <v>196</v>
      </c>
      <c r="I1089" t="s">
        <v>197</v>
      </c>
      <c r="J1089">
        <v>95.63</v>
      </c>
      <c r="K1089">
        <v>95.63</v>
      </c>
      <c r="L1089" t="s">
        <v>1847</v>
      </c>
      <c r="M1089" t="s">
        <v>198</v>
      </c>
      <c r="N1089" t="s">
        <v>307</v>
      </c>
      <c r="O1089">
        <v>0</v>
      </c>
      <c r="P1089" t="s">
        <v>200</v>
      </c>
      <c r="Q1089">
        <v>52357</v>
      </c>
      <c r="R1089" t="s">
        <v>201</v>
      </c>
      <c r="S1089" t="s">
        <v>202</v>
      </c>
      <c r="T1089" t="s">
        <v>203</v>
      </c>
      <c r="U1089" t="s">
        <v>1848</v>
      </c>
      <c r="V1089" t="s">
        <v>1927</v>
      </c>
      <c r="W1089" t="s">
        <v>658</v>
      </c>
    </row>
    <row r="1090" spans="1:23" x14ac:dyDescent="0.25">
      <c r="A1090" s="15">
        <v>43215</v>
      </c>
      <c r="B1090" t="s">
        <v>1847</v>
      </c>
      <c r="C1090" t="s">
        <v>208</v>
      </c>
      <c r="E1090" t="s">
        <v>195</v>
      </c>
      <c r="F1090">
        <v>80</v>
      </c>
      <c r="G1090">
        <v>80</v>
      </c>
      <c r="H1090" t="s">
        <v>196</v>
      </c>
      <c r="I1090" t="s">
        <v>197</v>
      </c>
      <c r="J1090">
        <v>80</v>
      </c>
      <c r="K1090">
        <v>80</v>
      </c>
      <c r="L1090" t="s">
        <v>1847</v>
      </c>
      <c r="M1090" t="s">
        <v>198</v>
      </c>
      <c r="N1090" t="s">
        <v>307</v>
      </c>
      <c r="O1090">
        <v>0</v>
      </c>
      <c r="P1090" t="s">
        <v>200</v>
      </c>
      <c r="Q1090">
        <v>52358</v>
      </c>
      <c r="R1090" t="s">
        <v>201</v>
      </c>
      <c r="S1090" t="s">
        <v>202</v>
      </c>
      <c r="T1090" t="s">
        <v>203</v>
      </c>
      <c r="U1090" t="s">
        <v>1848</v>
      </c>
      <c r="V1090" t="s">
        <v>1928</v>
      </c>
      <c r="W1090" t="s">
        <v>658</v>
      </c>
    </row>
    <row r="1091" spans="1:23" x14ac:dyDescent="0.25">
      <c r="A1091" s="15">
        <v>43215</v>
      </c>
      <c r="B1091" t="s">
        <v>1847</v>
      </c>
      <c r="C1091" t="s">
        <v>208</v>
      </c>
      <c r="E1091" t="s">
        <v>195</v>
      </c>
      <c r="F1091">
        <v>389.1</v>
      </c>
      <c r="G1091">
        <v>389.1</v>
      </c>
      <c r="H1091" t="s">
        <v>196</v>
      </c>
      <c r="I1091" t="s">
        <v>197</v>
      </c>
      <c r="J1091">
        <v>389.1</v>
      </c>
      <c r="K1091">
        <v>389.1</v>
      </c>
      <c r="L1091" t="s">
        <v>1847</v>
      </c>
      <c r="M1091" t="s">
        <v>198</v>
      </c>
      <c r="N1091" t="s">
        <v>307</v>
      </c>
      <c r="O1091">
        <v>0</v>
      </c>
      <c r="P1091" t="s">
        <v>200</v>
      </c>
      <c r="Q1091">
        <v>52359</v>
      </c>
      <c r="R1091" t="s">
        <v>201</v>
      </c>
      <c r="S1091" t="s">
        <v>202</v>
      </c>
      <c r="T1091" t="s">
        <v>203</v>
      </c>
      <c r="U1091" t="s">
        <v>1848</v>
      </c>
      <c r="V1091" t="s">
        <v>1929</v>
      </c>
      <c r="W1091" t="s">
        <v>658</v>
      </c>
    </row>
    <row r="1092" spans="1:23" x14ac:dyDescent="0.25">
      <c r="A1092" s="15">
        <v>43215</v>
      </c>
      <c r="B1092" t="s">
        <v>1847</v>
      </c>
      <c r="C1092" t="s">
        <v>208</v>
      </c>
      <c r="E1092" t="s">
        <v>195</v>
      </c>
      <c r="F1092">
        <v>43.23</v>
      </c>
      <c r="G1092">
        <v>43.23</v>
      </c>
      <c r="H1092" t="s">
        <v>196</v>
      </c>
      <c r="I1092" t="s">
        <v>197</v>
      </c>
      <c r="J1092">
        <v>43.23</v>
      </c>
      <c r="K1092">
        <v>43.23</v>
      </c>
      <c r="L1092" t="s">
        <v>1847</v>
      </c>
      <c r="M1092" t="s">
        <v>198</v>
      </c>
      <c r="N1092" t="s">
        <v>307</v>
      </c>
      <c r="O1092">
        <v>0</v>
      </c>
      <c r="P1092" t="s">
        <v>200</v>
      </c>
      <c r="Q1092">
        <v>52360</v>
      </c>
      <c r="R1092" t="s">
        <v>201</v>
      </c>
      <c r="S1092" t="s">
        <v>202</v>
      </c>
      <c r="T1092" t="s">
        <v>203</v>
      </c>
      <c r="U1092" t="s">
        <v>1848</v>
      </c>
      <c r="V1092" t="s">
        <v>1930</v>
      </c>
      <c r="W1092" t="s">
        <v>658</v>
      </c>
    </row>
    <row r="1093" spans="1:23" x14ac:dyDescent="0.25">
      <c r="A1093" s="15">
        <v>43215</v>
      </c>
      <c r="B1093" t="s">
        <v>1847</v>
      </c>
      <c r="C1093" t="s">
        <v>208</v>
      </c>
      <c r="E1093" t="s">
        <v>195</v>
      </c>
      <c r="F1093">
        <v>24.16</v>
      </c>
      <c r="G1093">
        <v>24.16</v>
      </c>
      <c r="H1093" t="s">
        <v>196</v>
      </c>
      <c r="I1093" t="s">
        <v>197</v>
      </c>
      <c r="J1093">
        <v>24.16</v>
      </c>
      <c r="K1093">
        <v>24.16</v>
      </c>
      <c r="L1093" t="s">
        <v>1847</v>
      </c>
      <c r="M1093" t="s">
        <v>198</v>
      </c>
      <c r="N1093" t="s">
        <v>307</v>
      </c>
      <c r="O1093">
        <v>0</v>
      </c>
      <c r="P1093" t="s">
        <v>200</v>
      </c>
      <c r="Q1093">
        <v>52361</v>
      </c>
      <c r="R1093" t="s">
        <v>201</v>
      </c>
      <c r="S1093" t="s">
        <v>202</v>
      </c>
      <c r="T1093" t="s">
        <v>203</v>
      </c>
      <c r="U1093" t="s">
        <v>1848</v>
      </c>
      <c r="V1093" t="s">
        <v>1931</v>
      </c>
      <c r="W1093" t="s">
        <v>658</v>
      </c>
    </row>
    <row r="1094" spans="1:23" x14ac:dyDescent="0.25">
      <c r="A1094" s="15">
        <v>43215</v>
      </c>
      <c r="B1094" t="s">
        <v>1847</v>
      </c>
      <c r="C1094" t="s">
        <v>208</v>
      </c>
      <c r="E1094" t="s">
        <v>195</v>
      </c>
      <c r="F1094">
        <v>24.16</v>
      </c>
      <c r="G1094">
        <v>24.16</v>
      </c>
      <c r="H1094" t="s">
        <v>196</v>
      </c>
      <c r="I1094" t="s">
        <v>197</v>
      </c>
      <c r="J1094">
        <v>24.16</v>
      </c>
      <c r="K1094">
        <v>24.16</v>
      </c>
      <c r="L1094" t="s">
        <v>1847</v>
      </c>
      <c r="M1094" t="s">
        <v>198</v>
      </c>
      <c r="N1094" t="s">
        <v>307</v>
      </c>
      <c r="O1094">
        <v>0</v>
      </c>
      <c r="P1094" t="s">
        <v>200</v>
      </c>
      <c r="Q1094">
        <v>52362</v>
      </c>
      <c r="R1094" t="s">
        <v>201</v>
      </c>
      <c r="S1094" t="s">
        <v>202</v>
      </c>
      <c r="T1094" t="s">
        <v>203</v>
      </c>
      <c r="U1094" t="s">
        <v>1848</v>
      </c>
      <c r="V1094" t="s">
        <v>1932</v>
      </c>
      <c r="W1094" t="s">
        <v>658</v>
      </c>
    </row>
    <row r="1095" spans="1:23" x14ac:dyDescent="0.25">
      <c r="A1095" s="15">
        <v>43215</v>
      </c>
      <c r="B1095" t="s">
        <v>1847</v>
      </c>
      <c r="C1095" t="s">
        <v>208</v>
      </c>
      <c r="E1095" t="s">
        <v>195</v>
      </c>
      <c r="F1095">
        <v>180.73</v>
      </c>
      <c r="G1095">
        <v>180.73</v>
      </c>
      <c r="H1095" t="s">
        <v>196</v>
      </c>
      <c r="I1095" t="s">
        <v>197</v>
      </c>
      <c r="J1095">
        <v>180.73</v>
      </c>
      <c r="K1095">
        <v>180.73</v>
      </c>
      <c r="L1095" t="s">
        <v>1847</v>
      </c>
      <c r="M1095" t="s">
        <v>198</v>
      </c>
      <c r="N1095" t="s">
        <v>307</v>
      </c>
      <c r="O1095">
        <v>0</v>
      </c>
      <c r="P1095" t="s">
        <v>200</v>
      </c>
      <c r="Q1095">
        <v>52363</v>
      </c>
      <c r="R1095" t="s">
        <v>201</v>
      </c>
      <c r="S1095" t="s">
        <v>202</v>
      </c>
      <c r="T1095" t="s">
        <v>203</v>
      </c>
      <c r="U1095" t="s">
        <v>1848</v>
      </c>
      <c r="V1095" t="s">
        <v>1933</v>
      </c>
      <c r="W1095" t="s">
        <v>658</v>
      </c>
    </row>
    <row r="1096" spans="1:23" x14ac:dyDescent="0.25">
      <c r="A1096" s="15">
        <v>43215</v>
      </c>
      <c r="B1096" t="s">
        <v>1847</v>
      </c>
      <c r="C1096" t="s">
        <v>208</v>
      </c>
      <c r="E1096" t="s">
        <v>195</v>
      </c>
      <c r="F1096">
        <v>127.7</v>
      </c>
      <c r="G1096">
        <v>127.7</v>
      </c>
      <c r="H1096" t="s">
        <v>196</v>
      </c>
      <c r="I1096" t="s">
        <v>197</v>
      </c>
      <c r="J1096">
        <v>127.7</v>
      </c>
      <c r="K1096">
        <v>127.7</v>
      </c>
      <c r="L1096" t="s">
        <v>1847</v>
      </c>
      <c r="M1096" t="s">
        <v>198</v>
      </c>
      <c r="N1096" t="s">
        <v>307</v>
      </c>
      <c r="O1096">
        <v>0</v>
      </c>
      <c r="P1096" t="s">
        <v>200</v>
      </c>
      <c r="Q1096">
        <v>52364</v>
      </c>
      <c r="R1096" t="s">
        <v>201</v>
      </c>
      <c r="S1096" t="s">
        <v>202</v>
      </c>
      <c r="T1096" t="s">
        <v>203</v>
      </c>
      <c r="U1096" t="s">
        <v>1848</v>
      </c>
      <c r="V1096" t="s">
        <v>1934</v>
      </c>
      <c r="W1096" t="s">
        <v>658</v>
      </c>
    </row>
    <row r="1097" spans="1:23" x14ac:dyDescent="0.25">
      <c r="A1097" s="15">
        <v>43215</v>
      </c>
      <c r="B1097" t="s">
        <v>1847</v>
      </c>
      <c r="C1097" t="s">
        <v>208</v>
      </c>
      <c r="E1097" t="s">
        <v>195</v>
      </c>
      <c r="F1097">
        <v>6.21</v>
      </c>
      <c r="G1097">
        <v>6.21</v>
      </c>
      <c r="H1097" t="s">
        <v>196</v>
      </c>
      <c r="I1097" t="s">
        <v>197</v>
      </c>
      <c r="J1097">
        <v>6.21</v>
      </c>
      <c r="K1097">
        <v>6.21</v>
      </c>
      <c r="L1097" t="s">
        <v>1847</v>
      </c>
      <c r="M1097" t="s">
        <v>198</v>
      </c>
      <c r="N1097" t="s">
        <v>307</v>
      </c>
      <c r="O1097">
        <v>0</v>
      </c>
      <c r="P1097" t="s">
        <v>200</v>
      </c>
      <c r="Q1097">
        <v>52365</v>
      </c>
      <c r="R1097" t="s">
        <v>201</v>
      </c>
      <c r="S1097" t="s">
        <v>202</v>
      </c>
      <c r="T1097" t="s">
        <v>203</v>
      </c>
      <c r="U1097" t="s">
        <v>1848</v>
      </c>
      <c r="V1097" t="s">
        <v>1935</v>
      </c>
      <c r="W1097" t="s">
        <v>658</v>
      </c>
    </row>
    <row r="1098" spans="1:23" x14ac:dyDescent="0.25">
      <c r="A1098" s="15">
        <v>43215</v>
      </c>
      <c r="B1098" t="s">
        <v>1847</v>
      </c>
      <c r="C1098" t="s">
        <v>208</v>
      </c>
      <c r="E1098" t="s">
        <v>195</v>
      </c>
      <c r="F1098">
        <v>9.44</v>
      </c>
      <c r="G1098">
        <v>9.44</v>
      </c>
      <c r="H1098" t="s">
        <v>196</v>
      </c>
      <c r="I1098" t="s">
        <v>197</v>
      </c>
      <c r="J1098">
        <v>9.44</v>
      </c>
      <c r="K1098">
        <v>9.44</v>
      </c>
      <c r="L1098" t="s">
        <v>1847</v>
      </c>
      <c r="M1098" t="s">
        <v>198</v>
      </c>
      <c r="N1098" t="s">
        <v>307</v>
      </c>
      <c r="O1098">
        <v>0</v>
      </c>
      <c r="P1098" t="s">
        <v>200</v>
      </c>
      <c r="Q1098">
        <v>52366</v>
      </c>
      <c r="R1098" t="s">
        <v>201</v>
      </c>
      <c r="S1098" t="s">
        <v>202</v>
      </c>
      <c r="T1098" t="s">
        <v>203</v>
      </c>
      <c r="U1098" t="s">
        <v>1848</v>
      </c>
      <c r="V1098" t="s">
        <v>1936</v>
      </c>
      <c r="W1098" t="s">
        <v>658</v>
      </c>
    </row>
    <row r="1099" spans="1:23" x14ac:dyDescent="0.25">
      <c r="A1099" s="15">
        <v>43215</v>
      </c>
      <c r="B1099" t="s">
        <v>1847</v>
      </c>
      <c r="C1099" t="s">
        <v>208</v>
      </c>
      <c r="E1099" t="s">
        <v>195</v>
      </c>
      <c r="F1099">
        <v>6.21</v>
      </c>
      <c r="G1099">
        <v>6.21</v>
      </c>
      <c r="H1099" t="s">
        <v>196</v>
      </c>
      <c r="I1099" t="s">
        <v>197</v>
      </c>
      <c r="J1099">
        <v>6.21</v>
      </c>
      <c r="K1099">
        <v>6.21</v>
      </c>
      <c r="L1099" t="s">
        <v>1847</v>
      </c>
      <c r="M1099" t="s">
        <v>198</v>
      </c>
      <c r="N1099" t="s">
        <v>307</v>
      </c>
      <c r="O1099">
        <v>0</v>
      </c>
      <c r="P1099" t="s">
        <v>200</v>
      </c>
      <c r="Q1099">
        <v>52367</v>
      </c>
      <c r="R1099" t="s">
        <v>201</v>
      </c>
      <c r="S1099" t="s">
        <v>202</v>
      </c>
      <c r="T1099" t="s">
        <v>203</v>
      </c>
      <c r="U1099" t="s">
        <v>1848</v>
      </c>
      <c r="V1099" t="s">
        <v>1937</v>
      </c>
      <c r="W1099" t="s">
        <v>658</v>
      </c>
    </row>
    <row r="1100" spans="1:23" x14ac:dyDescent="0.25">
      <c r="A1100" s="15">
        <v>43215</v>
      </c>
      <c r="B1100" t="s">
        <v>1847</v>
      </c>
      <c r="C1100" t="s">
        <v>208</v>
      </c>
      <c r="E1100" t="s">
        <v>195</v>
      </c>
      <c r="F1100">
        <v>4.0599999999999996</v>
      </c>
      <c r="G1100">
        <v>4.0599999999999996</v>
      </c>
      <c r="H1100" t="s">
        <v>196</v>
      </c>
      <c r="I1100" t="s">
        <v>197</v>
      </c>
      <c r="J1100">
        <v>4.0599999999999996</v>
      </c>
      <c r="K1100">
        <v>4.0599999999999996</v>
      </c>
      <c r="L1100" t="s">
        <v>1847</v>
      </c>
      <c r="M1100" t="s">
        <v>198</v>
      </c>
      <c r="N1100" t="s">
        <v>307</v>
      </c>
      <c r="O1100">
        <v>0</v>
      </c>
      <c r="P1100" t="s">
        <v>200</v>
      </c>
      <c r="Q1100">
        <v>52368</v>
      </c>
      <c r="R1100" t="s">
        <v>201</v>
      </c>
      <c r="S1100" t="s">
        <v>202</v>
      </c>
      <c r="T1100" t="s">
        <v>203</v>
      </c>
      <c r="U1100" t="s">
        <v>1848</v>
      </c>
      <c r="V1100" t="s">
        <v>1938</v>
      </c>
      <c r="W1100" t="s">
        <v>658</v>
      </c>
    </row>
    <row r="1101" spans="1:23" x14ac:dyDescent="0.25">
      <c r="A1101" s="15">
        <v>43215</v>
      </c>
      <c r="B1101" t="s">
        <v>1847</v>
      </c>
      <c r="C1101" t="s">
        <v>208</v>
      </c>
      <c r="E1101" t="s">
        <v>195</v>
      </c>
      <c r="F1101">
        <v>9.44</v>
      </c>
      <c r="G1101">
        <v>9.44</v>
      </c>
      <c r="H1101" t="s">
        <v>196</v>
      </c>
      <c r="I1101" t="s">
        <v>197</v>
      </c>
      <c r="J1101">
        <v>9.44</v>
      </c>
      <c r="K1101">
        <v>9.44</v>
      </c>
      <c r="L1101" t="s">
        <v>1847</v>
      </c>
      <c r="M1101" t="s">
        <v>198</v>
      </c>
      <c r="N1101" t="s">
        <v>307</v>
      </c>
      <c r="O1101">
        <v>0</v>
      </c>
      <c r="P1101" t="s">
        <v>200</v>
      </c>
      <c r="Q1101">
        <v>52369</v>
      </c>
      <c r="R1101" t="s">
        <v>201</v>
      </c>
      <c r="S1101" t="s">
        <v>202</v>
      </c>
      <c r="T1101" t="s">
        <v>203</v>
      </c>
      <c r="U1101" t="s">
        <v>1848</v>
      </c>
      <c r="V1101" t="s">
        <v>1939</v>
      </c>
      <c r="W1101" t="s">
        <v>658</v>
      </c>
    </row>
    <row r="1102" spans="1:23" x14ac:dyDescent="0.25">
      <c r="A1102" s="15">
        <v>43215</v>
      </c>
      <c r="B1102" t="s">
        <v>1847</v>
      </c>
      <c r="C1102" t="s">
        <v>208</v>
      </c>
      <c r="E1102" t="s">
        <v>195</v>
      </c>
      <c r="F1102">
        <v>9.44</v>
      </c>
      <c r="G1102">
        <v>9.44</v>
      </c>
      <c r="H1102" t="s">
        <v>196</v>
      </c>
      <c r="I1102" t="s">
        <v>197</v>
      </c>
      <c r="J1102">
        <v>9.44</v>
      </c>
      <c r="K1102">
        <v>9.44</v>
      </c>
      <c r="L1102" t="s">
        <v>1847</v>
      </c>
      <c r="M1102" t="s">
        <v>198</v>
      </c>
      <c r="N1102" t="s">
        <v>307</v>
      </c>
      <c r="O1102">
        <v>0</v>
      </c>
      <c r="P1102" t="s">
        <v>200</v>
      </c>
      <c r="Q1102">
        <v>52370</v>
      </c>
      <c r="R1102" t="s">
        <v>201</v>
      </c>
      <c r="S1102" t="s">
        <v>202</v>
      </c>
      <c r="T1102" t="s">
        <v>203</v>
      </c>
      <c r="U1102" t="s">
        <v>1848</v>
      </c>
      <c r="V1102" t="s">
        <v>1940</v>
      </c>
      <c r="W1102" t="s">
        <v>658</v>
      </c>
    </row>
    <row r="1103" spans="1:23" x14ac:dyDescent="0.25">
      <c r="A1103" s="15">
        <v>43215</v>
      </c>
      <c r="B1103" t="s">
        <v>1847</v>
      </c>
      <c r="C1103" t="s">
        <v>208</v>
      </c>
      <c r="E1103" t="s">
        <v>195</v>
      </c>
      <c r="F1103">
        <v>18.88</v>
      </c>
      <c r="G1103">
        <v>18.88</v>
      </c>
      <c r="H1103" t="s">
        <v>196</v>
      </c>
      <c r="I1103" t="s">
        <v>197</v>
      </c>
      <c r="J1103">
        <v>18.88</v>
      </c>
      <c r="K1103">
        <v>18.88</v>
      </c>
      <c r="L1103" t="s">
        <v>1847</v>
      </c>
      <c r="M1103" t="s">
        <v>198</v>
      </c>
      <c r="N1103" t="s">
        <v>307</v>
      </c>
      <c r="O1103">
        <v>0</v>
      </c>
      <c r="P1103" t="s">
        <v>200</v>
      </c>
      <c r="Q1103">
        <v>52371</v>
      </c>
      <c r="R1103" t="s">
        <v>201</v>
      </c>
      <c r="S1103" t="s">
        <v>202</v>
      </c>
      <c r="T1103" t="s">
        <v>203</v>
      </c>
      <c r="U1103" t="s">
        <v>1848</v>
      </c>
      <c r="V1103" t="s">
        <v>1941</v>
      </c>
      <c r="W1103" t="s">
        <v>658</v>
      </c>
    </row>
    <row r="1104" spans="1:23" x14ac:dyDescent="0.25">
      <c r="A1104" s="15">
        <v>43215</v>
      </c>
      <c r="B1104" t="s">
        <v>1847</v>
      </c>
      <c r="C1104" t="s">
        <v>208</v>
      </c>
      <c r="E1104" t="s">
        <v>195</v>
      </c>
      <c r="F1104">
        <v>18.88</v>
      </c>
      <c r="G1104">
        <v>18.88</v>
      </c>
      <c r="H1104" t="s">
        <v>196</v>
      </c>
      <c r="I1104" t="s">
        <v>197</v>
      </c>
      <c r="J1104">
        <v>18.88</v>
      </c>
      <c r="K1104">
        <v>18.88</v>
      </c>
      <c r="L1104" t="s">
        <v>1847</v>
      </c>
      <c r="M1104" t="s">
        <v>198</v>
      </c>
      <c r="N1104" t="s">
        <v>307</v>
      </c>
      <c r="O1104">
        <v>0</v>
      </c>
      <c r="P1104" t="s">
        <v>200</v>
      </c>
      <c r="Q1104">
        <v>52372</v>
      </c>
      <c r="R1104" t="s">
        <v>201</v>
      </c>
      <c r="S1104" t="s">
        <v>202</v>
      </c>
      <c r="T1104" t="s">
        <v>203</v>
      </c>
      <c r="U1104" t="s">
        <v>1848</v>
      </c>
      <c r="V1104" t="s">
        <v>1942</v>
      </c>
      <c r="W1104" t="s">
        <v>658</v>
      </c>
    </row>
    <row r="1105" spans="1:23" x14ac:dyDescent="0.25">
      <c r="A1105" s="15">
        <v>43215</v>
      </c>
      <c r="B1105" t="s">
        <v>1847</v>
      </c>
      <c r="C1105" t="s">
        <v>208</v>
      </c>
      <c r="E1105" t="s">
        <v>195</v>
      </c>
      <c r="F1105">
        <v>18.88</v>
      </c>
      <c r="G1105">
        <v>18.88</v>
      </c>
      <c r="H1105" t="s">
        <v>196</v>
      </c>
      <c r="I1105" t="s">
        <v>197</v>
      </c>
      <c r="J1105">
        <v>18.88</v>
      </c>
      <c r="K1105">
        <v>18.88</v>
      </c>
      <c r="L1105" t="s">
        <v>1847</v>
      </c>
      <c r="M1105" t="s">
        <v>198</v>
      </c>
      <c r="N1105" t="s">
        <v>307</v>
      </c>
      <c r="O1105">
        <v>0</v>
      </c>
      <c r="P1105" t="s">
        <v>200</v>
      </c>
      <c r="Q1105">
        <v>52373</v>
      </c>
      <c r="R1105" t="s">
        <v>201</v>
      </c>
      <c r="S1105" t="s">
        <v>202</v>
      </c>
      <c r="T1105" t="s">
        <v>203</v>
      </c>
      <c r="U1105" t="s">
        <v>1848</v>
      </c>
      <c r="V1105" t="s">
        <v>1943</v>
      </c>
      <c r="W1105" t="s">
        <v>658</v>
      </c>
    </row>
    <row r="1106" spans="1:23" x14ac:dyDescent="0.25">
      <c r="A1106" s="15">
        <v>43215</v>
      </c>
      <c r="B1106" t="s">
        <v>1847</v>
      </c>
      <c r="C1106" t="s">
        <v>208</v>
      </c>
      <c r="E1106" t="s">
        <v>195</v>
      </c>
      <c r="F1106">
        <v>16.600000000000001</v>
      </c>
      <c r="G1106">
        <v>16.600000000000001</v>
      </c>
      <c r="H1106" t="s">
        <v>196</v>
      </c>
      <c r="I1106" t="s">
        <v>197</v>
      </c>
      <c r="J1106">
        <v>16.600000000000001</v>
      </c>
      <c r="K1106">
        <v>16.600000000000001</v>
      </c>
      <c r="L1106" t="s">
        <v>1847</v>
      </c>
      <c r="M1106" t="s">
        <v>198</v>
      </c>
      <c r="N1106" t="s">
        <v>307</v>
      </c>
      <c r="O1106">
        <v>0</v>
      </c>
      <c r="P1106" t="s">
        <v>200</v>
      </c>
      <c r="Q1106">
        <v>52374</v>
      </c>
      <c r="R1106" t="s">
        <v>201</v>
      </c>
      <c r="S1106" t="s">
        <v>202</v>
      </c>
      <c r="T1106" t="s">
        <v>203</v>
      </c>
      <c r="U1106" t="s">
        <v>1848</v>
      </c>
      <c r="V1106" t="s">
        <v>1944</v>
      </c>
      <c r="W1106" t="s">
        <v>658</v>
      </c>
    </row>
    <row r="1107" spans="1:23" x14ac:dyDescent="0.25">
      <c r="A1107" s="15">
        <v>43215</v>
      </c>
      <c r="B1107" t="s">
        <v>1847</v>
      </c>
      <c r="C1107" t="s">
        <v>208</v>
      </c>
      <c r="E1107" t="s">
        <v>195</v>
      </c>
      <c r="F1107">
        <v>5.84</v>
      </c>
      <c r="G1107">
        <v>5.84</v>
      </c>
      <c r="H1107" t="s">
        <v>196</v>
      </c>
      <c r="I1107" t="s">
        <v>197</v>
      </c>
      <c r="J1107">
        <v>5.84</v>
      </c>
      <c r="K1107">
        <v>5.84</v>
      </c>
      <c r="L1107" t="s">
        <v>1847</v>
      </c>
      <c r="M1107" t="s">
        <v>198</v>
      </c>
      <c r="N1107" t="s">
        <v>307</v>
      </c>
      <c r="O1107">
        <v>0</v>
      </c>
      <c r="P1107" t="s">
        <v>200</v>
      </c>
      <c r="Q1107">
        <v>52375</v>
      </c>
      <c r="R1107" t="s">
        <v>201</v>
      </c>
      <c r="S1107" t="s">
        <v>202</v>
      </c>
      <c r="T1107" t="s">
        <v>203</v>
      </c>
      <c r="U1107" t="s">
        <v>1848</v>
      </c>
      <c r="V1107" t="s">
        <v>1945</v>
      </c>
      <c r="W1107" t="s">
        <v>658</v>
      </c>
    </row>
    <row r="1108" spans="1:23" x14ac:dyDescent="0.25">
      <c r="A1108" s="15">
        <v>43215</v>
      </c>
      <c r="B1108" t="s">
        <v>1847</v>
      </c>
      <c r="C1108" t="s">
        <v>208</v>
      </c>
      <c r="E1108" t="s">
        <v>195</v>
      </c>
      <c r="F1108">
        <v>18.52</v>
      </c>
      <c r="G1108">
        <v>18.52</v>
      </c>
      <c r="H1108" t="s">
        <v>196</v>
      </c>
      <c r="I1108" t="s">
        <v>197</v>
      </c>
      <c r="J1108">
        <v>18.52</v>
      </c>
      <c r="K1108">
        <v>18.52</v>
      </c>
      <c r="L1108" t="s">
        <v>1847</v>
      </c>
      <c r="M1108" t="s">
        <v>198</v>
      </c>
      <c r="N1108" t="s">
        <v>307</v>
      </c>
      <c r="O1108">
        <v>0</v>
      </c>
      <c r="P1108" t="s">
        <v>200</v>
      </c>
      <c r="Q1108">
        <v>52376</v>
      </c>
      <c r="R1108" t="s">
        <v>201</v>
      </c>
      <c r="S1108" t="s">
        <v>202</v>
      </c>
      <c r="T1108" t="s">
        <v>203</v>
      </c>
      <c r="U1108" t="s">
        <v>1848</v>
      </c>
      <c r="V1108" t="s">
        <v>1946</v>
      </c>
      <c r="W1108" t="s">
        <v>658</v>
      </c>
    </row>
    <row r="1109" spans="1:23" x14ac:dyDescent="0.25">
      <c r="A1109" s="15">
        <v>43215</v>
      </c>
      <c r="B1109" t="s">
        <v>1847</v>
      </c>
      <c r="C1109" t="s">
        <v>208</v>
      </c>
      <c r="E1109" t="s">
        <v>195</v>
      </c>
      <c r="F1109">
        <v>7.04</v>
      </c>
      <c r="G1109">
        <v>7.04</v>
      </c>
      <c r="H1109" t="s">
        <v>196</v>
      </c>
      <c r="I1109" t="s">
        <v>197</v>
      </c>
      <c r="J1109">
        <v>7.04</v>
      </c>
      <c r="K1109">
        <v>7.04</v>
      </c>
      <c r="L1109" t="s">
        <v>1847</v>
      </c>
      <c r="M1109" t="s">
        <v>198</v>
      </c>
      <c r="N1109" t="s">
        <v>307</v>
      </c>
      <c r="O1109">
        <v>0</v>
      </c>
      <c r="P1109" t="s">
        <v>200</v>
      </c>
      <c r="Q1109">
        <v>52377</v>
      </c>
      <c r="R1109" t="s">
        <v>201</v>
      </c>
      <c r="S1109" t="s">
        <v>202</v>
      </c>
      <c r="T1109" t="s">
        <v>203</v>
      </c>
      <c r="U1109" t="s">
        <v>1848</v>
      </c>
      <c r="V1109" t="s">
        <v>1947</v>
      </c>
      <c r="W1109" t="s">
        <v>658</v>
      </c>
    </row>
    <row r="1110" spans="1:23" x14ac:dyDescent="0.25">
      <c r="A1110" s="15">
        <v>43215</v>
      </c>
      <c r="B1110" t="s">
        <v>1847</v>
      </c>
      <c r="C1110" t="s">
        <v>208</v>
      </c>
      <c r="E1110" t="s">
        <v>195</v>
      </c>
      <c r="F1110">
        <v>0.18</v>
      </c>
      <c r="G1110">
        <v>0.18</v>
      </c>
      <c r="H1110" t="s">
        <v>196</v>
      </c>
      <c r="I1110" t="s">
        <v>197</v>
      </c>
      <c r="J1110">
        <v>0.18</v>
      </c>
      <c r="K1110">
        <v>0.18</v>
      </c>
      <c r="L1110" t="s">
        <v>1847</v>
      </c>
      <c r="M1110" t="s">
        <v>198</v>
      </c>
      <c r="N1110" t="s">
        <v>307</v>
      </c>
      <c r="O1110">
        <v>0</v>
      </c>
      <c r="P1110" t="s">
        <v>200</v>
      </c>
      <c r="Q1110">
        <v>52378</v>
      </c>
      <c r="R1110" t="s">
        <v>201</v>
      </c>
      <c r="S1110" t="s">
        <v>202</v>
      </c>
      <c r="T1110" t="s">
        <v>203</v>
      </c>
      <c r="U1110" t="s">
        <v>1848</v>
      </c>
      <c r="V1110" t="s">
        <v>1948</v>
      </c>
      <c r="W1110" t="s">
        <v>658</v>
      </c>
    </row>
    <row r="1111" spans="1:23" x14ac:dyDescent="0.25">
      <c r="A1111" s="15">
        <v>43215</v>
      </c>
      <c r="B1111" t="s">
        <v>1847</v>
      </c>
      <c r="C1111" t="s">
        <v>208</v>
      </c>
      <c r="E1111" t="s">
        <v>195</v>
      </c>
      <c r="F1111">
        <v>8.3000000000000007</v>
      </c>
      <c r="G1111">
        <v>8.3000000000000007</v>
      </c>
      <c r="H1111" t="s">
        <v>196</v>
      </c>
      <c r="I1111" t="s">
        <v>197</v>
      </c>
      <c r="J1111">
        <v>8.3000000000000007</v>
      </c>
      <c r="K1111">
        <v>8.3000000000000007</v>
      </c>
      <c r="L1111" t="s">
        <v>1847</v>
      </c>
      <c r="M1111" t="s">
        <v>198</v>
      </c>
      <c r="N1111" t="s">
        <v>307</v>
      </c>
      <c r="O1111">
        <v>0</v>
      </c>
      <c r="P1111" t="s">
        <v>200</v>
      </c>
      <c r="Q1111">
        <v>52379</v>
      </c>
      <c r="R1111" t="s">
        <v>201</v>
      </c>
      <c r="S1111" t="s">
        <v>202</v>
      </c>
      <c r="T1111" t="s">
        <v>203</v>
      </c>
      <c r="U1111" t="s">
        <v>1848</v>
      </c>
      <c r="V1111" t="s">
        <v>1949</v>
      </c>
      <c r="W1111" t="s">
        <v>658</v>
      </c>
    </row>
    <row r="1112" spans="1:23" x14ac:dyDescent="0.25">
      <c r="A1112" s="15">
        <v>43215</v>
      </c>
      <c r="B1112" t="s">
        <v>1847</v>
      </c>
      <c r="C1112" t="s">
        <v>211</v>
      </c>
      <c r="E1112" t="s">
        <v>195</v>
      </c>
      <c r="F1112">
        <v>1.1200000000000001</v>
      </c>
      <c r="G1112">
        <v>1.1200000000000001</v>
      </c>
      <c r="H1112" t="s">
        <v>196</v>
      </c>
      <c r="I1112" t="s">
        <v>197</v>
      </c>
      <c r="J1112">
        <v>1.1200000000000001</v>
      </c>
      <c r="K1112">
        <v>1.1200000000000001</v>
      </c>
      <c r="L1112" t="s">
        <v>1847</v>
      </c>
      <c r="M1112" t="s">
        <v>198</v>
      </c>
      <c r="N1112" t="s">
        <v>307</v>
      </c>
      <c r="O1112">
        <v>0</v>
      </c>
      <c r="P1112" t="s">
        <v>200</v>
      </c>
      <c r="Q1112">
        <v>52529</v>
      </c>
      <c r="R1112" t="s">
        <v>201</v>
      </c>
      <c r="S1112" t="s">
        <v>202</v>
      </c>
      <c r="T1112" t="s">
        <v>203</v>
      </c>
      <c r="U1112" t="s">
        <v>1950</v>
      </c>
      <c r="V1112" t="s">
        <v>1951</v>
      </c>
      <c r="W1112" t="s">
        <v>658</v>
      </c>
    </row>
    <row r="1113" spans="1:23" x14ac:dyDescent="0.25">
      <c r="A1113" s="15">
        <v>43215</v>
      </c>
      <c r="B1113" t="s">
        <v>1847</v>
      </c>
      <c r="C1113" t="s">
        <v>211</v>
      </c>
      <c r="E1113" t="s">
        <v>195</v>
      </c>
      <c r="F1113">
        <v>6.1</v>
      </c>
      <c r="G1113">
        <v>6.1</v>
      </c>
      <c r="H1113" t="s">
        <v>196</v>
      </c>
      <c r="I1113" t="s">
        <v>197</v>
      </c>
      <c r="J1113">
        <v>6.1</v>
      </c>
      <c r="K1113">
        <v>6.1</v>
      </c>
      <c r="L1113" t="s">
        <v>1847</v>
      </c>
      <c r="M1113" t="s">
        <v>198</v>
      </c>
      <c r="N1113" t="s">
        <v>307</v>
      </c>
      <c r="O1113">
        <v>0</v>
      </c>
      <c r="P1113" t="s">
        <v>200</v>
      </c>
      <c r="Q1113">
        <v>52530</v>
      </c>
      <c r="R1113" t="s">
        <v>201</v>
      </c>
      <c r="S1113" t="s">
        <v>202</v>
      </c>
      <c r="T1113" t="s">
        <v>203</v>
      </c>
      <c r="U1113" t="s">
        <v>1950</v>
      </c>
      <c r="V1113" t="s">
        <v>1952</v>
      </c>
      <c r="W1113" t="s">
        <v>658</v>
      </c>
    </row>
    <row r="1114" spans="1:23" x14ac:dyDescent="0.25">
      <c r="A1114" s="15">
        <v>43215</v>
      </c>
      <c r="B1114" t="s">
        <v>1847</v>
      </c>
      <c r="C1114" t="s">
        <v>211</v>
      </c>
      <c r="E1114" t="s">
        <v>195</v>
      </c>
      <c r="F1114">
        <v>4.49</v>
      </c>
      <c r="G1114">
        <v>4.49</v>
      </c>
      <c r="H1114" t="s">
        <v>196</v>
      </c>
      <c r="I1114" t="s">
        <v>197</v>
      </c>
      <c r="J1114">
        <v>4.49</v>
      </c>
      <c r="K1114">
        <v>4.49</v>
      </c>
      <c r="L1114" t="s">
        <v>1847</v>
      </c>
      <c r="M1114" t="s">
        <v>198</v>
      </c>
      <c r="N1114" t="s">
        <v>307</v>
      </c>
      <c r="O1114">
        <v>0</v>
      </c>
      <c r="P1114" t="s">
        <v>200</v>
      </c>
      <c r="Q1114">
        <v>52531</v>
      </c>
      <c r="R1114" t="s">
        <v>201</v>
      </c>
      <c r="S1114" t="s">
        <v>202</v>
      </c>
      <c r="T1114" t="s">
        <v>203</v>
      </c>
      <c r="U1114" t="s">
        <v>1950</v>
      </c>
      <c r="V1114" t="s">
        <v>1953</v>
      </c>
      <c r="W1114" t="s">
        <v>658</v>
      </c>
    </row>
    <row r="1115" spans="1:23" x14ac:dyDescent="0.25">
      <c r="A1115" s="15">
        <v>43215</v>
      </c>
      <c r="B1115" t="s">
        <v>1847</v>
      </c>
      <c r="C1115" t="s">
        <v>211</v>
      </c>
      <c r="E1115" t="s">
        <v>195</v>
      </c>
      <c r="F1115">
        <v>14.14</v>
      </c>
      <c r="G1115">
        <v>14.14</v>
      </c>
      <c r="H1115" t="s">
        <v>196</v>
      </c>
      <c r="I1115" t="s">
        <v>197</v>
      </c>
      <c r="J1115">
        <v>14.14</v>
      </c>
      <c r="K1115">
        <v>14.14</v>
      </c>
      <c r="L1115" t="s">
        <v>1847</v>
      </c>
      <c r="M1115" t="s">
        <v>198</v>
      </c>
      <c r="N1115" t="s">
        <v>307</v>
      </c>
      <c r="O1115">
        <v>0</v>
      </c>
      <c r="P1115" t="s">
        <v>200</v>
      </c>
      <c r="Q1115">
        <v>52532</v>
      </c>
      <c r="R1115" t="s">
        <v>201</v>
      </c>
      <c r="S1115" t="s">
        <v>202</v>
      </c>
      <c r="T1115" t="s">
        <v>203</v>
      </c>
      <c r="U1115" t="s">
        <v>1950</v>
      </c>
      <c r="V1115" t="s">
        <v>1954</v>
      </c>
      <c r="W1115" t="s">
        <v>658</v>
      </c>
    </row>
    <row r="1116" spans="1:23" x14ac:dyDescent="0.25">
      <c r="A1116" s="15">
        <v>43215</v>
      </c>
      <c r="B1116" t="s">
        <v>1847</v>
      </c>
      <c r="C1116" t="s">
        <v>211</v>
      </c>
      <c r="E1116" t="s">
        <v>195</v>
      </c>
      <c r="F1116">
        <v>17.48</v>
      </c>
      <c r="G1116">
        <v>17.48</v>
      </c>
      <c r="H1116" t="s">
        <v>196</v>
      </c>
      <c r="I1116" t="s">
        <v>197</v>
      </c>
      <c r="J1116">
        <v>17.48</v>
      </c>
      <c r="K1116">
        <v>17.48</v>
      </c>
      <c r="L1116" t="s">
        <v>1847</v>
      </c>
      <c r="M1116" t="s">
        <v>198</v>
      </c>
      <c r="N1116" t="s">
        <v>307</v>
      </c>
      <c r="O1116">
        <v>0</v>
      </c>
      <c r="P1116" t="s">
        <v>200</v>
      </c>
      <c r="Q1116">
        <v>52533</v>
      </c>
      <c r="R1116" t="s">
        <v>201</v>
      </c>
      <c r="S1116" t="s">
        <v>202</v>
      </c>
      <c r="T1116" t="s">
        <v>203</v>
      </c>
      <c r="U1116" t="s">
        <v>1950</v>
      </c>
      <c r="V1116" t="s">
        <v>1955</v>
      </c>
      <c r="W1116" t="s">
        <v>658</v>
      </c>
    </row>
    <row r="1117" spans="1:23" x14ac:dyDescent="0.25">
      <c r="A1117" s="15">
        <v>43215</v>
      </c>
      <c r="B1117" t="s">
        <v>1847</v>
      </c>
      <c r="C1117" t="s">
        <v>211</v>
      </c>
      <c r="E1117" t="s">
        <v>195</v>
      </c>
      <c r="F1117">
        <v>12.76</v>
      </c>
      <c r="G1117">
        <v>12.76</v>
      </c>
      <c r="H1117" t="s">
        <v>196</v>
      </c>
      <c r="I1117" t="s">
        <v>197</v>
      </c>
      <c r="J1117">
        <v>12.76</v>
      </c>
      <c r="K1117">
        <v>12.76</v>
      </c>
      <c r="L1117" t="s">
        <v>1847</v>
      </c>
      <c r="M1117" t="s">
        <v>198</v>
      </c>
      <c r="N1117" t="s">
        <v>307</v>
      </c>
      <c r="O1117">
        <v>0</v>
      </c>
      <c r="P1117" t="s">
        <v>200</v>
      </c>
      <c r="Q1117">
        <v>52534</v>
      </c>
      <c r="R1117" t="s">
        <v>201</v>
      </c>
      <c r="S1117" t="s">
        <v>202</v>
      </c>
      <c r="T1117" t="s">
        <v>203</v>
      </c>
      <c r="U1117" t="s">
        <v>1950</v>
      </c>
      <c r="V1117" t="s">
        <v>1956</v>
      </c>
      <c r="W1117" t="s">
        <v>658</v>
      </c>
    </row>
    <row r="1118" spans="1:23" x14ac:dyDescent="0.25">
      <c r="A1118" s="15">
        <v>43215</v>
      </c>
      <c r="B1118" t="s">
        <v>1847</v>
      </c>
      <c r="C1118" t="s">
        <v>211</v>
      </c>
      <c r="E1118" t="s">
        <v>195</v>
      </c>
      <c r="F1118">
        <v>23.58</v>
      </c>
      <c r="G1118">
        <v>23.58</v>
      </c>
      <c r="H1118" t="s">
        <v>196</v>
      </c>
      <c r="I1118" t="s">
        <v>197</v>
      </c>
      <c r="J1118">
        <v>23.58</v>
      </c>
      <c r="K1118">
        <v>23.58</v>
      </c>
      <c r="L1118" t="s">
        <v>1847</v>
      </c>
      <c r="M1118" t="s">
        <v>198</v>
      </c>
      <c r="N1118" t="s">
        <v>307</v>
      </c>
      <c r="O1118">
        <v>0</v>
      </c>
      <c r="P1118" t="s">
        <v>200</v>
      </c>
      <c r="Q1118">
        <v>52535</v>
      </c>
      <c r="R1118" t="s">
        <v>201</v>
      </c>
      <c r="S1118" t="s">
        <v>202</v>
      </c>
      <c r="T1118" t="s">
        <v>203</v>
      </c>
      <c r="U1118" t="s">
        <v>1950</v>
      </c>
      <c r="V1118" t="s">
        <v>1957</v>
      </c>
      <c r="W1118" t="s">
        <v>658</v>
      </c>
    </row>
    <row r="1119" spans="1:23" x14ac:dyDescent="0.25">
      <c r="A1119" s="15">
        <v>43215</v>
      </c>
      <c r="B1119" t="s">
        <v>1847</v>
      </c>
      <c r="C1119" t="s">
        <v>211</v>
      </c>
      <c r="E1119" t="s">
        <v>195</v>
      </c>
      <c r="F1119">
        <v>10.37</v>
      </c>
      <c r="G1119">
        <v>10.37</v>
      </c>
      <c r="H1119" t="s">
        <v>196</v>
      </c>
      <c r="I1119" t="s">
        <v>197</v>
      </c>
      <c r="J1119">
        <v>10.37</v>
      </c>
      <c r="K1119">
        <v>10.37</v>
      </c>
      <c r="L1119" t="s">
        <v>1847</v>
      </c>
      <c r="M1119" t="s">
        <v>198</v>
      </c>
      <c r="N1119" t="s">
        <v>307</v>
      </c>
      <c r="O1119">
        <v>0</v>
      </c>
      <c r="P1119" t="s">
        <v>200</v>
      </c>
      <c r="Q1119">
        <v>52536</v>
      </c>
      <c r="R1119" t="s">
        <v>201</v>
      </c>
      <c r="S1119" t="s">
        <v>202</v>
      </c>
      <c r="T1119" t="s">
        <v>203</v>
      </c>
      <c r="U1119" t="s">
        <v>1950</v>
      </c>
      <c r="V1119" t="s">
        <v>1958</v>
      </c>
      <c r="W1119" t="s">
        <v>658</v>
      </c>
    </row>
    <row r="1120" spans="1:23" x14ac:dyDescent="0.25">
      <c r="A1120" s="15">
        <v>43215</v>
      </c>
      <c r="B1120" t="s">
        <v>1847</v>
      </c>
      <c r="C1120" t="s">
        <v>211</v>
      </c>
      <c r="E1120" t="s">
        <v>195</v>
      </c>
      <c r="F1120">
        <v>23.58</v>
      </c>
      <c r="G1120">
        <v>23.58</v>
      </c>
      <c r="H1120" t="s">
        <v>196</v>
      </c>
      <c r="I1120" t="s">
        <v>197</v>
      </c>
      <c r="J1120">
        <v>23.58</v>
      </c>
      <c r="K1120">
        <v>23.58</v>
      </c>
      <c r="L1120" t="s">
        <v>1847</v>
      </c>
      <c r="M1120" t="s">
        <v>198</v>
      </c>
      <c r="N1120" t="s">
        <v>307</v>
      </c>
      <c r="O1120">
        <v>0</v>
      </c>
      <c r="P1120" t="s">
        <v>200</v>
      </c>
      <c r="Q1120">
        <v>52537</v>
      </c>
      <c r="R1120" t="s">
        <v>201</v>
      </c>
      <c r="S1120" t="s">
        <v>202</v>
      </c>
      <c r="T1120" t="s">
        <v>203</v>
      </c>
      <c r="U1120" t="s">
        <v>1950</v>
      </c>
      <c r="V1120" t="s">
        <v>1959</v>
      </c>
      <c r="W1120" t="s">
        <v>658</v>
      </c>
    </row>
    <row r="1121" spans="1:23" x14ac:dyDescent="0.25">
      <c r="A1121" s="15">
        <v>43215</v>
      </c>
      <c r="B1121" t="s">
        <v>1847</v>
      </c>
      <c r="C1121" t="s">
        <v>211</v>
      </c>
      <c r="E1121" t="s">
        <v>195</v>
      </c>
      <c r="F1121">
        <v>23.58</v>
      </c>
      <c r="G1121">
        <v>23.58</v>
      </c>
      <c r="H1121" t="s">
        <v>196</v>
      </c>
      <c r="I1121" t="s">
        <v>197</v>
      </c>
      <c r="J1121">
        <v>23.58</v>
      </c>
      <c r="K1121">
        <v>23.58</v>
      </c>
      <c r="L1121" t="s">
        <v>1847</v>
      </c>
      <c r="M1121" t="s">
        <v>198</v>
      </c>
      <c r="N1121" t="s">
        <v>307</v>
      </c>
      <c r="O1121">
        <v>0</v>
      </c>
      <c r="P1121" t="s">
        <v>200</v>
      </c>
      <c r="Q1121">
        <v>52538</v>
      </c>
      <c r="R1121" t="s">
        <v>201</v>
      </c>
      <c r="S1121" t="s">
        <v>202</v>
      </c>
      <c r="T1121" t="s">
        <v>203</v>
      </c>
      <c r="U1121" t="s">
        <v>1950</v>
      </c>
      <c r="V1121" t="s">
        <v>1960</v>
      </c>
      <c r="W1121" t="s">
        <v>658</v>
      </c>
    </row>
    <row r="1122" spans="1:23" x14ac:dyDescent="0.25">
      <c r="A1122" s="15">
        <v>43215</v>
      </c>
      <c r="B1122" t="s">
        <v>1847</v>
      </c>
      <c r="C1122" t="s">
        <v>211</v>
      </c>
      <c r="E1122" t="s">
        <v>195</v>
      </c>
      <c r="F1122">
        <v>23.58</v>
      </c>
      <c r="G1122">
        <v>23.58</v>
      </c>
      <c r="H1122" t="s">
        <v>196</v>
      </c>
      <c r="I1122" t="s">
        <v>197</v>
      </c>
      <c r="J1122">
        <v>23.58</v>
      </c>
      <c r="K1122">
        <v>23.58</v>
      </c>
      <c r="L1122" t="s">
        <v>1847</v>
      </c>
      <c r="M1122" t="s">
        <v>198</v>
      </c>
      <c r="N1122" t="s">
        <v>307</v>
      </c>
      <c r="O1122">
        <v>0</v>
      </c>
      <c r="P1122" t="s">
        <v>200</v>
      </c>
      <c r="Q1122">
        <v>52539</v>
      </c>
      <c r="R1122" t="s">
        <v>201</v>
      </c>
      <c r="S1122" t="s">
        <v>202</v>
      </c>
      <c r="T1122" t="s">
        <v>203</v>
      </c>
      <c r="U1122" t="s">
        <v>1950</v>
      </c>
      <c r="V1122" t="s">
        <v>1961</v>
      </c>
      <c r="W1122" t="s">
        <v>658</v>
      </c>
    </row>
    <row r="1123" spans="1:23" x14ac:dyDescent="0.25">
      <c r="A1123" s="15">
        <v>43215</v>
      </c>
      <c r="B1123" t="s">
        <v>1847</v>
      </c>
      <c r="C1123" t="s">
        <v>211</v>
      </c>
      <c r="E1123" t="s">
        <v>195</v>
      </c>
      <c r="F1123">
        <v>8.7899999999999991</v>
      </c>
      <c r="G1123">
        <v>8.7899999999999991</v>
      </c>
      <c r="H1123" t="s">
        <v>196</v>
      </c>
      <c r="I1123" t="s">
        <v>197</v>
      </c>
      <c r="J1123">
        <v>8.7899999999999991</v>
      </c>
      <c r="K1123">
        <v>8.7899999999999991</v>
      </c>
      <c r="L1123" t="s">
        <v>1847</v>
      </c>
      <c r="M1123" t="s">
        <v>198</v>
      </c>
      <c r="N1123" t="s">
        <v>307</v>
      </c>
      <c r="O1123">
        <v>0</v>
      </c>
      <c r="P1123" t="s">
        <v>200</v>
      </c>
      <c r="Q1123">
        <v>52540</v>
      </c>
      <c r="R1123" t="s">
        <v>201</v>
      </c>
      <c r="S1123" t="s">
        <v>202</v>
      </c>
      <c r="T1123" t="s">
        <v>203</v>
      </c>
      <c r="U1123" t="s">
        <v>1950</v>
      </c>
      <c r="V1123" t="s">
        <v>1962</v>
      </c>
      <c r="W1123" t="s">
        <v>658</v>
      </c>
    </row>
    <row r="1124" spans="1:23" x14ac:dyDescent="0.25">
      <c r="A1124" s="15">
        <v>43215</v>
      </c>
      <c r="B1124" t="s">
        <v>1847</v>
      </c>
      <c r="C1124" t="s">
        <v>211</v>
      </c>
      <c r="E1124" t="s">
        <v>195</v>
      </c>
      <c r="F1124">
        <v>4.4400000000000004</v>
      </c>
      <c r="G1124">
        <v>4.4400000000000004</v>
      </c>
      <c r="H1124" t="s">
        <v>196</v>
      </c>
      <c r="I1124" t="s">
        <v>197</v>
      </c>
      <c r="J1124">
        <v>4.4400000000000004</v>
      </c>
      <c r="K1124">
        <v>4.4400000000000004</v>
      </c>
      <c r="L1124" t="s">
        <v>1847</v>
      </c>
      <c r="M1124" t="s">
        <v>198</v>
      </c>
      <c r="N1124" t="s">
        <v>307</v>
      </c>
      <c r="O1124">
        <v>0</v>
      </c>
      <c r="P1124" t="s">
        <v>200</v>
      </c>
      <c r="Q1124">
        <v>52541</v>
      </c>
      <c r="R1124" t="s">
        <v>201</v>
      </c>
      <c r="S1124" t="s">
        <v>202</v>
      </c>
      <c r="T1124" t="s">
        <v>203</v>
      </c>
      <c r="U1124" t="s">
        <v>1950</v>
      </c>
      <c r="V1124" t="s">
        <v>1963</v>
      </c>
      <c r="W1124" t="s">
        <v>658</v>
      </c>
    </row>
    <row r="1125" spans="1:23" x14ac:dyDescent="0.25">
      <c r="A1125" s="15">
        <v>43215</v>
      </c>
      <c r="B1125" t="s">
        <v>1847</v>
      </c>
      <c r="C1125" t="s">
        <v>211</v>
      </c>
      <c r="E1125" t="s">
        <v>195</v>
      </c>
      <c r="F1125">
        <v>4.4400000000000004</v>
      </c>
      <c r="G1125">
        <v>4.4400000000000004</v>
      </c>
      <c r="H1125" t="s">
        <v>196</v>
      </c>
      <c r="I1125" t="s">
        <v>197</v>
      </c>
      <c r="J1125">
        <v>4.4400000000000004</v>
      </c>
      <c r="K1125">
        <v>4.4400000000000004</v>
      </c>
      <c r="L1125" t="s">
        <v>1847</v>
      </c>
      <c r="M1125" t="s">
        <v>198</v>
      </c>
      <c r="N1125" t="s">
        <v>307</v>
      </c>
      <c r="O1125">
        <v>0</v>
      </c>
      <c r="P1125" t="s">
        <v>200</v>
      </c>
      <c r="Q1125">
        <v>52542</v>
      </c>
      <c r="R1125" t="s">
        <v>201</v>
      </c>
      <c r="S1125" t="s">
        <v>202</v>
      </c>
      <c r="T1125" t="s">
        <v>203</v>
      </c>
      <c r="U1125" t="s">
        <v>1950</v>
      </c>
      <c r="V1125" t="s">
        <v>1964</v>
      </c>
      <c r="W1125" t="s">
        <v>658</v>
      </c>
    </row>
    <row r="1126" spans="1:23" x14ac:dyDescent="0.25">
      <c r="A1126" s="15">
        <v>43215</v>
      </c>
      <c r="B1126" t="s">
        <v>1847</v>
      </c>
      <c r="C1126" t="s">
        <v>211</v>
      </c>
      <c r="E1126" t="s">
        <v>195</v>
      </c>
      <c r="F1126">
        <v>10.48</v>
      </c>
      <c r="G1126">
        <v>10.48</v>
      </c>
      <c r="H1126" t="s">
        <v>196</v>
      </c>
      <c r="I1126" t="s">
        <v>197</v>
      </c>
      <c r="J1126">
        <v>10.48</v>
      </c>
      <c r="K1126">
        <v>10.48</v>
      </c>
      <c r="L1126" t="s">
        <v>1847</v>
      </c>
      <c r="M1126" t="s">
        <v>198</v>
      </c>
      <c r="N1126" t="s">
        <v>307</v>
      </c>
      <c r="O1126">
        <v>0</v>
      </c>
      <c r="P1126" t="s">
        <v>200</v>
      </c>
      <c r="Q1126">
        <v>52543</v>
      </c>
      <c r="R1126" t="s">
        <v>201</v>
      </c>
      <c r="S1126" t="s">
        <v>202</v>
      </c>
      <c r="T1126" t="s">
        <v>203</v>
      </c>
      <c r="U1126" t="s">
        <v>1950</v>
      </c>
      <c r="V1126" t="s">
        <v>1965</v>
      </c>
      <c r="W1126" t="s">
        <v>658</v>
      </c>
    </row>
    <row r="1127" spans="1:23" x14ac:dyDescent="0.25">
      <c r="A1127" s="15">
        <v>43215</v>
      </c>
      <c r="B1127" t="s">
        <v>1847</v>
      </c>
      <c r="C1127" t="s">
        <v>211</v>
      </c>
      <c r="E1127" t="s">
        <v>195</v>
      </c>
      <c r="F1127">
        <v>14.14</v>
      </c>
      <c r="G1127">
        <v>14.14</v>
      </c>
      <c r="H1127" t="s">
        <v>196</v>
      </c>
      <c r="I1127" t="s">
        <v>197</v>
      </c>
      <c r="J1127">
        <v>14.14</v>
      </c>
      <c r="K1127">
        <v>14.14</v>
      </c>
      <c r="L1127" t="s">
        <v>1847</v>
      </c>
      <c r="M1127" t="s">
        <v>198</v>
      </c>
      <c r="N1127" t="s">
        <v>307</v>
      </c>
      <c r="O1127">
        <v>0</v>
      </c>
      <c r="P1127" t="s">
        <v>200</v>
      </c>
      <c r="Q1127">
        <v>52544</v>
      </c>
      <c r="R1127" t="s">
        <v>201</v>
      </c>
      <c r="S1127" t="s">
        <v>202</v>
      </c>
      <c r="T1127" t="s">
        <v>203</v>
      </c>
      <c r="U1127" t="s">
        <v>1950</v>
      </c>
      <c r="V1127" t="s">
        <v>1966</v>
      </c>
      <c r="W1127" t="s">
        <v>658</v>
      </c>
    </row>
    <row r="1128" spans="1:23" x14ac:dyDescent="0.25">
      <c r="A1128" s="15">
        <v>43215</v>
      </c>
      <c r="B1128" t="s">
        <v>1847</v>
      </c>
      <c r="C1128" t="s">
        <v>211</v>
      </c>
      <c r="E1128" t="s">
        <v>195</v>
      </c>
      <c r="F1128">
        <v>14.14</v>
      </c>
      <c r="G1128">
        <v>14.14</v>
      </c>
      <c r="H1128" t="s">
        <v>196</v>
      </c>
      <c r="I1128" t="s">
        <v>197</v>
      </c>
      <c r="J1128">
        <v>14.14</v>
      </c>
      <c r="K1128">
        <v>14.14</v>
      </c>
      <c r="L1128" t="s">
        <v>1847</v>
      </c>
      <c r="M1128" t="s">
        <v>198</v>
      </c>
      <c r="N1128" t="s">
        <v>307</v>
      </c>
      <c r="O1128">
        <v>0</v>
      </c>
      <c r="P1128" t="s">
        <v>200</v>
      </c>
      <c r="Q1128">
        <v>52545</v>
      </c>
      <c r="R1128" t="s">
        <v>201</v>
      </c>
      <c r="S1128" t="s">
        <v>202</v>
      </c>
      <c r="T1128" t="s">
        <v>203</v>
      </c>
      <c r="U1128" t="s">
        <v>1950</v>
      </c>
      <c r="V1128" t="s">
        <v>1967</v>
      </c>
      <c r="W1128" t="s">
        <v>658</v>
      </c>
    </row>
    <row r="1129" spans="1:23" x14ac:dyDescent="0.25">
      <c r="A1129" s="15">
        <v>43215</v>
      </c>
      <c r="B1129" t="s">
        <v>1847</v>
      </c>
      <c r="C1129" t="s">
        <v>211</v>
      </c>
      <c r="E1129" t="s">
        <v>195</v>
      </c>
      <c r="F1129">
        <v>10.37</v>
      </c>
      <c r="G1129">
        <v>10.37</v>
      </c>
      <c r="H1129" t="s">
        <v>196</v>
      </c>
      <c r="I1129" t="s">
        <v>197</v>
      </c>
      <c r="J1129">
        <v>10.37</v>
      </c>
      <c r="K1129">
        <v>10.37</v>
      </c>
      <c r="L1129" t="s">
        <v>1847</v>
      </c>
      <c r="M1129" t="s">
        <v>198</v>
      </c>
      <c r="N1129" t="s">
        <v>307</v>
      </c>
      <c r="O1129">
        <v>0</v>
      </c>
      <c r="P1129" t="s">
        <v>200</v>
      </c>
      <c r="Q1129">
        <v>52546</v>
      </c>
      <c r="R1129" t="s">
        <v>201</v>
      </c>
      <c r="S1129" t="s">
        <v>202</v>
      </c>
      <c r="T1129" t="s">
        <v>203</v>
      </c>
      <c r="U1129" t="s">
        <v>1950</v>
      </c>
      <c r="V1129" t="s">
        <v>1968</v>
      </c>
      <c r="W1129" t="s">
        <v>658</v>
      </c>
    </row>
    <row r="1130" spans="1:23" x14ac:dyDescent="0.25">
      <c r="A1130" s="15">
        <v>43215</v>
      </c>
      <c r="B1130" t="s">
        <v>1847</v>
      </c>
      <c r="C1130" t="s">
        <v>211</v>
      </c>
      <c r="E1130" t="s">
        <v>195</v>
      </c>
      <c r="F1130">
        <v>3.52</v>
      </c>
      <c r="G1130">
        <v>3.52</v>
      </c>
      <c r="H1130" t="s">
        <v>196</v>
      </c>
      <c r="I1130" t="s">
        <v>197</v>
      </c>
      <c r="J1130">
        <v>3.52</v>
      </c>
      <c r="K1130">
        <v>3.52</v>
      </c>
      <c r="L1130" t="s">
        <v>1847</v>
      </c>
      <c r="M1130" t="s">
        <v>198</v>
      </c>
      <c r="N1130" t="s">
        <v>307</v>
      </c>
      <c r="O1130">
        <v>0</v>
      </c>
      <c r="P1130" t="s">
        <v>200</v>
      </c>
      <c r="Q1130">
        <v>52547</v>
      </c>
      <c r="R1130" t="s">
        <v>201</v>
      </c>
      <c r="S1130" t="s">
        <v>202</v>
      </c>
      <c r="T1130" t="s">
        <v>203</v>
      </c>
      <c r="U1130" t="s">
        <v>1950</v>
      </c>
      <c r="V1130" t="s">
        <v>1969</v>
      </c>
      <c r="W1130" t="s">
        <v>658</v>
      </c>
    </row>
    <row r="1131" spans="1:23" x14ac:dyDescent="0.25">
      <c r="A1131" s="15">
        <v>43215</v>
      </c>
      <c r="B1131" t="s">
        <v>1847</v>
      </c>
      <c r="C1131" t="s">
        <v>211</v>
      </c>
      <c r="E1131" t="s">
        <v>195</v>
      </c>
      <c r="F1131">
        <v>8.52</v>
      </c>
      <c r="G1131">
        <v>8.52</v>
      </c>
      <c r="H1131" t="s">
        <v>196</v>
      </c>
      <c r="I1131" t="s">
        <v>197</v>
      </c>
      <c r="J1131">
        <v>8.52</v>
      </c>
      <c r="K1131">
        <v>8.52</v>
      </c>
      <c r="L1131" t="s">
        <v>1847</v>
      </c>
      <c r="M1131" t="s">
        <v>198</v>
      </c>
      <c r="N1131" t="s">
        <v>307</v>
      </c>
      <c r="O1131">
        <v>0</v>
      </c>
      <c r="P1131" t="s">
        <v>200</v>
      </c>
      <c r="Q1131">
        <v>52548</v>
      </c>
      <c r="R1131" t="s">
        <v>201</v>
      </c>
      <c r="S1131" t="s">
        <v>202</v>
      </c>
      <c r="T1131" t="s">
        <v>203</v>
      </c>
      <c r="U1131" t="s">
        <v>1950</v>
      </c>
      <c r="V1131" t="s">
        <v>1970</v>
      </c>
      <c r="W1131" t="s">
        <v>658</v>
      </c>
    </row>
    <row r="1132" spans="1:23" x14ac:dyDescent="0.25">
      <c r="A1132" s="15">
        <v>43215</v>
      </c>
      <c r="B1132" t="s">
        <v>1847</v>
      </c>
      <c r="C1132" t="s">
        <v>211</v>
      </c>
      <c r="E1132" t="s">
        <v>195</v>
      </c>
      <c r="F1132">
        <v>10.56</v>
      </c>
      <c r="G1132">
        <v>10.56</v>
      </c>
      <c r="H1132" t="s">
        <v>196</v>
      </c>
      <c r="I1132" t="s">
        <v>197</v>
      </c>
      <c r="J1132">
        <v>10.56</v>
      </c>
      <c r="K1132">
        <v>10.56</v>
      </c>
      <c r="L1132" t="s">
        <v>1847</v>
      </c>
      <c r="M1132" t="s">
        <v>198</v>
      </c>
      <c r="N1132" t="s">
        <v>307</v>
      </c>
      <c r="O1132">
        <v>0</v>
      </c>
      <c r="P1132" t="s">
        <v>200</v>
      </c>
      <c r="Q1132">
        <v>52549</v>
      </c>
      <c r="R1132" t="s">
        <v>201</v>
      </c>
      <c r="S1132" t="s">
        <v>202</v>
      </c>
      <c r="T1132" t="s">
        <v>203</v>
      </c>
      <c r="U1132" t="s">
        <v>1950</v>
      </c>
      <c r="V1132" t="s">
        <v>1971</v>
      </c>
      <c r="W1132" t="s">
        <v>658</v>
      </c>
    </row>
    <row r="1133" spans="1:23" x14ac:dyDescent="0.25">
      <c r="A1133" s="15">
        <v>43215</v>
      </c>
      <c r="B1133" t="s">
        <v>1847</v>
      </c>
      <c r="C1133" t="s">
        <v>211</v>
      </c>
      <c r="E1133" t="s">
        <v>195</v>
      </c>
      <c r="F1133">
        <v>63</v>
      </c>
      <c r="G1133">
        <v>63</v>
      </c>
      <c r="H1133" t="s">
        <v>196</v>
      </c>
      <c r="I1133" t="s">
        <v>197</v>
      </c>
      <c r="J1133">
        <v>63</v>
      </c>
      <c r="K1133">
        <v>63</v>
      </c>
      <c r="L1133" t="s">
        <v>1847</v>
      </c>
      <c r="M1133" t="s">
        <v>198</v>
      </c>
      <c r="N1133" t="s">
        <v>307</v>
      </c>
      <c r="O1133">
        <v>0</v>
      </c>
      <c r="P1133" t="s">
        <v>200</v>
      </c>
      <c r="Q1133">
        <v>52550</v>
      </c>
      <c r="R1133" t="s">
        <v>201</v>
      </c>
      <c r="S1133" t="s">
        <v>202</v>
      </c>
      <c r="T1133" t="s">
        <v>203</v>
      </c>
      <c r="U1133" t="s">
        <v>1950</v>
      </c>
      <c r="V1133" t="s">
        <v>1972</v>
      </c>
      <c r="W1133" t="s">
        <v>658</v>
      </c>
    </row>
    <row r="1134" spans="1:23" x14ac:dyDescent="0.25">
      <c r="A1134" s="15">
        <v>43215</v>
      </c>
      <c r="B1134" t="s">
        <v>1847</v>
      </c>
      <c r="C1134" t="s">
        <v>211</v>
      </c>
      <c r="E1134" t="s">
        <v>195</v>
      </c>
      <c r="F1134">
        <v>20</v>
      </c>
      <c r="G1134">
        <v>20</v>
      </c>
      <c r="H1134" t="s">
        <v>196</v>
      </c>
      <c r="I1134" t="s">
        <v>197</v>
      </c>
      <c r="J1134">
        <v>20</v>
      </c>
      <c r="K1134">
        <v>20</v>
      </c>
      <c r="L1134" t="s">
        <v>1847</v>
      </c>
      <c r="M1134" t="s">
        <v>198</v>
      </c>
      <c r="N1134" t="s">
        <v>307</v>
      </c>
      <c r="O1134">
        <v>0</v>
      </c>
      <c r="P1134" t="s">
        <v>200</v>
      </c>
      <c r="Q1134">
        <v>52551</v>
      </c>
      <c r="R1134" t="s">
        <v>201</v>
      </c>
      <c r="S1134" t="s">
        <v>202</v>
      </c>
      <c r="T1134" t="s">
        <v>203</v>
      </c>
      <c r="U1134" t="s">
        <v>1950</v>
      </c>
      <c r="V1134" t="s">
        <v>1973</v>
      </c>
      <c r="W1134" t="s">
        <v>658</v>
      </c>
    </row>
    <row r="1135" spans="1:23" x14ac:dyDescent="0.25">
      <c r="A1135" s="15">
        <v>43215</v>
      </c>
      <c r="B1135" t="s">
        <v>1847</v>
      </c>
      <c r="C1135" t="s">
        <v>211</v>
      </c>
      <c r="E1135" t="s">
        <v>195</v>
      </c>
      <c r="F1135">
        <v>100</v>
      </c>
      <c r="G1135">
        <v>100</v>
      </c>
      <c r="H1135" t="s">
        <v>196</v>
      </c>
      <c r="I1135" t="s">
        <v>197</v>
      </c>
      <c r="J1135">
        <v>100</v>
      </c>
      <c r="K1135">
        <v>100</v>
      </c>
      <c r="L1135" t="s">
        <v>1847</v>
      </c>
      <c r="M1135" t="s">
        <v>198</v>
      </c>
      <c r="N1135" t="s">
        <v>307</v>
      </c>
      <c r="O1135">
        <v>0</v>
      </c>
      <c r="P1135" t="s">
        <v>200</v>
      </c>
      <c r="Q1135">
        <v>52552</v>
      </c>
      <c r="R1135" t="s">
        <v>201</v>
      </c>
      <c r="S1135" t="s">
        <v>202</v>
      </c>
      <c r="T1135" t="s">
        <v>203</v>
      </c>
      <c r="U1135" t="s">
        <v>1950</v>
      </c>
      <c r="V1135" t="s">
        <v>1974</v>
      </c>
      <c r="W1135" t="s">
        <v>658</v>
      </c>
    </row>
    <row r="1136" spans="1:23" x14ac:dyDescent="0.25">
      <c r="A1136" s="15">
        <v>43215</v>
      </c>
      <c r="B1136" t="s">
        <v>1847</v>
      </c>
      <c r="C1136" t="s">
        <v>211</v>
      </c>
      <c r="E1136" t="s">
        <v>195</v>
      </c>
      <c r="F1136">
        <v>97.18</v>
      </c>
      <c r="G1136">
        <v>97.18</v>
      </c>
      <c r="H1136" t="s">
        <v>196</v>
      </c>
      <c r="I1136" t="s">
        <v>197</v>
      </c>
      <c r="J1136">
        <v>97.18</v>
      </c>
      <c r="K1136">
        <v>97.18</v>
      </c>
      <c r="L1136" t="s">
        <v>1847</v>
      </c>
      <c r="M1136" t="s">
        <v>198</v>
      </c>
      <c r="N1136" t="s">
        <v>307</v>
      </c>
      <c r="O1136">
        <v>0</v>
      </c>
      <c r="P1136" t="s">
        <v>200</v>
      </c>
      <c r="Q1136">
        <v>52553</v>
      </c>
      <c r="R1136" t="s">
        <v>201</v>
      </c>
      <c r="S1136" t="s">
        <v>202</v>
      </c>
      <c r="T1136" t="s">
        <v>203</v>
      </c>
      <c r="U1136" t="s">
        <v>1950</v>
      </c>
      <c r="V1136" t="s">
        <v>1975</v>
      </c>
      <c r="W1136" t="s">
        <v>658</v>
      </c>
    </row>
    <row r="1137" spans="1:23" x14ac:dyDescent="0.25">
      <c r="A1137" s="15">
        <v>43215</v>
      </c>
      <c r="B1137" t="s">
        <v>1847</v>
      </c>
      <c r="C1137" t="s">
        <v>211</v>
      </c>
      <c r="E1137" t="s">
        <v>195</v>
      </c>
      <c r="F1137">
        <v>543.88</v>
      </c>
      <c r="G1137">
        <v>543.88</v>
      </c>
      <c r="H1137" t="s">
        <v>196</v>
      </c>
      <c r="I1137" t="s">
        <v>197</v>
      </c>
      <c r="J1137">
        <v>543.88</v>
      </c>
      <c r="K1137">
        <v>543.88</v>
      </c>
      <c r="L1137" t="s">
        <v>1847</v>
      </c>
      <c r="M1137" t="s">
        <v>198</v>
      </c>
      <c r="N1137" t="s">
        <v>307</v>
      </c>
      <c r="O1137">
        <v>0</v>
      </c>
      <c r="P1137" t="s">
        <v>200</v>
      </c>
      <c r="Q1137">
        <v>52554</v>
      </c>
      <c r="R1137" t="s">
        <v>201</v>
      </c>
      <c r="S1137" t="s">
        <v>202</v>
      </c>
      <c r="T1137" t="s">
        <v>203</v>
      </c>
      <c r="U1137" t="s">
        <v>1950</v>
      </c>
      <c r="V1137" t="s">
        <v>1976</v>
      </c>
      <c r="W1137" t="s">
        <v>658</v>
      </c>
    </row>
    <row r="1138" spans="1:23" x14ac:dyDescent="0.25">
      <c r="A1138" s="15">
        <v>43215</v>
      </c>
      <c r="B1138" t="s">
        <v>1847</v>
      </c>
      <c r="C1138" t="s">
        <v>211</v>
      </c>
      <c r="E1138" t="s">
        <v>195</v>
      </c>
      <c r="F1138">
        <v>16.600000000000001</v>
      </c>
      <c r="G1138">
        <v>16.600000000000001</v>
      </c>
      <c r="H1138" t="s">
        <v>196</v>
      </c>
      <c r="I1138" t="s">
        <v>197</v>
      </c>
      <c r="J1138">
        <v>16.600000000000001</v>
      </c>
      <c r="K1138">
        <v>16.600000000000001</v>
      </c>
      <c r="L1138" t="s">
        <v>1847</v>
      </c>
      <c r="M1138" t="s">
        <v>198</v>
      </c>
      <c r="N1138" t="s">
        <v>307</v>
      </c>
      <c r="O1138">
        <v>0</v>
      </c>
      <c r="P1138" t="s">
        <v>200</v>
      </c>
      <c r="Q1138">
        <v>52555</v>
      </c>
      <c r="R1138" t="s">
        <v>201</v>
      </c>
      <c r="S1138" t="s">
        <v>202</v>
      </c>
      <c r="T1138" t="s">
        <v>203</v>
      </c>
      <c r="U1138" t="s">
        <v>1950</v>
      </c>
      <c r="V1138" t="s">
        <v>1977</v>
      </c>
      <c r="W1138" t="s">
        <v>658</v>
      </c>
    </row>
    <row r="1139" spans="1:23" x14ac:dyDescent="0.25">
      <c r="A1139" s="15">
        <v>43215</v>
      </c>
      <c r="B1139" t="s">
        <v>1847</v>
      </c>
      <c r="C1139" t="s">
        <v>212</v>
      </c>
      <c r="E1139" t="s">
        <v>195</v>
      </c>
      <c r="F1139">
        <v>14.14</v>
      </c>
      <c r="G1139">
        <v>14.14</v>
      </c>
      <c r="H1139" t="s">
        <v>196</v>
      </c>
      <c r="I1139" t="s">
        <v>197</v>
      </c>
      <c r="J1139">
        <v>14.14</v>
      </c>
      <c r="K1139">
        <v>14.14</v>
      </c>
      <c r="L1139" t="s">
        <v>1847</v>
      </c>
      <c r="M1139" t="s">
        <v>198</v>
      </c>
      <c r="N1139" t="s">
        <v>307</v>
      </c>
      <c r="O1139">
        <v>0</v>
      </c>
      <c r="P1139" t="s">
        <v>200</v>
      </c>
      <c r="Q1139">
        <v>52647</v>
      </c>
      <c r="R1139" t="s">
        <v>201</v>
      </c>
      <c r="S1139" t="s">
        <v>202</v>
      </c>
      <c r="T1139" t="s">
        <v>203</v>
      </c>
      <c r="U1139" t="s">
        <v>1978</v>
      </c>
      <c r="V1139" t="s">
        <v>1979</v>
      </c>
      <c r="W1139" t="s">
        <v>658</v>
      </c>
    </row>
    <row r="1140" spans="1:23" x14ac:dyDescent="0.25">
      <c r="A1140" s="15">
        <v>43215</v>
      </c>
      <c r="B1140" t="s">
        <v>1847</v>
      </c>
      <c r="C1140" t="s">
        <v>212</v>
      </c>
      <c r="E1140" t="s">
        <v>195</v>
      </c>
      <c r="F1140">
        <v>4.4400000000000004</v>
      </c>
      <c r="G1140">
        <v>4.4400000000000004</v>
      </c>
      <c r="H1140" t="s">
        <v>196</v>
      </c>
      <c r="I1140" t="s">
        <v>197</v>
      </c>
      <c r="J1140">
        <v>4.4400000000000004</v>
      </c>
      <c r="K1140">
        <v>4.4400000000000004</v>
      </c>
      <c r="L1140" t="s">
        <v>1847</v>
      </c>
      <c r="M1140" t="s">
        <v>198</v>
      </c>
      <c r="N1140" t="s">
        <v>307</v>
      </c>
      <c r="O1140">
        <v>0</v>
      </c>
      <c r="P1140" t="s">
        <v>200</v>
      </c>
      <c r="Q1140">
        <v>52648</v>
      </c>
      <c r="R1140" t="s">
        <v>201</v>
      </c>
      <c r="S1140" t="s">
        <v>202</v>
      </c>
      <c r="T1140" t="s">
        <v>203</v>
      </c>
      <c r="U1140" t="s">
        <v>1978</v>
      </c>
      <c r="V1140" t="s">
        <v>1980</v>
      </c>
      <c r="W1140" t="s">
        <v>658</v>
      </c>
    </row>
    <row r="1141" spans="1:23" x14ac:dyDescent="0.25">
      <c r="A1141" s="15">
        <v>43215</v>
      </c>
      <c r="B1141" t="s">
        <v>1847</v>
      </c>
      <c r="C1141" t="s">
        <v>212</v>
      </c>
      <c r="E1141" t="s">
        <v>195</v>
      </c>
      <c r="F1141">
        <v>0.83</v>
      </c>
      <c r="G1141">
        <v>0.83</v>
      </c>
      <c r="H1141" t="s">
        <v>196</v>
      </c>
      <c r="I1141" t="s">
        <v>197</v>
      </c>
      <c r="J1141">
        <v>0.83</v>
      </c>
      <c r="K1141">
        <v>0.83</v>
      </c>
      <c r="L1141" t="s">
        <v>1847</v>
      </c>
      <c r="M1141" t="s">
        <v>198</v>
      </c>
      <c r="N1141" t="s">
        <v>307</v>
      </c>
      <c r="O1141">
        <v>0</v>
      </c>
      <c r="P1141" t="s">
        <v>200</v>
      </c>
      <c r="Q1141">
        <v>52649</v>
      </c>
      <c r="R1141" t="s">
        <v>201</v>
      </c>
      <c r="S1141" t="s">
        <v>202</v>
      </c>
      <c r="T1141" t="s">
        <v>203</v>
      </c>
      <c r="U1141" t="s">
        <v>1978</v>
      </c>
      <c r="V1141" t="s">
        <v>1981</v>
      </c>
      <c r="W1141" t="s">
        <v>658</v>
      </c>
    </row>
    <row r="1142" spans="1:23" x14ac:dyDescent="0.25">
      <c r="A1142" s="15">
        <v>43215</v>
      </c>
      <c r="B1142" t="s">
        <v>1847</v>
      </c>
      <c r="C1142" t="s">
        <v>212</v>
      </c>
      <c r="E1142" t="s">
        <v>195</v>
      </c>
      <c r="F1142">
        <v>23.58</v>
      </c>
      <c r="G1142">
        <v>23.58</v>
      </c>
      <c r="H1142" t="s">
        <v>196</v>
      </c>
      <c r="I1142" t="s">
        <v>197</v>
      </c>
      <c r="J1142">
        <v>23.58</v>
      </c>
      <c r="K1142">
        <v>23.58</v>
      </c>
      <c r="L1142" t="s">
        <v>1847</v>
      </c>
      <c r="M1142" t="s">
        <v>198</v>
      </c>
      <c r="N1142" t="s">
        <v>307</v>
      </c>
      <c r="O1142">
        <v>0</v>
      </c>
      <c r="P1142" t="s">
        <v>200</v>
      </c>
      <c r="Q1142">
        <v>52650</v>
      </c>
      <c r="R1142" t="s">
        <v>201</v>
      </c>
      <c r="S1142" t="s">
        <v>202</v>
      </c>
      <c r="T1142" t="s">
        <v>203</v>
      </c>
      <c r="U1142" t="s">
        <v>1978</v>
      </c>
      <c r="V1142" t="s">
        <v>1982</v>
      </c>
      <c r="W1142" t="s">
        <v>658</v>
      </c>
    </row>
    <row r="1143" spans="1:23" x14ac:dyDescent="0.25">
      <c r="A1143" s="15">
        <v>43215</v>
      </c>
      <c r="B1143" t="s">
        <v>1847</v>
      </c>
      <c r="C1143" t="s">
        <v>212</v>
      </c>
      <c r="E1143" t="s">
        <v>195</v>
      </c>
      <c r="F1143">
        <v>14.14</v>
      </c>
      <c r="G1143">
        <v>14.14</v>
      </c>
      <c r="H1143" t="s">
        <v>196</v>
      </c>
      <c r="I1143" t="s">
        <v>197</v>
      </c>
      <c r="J1143">
        <v>14.14</v>
      </c>
      <c r="K1143">
        <v>14.14</v>
      </c>
      <c r="L1143" t="s">
        <v>1847</v>
      </c>
      <c r="M1143" t="s">
        <v>198</v>
      </c>
      <c r="N1143" t="s">
        <v>307</v>
      </c>
      <c r="O1143">
        <v>0</v>
      </c>
      <c r="P1143" t="s">
        <v>200</v>
      </c>
      <c r="Q1143">
        <v>52651</v>
      </c>
      <c r="R1143" t="s">
        <v>201</v>
      </c>
      <c r="S1143" t="s">
        <v>202</v>
      </c>
      <c r="T1143" t="s">
        <v>203</v>
      </c>
      <c r="U1143" t="s">
        <v>1978</v>
      </c>
      <c r="V1143" t="s">
        <v>1983</v>
      </c>
      <c r="W1143" t="s">
        <v>658</v>
      </c>
    </row>
    <row r="1144" spans="1:23" x14ac:dyDescent="0.25">
      <c r="A1144" s="15">
        <v>43215</v>
      </c>
      <c r="B1144" t="s">
        <v>1847</v>
      </c>
      <c r="C1144" t="s">
        <v>212</v>
      </c>
      <c r="E1144" t="s">
        <v>195</v>
      </c>
      <c r="F1144">
        <v>36.21</v>
      </c>
      <c r="G1144">
        <v>36.21</v>
      </c>
      <c r="H1144" t="s">
        <v>196</v>
      </c>
      <c r="I1144" t="s">
        <v>197</v>
      </c>
      <c r="J1144">
        <v>36.21</v>
      </c>
      <c r="K1144">
        <v>36.21</v>
      </c>
      <c r="L1144" t="s">
        <v>1847</v>
      </c>
      <c r="M1144" t="s">
        <v>198</v>
      </c>
      <c r="N1144" t="s">
        <v>307</v>
      </c>
      <c r="O1144">
        <v>0</v>
      </c>
      <c r="P1144" t="s">
        <v>200</v>
      </c>
      <c r="Q1144">
        <v>52652</v>
      </c>
      <c r="R1144" t="s">
        <v>201</v>
      </c>
      <c r="S1144" t="s">
        <v>202</v>
      </c>
      <c r="T1144" t="s">
        <v>203</v>
      </c>
      <c r="U1144" t="s">
        <v>1978</v>
      </c>
      <c r="V1144" t="s">
        <v>1984</v>
      </c>
      <c r="W1144" t="s">
        <v>658</v>
      </c>
    </row>
    <row r="1145" spans="1:23" x14ac:dyDescent="0.25">
      <c r="A1145" s="15">
        <v>43215</v>
      </c>
      <c r="B1145" t="s">
        <v>1847</v>
      </c>
      <c r="C1145" t="s">
        <v>212</v>
      </c>
      <c r="E1145" t="s">
        <v>195</v>
      </c>
      <c r="F1145">
        <v>9.2899999999999991</v>
      </c>
      <c r="G1145">
        <v>9.2899999999999991</v>
      </c>
      <c r="H1145" t="s">
        <v>196</v>
      </c>
      <c r="I1145" t="s">
        <v>197</v>
      </c>
      <c r="J1145">
        <v>9.2899999999999991</v>
      </c>
      <c r="K1145">
        <v>9.2899999999999991</v>
      </c>
      <c r="L1145" t="s">
        <v>1847</v>
      </c>
      <c r="M1145" t="s">
        <v>198</v>
      </c>
      <c r="N1145" t="s">
        <v>307</v>
      </c>
      <c r="O1145">
        <v>0</v>
      </c>
      <c r="P1145" t="s">
        <v>200</v>
      </c>
      <c r="Q1145">
        <v>52653</v>
      </c>
      <c r="R1145" t="s">
        <v>201</v>
      </c>
      <c r="S1145" t="s">
        <v>202</v>
      </c>
      <c r="T1145" t="s">
        <v>203</v>
      </c>
      <c r="U1145" t="s">
        <v>1978</v>
      </c>
      <c r="V1145" t="s">
        <v>1985</v>
      </c>
      <c r="W1145" t="s">
        <v>658</v>
      </c>
    </row>
    <row r="1146" spans="1:23" x14ac:dyDescent="0.25">
      <c r="A1146" s="15">
        <v>43215</v>
      </c>
      <c r="B1146" t="s">
        <v>1847</v>
      </c>
      <c r="C1146" t="s">
        <v>212</v>
      </c>
      <c r="E1146" t="s">
        <v>195</v>
      </c>
      <c r="F1146">
        <v>14.14</v>
      </c>
      <c r="G1146">
        <v>14.14</v>
      </c>
      <c r="H1146" t="s">
        <v>196</v>
      </c>
      <c r="I1146" t="s">
        <v>197</v>
      </c>
      <c r="J1146">
        <v>14.14</v>
      </c>
      <c r="K1146">
        <v>14.14</v>
      </c>
      <c r="L1146" t="s">
        <v>1847</v>
      </c>
      <c r="M1146" t="s">
        <v>198</v>
      </c>
      <c r="N1146" t="s">
        <v>307</v>
      </c>
      <c r="O1146">
        <v>0</v>
      </c>
      <c r="P1146" t="s">
        <v>200</v>
      </c>
      <c r="Q1146">
        <v>52654</v>
      </c>
      <c r="R1146" t="s">
        <v>201</v>
      </c>
      <c r="S1146" t="s">
        <v>202</v>
      </c>
      <c r="T1146" t="s">
        <v>203</v>
      </c>
      <c r="U1146" t="s">
        <v>1978</v>
      </c>
      <c r="V1146" t="s">
        <v>1986</v>
      </c>
      <c r="W1146" t="s">
        <v>658</v>
      </c>
    </row>
    <row r="1147" spans="1:23" x14ac:dyDescent="0.25">
      <c r="A1147" s="15">
        <v>43215</v>
      </c>
      <c r="B1147" t="s">
        <v>1847</v>
      </c>
      <c r="C1147" t="s">
        <v>212</v>
      </c>
      <c r="E1147" t="s">
        <v>195</v>
      </c>
      <c r="F1147">
        <v>8.7799999999999994</v>
      </c>
      <c r="G1147">
        <v>8.7799999999999994</v>
      </c>
      <c r="H1147" t="s">
        <v>196</v>
      </c>
      <c r="I1147" t="s">
        <v>197</v>
      </c>
      <c r="J1147">
        <v>8.7799999999999994</v>
      </c>
      <c r="K1147">
        <v>8.7799999999999994</v>
      </c>
      <c r="L1147" t="s">
        <v>1847</v>
      </c>
      <c r="M1147" t="s">
        <v>198</v>
      </c>
      <c r="N1147" t="s">
        <v>307</v>
      </c>
      <c r="O1147">
        <v>0</v>
      </c>
      <c r="P1147" t="s">
        <v>200</v>
      </c>
      <c r="Q1147">
        <v>52655</v>
      </c>
      <c r="R1147" t="s">
        <v>201</v>
      </c>
      <c r="S1147" t="s">
        <v>202</v>
      </c>
      <c r="T1147" t="s">
        <v>203</v>
      </c>
      <c r="U1147" t="s">
        <v>1978</v>
      </c>
      <c r="V1147" t="s">
        <v>1987</v>
      </c>
      <c r="W1147" t="s">
        <v>658</v>
      </c>
    </row>
    <row r="1148" spans="1:23" x14ac:dyDescent="0.25">
      <c r="A1148" s="15">
        <v>43215</v>
      </c>
      <c r="B1148" t="s">
        <v>1847</v>
      </c>
      <c r="C1148" t="s">
        <v>212</v>
      </c>
      <c r="E1148" t="s">
        <v>195</v>
      </c>
      <c r="F1148">
        <v>5.27</v>
      </c>
      <c r="G1148">
        <v>5.27</v>
      </c>
      <c r="H1148" t="s">
        <v>196</v>
      </c>
      <c r="I1148" t="s">
        <v>197</v>
      </c>
      <c r="J1148">
        <v>5.27</v>
      </c>
      <c r="K1148">
        <v>5.27</v>
      </c>
      <c r="L1148" t="s">
        <v>1847</v>
      </c>
      <c r="M1148" t="s">
        <v>198</v>
      </c>
      <c r="N1148" t="s">
        <v>307</v>
      </c>
      <c r="O1148">
        <v>0</v>
      </c>
      <c r="P1148" t="s">
        <v>200</v>
      </c>
      <c r="Q1148">
        <v>52656</v>
      </c>
      <c r="R1148" t="s">
        <v>201</v>
      </c>
      <c r="S1148" t="s">
        <v>202</v>
      </c>
      <c r="T1148" t="s">
        <v>203</v>
      </c>
      <c r="U1148" t="s">
        <v>1978</v>
      </c>
      <c r="V1148" t="s">
        <v>1988</v>
      </c>
      <c r="W1148" t="s">
        <v>658</v>
      </c>
    </row>
    <row r="1149" spans="1:23" x14ac:dyDescent="0.25">
      <c r="A1149" s="15">
        <v>43215</v>
      </c>
      <c r="B1149" t="s">
        <v>1847</v>
      </c>
      <c r="C1149" t="s">
        <v>212</v>
      </c>
      <c r="E1149" t="s">
        <v>195</v>
      </c>
      <c r="F1149">
        <v>9.94</v>
      </c>
      <c r="G1149">
        <v>9.94</v>
      </c>
      <c r="H1149" t="s">
        <v>196</v>
      </c>
      <c r="I1149" t="s">
        <v>197</v>
      </c>
      <c r="J1149">
        <v>9.94</v>
      </c>
      <c r="K1149">
        <v>9.94</v>
      </c>
      <c r="L1149" t="s">
        <v>1847</v>
      </c>
      <c r="M1149" t="s">
        <v>198</v>
      </c>
      <c r="N1149" t="s">
        <v>307</v>
      </c>
      <c r="O1149">
        <v>0</v>
      </c>
      <c r="P1149" t="s">
        <v>200</v>
      </c>
      <c r="Q1149">
        <v>52657</v>
      </c>
      <c r="R1149" t="s">
        <v>201</v>
      </c>
      <c r="S1149" t="s">
        <v>202</v>
      </c>
      <c r="T1149" t="s">
        <v>203</v>
      </c>
      <c r="U1149" t="s">
        <v>1978</v>
      </c>
      <c r="V1149" t="s">
        <v>1989</v>
      </c>
      <c r="W1149" t="s">
        <v>658</v>
      </c>
    </row>
    <row r="1150" spans="1:23" x14ac:dyDescent="0.25">
      <c r="A1150" s="15">
        <v>43215</v>
      </c>
      <c r="B1150" t="s">
        <v>1847</v>
      </c>
      <c r="C1150" t="s">
        <v>212</v>
      </c>
      <c r="E1150" t="s">
        <v>195</v>
      </c>
      <c r="F1150">
        <v>14.14</v>
      </c>
      <c r="G1150">
        <v>14.14</v>
      </c>
      <c r="H1150" t="s">
        <v>196</v>
      </c>
      <c r="I1150" t="s">
        <v>197</v>
      </c>
      <c r="J1150">
        <v>14.14</v>
      </c>
      <c r="K1150">
        <v>14.14</v>
      </c>
      <c r="L1150" t="s">
        <v>1847</v>
      </c>
      <c r="M1150" t="s">
        <v>198</v>
      </c>
      <c r="N1150" t="s">
        <v>307</v>
      </c>
      <c r="O1150">
        <v>0</v>
      </c>
      <c r="P1150" t="s">
        <v>200</v>
      </c>
      <c r="Q1150">
        <v>52658</v>
      </c>
      <c r="R1150" t="s">
        <v>201</v>
      </c>
      <c r="S1150" t="s">
        <v>202</v>
      </c>
      <c r="T1150" t="s">
        <v>203</v>
      </c>
      <c r="U1150" t="s">
        <v>1978</v>
      </c>
      <c r="V1150" t="s">
        <v>1990</v>
      </c>
      <c r="W1150" t="s">
        <v>658</v>
      </c>
    </row>
    <row r="1151" spans="1:23" x14ac:dyDescent="0.25">
      <c r="A1151" s="15">
        <v>43215</v>
      </c>
      <c r="B1151" t="s">
        <v>1847</v>
      </c>
      <c r="C1151" t="s">
        <v>212</v>
      </c>
      <c r="E1151" t="s">
        <v>195</v>
      </c>
      <c r="F1151">
        <v>5.27</v>
      </c>
      <c r="G1151">
        <v>5.27</v>
      </c>
      <c r="H1151" t="s">
        <v>196</v>
      </c>
      <c r="I1151" t="s">
        <v>197</v>
      </c>
      <c r="J1151">
        <v>5.27</v>
      </c>
      <c r="K1151">
        <v>5.27</v>
      </c>
      <c r="L1151" t="s">
        <v>1847</v>
      </c>
      <c r="M1151" t="s">
        <v>198</v>
      </c>
      <c r="N1151" t="s">
        <v>307</v>
      </c>
      <c r="O1151">
        <v>0</v>
      </c>
      <c r="P1151" t="s">
        <v>200</v>
      </c>
      <c r="Q1151">
        <v>52659</v>
      </c>
      <c r="R1151" t="s">
        <v>201</v>
      </c>
      <c r="S1151" t="s">
        <v>202</v>
      </c>
      <c r="T1151" t="s">
        <v>203</v>
      </c>
      <c r="U1151" t="s">
        <v>1978</v>
      </c>
      <c r="V1151" t="s">
        <v>1991</v>
      </c>
      <c r="W1151" t="s">
        <v>658</v>
      </c>
    </row>
    <row r="1152" spans="1:23" x14ac:dyDescent="0.25">
      <c r="A1152" s="15">
        <v>43215</v>
      </c>
      <c r="B1152" t="s">
        <v>1847</v>
      </c>
      <c r="C1152" t="s">
        <v>212</v>
      </c>
      <c r="E1152" t="s">
        <v>195</v>
      </c>
      <c r="F1152">
        <v>6.1</v>
      </c>
      <c r="G1152">
        <v>6.1</v>
      </c>
      <c r="H1152" t="s">
        <v>196</v>
      </c>
      <c r="I1152" t="s">
        <v>197</v>
      </c>
      <c r="J1152">
        <v>6.1</v>
      </c>
      <c r="K1152">
        <v>6.1</v>
      </c>
      <c r="L1152" t="s">
        <v>1847</v>
      </c>
      <c r="M1152" t="s">
        <v>198</v>
      </c>
      <c r="N1152" t="s">
        <v>307</v>
      </c>
      <c r="O1152">
        <v>0</v>
      </c>
      <c r="P1152" t="s">
        <v>200</v>
      </c>
      <c r="Q1152">
        <v>52660</v>
      </c>
      <c r="R1152" t="s">
        <v>201</v>
      </c>
      <c r="S1152" t="s">
        <v>202</v>
      </c>
      <c r="T1152" t="s">
        <v>203</v>
      </c>
      <c r="U1152" t="s">
        <v>1978</v>
      </c>
      <c r="V1152" t="s">
        <v>1992</v>
      </c>
      <c r="W1152" t="s">
        <v>658</v>
      </c>
    </row>
    <row r="1153" spans="1:23" x14ac:dyDescent="0.25">
      <c r="A1153" s="15">
        <v>43215</v>
      </c>
      <c r="B1153" t="s">
        <v>1847</v>
      </c>
      <c r="C1153" t="s">
        <v>212</v>
      </c>
      <c r="E1153" t="s">
        <v>195</v>
      </c>
      <c r="F1153">
        <v>10.48</v>
      </c>
      <c r="G1153">
        <v>10.48</v>
      </c>
      <c r="H1153" t="s">
        <v>196</v>
      </c>
      <c r="I1153" t="s">
        <v>197</v>
      </c>
      <c r="J1153">
        <v>10.48</v>
      </c>
      <c r="K1153">
        <v>10.48</v>
      </c>
      <c r="L1153" t="s">
        <v>1847</v>
      </c>
      <c r="M1153" t="s">
        <v>198</v>
      </c>
      <c r="N1153" t="s">
        <v>307</v>
      </c>
      <c r="O1153">
        <v>0</v>
      </c>
      <c r="P1153" t="s">
        <v>200</v>
      </c>
      <c r="Q1153">
        <v>52661</v>
      </c>
      <c r="R1153" t="s">
        <v>201</v>
      </c>
      <c r="S1153" t="s">
        <v>202</v>
      </c>
      <c r="T1153" t="s">
        <v>203</v>
      </c>
      <c r="U1153" t="s">
        <v>1978</v>
      </c>
      <c r="V1153" t="s">
        <v>1993</v>
      </c>
      <c r="W1153" t="s">
        <v>658</v>
      </c>
    </row>
    <row r="1154" spans="1:23" x14ac:dyDescent="0.25">
      <c r="A1154" s="15">
        <v>43215</v>
      </c>
      <c r="B1154" t="s">
        <v>1847</v>
      </c>
      <c r="C1154" t="s">
        <v>212</v>
      </c>
      <c r="E1154" t="s">
        <v>195</v>
      </c>
      <c r="F1154">
        <v>14.14</v>
      </c>
      <c r="G1154">
        <v>14.14</v>
      </c>
      <c r="H1154" t="s">
        <v>196</v>
      </c>
      <c r="I1154" t="s">
        <v>197</v>
      </c>
      <c r="J1154">
        <v>14.14</v>
      </c>
      <c r="K1154">
        <v>14.14</v>
      </c>
      <c r="L1154" t="s">
        <v>1847</v>
      </c>
      <c r="M1154" t="s">
        <v>198</v>
      </c>
      <c r="N1154" t="s">
        <v>307</v>
      </c>
      <c r="O1154">
        <v>0</v>
      </c>
      <c r="P1154" t="s">
        <v>200</v>
      </c>
      <c r="Q1154">
        <v>52662</v>
      </c>
      <c r="R1154" t="s">
        <v>201</v>
      </c>
      <c r="S1154" t="s">
        <v>202</v>
      </c>
      <c r="T1154" t="s">
        <v>203</v>
      </c>
      <c r="U1154" t="s">
        <v>1978</v>
      </c>
      <c r="V1154" t="s">
        <v>1994</v>
      </c>
      <c r="W1154" t="s">
        <v>658</v>
      </c>
    </row>
    <row r="1155" spans="1:23" x14ac:dyDescent="0.25">
      <c r="A1155" s="15">
        <v>43215</v>
      </c>
      <c r="B1155" t="s">
        <v>1847</v>
      </c>
      <c r="C1155" t="s">
        <v>212</v>
      </c>
      <c r="E1155" t="s">
        <v>195</v>
      </c>
      <c r="F1155">
        <v>14.14</v>
      </c>
      <c r="G1155">
        <v>14.14</v>
      </c>
      <c r="H1155" t="s">
        <v>196</v>
      </c>
      <c r="I1155" t="s">
        <v>197</v>
      </c>
      <c r="J1155">
        <v>14.14</v>
      </c>
      <c r="K1155">
        <v>14.14</v>
      </c>
      <c r="L1155" t="s">
        <v>1847</v>
      </c>
      <c r="M1155" t="s">
        <v>198</v>
      </c>
      <c r="N1155" t="s">
        <v>307</v>
      </c>
      <c r="O1155">
        <v>0</v>
      </c>
      <c r="P1155" t="s">
        <v>200</v>
      </c>
      <c r="Q1155">
        <v>52663</v>
      </c>
      <c r="R1155" t="s">
        <v>201</v>
      </c>
      <c r="S1155" t="s">
        <v>202</v>
      </c>
      <c r="T1155" t="s">
        <v>203</v>
      </c>
      <c r="U1155" t="s">
        <v>1978</v>
      </c>
      <c r="V1155" t="s">
        <v>1995</v>
      </c>
      <c r="W1155" t="s">
        <v>658</v>
      </c>
    </row>
    <row r="1156" spans="1:23" x14ac:dyDescent="0.25">
      <c r="A1156" s="15">
        <v>43215</v>
      </c>
      <c r="B1156" t="s">
        <v>1847</v>
      </c>
      <c r="C1156" t="s">
        <v>212</v>
      </c>
      <c r="E1156" t="s">
        <v>195</v>
      </c>
      <c r="F1156">
        <v>14.14</v>
      </c>
      <c r="G1156">
        <v>14.14</v>
      </c>
      <c r="H1156" t="s">
        <v>196</v>
      </c>
      <c r="I1156" t="s">
        <v>197</v>
      </c>
      <c r="J1156">
        <v>14.14</v>
      </c>
      <c r="K1156">
        <v>14.14</v>
      </c>
      <c r="L1156" t="s">
        <v>1847</v>
      </c>
      <c r="M1156" t="s">
        <v>198</v>
      </c>
      <c r="N1156" t="s">
        <v>307</v>
      </c>
      <c r="O1156">
        <v>0</v>
      </c>
      <c r="P1156" t="s">
        <v>200</v>
      </c>
      <c r="Q1156">
        <v>52664</v>
      </c>
      <c r="R1156" t="s">
        <v>201</v>
      </c>
      <c r="S1156" t="s">
        <v>202</v>
      </c>
      <c r="T1156" t="s">
        <v>203</v>
      </c>
      <c r="U1156" t="s">
        <v>1978</v>
      </c>
      <c r="V1156" t="s">
        <v>1996</v>
      </c>
      <c r="W1156" t="s">
        <v>658</v>
      </c>
    </row>
    <row r="1157" spans="1:23" x14ac:dyDescent="0.25">
      <c r="A1157" s="15">
        <v>43215</v>
      </c>
      <c r="B1157" t="s">
        <v>1847</v>
      </c>
      <c r="C1157" t="s">
        <v>212</v>
      </c>
      <c r="E1157" t="s">
        <v>195</v>
      </c>
      <c r="F1157">
        <v>14.14</v>
      </c>
      <c r="G1157">
        <v>14.14</v>
      </c>
      <c r="H1157" t="s">
        <v>196</v>
      </c>
      <c r="I1157" t="s">
        <v>197</v>
      </c>
      <c r="J1157">
        <v>14.14</v>
      </c>
      <c r="K1157">
        <v>14.14</v>
      </c>
      <c r="L1157" t="s">
        <v>1847</v>
      </c>
      <c r="M1157" t="s">
        <v>198</v>
      </c>
      <c r="N1157" t="s">
        <v>307</v>
      </c>
      <c r="O1157">
        <v>0</v>
      </c>
      <c r="P1157" t="s">
        <v>200</v>
      </c>
      <c r="Q1157">
        <v>52665</v>
      </c>
      <c r="R1157" t="s">
        <v>201</v>
      </c>
      <c r="S1157" t="s">
        <v>202</v>
      </c>
      <c r="T1157" t="s">
        <v>203</v>
      </c>
      <c r="U1157" t="s">
        <v>1978</v>
      </c>
      <c r="V1157" t="s">
        <v>1997</v>
      </c>
      <c r="W1157" t="s">
        <v>658</v>
      </c>
    </row>
    <row r="1158" spans="1:23" x14ac:dyDescent="0.25">
      <c r="A1158" s="15">
        <v>43215</v>
      </c>
      <c r="B1158" t="s">
        <v>1847</v>
      </c>
      <c r="C1158" t="s">
        <v>212</v>
      </c>
      <c r="E1158" t="s">
        <v>195</v>
      </c>
      <c r="F1158">
        <v>2.92</v>
      </c>
      <c r="G1158">
        <v>2.92</v>
      </c>
      <c r="H1158" t="s">
        <v>196</v>
      </c>
      <c r="I1158" t="s">
        <v>197</v>
      </c>
      <c r="J1158">
        <v>2.92</v>
      </c>
      <c r="K1158">
        <v>2.92</v>
      </c>
      <c r="L1158" t="s">
        <v>1847</v>
      </c>
      <c r="M1158" t="s">
        <v>198</v>
      </c>
      <c r="N1158" t="s">
        <v>307</v>
      </c>
      <c r="O1158">
        <v>0</v>
      </c>
      <c r="P1158" t="s">
        <v>200</v>
      </c>
      <c r="Q1158">
        <v>52666</v>
      </c>
      <c r="R1158" t="s">
        <v>201</v>
      </c>
      <c r="S1158" t="s">
        <v>202</v>
      </c>
      <c r="T1158" t="s">
        <v>203</v>
      </c>
      <c r="U1158" t="s">
        <v>1978</v>
      </c>
      <c r="V1158" t="s">
        <v>1998</v>
      </c>
      <c r="W1158" t="s">
        <v>658</v>
      </c>
    </row>
    <row r="1159" spans="1:23" x14ac:dyDescent="0.25">
      <c r="A1159" s="15">
        <v>43215</v>
      </c>
      <c r="B1159" t="s">
        <v>1847</v>
      </c>
      <c r="C1159" t="s">
        <v>212</v>
      </c>
      <c r="E1159" t="s">
        <v>195</v>
      </c>
      <c r="F1159">
        <v>4.4400000000000004</v>
      </c>
      <c r="G1159">
        <v>4.4400000000000004</v>
      </c>
      <c r="H1159" t="s">
        <v>196</v>
      </c>
      <c r="I1159" t="s">
        <v>197</v>
      </c>
      <c r="J1159">
        <v>4.4400000000000004</v>
      </c>
      <c r="K1159">
        <v>4.4400000000000004</v>
      </c>
      <c r="L1159" t="s">
        <v>1847</v>
      </c>
      <c r="M1159" t="s">
        <v>198</v>
      </c>
      <c r="N1159" t="s">
        <v>307</v>
      </c>
      <c r="O1159">
        <v>0</v>
      </c>
      <c r="P1159" t="s">
        <v>200</v>
      </c>
      <c r="Q1159">
        <v>52667</v>
      </c>
      <c r="R1159" t="s">
        <v>201</v>
      </c>
      <c r="S1159" t="s">
        <v>202</v>
      </c>
      <c r="T1159" t="s">
        <v>203</v>
      </c>
      <c r="U1159" t="s">
        <v>1978</v>
      </c>
      <c r="V1159" t="s">
        <v>1999</v>
      </c>
      <c r="W1159" t="s">
        <v>658</v>
      </c>
    </row>
    <row r="1160" spans="1:23" x14ac:dyDescent="0.25">
      <c r="A1160" s="15">
        <v>43215</v>
      </c>
      <c r="B1160" t="s">
        <v>1847</v>
      </c>
      <c r="C1160" t="s">
        <v>212</v>
      </c>
      <c r="E1160" t="s">
        <v>195</v>
      </c>
      <c r="F1160">
        <v>32.729999999999997</v>
      </c>
      <c r="G1160">
        <v>32.729999999999997</v>
      </c>
      <c r="H1160" t="s">
        <v>196</v>
      </c>
      <c r="I1160" t="s">
        <v>197</v>
      </c>
      <c r="J1160">
        <v>32.729999999999997</v>
      </c>
      <c r="K1160">
        <v>32.729999999999997</v>
      </c>
      <c r="L1160" t="s">
        <v>1847</v>
      </c>
      <c r="M1160" t="s">
        <v>198</v>
      </c>
      <c r="N1160" t="s">
        <v>307</v>
      </c>
      <c r="O1160">
        <v>0</v>
      </c>
      <c r="P1160" t="s">
        <v>200</v>
      </c>
      <c r="Q1160">
        <v>52668</v>
      </c>
      <c r="R1160" t="s">
        <v>201</v>
      </c>
      <c r="S1160" t="s">
        <v>202</v>
      </c>
      <c r="T1160" t="s">
        <v>203</v>
      </c>
      <c r="U1160" t="s">
        <v>1978</v>
      </c>
      <c r="V1160" t="s">
        <v>2000</v>
      </c>
      <c r="W1160" t="s">
        <v>658</v>
      </c>
    </row>
    <row r="1161" spans="1:23" x14ac:dyDescent="0.25">
      <c r="A1161" s="15">
        <v>43215</v>
      </c>
      <c r="B1161" t="s">
        <v>1847</v>
      </c>
      <c r="C1161" t="s">
        <v>212</v>
      </c>
      <c r="E1161" t="s">
        <v>195</v>
      </c>
      <c r="F1161">
        <v>14.14</v>
      </c>
      <c r="G1161">
        <v>14.14</v>
      </c>
      <c r="H1161" t="s">
        <v>196</v>
      </c>
      <c r="I1161" t="s">
        <v>197</v>
      </c>
      <c r="J1161">
        <v>14.14</v>
      </c>
      <c r="K1161">
        <v>14.14</v>
      </c>
      <c r="L1161" t="s">
        <v>1847</v>
      </c>
      <c r="M1161" t="s">
        <v>198</v>
      </c>
      <c r="N1161" t="s">
        <v>307</v>
      </c>
      <c r="O1161">
        <v>0</v>
      </c>
      <c r="P1161" t="s">
        <v>200</v>
      </c>
      <c r="Q1161">
        <v>52669</v>
      </c>
      <c r="R1161" t="s">
        <v>201</v>
      </c>
      <c r="S1161" t="s">
        <v>202</v>
      </c>
      <c r="T1161" t="s">
        <v>203</v>
      </c>
      <c r="U1161" t="s">
        <v>1978</v>
      </c>
      <c r="V1161" t="s">
        <v>2001</v>
      </c>
      <c r="W1161" t="s">
        <v>658</v>
      </c>
    </row>
    <row r="1162" spans="1:23" x14ac:dyDescent="0.25">
      <c r="A1162" s="15">
        <v>43215</v>
      </c>
      <c r="B1162" t="s">
        <v>1847</v>
      </c>
      <c r="C1162" t="s">
        <v>212</v>
      </c>
      <c r="E1162" t="s">
        <v>195</v>
      </c>
      <c r="F1162">
        <v>32.729999999999997</v>
      </c>
      <c r="G1162">
        <v>32.729999999999997</v>
      </c>
      <c r="H1162" t="s">
        <v>196</v>
      </c>
      <c r="I1162" t="s">
        <v>197</v>
      </c>
      <c r="J1162">
        <v>32.729999999999997</v>
      </c>
      <c r="K1162">
        <v>32.729999999999997</v>
      </c>
      <c r="L1162" t="s">
        <v>1847</v>
      </c>
      <c r="M1162" t="s">
        <v>198</v>
      </c>
      <c r="N1162" t="s">
        <v>307</v>
      </c>
      <c r="O1162">
        <v>0</v>
      </c>
      <c r="P1162" t="s">
        <v>200</v>
      </c>
      <c r="Q1162">
        <v>52670</v>
      </c>
      <c r="R1162" t="s">
        <v>201</v>
      </c>
      <c r="S1162" t="s">
        <v>202</v>
      </c>
      <c r="T1162" t="s">
        <v>203</v>
      </c>
      <c r="U1162" t="s">
        <v>1978</v>
      </c>
      <c r="V1162" t="s">
        <v>2002</v>
      </c>
      <c r="W1162" t="s">
        <v>658</v>
      </c>
    </row>
    <row r="1163" spans="1:23" x14ac:dyDescent="0.25">
      <c r="A1163" s="15">
        <v>43215</v>
      </c>
      <c r="B1163" t="s">
        <v>1847</v>
      </c>
      <c r="C1163" t="s">
        <v>212</v>
      </c>
      <c r="E1163" t="s">
        <v>195</v>
      </c>
      <c r="F1163">
        <v>6.1</v>
      </c>
      <c r="G1163">
        <v>6.1</v>
      </c>
      <c r="H1163" t="s">
        <v>196</v>
      </c>
      <c r="I1163" t="s">
        <v>197</v>
      </c>
      <c r="J1163">
        <v>6.1</v>
      </c>
      <c r="K1163">
        <v>6.1</v>
      </c>
      <c r="L1163" t="s">
        <v>1847</v>
      </c>
      <c r="M1163" t="s">
        <v>198</v>
      </c>
      <c r="N1163" t="s">
        <v>307</v>
      </c>
      <c r="O1163">
        <v>0</v>
      </c>
      <c r="P1163" t="s">
        <v>200</v>
      </c>
      <c r="Q1163">
        <v>52671</v>
      </c>
      <c r="R1163" t="s">
        <v>201</v>
      </c>
      <c r="S1163" t="s">
        <v>202</v>
      </c>
      <c r="T1163" t="s">
        <v>203</v>
      </c>
      <c r="U1163" t="s">
        <v>1978</v>
      </c>
      <c r="V1163" t="s">
        <v>2003</v>
      </c>
      <c r="W1163" t="s">
        <v>658</v>
      </c>
    </row>
    <row r="1164" spans="1:23" x14ac:dyDescent="0.25">
      <c r="A1164" s="15">
        <v>43215</v>
      </c>
      <c r="B1164" t="s">
        <v>1847</v>
      </c>
      <c r="C1164" t="s">
        <v>212</v>
      </c>
      <c r="E1164" t="s">
        <v>195</v>
      </c>
      <c r="F1164">
        <v>23.58</v>
      </c>
      <c r="G1164">
        <v>23.58</v>
      </c>
      <c r="H1164" t="s">
        <v>196</v>
      </c>
      <c r="I1164" t="s">
        <v>197</v>
      </c>
      <c r="J1164">
        <v>23.58</v>
      </c>
      <c r="K1164">
        <v>23.58</v>
      </c>
      <c r="L1164" t="s">
        <v>1847</v>
      </c>
      <c r="M1164" t="s">
        <v>198</v>
      </c>
      <c r="N1164" t="s">
        <v>307</v>
      </c>
      <c r="O1164">
        <v>0</v>
      </c>
      <c r="P1164" t="s">
        <v>200</v>
      </c>
      <c r="Q1164">
        <v>52672</v>
      </c>
      <c r="R1164" t="s">
        <v>201</v>
      </c>
      <c r="S1164" t="s">
        <v>202</v>
      </c>
      <c r="T1164" t="s">
        <v>203</v>
      </c>
      <c r="U1164" t="s">
        <v>1978</v>
      </c>
      <c r="V1164" t="s">
        <v>2004</v>
      </c>
      <c r="W1164" t="s">
        <v>658</v>
      </c>
    </row>
    <row r="1165" spans="1:23" x14ac:dyDescent="0.25">
      <c r="A1165" s="15">
        <v>43215</v>
      </c>
      <c r="B1165" t="s">
        <v>1847</v>
      </c>
      <c r="C1165" t="s">
        <v>212</v>
      </c>
      <c r="E1165" t="s">
        <v>195</v>
      </c>
      <c r="F1165">
        <v>4.57</v>
      </c>
      <c r="G1165">
        <v>4.57</v>
      </c>
      <c r="H1165" t="s">
        <v>196</v>
      </c>
      <c r="I1165" t="s">
        <v>197</v>
      </c>
      <c r="J1165">
        <v>4.57</v>
      </c>
      <c r="K1165">
        <v>4.57</v>
      </c>
      <c r="L1165" t="s">
        <v>1847</v>
      </c>
      <c r="M1165" t="s">
        <v>198</v>
      </c>
      <c r="N1165" t="s">
        <v>307</v>
      </c>
      <c r="O1165">
        <v>0</v>
      </c>
      <c r="P1165" t="s">
        <v>200</v>
      </c>
      <c r="Q1165">
        <v>52673</v>
      </c>
      <c r="R1165" t="s">
        <v>201</v>
      </c>
      <c r="S1165" t="s">
        <v>202</v>
      </c>
      <c r="T1165" t="s">
        <v>203</v>
      </c>
      <c r="U1165" t="s">
        <v>1978</v>
      </c>
      <c r="V1165" t="s">
        <v>2005</v>
      </c>
      <c r="W1165" t="s">
        <v>658</v>
      </c>
    </row>
    <row r="1166" spans="1:23" x14ac:dyDescent="0.25">
      <c r="A1166" s="15">
        <v>43215</v>
      </c>
      <c r="B1166" t="s">
        <v>1847</v>
      </c>
      <c r="C1166" t="s">
        <v>212</v>
      </c>
      <c r="E1166" t="s">
        <v>195</v>
      </c>
      <c r="F1166">
        <v>7</v>
      </c>
      <c r="G1166">
        <v>7</v>
      </c>
      <c r="H1166" t="s">
        <v>196</v>
      </c>
      <c r="I1166" t="s">
        <v>197</v>
      </c>
      <c r="J1166">
        <v>7</v>
      </c>
      <c r="K1166">
        <v>7</v>
      </c>
      <c r="L1166" t="s">
        <v>1847</v>
      </c>
      <c r="M1166" t="s">
        <v>198</v>
      </c>
      <c r="N1166" t="s">
        <v>307</v>
      </c>
      <c r="O1166">
        <v>0</v>
      </c>
      <c r="P1166" t="s">
        <v>200</v>
      </c>
      <c r="Q1166">
        <v>52674</v>
      </c>
      <c r="R1166" t="s">
        <v>201</v>
      </c>
      <c r="S1166" t="s">
        <v>202</v>
      </c>
      <c r="T1166" t="s">
        <v>203</v>
      </c>
      <c r="U1166" t="s">
        <v>1978</v>
      </c>
      <c r="V1166" t="s">
        <v>2006</v>
      </c>
      <c r="W1166" t="s">
        <v>658</v>
      </c>
    </row>
    <row r="1167" spans="1:23" x14ac:dyDescent="0.25">
      <c r="A1167" s="15">
        <v>43215</v>
      </c>
      <c r="B1167" t="s">
        <v>1847</v>
      </c>
      <c r="C1167" t="s">
        <v>212</v>
      </c>
      <c r="E1167" t="s">
        <v>195</v>
      </c>
      <c r="F1167">
        <v>14.14</v>
      </c>
      <c r="G1167">
        <v>14.14</v>
      </c>
      <c r="H1167" t="s">
        <v>196</v>
      </c>
      <c r="I1167" t="s">
        <v>197</v>
      </c>
      <c r="J1167">
        <v>14.14</v>
      </c>
      <c r="K1167">
        <v>14.14</v>
      </c>
      <c r="L1167" t="s">
        <v>1847</v>
      </c>
      <c r="M1167" t="s">
        <v>198</v>
      </c>
      <c r="N1167" t="s">
        <v>307</v>
      </c>
      <c r="O1167">
        <v>0</v>
      </c>
      <c r="P1167" t="s">
        <v>200</v>
      </c>
      <c r="Q1167">
        <v>52675</v>
      </c>
      <c r="R1167" t="s">
        <v>201</v>
      </c>
      <c r="S1167" t="s">
        <v>202</v>
      </c>
      <c r="T1167" t="s">
        <v>203</v>
      </c>
      <c r="U1167" t="s">
        <v>1978</v>
      </c>
      <c r="V1167" t="s">
        <v>2007</v>
      </c>
      <c r="W1167" t="s">
        <v>658</v>
      </c>
    </row>
    <row r="1168" spans="1:23" x14ac:dyDescent="0.25">
      <c r="A1168" s="15">
        <v>43215</v>
      </c>
      <c r="B1168" t="s">
        <v>1847</v>
      </c>
      <c r="C1168" t="s">
        <v>212</v>
      </c>
      <c r="E1168" t="s">
        <v>195</v>
      </c>
      <c r="F1168">
        <v>12.31</v>
      </c>
      <c r="G1168">
        <v>12.31</v>
      </c>
      <c r="H1168" t="s">
        <v>196</v>
      </c>
      <c r="I1168" t="s">
        <v>197</v>
      </c>
      <c r="J1168">
        <v>12.31</v>
      </c>
      <c r="K1168">
        <v>12.31</v>
      </c>
      <c r="L1168" t="s">
        <v>1847</v>
      </c>
      <c r="M1168" t="s">
        <v>198</v>
      </c>
      <c r="N1168" t="s">
        <v>307</v>
      </c>
      <c r="O1168">
        <v>0</v>
      </c>
      <c r="P1168" t="s">
        <v>200</v>
      </c>
      <c r="Q1168">
        <v>52676</v>
      </c>
      <c r="R1168" t="s">
        <v>201</v>
      </c>
      <c r="S1168" t="s">
        <v>202</v>
      </c>
      <c r="T1168" t="s">
        <v>203</v>
      </c>
      <c r="U1168" t="s">
        <v>1978</v>
      </c>
      <c r="V1168" t="s">
        <v>2008</v>
      </c>
      <c r="W1168" t="s">
        <v>658</v>
      </c>
    </row>
    <row r="1169" spans="1:23" x14ac:dyDescent="0.25">
      <c r="A1169" s="15">
        <v>43215</v>
      </c>
      <c r="B1169" t="s">
        <v>1847</v>
      </c>
      <c r="C1169" t="s">
        <v>212</v>
      </c>
      <c r="E1169" t="s">
        <v>195</v>
      </c>
      <c r="F1169">
        <v>17.920000000000002</v>
      </c>
      <c r="G1169">
        <v>17.920000000000002</v>
      </c>
      <c r="H1169" t="s">
        <v>196</v>
      </c>
      <c r="I1169" t="s">
        <v>197</v>
      </c>
      <c r="J1169">
        <v>17.920000000000002</v>
      </c>
      <c r="K1169">
        <v>17.920000000000002</v>
      </c>
      <c r="L1169" t="s">
        <v>1847</v>
      </c>
      <c r="M1169" t="s">
        <v>198</v>
      </c>
      <c r="N1169" t="s">
        <v>307</v>
      </c>
      <c r="O1169">
        <v>0</v>
      </c>
      <c r="P1169" t="s">
        <v>200</v>
      </c>
      <c r="Q1169">
        <v>52677</v>
      </c>
      <c r="R1169" t="s">
        <v>201</v>
      </c>
      <c r="S1169" t="s">
        <v>202</v>
      </c>
      <c r="T1169" t="s">
        <v>203</v>
      </c>
      <c r="U1169" t="s">
        <v>1978</v>
      </c>
      <c r="V1169" t="s">
        <v>2009</v>
      </c>
      <c r="W1169" t="s">
        <v>658</v>
      </c>
    </row>
    <row r="1170" spans="1:23" x14ac:dyDescent="0.25">
      <c r="A1170" s="15">
        <v>43215</v>
      </c>
      <c r="B1170" t="s">
        <v>1847</v>
      </c>
      <c r="C1170" t="s">
        <v>212</v>
      </c>
      <c r="E1170" t="s">
        <v>195</v>
      </c>
      <c r="F1170">
        <v>4.57</v>
      </c>
      <c r="G1170">
        <v>4.57</v>
      </c>
      <c r="H1170" t="s">
        <v>196</v>
      </c>
      <c r="I1170" t="s">
        <v>197</v>
      </c>
      <c r="J1170">
        <v>4.57</v>
      </c>
      <c r="K1170">
        <v>4.57</v>
      </c>
      <c r="L1170" t="s">
        <v>1847</v>
      </c>
      <c r="M1170" t="s">
        <v>198</v>
      </c>
      <c r="N1170" t="s">
        <v>307</v>
      </c>
      <c r="O1170">
        <v>0</v>
      </c>
      <c r="P1170" t="s">
        <v>200</v>
      </c>
      <c r="Q1170">
        <v>52678</v>
      </c>
      <c r="R1170" t="s">
        <v>201</v>
      </c>
      <c r="S1170" t="s">
        <v>202</v>
      </c>
      <c r="T1170" t="s">
        <v>203</v>
      </c>
      <c r="U1170" t="s">
        <v>1978</v>
      </c>
      <c r="V1170" t="s">
        <v>2010</v>
      </c>
      <c r="W1170" t="s">
        <v>658</v>
      </c>
    </row>
    <row r="1171" spans="1:23" x14ac:dyDescent="0.25">
      <c r="A1171" s="15">
        <v>43215</v>
      </c>
      <c r="B1171" t="s">
        <v>1847</v>
      </c>
      <c r="C1171" t="s">
        <v>212</v>
      </c>
      <c r="E1171" t="s">
        <v>195</v>
      </c>
      <c r="F1171">
        <v>12.31</v>
      </c>
      <c r="G1171">
        <v>12.31</v>
      </c>
      <c r="H1171" t="s">
        <v>196</v>
      </c>
      <c r="I1171" t="s">
        <v>197</v>
      </c>
      <c r="J1171">
        <v>12.31</v>
      </c>
      <c r="K1171">
        <v>12.31</v>
      </c>
      <c r="L1171" t="s">
        <v>1847</v>
      </c>
      <c r="M1171" t="s">
        <v>198</v>
      </c>
      <c r="N1171" t="s">
        <v>307</v>
      </c>
      <c r="O1171">
        <v>0</v>
      </c>
      <c r="P1171" t="s">
        <v>200</v>
      </c>
      <c r="Q1171">
        <v>52679</v>
      </c>
      <c r="R1171" t="s">
        <v>201</v>
      </c>
      <c r="S1171" t="s">
        <v>202</v>
      </c>
      <c r="T1171" t="s">
        <v>203</v>
      </c>
      <c r="U1171" t="s">
        <v>1978</v>
      </c>
      <c r="V1171" t="s">
        <v>2011</v>
      </c>
      <c r="W1171" t="s">
        <v>658</v>
      </c>
    </row>
    <row r="1172" spans="1:23" x14ac:dyDescent="0.25">
      <c r="A1172" s="15">
        <v>43215</v>
      </c>
      <c r="B1172" t="s">
        <v>1847</v>
      </c>
      <c r="C1172" t="s">
        <v>212</v>
      </c>
      <c r="E1172" t="s">
        <v>195</v>
      </c>
      <c r="F1172">
        <v>47.38</v>
      </c>
      <c r="G1172">
        <v>47.38</v>
      </c>
      <c r="H1172" t="s">
        <v>196</v>
      </c>
      <c r="I1172" t="s">
        <v>197</v>
      </c>
      <c r="J1172">
        <v>47.38</v>
      </c>
      <c r="K1172">
        <v>47.38</v>
      </c>
      <c r="L1172" t="s">
        <v>1847</v>
      </c>
      <c r="M1172" t="s">
        <v>198</v>
      </c>
      <c r="N1172" t="s">
        <v>307</v>
      </c>
      <c r="O1172">
        <v>0</v>
      </c>
      <c r="P1172" t="s">
        <v>200</v>
      </c>
      <c r="Q1172">
        <v>52680</v>
      </c>
      <c r="R1172" t="s">
        <v>201</v>
      </c>
      <c r="S1172" t="s">
        <v>202</v>
      </c>
      <c r="T1172" t="s">
        <v>203</v>
      </c>
      <c r="U1172" t="s">
        <v>1978</v>
      </c>
      <c r="V1172" t="s">
        <v>2012</v>
      </c>
      <c r="W1172" t="s">
        <v>658</v>
      </c>
    </row>
    <row r="1173" spans="1:23" x14ac:dyDescent="0.25">
      <c r="A1173" s="15">
        <v>43215</v>
      </c>
      <c r="B1173" t="s">
        <v>1847</v>
      </c>
      <c r="C1173" t="s">
        <v>212</v>
      </c>
      <c r="E1173" t="s">
        <v>195</v>
      </c>
      <c r="F1173">
        <v>23.69</v>
      </c>
      <c r="G1173">
        <v>23.69</v>
      </c>
      <c r="H1173" t="s">
        <v>196</v>
      </c>
      <c r="I1173" t="s">
        <v>197</v>
      </c>
      <c r="J1173">
        <v>23.69</v>
      </c>
      <c r="K1173">
        <v>23.69</v>
      </c>
      <c r="L1173" t="s">
        <v>1847</v>
      </c>
      <c r="M1173" t="s">
        <v>198</v>
      </c>
      <c r="N1173" t="s">
        <v>307</v>
      </c>
      <c r="O1173">
        <v>0</v>
      </c>
      <c r="P1173" t="s">
        <v>200</v>
      </c>
      <c r="Q1173">
        <v>52681</v>
      </c>
      <c r="R1173" t="s">
        <v>201</v>
      </c>
      <c r="S1173" t="s">
        <v>202</v>
      </c>
      <c r="T1173" t="s">
        <v>203</v>
      </c>
      <c r="U1173" t="s">
        <v>1978</v>
      </c>
      <c r="V1173" t="s">
        <v>2013</v>
      </c>
      <c r="W1173" t="s">
        <v>658</v>
      </c>
    </row>
    <row r="1174" spans="1:23" x14ac:dyDescent="0.25">
      <c r="A1174" s="15">
        <v>43215</v>
      </c>
      <c r="B1174" t="s">
        <v>1847</v>
      </c>
      <c r="C1174" t="s">
        <v>212</v>
      </c>
      <c r="E1174" t="s">
        <v>195</v>
      </c>
      <c r="F1174">
        <v>47.38</v>
      </c>
      <c r="G1174">
        <v>47.38</v>
      </c>
      <c r="H1174" t="s">
        <v>196</v>
      </c>
      <c r="I1174" t="s">
        <v>197</v>
      </c>
      <c r="J1174">
        <v>47.38</v>
      </c>
      <c r="K1174">
        <v>47.38</v>
      </c>
      <c r="L1174" t="s">
        <v>1847</v>
      </c>
      <c r="M1174" t="s">
        <v>198</v>
      </c>
      <c r="N1174" t="s">
        <v>307</v>
      </c>
      <c r="O1174">
        <v>0</v>
      </c>
      <c r="P1174" t="s">
        <v>200</v>
      </c>
      <c r="Q1174">
        <v>52682</v>
      </c>
      <c r="R1174" t="s">
        <v>201</v>
      </c>
      <c r="S1174" t="s">
        <v>202</v>
      </c>
      <c r="T1174" t="s">
        <v>203</v>
      </c>
      <c r="U1174" t="s">
        <v>1978</v>
      </c>
      <c r="V1174" t="s">
        <v>2014</v>
      </c>
      <c r="W1174" t="s">
        <v>658</v>
      </c>
    </row>
    <row r="1175" spans="1:23" x14ac:dyDescent="0.25">
      <c r="A1175" s="15">
        <v>43215</v>
      </c>
      <c r="B1175" t="s">
        <v>1847</v>
      </c>
      <c r="C1175" t="s">
        <v>212</v>
      </c>
      <c r="E1175" t="s">
        <v>195</v>
      </c>
      <c r="F1175">
        <v>4.57</v>
      </c>
      <c r="G1175">
        <v>4.57</v>
      </c>
      <c r="H1175" t="s">
        <v>196</v>
      </c>
      <c r="I1175" t="s">
        <v>197</v>
      </c>
      <c r="J1175">
        <v>4.57</v>
      </c>
      <c r="K1175">
        <v>4.57</v>
      </c>
      <c r="L1175" t="s">
        <v>1847</v>
      </c>
      <c r="M1175" t="s">
        <v>198</v>
      </c>
      <c r="N1175" t="s">
        <v>307</v>
      </c>
      <c r="O1175">
        <v>0</v>
      </c>
      <c r="P1175" t="s">
        <v>200</v>
      </c>
      <c r="Q1175">
        <v>52683</v>
      </c>
      <c r="R1175" t="s">
        <v>201</v>
      </c>
      <c r="S1175" t="s">
        <v>202</v>
      </c>
      <c r="T1175" t="s">
        <v>203</v>
      </c>
      <c r="U1175" t="s">
        <v>1978</v>
      </c>
      <c r="V1175" t="s">
        <v>2015</v>
      </c>
      <c r="W1175" t="s">
        <v>658</v>
      </c>
    </row>
    <row r="1176" spans="1:23" x14ac:dyDescent="0.25">
      <c r="A1176" s="15">
        <v>43215</v>
      </c>
      <c r="B1176" t="s">
        <v>1847</v>
      </c>
      <c r="C1176" t="s">
        <v>212</v>
      </c>
      <c r="E1176" t="s">
        <v>195</v>
      </c>
      <c r="F1176">
        <v>4.57</v>
      </c>
      <c r="G1176">
        <v>4.57</v>
      </c>
      <c r="H1176" t="s">
        <v>196</v>
      </c>
      <c r="I1176" t="s">
        <v>197</v>
      </c>
      <c r="J1176">
        <v>4.57</v>
      </c>
      <c r="K1176">
        <v>4.57</v>
      </c>
      <c r="L1176" t="s">
        <v>1847</v>
      </c>
      <c r="M1176" t="s">
        <v>198</v>
      </c>
      <c r="N1176" t="s">
        <v>307</v>
      </c>
      <c r="O1176">
        <v>0</v>
      </c>
      <c r="P1176" t="s">
        <v>200</v>
      </c>
      <c r="Q1176">
        <v>52684</v>
      </c>
      <c r="R1176" t="s">
        <v>201</v>
      </c>
      <c r="S1176" t="s">
        <v>202</v>
      </c>
      <c r="T1176" t="s">
        <v>203</v>
      </c>
      <c r="U1176" t="s">
        <v>1978</v>
      </c>
      <c r="V1176" t="s">
        <v>2016</v>
      </c>
      <c r="W1176" t="s">
        <v>658</v>
      </c>
    </row>
    <row r="1177" spans="1:23" x14ac:dyDescent="0.25">
      <c r="A1177" s="15">
        <v>43215</v>
      </c>
      <c r="B1177" t="s">
        <v>1847</v>
      </c>
      <c r="C1177" t="s">
        <v>212</v>
      </c>
      <c r="E1177" t="s">
        <v>195</v>
      </c>
      <c r="F1177">
        <v>4.57</v>
      </c>
      <c r="G1177">
        <v>4.57</v>
      </c>
      <c r="H1177" t="s">
        <v>196</v>
      </c>
      <c r="I1177" t="s">
        <v>197</v>
      </c>
      <c r="J1177">
        <v>4.57</v>
      </c>
      <c r="K1177">
        <v>4.57</v>
      </c>
      <c r="L1177" t="s">
        <v>1847</v>
      </c>
      <c r="M1177" t="s">
        <v>198</v>
      </c>
      <c r="N1177" t="s">
        <v>307</v>
      </c>
      <c r="O1177">
        <v>0</v>
      </c>
      <c r="P1177" t="s">
        <v>200</v>
      </c>
      <c r="Q1177">
        <v>52685</v>
      </c>
      <c r="R1177" t="s">
        <v>201</v>
      </c>
      <c r="S1177" t="s">
        <v>202</v>
      </c>
      <c r="T1177" t="s">
        <v>203</v>
      </c>
      <c r="U1177" t="s">
        <v>1978</v>
      </c>
      <c r="V1177" t="s">
        <v>2017</v>
      </c>
      <c r="W1177" t="s">
        <v>658</v>
      </c>
    </row>
    <row r="1178" spans="1:23" x14ac:dyDescent="0.25">
      <c r="A1178" s="15">
        <v>43215</v>
      </c>
      <c r="B1178" t="s">
        <v>1847</v>
      </c>
      <c r="C1178" t="s">
        <v>212</v>
      </c>
      <c r="E1178" t="s">
        <v>195</v>
      </c>
      <c r="F1178">
        <v>4.57</v>
      </c>
      <c r="G1178">
        <v>4.57</v>
      </c>
      <c r="H1178" t="s">
        <v>196</v>
      </c>
      <c r="I1178" t="s">
        <v>197</v>
      </c>
      <c r="J1178">
        <v>4.57</v>
      </c>
      <c r="K1178">
        <v>4.57</v>
      </c>
      <c r="L1178" t="s">
        <v>1847</v>
      </c>
      <c r="M1178" t="s">
        <v>198</v>
      </c>
      <c r="N1178" t="s">
        <v>307</v>
      </c>
      <c r="O1178">
        <v>0</v>
      </c>
      <c r="P1178" t="s">
        <v>200</v>
      </c>
      <c r="Q1178">
        <v>52686</v>
      </c>
      <c r="R1178" t="s">
        <v>201</v>
      </c>
      <c r="S1178" t="s">
        <v>202</v>
      </c>
      <c r="T1178" t="s">
        <v>203</v>
      </c>
      <c r="U1178" t="s">
        <v>1978</v>
      </c>
      <c r="V1178" t="s">
        <v>2018</v>
      </c>
      <c r="W1178" t="s">
        <v>658</v>
      </c>
    </row>
    <row r="1179" spans="1:23" x14ac:dyDescent="0.25">
      <c r="A1179" s="15">
        <v>43215</v>
      </c>
      <c r="B1179" t="s">
        <v>1847</v>
      </c>
      <c r="C1179" t="s">
        <v>212</v>
      </c>
      <c r="E1179" t="s">
        <v>195</v>
      </c>
      <c r="F1179">
        <v>23.58</v>
      </c>
      <c r="G1179">
        <v>23.58</v>
      </c>
      <c r="H1179" t="s">
        <v>196</v>
      </c>
      <c r="I1179" t="s">
        <v>197</v>
      </c>
      <c r="J1179">
        <v>23.58</v>
      </c>
      <c r="K1179">
        <v>23.58</v>
      </c>
      <c r="L1179" t="s">
        <v>1847</v>
      </c>
      <c r="M1179" t="s">
        <v>198</v>
      </c>
      <c r="N1179" t="s">
        <v>307</v>
      </c>
      <c r="O1179">
        <v>0</v>
      </c>
      <c r="P1179" t="s">
        <v>200</v>
      </c>
      <c r="Q1179">
        <v>52687</v>
      </c>
      <c r="R1179" t="s">
        <v>201</v>
      </c>
      <c r="S1179" t="s">
        <v>202</v>
      </c>
      <c r="T1179" t="s">
        <v>203</v>
      </c>
      <c r="U1179" t="s">
        <v>1978</v>
      </c>
      <c r="V1179" t="s">
        <v>2019</v>
      </c>
      <c r="W1179" t="s">
        <v>658</v>
      </c>
    </row>
    <row r="1180" spans="1:23" x14ac:dyDescent="0.25">
      <c r="A1180" s="15">
        <v>43215</v>
      </c>
      <c r="B1180" t="s">
        <v>1847</v>
      </c>
      <c r="C1180" t="s">
        <v>212</v>
      </c>
      <c r="E1180" t="s">
        <v>195</v>
      </c>
      <c r="F1180">
        <v>6.1</v>
      </c>
      <c r="G1180">
        <v>6.1</v>
      </c>
      <c r="H1180" t="s">
        <v>196</v>
      </c>
      <c r="I1180" t="s">
        <v>197</v>
      </c>
      <c r="J1180">
        <v>6.1</v>
      </c>
      <c r="K1180">
        <v>6.1</v>
      </c>
      <c r="L1180" t="s">
        <v>1847</v>
      </c>
      <c r="M1180" t="s">
        <v>198</v>
      </c>
      <c r="N1180" t="s">
        <v>307</v>
      </c>
      <c r="O1180">
        <v>0</v>
      </c>
      <c r="P1180" t="s">
        <v>200</v>
      </c>
      <c r="Q1180">
        <v>52688</v>
      </c>
      <c r="R1180" t="s">
        <v>201</v>
      </c>
      <c r="S1180" t="s">
        <v>202</v>
      </c>
      <c r="T1180" t="s">
        <v>203</v>
      </c>
      <c r="U1180" t="s">
        <v>1978</v>
      </c>
      <c r="V1180" t="s">
        <v>2020</v>
      </c>
      <c r="W1180" t="s">
        <v>658</v>
      </c>
    </row>
    <row r="1181" spans="1:23" x14ac:dyDescent="0.25">
      <c r="A1181" s="15">
        <v>43215</v>
      </c>
      <c r="B1181" t="s">
        <v>1847</v>
      </c>
      <c r="C1181" t="s">
        <v>212</v>
      </c>
      <c r="E1181" t="s">
        <v>195</v>
      </c>
      <c r="F1181">
        <v>23.58</v>
      </c>
      <c r="G1181">
        <v>23.58</v>
      </c>
      <c r="H1181" t="s">
        <v>196</v>
      </c>
      <c r="I1181" t="s">
        <v>197</v>
      </c>
      <c r="J1181">
        <v>23.58</v>
      </c>
      <c r="K1181">
        <v>23.58</v>
      </c>
      <c r="L1181" t="s">
        <v>1847</v>
      </c>
      <c r="M1181" t="s">
        <v>198</v>
      </c>
      <c r="N1181" t="s">
        <v>307</v>
      </c>
      <c r="O1181">
        <v>0</v>
      </c>
      <c r="P1181" t="s">
        <v>200</v>
      </c>
      <c r="Q1181">
        <v>52689</v>
      </c>
      <c r="R1181" t="s">
        <v>201</v>
      </c>
      <c r="S1181" t="s">
        <v>202</v>
      </c>
      <c r="T1181" t="s">
        <v>203</v>
      </c>
      <c r="U1181" t="s">
        <v>1978</v>
      </c>
      <c r="V1181" t="s">
        <v>2021</v>
      </c>
      <c r="W1181" t="s">
        <v>658</v>
      </c>
    </row>
    <row r="1182" spans="1:23" x14ac:dyDescent="0.25">
      <c r="A1182" s="15">
        <v>43215</v>
      </c>
      <c r="B1182" t="s">
        <v>1847</v>
      </c>
      <c r="C1182" t="s">
        <v>212</v>
      </c>
      <c r="E1182" t="s">
        <v>195</v>
      </c>
      <c r="F1182">
        <v>23.58</v>
      </c>
      <c r="G1182">
        <v>23.58</v>
      </c>
      <c r="H1182" t="s">
        <v>196</v>
      </c>
      <c r="I1182" t="s">
        <v>197</v>
      </c>
      <c r="J1182">
        <v>23.58</v>
      </c>
      <c r="K1182">
        <v>23.58</v>
      </c>
      <c r="L1182" t="s">
        <v>1847</v>
      </c>
      <c r="M1182" t="s">
        <v>198</v>
      </c>
      <c r="N1182" t="s">
        <v>307</v>
      </c>
      <c r="O1182">
        <v>0</v>
      </c>
      <c r="P1182" t="s">
        <v>200</v>
      </c>
      <c r="Q1182">
        <v>52690</v>
      </c>
      <c r="R1182" t="s">
        <v>201</v>
      </c>
      <c r="S1182" t="s">
        <v>202</v>
      </c>
      <c r="T1182" t="s">
        <v>203</v>
      </c>
      <c r="U1182" t="s">
        <v>1978</v>
      </c>
      <c r="V1182" t="s">
        <v>2022</v>
      </c>
      <c r="W1182" t="s">
        <v>658</v>
      </c>
    </row>
    <row r="1183" spans="1:23" x14ac:dyDescent="0.25">
      <c r="A1183" s="15">
        <v>43215</v>
      </c>
      <c r="B1183" t="s">
        <v>1847</v>
      </c>
      <c r="C1183" t="s">
        <v>212</v>
      </c>
      <c r="E1183" t="s">
        <v>195</v>
      </c>
      <c r="F1183">
        <v>23.58</v>
      </c>
      <c r="G1183">
        <v>23.58</v>
      </c>
      <c r="H1183" t="s">
        <v>196</v>
      </c>
      <c r="I1183" t="s">
        <v>197</v>
      </c>
      <c r="J1183">
        <v>23.58</v>
      </c>
      <c r="K1183">
        <v>23.58</v>
      </c>
      <c r="L1183" t="s">
        <v>1847</v>
      </c>
      <c r="M1183" t="s">
        <v>198</v>
      </c>
      <c r="N1183" t="s">
        <v>307</v>
      </c>
      <c r="O1183">
        <v>0</v>
      </c>
      <c r="P1183" t="s">
        <v>200</v>
      </c>
      <c r="Q1183">
        <v>52691</v>
      </c>
      <c r="R1183" t="s">
        <v>201</v>
      </c>
      <c r="S1183" t="s">
        <v>202</v>
      </c>
      <c r="T1183" t="s">
        <v>203</v>
      </c>
      <c r="U1183" t="s">
        <v>1978</v>
      </c>
      <c r="V1183" t="s">
        <v>2023</v>
      </c>
      <c r="W1183" t="s">
        <v>658</v>
      </c>
    </row>
    <row r="1184" spans="1:23" x14ac:dyDescent="0.25">
      <c r="A1184" s="15">
        <v>43215</v>
      </c>
      <c r="B1184" t="s">
        <v>1847</v>
      </c>
      <c r="C1184" t="s">
        <v>212</v>
      </c>
      <c r="E1184" t="s">
        <v>195</v>
      </c>
      <c r="F1184">
        <v>23.58</v>
      </c>
      <c r="G1184">
        <v>23.58</v>
      </c>
      <c r="H1184" t="s">
        <v>196</v>
      </c>
      <c r="I1184" t="s">
        <v>197</v>
      </c>
      <c r="J1184">
        <v>23.58</v>
      </c>
      <c r="K1184">
        <v>23.58</v>
      </c>
      <c r="L1184" t="s">
        <v>1847</v>
      </c>
      <c r="M1184" t="s">
        <v>198</v>
      </c>
      <c r="N1184" t="s">
        <v>307</v>
      </c>
      <c r="O1184">
        <v>0</v>
      </c>
      <c r="P1184" t="s">
        <v>200</v>
      </c>
      <c r="Q1184">
        <v>52692</v>
      </c>
      <c r="R1184" t="s">
        <v>201</v>
      </c>
      <c r="S1184" t="s">
        <v>202</v>
      </c>
      <c r="T1184" t="s">
        <v>203</v>
      </c>
      <c r="U1184" t="s">
        <v>1978</v>
      </c>
      <c r="V1184" t="s">
        <v>2024</v>
      </c>
      <c r="W1184" t="s">
        <v>658</v>
      </c>
    </row>
    <row r="1185" spans="1:23" x14ac:dyDescent="0.25">
      <c r="A1185" s="15">
        <v>43215</v>
      </c>
      <c r="B1185" t="s">
        <v>1847</v>
      </c>
      <c r="C1185" t="s">
        <v>212</v>
      </c>
      <c r="E1185" t="s">
        <v>195</v>
      </c>
      <c r="F1185">
        <v>12.31</v>
      </c>
      <c r="G1185">
        <v>12.31</v>
      </c>
      <c r="H1185" t="s">
        <v>196</v>
      </c>
      <c r="I1185" t="s">
        <v>197</v>
      </c>
      <c r="J1185">
        <v>12.31</v>
      </c>
      <c r="K1185">
        <v>12.31</v>
      </c>
      <c r="L1185" t="s">
        <v>1847</v>
      </c>
      <c r="M1185" t="s">
        <v>198</v>
      </c>
      <c r="N1185" t="s">
        <v>307</v>
      </c>
      <c r="O1185">
        <v>0</v>
      </c>
      <c r="P1185" t="s">
        <v>200</v>
      </c>
      <c r="Q1185">
        <v>52693</v>
      </c>
      <c r="R1185" t="s">
        <v>201</v>
      </c>
      <c r="S1185" t="s">
        <v>202</v>
      </c>
      <c r="T1185" t="s">
        <v>203</v>
      </c>
      <c r="U1185" t="s">
        <v>1978</v>
      </c>
      <c r="V1185" t="s">
        <v>2025</v>
      </c>
      <c r="W1185" t="s">
        <v>658</v>
      </c>
    </row>
    <row r="1186" spans="1:23" x14ac:dyDescent="0.25">
      <c r="A1186" s="15">
        <v>43215</v>
      </c>
      <c r="B1186" t="s">
        <v>1847</v>
      </c>
      <c r="C1186" t="s">
        <v>212</v>
      </c>
      <c r="E1186" t="s">
        <v>195</v>
      </c>
      <c r="F1186">
        <v>4.57</v>
      </c>
      <c r="G1186">
        <v>4.57</v>
      </c>
      <c r="H1186" t="s">
        <v>196</v>
      </c>
      <c r="I1186" t="s">
        <v>197</v>
      </c>
      <c r="J1186">
        <v>4.57</v>
      </c>
      <c r="K1186">
        <v>4.57</v>
      </c>
      <c r="L1186" t="s">
        <v>1847</v>
      </c>
      <c r="M1186" t="s">
        <v>198</v>
      </c>
      <c r="N1186" t="s">
        <v>307</v>
      </c>
      <c r="O1186">
        <v>0</v>
      </c>
      <c r="P1186" t="s">
        <v>200</v>
      </c>
      <c r="Q1186">
        <v>52694</v>
      </c>
      <c r="R1186" t="s">
        <v>201</v>
      </c>
      <c r="S1186" t="s">
        <v>202</v>
      </c>
      <c r="T1186" t="s">
        <v>203</v>
      </c>
      <c r="U1186" t="s">
        <v>1978</v>
      </c>
      <c r="V1186" t="s">
        <v>2026</v>
      </c>
      <c r="W1186" t="s">
        <v>658</v>
      </c>
    </row>
    <row r="1187" spans="1:23" x14ac:dyDescent="0.25">
      <c r="A1187" s="15">
        <v>43215</v>
      </c>
      <c r="B1187" t="s">
        <v>1847</v>
      </c>
      <c r="C1187" t="s">
        <v>212</v>
      </c>
      <c r="E1187" t="s">
        <v>195</v>
      </c>
      <c r="F1187">
        <v>17.48</v>
      </c>
      <c r="G1187">
        <v>17.48</v>
      </c>
      <c r="H1187" t="s">
        <v>196</v>
      </c>
      <c r="I1187" t="s">
        <v>197</v>
      </c>
      <c r="J1187">
        <v>17.48</v>
      </c>
      <c r="K1187">
        <v>17.48</v>
      </c>
      <c r="L1187" t="s">
        <v>1847</v>
      </c>
      <c r="M1187" t="s">
        <v>198</v>
      </c>
      <c r="N1187" t="s">
        <v>307</v>
      </c>
      <c r="O1187">
        <v>0</v>
      </c>
      <c r="P1187" t="s">
        <v>200</v>
      </c>
      <c r="Q1187">
        <v>52695</v>
      </c>
      <c r="R1187" t="s">
        <v>201</v>
      </c>
      <c r="S1187" t="s">
        <v>202</v>
      </c>
      <c r="T1187" t="s">
        <v>203</v>
      </c>
      <c r="U1187" t="s">
        <v>1978</v>
      </c>
      <c r="V1187" t="s">
        <v>2027</v>
      </c>
      <c r="W1187" t="s">
        <v>658</v>
      </c>
    </row>
    <row r="1188" spans="1:23" x14ac:dyDescent="0.25">
      <c r="A1188" s="15">
        <v>43215</v>
      </c>
      <c r="B1188" t="s">
        <v>1847</v>
      </c>
      <c r="C1188" t="s">
        <v>212</v>
      </c>
      <c r="E1188" t="s">
        <v>195</v>
      </c>
      <c r="F1188">
        <v>4.57</v>
      </c>
      <c r="G1188">
        <v>4.57</v>
      </c>
      <c r="H1188" t="s">
        <v>196</v>
      </c>
      <c r="I1188" t="s">
        <v>197</v>
      </c>
      <c r="J1188">
        <v>4.57</v>
      </c>
      <c r="K1188">
        <v>4.57</v>
      </c>
      <c r="L1188" t="s">
        <v>1847</v>
      </c>
      <c r="M1188" t="s">
        <v>198</v>
      </c>
      <c r="N1188" t="s">
        <v>307</v>
      </c>
      <c r="O1188">
        <v>0</v>
      </c>
      <c r="P1188" t="s">
        <v>200</v>
      </c>
      <c r="Q1188">
        <v>52696</v>
      </c>
      <c r="R1188" t="s">
        <v>201</v>
      </c>
      <c r="S1188" t="s">
        <v>202</v>
      </c>
      <c r="T1188" t="s">
        <v>203</v>
      </c>
      <c r="U1188" t="s">
        <v>1978</v>
      </c>
      <c r="V1188" t="s">
        <v>2028</v>
      </c>
      <c r="W1188" t="s">
        <v>658</v>
      </c>
    </row>
    <row r="1189" spans="1:23" x14ac:dyDescent="0.25">
      <c r="A1189" s="15">
        <v>43215</v>
      </c>
      <c r="B1189" t="s">
        <v>1847</v>
      </c>
      <c r="C1189" t="s">
        <v>212</v>
      </c>
      <c r="E1189" t="s">
        <v>195</v>
      </c>
      <c r="F1189">
        <v>4.57</v>
      </c>
      <c r="G1189">
        <v>4.57</v>
      </c>
      <c r="H1189" t="s">
        <v>196</v>
      </c>
      <c r="I1189" t="s">
        <v>197</v>
      </c>
      <c r="J1189">
        <v>4.57</v>
      </c>
      <c r="K1189">
        <v>4.57</v>
      </c>
      <c r="L1189" t="s">
        <v>1847</v>
      </c>
      <c r="M1189" t="s">
        <v>198</v>
      </c>
      <c r="N1189" t="s">
        <v>307</v>
      </c>
      <c r="O1189">
        <v>0</v>
      </c>
      <c r="P1189" t="s">
        <v>200</v>
      </c>
      <c r="Q1189">
        <v>52697</v>
      </c>
      <c r="R1189" t="s">
        <v>201</v>
      </c>
      <c r="S1189" t="s">
        <v>202</v>
      </c>
      <c r="T1189" t="s">
        <v>203</v>
      </c>
      <c r="U1189" t="s">
        <v>1978</v>
      </c>
      <c r="V1189" t="s">
        <v>2029</v>
      </c>
      <c r="W1189" t="s">
        <v>658</v>
      </c>
    </row>
    <row r="1190" spans="1:23" x14ac:dyDescent="0.25">
      <c r="A1190" s="15">
        <v>43215</v>
      </c>
      <c r="B1190" t="s">
        <v>1847</v>
      </c>
      <c r="C1190" t="s">
        <v>212</v>
      </c>
      <c r="E1190" t="s">
        <v>195</v>
      </c>
      <c r="F1190">
        <v>4.0599999999999996</v>
      </c>
      <c r="G1190">
        <v>4.0599999999999996</v>
      </c>
      <c r="H1190" t="s">
        <v>196</v>
      </c>
      <c r="I1190" t="s">
        <v>197</v>
      </c>
      <c r="J1190">
        <v>4.0599999999999996</v>
      </c>
      <c r="K1190">
        <v>4.0599999999999996</v>
      </c>
      <c r="L1190" t="s">
        <v>1847</v>
      </c>
      <c r="M1190" t="s">
        <v>198</v>
      </c>
      <c r="N1190" t="s">
        <v>307</v>
      </c>
      <c r="O1190">
        <v>0</v>
      </c>
      <c r="P1190" t="s">
        <v>200</v>
      </c>
      <c r="Q1190">
        <v>52698</v>
      </c>
      <c r="R1190" t="s">
        <v>201</v>
      </c>
      <c r="S1190" t="s">
        <v>202</v>
      </c>
      <c r="T1190" t="s">
        <v>203</v>
      </c>
      <c r="U1190" t="s">
        <v>1978</v>
      </c>
      <c r="V1190" t="s">
        <v>2030</v>
      </c>
      <c r="W1190" t="s">
        <v>658</v>
      </c>
    </row>
    <row r="1191" spans="1:23" x14ac:dyDescent="0.25">
      <c r="A1191" s="15">
        <v>43215</v>
      </c>
      <c r="B1191" t="s">
        <v>1847</v>
      </c>
      <c r="C1191" t="s">
        <v>212</v>
      </c>
      <c r="E1191" t="s">
        <v>195</v>
      </c>
      <c r="F1191">
        <v>14.14</v>
      </c>
      <c r="G1191">
        <v>14.14</v>
      </c>
      <c r="H1191" t="s">
        <v>196</v>
      </c>
      <c r="I1191" t="s">
        <v>197</v>
      </c>
      <c r="J1191">
        <v>14.14</v>
      </c>
      <c r="K1191">
        <v>14.14</v>
      </c>
      <c r="L1191" t="s">
        <v>1847</v>
      </c>
      <c r="M1191" t="s">
        <v>198</v>
      </c>
      <c r="N1191" t="s">
        <v>307</v>
      </c>
      <c r="O1191">
        <v>0</v>
      </c>
      <c r="P1191" t="s">
        <v>200</v>
      </c>
      <c r="Q1191">
        <v>52699</v>
      </c>
      <c r="R1191" t="s">
        <v>201</v>
      </c>
      <c r="S1191" t="s">
        <v>202</v>
      </c>
      <c r="T1191" t="s">
        <v>203</v>
      </c>
      <c r="U1191" t="s">
        <v>1978</v>
      </c>
      <c r="V1191" t="s">
        <v>2031</v>
      </c>
      <c r="W1191" t="s">
        <v>658</v>
      </c>
    </row>
    <row r="1192" spans="1:23" x14ac:dyDescent="0.25">
      <c r="A1192" s="15">
        <v>43215</v>
      </c>
      <c r="B1192" t="s">
        <v>1847</v>
      </c>
      <c r="C1192" t="s">
        <v>212</v>
      </c>
      <c r="E1192" t="s">
        <v>195</v>
      </c>
      <c r="F1192">
        <v>14.14</v>
      </c>
      <c r="G1192">
        <v>14.14</v>
      </c>
      <c r="H1192" t="s">
        <v>196</v>
      </c>
      <c r="I1192" t="s">
        <v>197</v>
      </c>
      <c r="J1192">
        <v>14.14</v>
      </c>
      <c r="K1192">
        <v>14.14</v>
      </c>
      <c r="L1192" t="s">
        <v>1847</v>
      </c>
      <c r="M1192" t="s">
        <v>198</v>
      </c>
      <c r="N1192" t="s">
        <v>307</v>
      </c>
      <c r="O1192">
        <v>0</v>
      </c>
      <c r="P1192" t="s">
        <v>200</v>
      </c>
      <c r="Q1192">
        <v>52700</v>
      </c>
      <c r="R1192" t="s">
        <v>201</v>
      </c>
      <c r="S1192" t="s">
        <v>202</v>
      </c>
      <c r="T1192" t="s">
        <v>203</v>
      </c>
      <c r="U1192" t="s">
        <v>1978</v>
      </c>
      <c r="V1192" t="s">
        <v>2032</v>
      </c>
      <c r="W1192" t="s">
        <v>658</v>
      </c>
    </row>
    <row r="1193" spans="1:23" x14ac:dyDescent="0.25">
      <c r="A1193" s="15">
        <v>43215</v>
      </c>
      <c r="B1193" t="s">
        <v>1847</v>
      </c>
      <c r="C1193" t="s">
        <v>212</v>
      </c>
      <c r="E1193" t="s">
        <v>195</v>
      </c>
      <c r="F1193">
        <v>12.31</v>
      </c>
      <c r="G1193">
        <v>12.31</v>
      </c>
      <c r="H1193" t="s">
        <v>196</v>
      </c>
      <c r="I1193" t="s">
        <v>197</v>
      </c>
      <c r="J1193">
        <v>12.31</v>
      </c>
      <c r="K1193">
        <v>12.31</v>
      </c>
      <c r="L1193" t="s">
        <v>1847</v>
      </c>
      <c r="M1193" t="s">
        <v>198</v>
      </c>
      <c r="N1193" t="s">
        <v>307</v>
      </c>
      <c r="O1193">
        <v>0</v>
      </c>
      <c r="P1193" t="s">
        <v>200</v>
      </c>
      <c r="Q1193">
        <v>52701</v>
      </c>
      <c r="R1193" t="s">
        <v>201</v>
      </c>
      <c r="S1193" t="s">
        <v>202</v>
      </c>
      <c r="T1193" t="s">
        <v>203</v>
      </c>
      <c r="U1193" t="s">
        <v>1978</v>
      </c>
      <c r="V1193" t="s">
        <v>2033</v>
      </c>
      <c r="W1193" t="s">
        <v>658</v>
      </c>
    </row>
    <row r="1194" spans="1:23" x14ac:dyDescent="0.25">
      <c r="A1194" s="15">
        <v>43215</v>
      </c>
      <c r="B1194" t="s">
        <v>1847</v>
      </c>
      <c r="C1194" t="s">
        <v>212</v>
      </c>
      <c r="E1194" t="s">
        <v>195</v>
      </c>
      <c r="F1194">
        <v>7.32</v>
      </c>
      <c r="G1194">
        <v>7.32</v>
      </c>
      <c r="H1194" t="s">
        <v>196</v>
      </c>
      <c r="I1194" t="s">
        <v>197</v>
      </c>
      <c r="J1194">
        <v>7.32</v>
      </c>
      <c r="K1194">
        <v>7.32</v>
      </c>
      <c r="L1194" t="s">
        <v>1847</v>
      </c>
      <c r="M1194" t="s">
        <v>198</v>
      </c>
      <c r="N1194" t="s">
        <v>307</v>
      </c>
      <c r="O1194">
        <v>0</v>
      </c>
      <c r="P1194" t="s">
        <v>200</v>
      </c>
      <c r="Q1194">
        <v>52702</v>
      </c>
      <c r="R1194" t="s">
        <v>201</v>
      </c>
      <c r="S1194" t="s">
        <v>202</v>
      </c>
      <c r="T1194" t="s">
        <v>203</v>
      </c>
      <c r="U1194" t="s">
        <v>1978</v>
      </c>
      <c r="V1194" t="s">
        <v>2034</v>
      </c>
      <c r="W1194" t="s">
        <v>658</v>
      </c>
    </row>
    <row r="1195" spans="1:23" x14ac:dyDescent="0.25">
      <c r="A1195" s="15">
        <v>43215</v>
      </c>
      <c r="B1195" t="s">
        <v>1847</v>
      </c>
      <c r="C1195" t="s">
        <v>212</v>
      </c>
      <c r="E1195" t="s">
        <v>195</v>
      </c>
      <c r="F1195">
        <v>23.58</v>
      </c>
      <c r="G1195">
        <v>23.58</v>
      </c>
      <c r="H1195" t="s">
        <v>196</v>
      </c>
      <c r="I1195" t="s">
        <v>197</v>
      </c>
      <c r="J1195">
        <v>23.58</v>
      </c>
      <c r="K1195">
        <v>23.58</v>
      </c>
      <c r="L1195" t="s">
        <v>1847</v>
      </c>
      <c r="M1195" t="s">
        <v>198</v>
      </c>
      <c r="N1195" t="s">
        <v>307</v>
      </c>
      <c r="O1195">
        <v>0</v>
      </c>
      <c r="P1195" t="s">
        <v>200</v>
      </c>
      <c r="Q1195">
        <v>52703</v>
      </c>
      <c r="R1195" t="s">
        <v>201</v>
      </c>
      <c r="S1195" t="s">
        <v>202</v>
      </c>
      <c r="T1195" t="s">
        <v>203</v>
      </c>
      <c r="U1195" t="s">
        <v>1978</v>
      </c>
      <c r="V1195" t="s">
        <v>2035</v>
      </c>
      <c r="W1195" t="s">
        <v>658</v>
      </c>
    </row>
    <row r="1196" spans="1:23" x14ac:dyDescent="0.25">
      <c r="A1196" s="15">
        <v>43215</v>
      </c>
      <c r="B1196" t="s">
        <v>1847</v>
      </c>
      <c r="C1196" t="s">
        <v>212</v>
      </c>
      <c r="E1196" t="s">
        <v>195</v>
      </c>
      <c r="F1196">
        <v>6.1</v>
      </c>
      <c r="G1196">
        <v>6.1</v>
      </c>
      <c r="H1196" t="s">
        <v>196</v>
      </c>
      <c r="I1196" t="s">
        <v>197</v>
      </c>
      <c r="J1196">
        <v>6.1</v>
      </c>
      <c r="K1196">
        <v>6.1</v>
      </c>
      <c r="L1196" t="s">
        <v>1847</v>
      </c>
      <c r="M1196" t="s">
        <v>198</v>
      </c>
      <c r="N1196" t="s">
        <v>307</v>
      </c>
      <c r="O1196">
        <v>0</v>
      </c>
      <c r="P1196" t="s">
        <v>200</v>
      </c>
      <c r="Q1196">
        <v>52704</v>
      </c>
      <c r="R1196" t="s">
        <v>201</v>
      </c>
      <c r="S1196" t="s">
        <v>202</v>
      </c>
      <c r="T1196" t="s">
        <v>203</v>
      </c>
      <c r="U1196" t="s">
        <v>1978</v>
      </c>
      <c r="V1196" t="s">
        <v>2036</v>
      </c>
      <c r="W1196" t="s">
        <v>658</v>
      </c>
    </row>
    <row r="1197" spans="1:23" x14ac:dyDescent="0.25">
      <c r="A1197" s="15">
        <v>43215</v>
      </c>
      <c r="B1197" t="s">
        <v>1847</v>
      </c>
      <c r="C1197" t="s">
        <v>212</v>
      </c>
      <c r="E1197" t="s">
        <v>195</v>
      </c>
      <c r="F1197">
        <v>1.7</v>
      </c>
      <c r="G1197">
        <v>1.7</v>
      </c>
      <c r="H1197" t="s">
        <v>196</v>
      </c>
      <c r="I1197" t="s">
        <v>197</v>
      </c>
      <c r="J1197">
        <v>1.7</v>
      </c>
      <c r="K1197">
        <v>1.7</v>
      </c>
      <c r="L1197" t="s">
        <v>1847</v>
      </c>
      <c r="M1197" t="s">
        <v>198</v>
      </c>
      <c r="N1197" t="s">
        <v>307</v>
      </c>
      <c r="O1197">
        <v>0</v>
      </c>
      <c r="P1197" t="s">
        <v>200</v>
      </c>
      <c r="Q1197">
        <v>52705</v>
      </c>
      <c r="R1197" t="s">
        <v>201</v>
      </c>
      <c r="S1197" t="s">
        <v>202</v>
      </c>
      <c r="T1197" t="s">
        <v>203</v>
      </c>
      <c r="U1197" t="s">
        <v>1978</v>
      </c>
      <c r="V1197" t="s">
        <v>2037</v>
      </c>
      <c r="W1197" t="s">
        <v>658</v>
      </c>
    </row>
    <row r="1198" spans="1:23" x14ac:dyDescent="0.25">
      <c r="A1198" s="15">
        <v>43215</v>
      </c>
      <c r="B1198" t="s">
        <v>1847</v>
      </c>
      <c r="C1198" t="s">
        <v>212</v>
      </c>
      <c r="E1198" t="s">
        <v>195</v>
      </c>
      <c r="F1198">
        <v>6.1</v>
      </c>
      <c r="G1198">
        <v>6.1</v>
      </c>
      <c r="H1198" t="s">
        <v>196</v>
      </c>
      <c r="I1198" t="s">
        <v>197</v>
      </c>
      <c r="J1198">
        <v>6.1</v>
      </c>
      <c r="K1198">
        <v>6.1</v>
      </c>
      <c r="L1198" t="s">
        <v>1847</v>
      </c>
      <c r="M1198" t="s">
        <v>198</v>
      </c>
      <c r="N1198" t="s">
        <v>307</v>
      </c>
      <c r="O1198">
        <v>0</v>
      </c>
      <c r="P1198" t="s">
        <v>200</v>
      </c>
      <c r="Q1198">
        <v>52706</v>
      </c>
      <c r="R1198" t="s">
        <v>201</v>
      </c>
      <c r="S1198" t="s">
        <v>202</v>
      </c>
      <c r="T1198" t="s">
        <v>203</v>
      </c>
      <c r="U1198" t="s">
        <v>1978</v>
      </c>
      <c r="V1198" t="s">
        <v>2038</v>
      </c>
      <c r="W1198" t="s">
        <v>658</v>
      </c>
    </row>
    <row r="1199" spans="1:23" x14ac:dyDescent="0.25">
      <c r="A1199" s="15">
        <v>43215</v>
      </c>
      <c r="B1199" t="s">
        <v>1847</v>
      </c>
      <c r="C1199" t="s">
        <v>212</v>
      </c>
      <c r="E1199" t="s">
        <v>195</v>
      </c>
      <c r="F1199">
        <v>8.7899999999999991</v>
      </c>
      <c r="G1199">
        <v>8.7899999999999991</v>
      </c>
      <c r="H1199" t="s">
        <v>196</v>
      </c>
      <c r="I1199" t="s">
        <v>197</v>
      </c>
      <c r="J1199">
        <v>8.7899999999999991</v>
      </c>
      <c r="K1199">
        <v>8.7899999999999991</v>
      </c>
      <c r="L1199" t="s">
        <v>1847</v>
      </c>
      <c r="M1199" t="s">
        <v>198</v>
      </c>
      <c r="N1199" t="s">
        <v>307</v>
      </c>
      <c r="O1199">
        <v>0</v>
      </c>
      <c r="P1199" t="s">
        <v>200</v>
      </c>
      <c r="Q1199">
        <v>52707</v>
      </c>
      <c r="R1199" t="s">
        <v>201</v>
      </c>
      <c r="S1199" t="s">
        <v>202</v>
      </c>
      <c r="T1199" t="s">
        <v>203</v>
      </c>
      <c r="U1199" t="s">
        <v>1978</v>
      </c>
      <c r="V1199" t="s">
        <v>2039</v>
      </c>
      <c r="W1199" t="s">
        <v>658</v>
      </c>
    </row>
    <row r="1200" spans="1:23" x14ac:dyDescent="0.25">
      <c r="A1200" s="15">
        <v>43215</v>
      </c>
      <c r="B1200" t="s">
        <v>1847</v>
      </c>
      <c r="C1200" t="s">
        <v>212</v>
      </c>
      <c r="E1200" t="s">
        <v>195</v>
      </c>
      <c r="F1200">
        <v>23.58</v>
      </c>
      <c r="G1200">
        <v>23.58</v>
      </c>
      <c r="H1200" t="s">
        <v>196</v>
      </c>
      <c r="I1200" t="s">
        <v>197</v>
      </c>
      <c r="J1200">
        <v>23.58</v>
      </c>
      <c r="K1200">
        <v>23.58</v>
      </c>
      <c r="L1200" t="s">
        <v>1847</v>
      </c>
      <c r="M1200" t="s">
        <v>198</v>
      </c>
      <c r="N1200" t="s">
        <v>307</v>
      </c>
      <c r="O1200">
        <v>0</v>
      </c>
      <c r="P1200" t="s">
        <v>200</v>
      </c>
      <c r="Q1200">
        <v>52708</v>
      </c>
      <c r="R1200" t="s">
        <v>201</v>
      </c>
      <c r="S1200" t="s">
        <v>202</v>
      </c>
      <c r="T1200" t="s">
        <v>203</v>
      </c>
      <c r="U1200" t="s">
        <v>1978</v>
      </c>
      <c r="V1200" t="s">
        <v>2040</v>
      </c>
      <c r="W1200" t="s">
        <v>658</v>
      </c>
    </row>
    <row r="1201" spans="1:23" x14ac:dyDescent="0.25">
      <c r="A1201" s="15">
        <v>43215</v>
      </c>
      <c r="B1201" t="s">
        <v>1847</v>
      </c>
      <c r="C1201" t="s">
        <v>212</v>
      </c>
      <c r="E1201" t="s">
        <v>195</v>
      </c>
      <c r="F1201">
        <v>23.58</v>
      </c>
      <c r="G1201">
        <v>23.58</v>
      </c>
      <c r="H1201" t="s">
        <v>196</v>
      </c>
      <c r="I1201" t="s">
        <v>197</v>
      </c>
      <c r="J1201">
        <v>23.58</v>
      </c>
      <c r="K1201">
        <v>23.58</v>
      </c>
      <c r="L1201" t="s">
        <v>1847</v>
      </c>
      <c r="M1201" t="s">
        <v>198</v>
      </c>
      <c r="N1201" t="s">
        <v>307</v>
      </c>
      <c r="O1201">
        <v>0</v>
      </c>
      <c r="P1201" t="s">
        <v>200</v>
      </c>
      <c r="Q1201">
        <v>52709</v>
      </c>
      <c r="R1201" t="s">
        <v>201</v>
      </c>
      <c r="S1201" t="s">
        <v>202</v>
      </c>
      <c r="T1201" t="s">
        <v>203</v>
      </c>
      <c r="U1201" t="s">
        <v>1978</v>
      </c>
      <c r="V1201" t="s">
        <v>2041</v>
      </c>
      <c r="W1201" t="s">
        <v>658</v>
      </c>
    </row>
    <row r="1202" spans="1:23" x14ac:dyDescent="0.25">
      <c r="A1202" s="15">
        <v>43215</v>
      </c>
      <c r="B1202" t="s">
        <v>1847</v>
      </c>
      <c r="C1202" t="s">
        <v>212</v>
      </c>
      <c r="E1202" t="s">
        <v>195</v>
      </c>
      <c r="F1202">
        <v>23.58</v>
      </c>
      <c r="G1202">
        <v>23.58</v>
      </c>
      <c r="H1202" t="s">
        <v>196</v>
      </c>
      <c r="I1202" t="s">
        <v>197</v>
      </c>
      <c r="J1202">
        <v>23.58</v>
      </c>
      <c r="K1202">
        <v>23.58</v>
      </c>
      <c r="L1202" t="s">
        <v>1847</v>
      </c>
      <c r="M1202" t="s">
        <v>198</v>
      </c>
      <c r="N1202" t="s">
        <v>307</v>
      </c>
      <c r="O1202">
        <v>0</v>
      </c>
      <c r="P1202" t="s">
        <v>200</v>
      </c>
      <c r="Q1202">
        <v>52710</v>
      </c>
      <c r="R1202" t="s">
        <v>201</v>
      </c>
      <c r="S1202" t="s">
        <v>202</v>
      </c>
      <c r="T1202" t="s">
        <v>203</v>
      </c>
      <c r="U1202" t="s">
        <v>1978</v>
      </c>
      <c r="V1202" t="s">
        <v>2042</v>
      </c>
      <c r="W1202" t="s">
        <v>658</v>
      </c>
    </row>
    <row r="1203" spans="1:23" x14ac:dyDescent="0.25">
      <c r="A1203" s="15">
        <v>43215</v>
      </c>
      <c r="B1203" t="s">
        <v>1847</v>
      </c>
      <c r="C1203" t="s">
        <v>212</v>
      </c>
      <c r="E1203" t="s">
        <v>195</v>
      </c>
      <c r="F1203">
        <v>23.58</v>
      </c>
      <c r="G1203">
        <v>23.58</v>
      </c>
      <c r="H1203" t="s">
        <v>196</v>
      </c>
      <c r="I1203" t="s">
        <v>197</v>
      </c>
      <c r="J1203">
        <v>23.58</v>
      </c>
      <c r="K1203">
        <v>23.58</v>
      </c>
      <c r="L1203" t="s">
        <v>1847</v>
      </c>
      <c r="M1203" t="s">
        <v>198</v>
      </c>
      <c r="N1203" t="s">
        <v>307</v>
      </c>
      <c r="O1203">
        <v>0</v>
      </c>
      <c r="P1203" t="s">
        <v>200</v>
      </c>
      <c r="Q1203">
        <v>52711</v>
      </c>
      <c r="R1203" t="s">
        <v>201</v>
      </c>
      <c r="S1203" t="s">
        <v>202</v>
      </c>
      <c r="T1203" t="s">
        <v>203</v>
      </c>
      <c r="U1203" t="s">
        <v>1978</v>
      </c>
      <c r="V1203" t="s">
        <v>2043</v>
      </c>
      <c r="W1203" t="s">
        <v>658</v>
      </c>
    </row>
    <row r="1204" spans="1:23" x14ac:dyDescent="0.25">
      <c r="A1204" s="15">
        <v>43215</v>
      </c>
      <c r="B1204" t="s">
        <v>1847</v>
      </c>
      <c r="C1204" t="s">
        <v>212</v>
      </c>
      <c r="E1204" t="s">
        <v>195</v>
      </c>
      <c r="F1204">
        <v>23.58</v>
      </c>
      <c r="G1204">
        <v>23.58</v>
      </c>
      <c r="H1204" t="s">
        <v>196</v>
      </c>
      <c r="I1204" t="s">
        <v>197</v>
      </c>
      <c r="J1204">
        <v>23.58</v>
      </c>
      <c r="K1204">
        <v>23.58</v>
      </c>
      <c r="L1204" t="s">
        <v>1847</v>
      </c>
      <c r="M1204" t="s">
        <v>198</v>
      </c>
      <c r="N1204" t="s">
        <v>307</v>
      </c>
      <c r="O1204">
        <v>0</v>
      </c>
      <c r="P1204" t="s">
        <v>200</v>
      </c>
      <c r="Q1204">
        <v>52712</v>
      </c>
      <c r="R1204" t="s">
        <v>201</v>
      </c>
      <c r="S1204" t="s">
        <v>202</v>
      </c>
      <c r="T1204" t="s">
        <v>203</v>
      </c>
      <c r="U1204" t="s">
        <v>1978</v>
      </c>
      <c r="V1204" t="s">
        <v>2044</v>
      </c>
      <c r="W1204" t="s">
        <v>658</v>
      </c>
    </row>
    <row r="1205" spans="1:23" x14ac:dyDescent="0.25">
      <c r="A1205" s="15">
        <v>43215</v>
      </c>
      <c r="B1205" t="s">
        <v>1847</v>
      </c>
      <c r="C1205" t="s">
        <v>212</v>
      </c>
      <c r="E1205" t="s">
        <v>195</v>
      </c>
      <c r="F1205">
        <v>10.16</v>
      </c>
      <c r="G1205">
        <v>10.16</v>
      </c>
      <c r="H1205" t="s">
        <v>196</v>
      </c>
      <c r="I1205" t="s">
        <v>197</v>
      </c>
      <c r="J1205">
        <v>10.16</v>
      </c>
      <c r="K1205">
        <v>10.16</v>
      </c>
      <c r="L1205" t="s">
        <v>1847</v>
      </c>
      <c r="M1205" t="s">
        <v>198</v>
      </c>
      <c r="N1205" t="s">
        <v>307</v>
      </c>
      <c r="O1205">
        <v>0</v>
      </c>
      <c r="P1205" t="s">
        <v>200</v>
      </c>
      <c r="Q1205">
        <v>52713</v>
      </c>
      <c r="R1205" t="s">
        <v>201</v>
      </c>
      <c r="S1205" t="s">
        <v>202</v>
      </c>
      <c r="T1205" t="s">
        <v>203</v>
      </c>
      <c r="U1205" t="s">
        <v>1978</v>
      </c>
      <c r="V1205" t="s">
        <v>2045</v>
      </c>
      <c r="W1205" t="s">
        <v>658</v>
      </c>
    </row>
    <row r="1206" spans="1:23" x14ac:dyDescent="0.25">
      <c r="A1206" s="15">
        <v>43215</v>
      </c>
      <c r="B1206" t="s">
        <v>1847</v>
      </c>
      <c r="C1206" t="s">
        <v>212</v>
      </c>
      <c r="E1206" t="s">
        <v>195</v>
      </c>
      <c r="F1206">
        <v>20.53</v>
      </c>
      <c r="G1206">
        <v>20.53</v>
      </c>
      <c r="H1206" t="s">
        <v>196</v>
      </c>
      <c r="I1206" t="s">
        <v>197</v>
      </c>
      <c r="J1206">
        <v>20.53</v>
      </c>
      <c r="K1206">
        <v>20.53</v>
      </c>
      <c r="L1206" t="s">
        <v>1847</v>
      </c>
      <c r="M1206" t="s">
        <v>198</v>
      </c>
      <c r="N1206" t="s">
        <v>307</v>
      </c>
      <c r="O1206">
        <v>0</v>
      </c>
      <c r="P1206" t="s">
        <v>200</v>
      </c>
      <c r="Q1206">
        <v>52714</v>
      </c>
      <c r="R1206" t="s">
        <v>201</v>
      </c>
      <c r="S1206" t="s">
        <v>202</v>
      </c>
      <c r="T1206" t="s">
        <v>203</v>
      </c>
      <c r="U1206" t="s">
        <v>1978</v>
      </c>
      <c r="V1206" t="s">
        <v>2046</v>
      </c>
      <c r="W1206" t="s">
        <v>658</v>
      </c>
    </row>
    <row r="1207" spans="1:23" x14ac:dyDescent="0.25">
      <c r="A1207" s="15">
        <v>43215</v>
      </c>
      <c r="B1207" t="s">
        <v>1847</v>
      </c>
      <c r="C1207" t="s">
        <v>212</v>
      </c>
      <c r="E1207" t="s">
        <v>195</v>
      </c>
      <c r="F1207">
        <v>6.1</v>
      </c>
      <c r="G1207">
        <v>6.1</v>
      </c>
      <c r="H1207" t="s">
        <v>196</v>
      </c>
      <c r="I1207" t="s">
        <v>197</v>
      </c>
      <c r="J1207">
        <v>6.1</v>
      </c>
      <c r="K1207">
        <v>6.1</v>
      </c>
      <c r="L1207" t="s">
        <v>1847</v>
      </c>
      <c r="M1207" t="s">
        <v>198</v>
      </c>
      <c r="N1207" t="s">
        <v>307</v>
      </c>
      <c r="O1207">
        <v>0</v>
      </c>
      <c r="P1207" t="s">
        <v>200</v>
      </c>
      <c r="Q1207">
        <v>52715</v>
      </c>
      <c r="R1207" t="s">
        <v>201</v>
      </c>
      <c r="S1207" t="s">
        <v>202</v>
      </c>
      <c r="T1207" t="s">
        <v>203</v>
      </c>
      <c r="U1207" t="s">
        <v>1978</v>
      </c>
      <c r="V1207" t="s">
        <v>2047</v>
      </c>
      <c r="W1207" t="s">
        <v>658</v>
      </c>
    </row>
    <row r="1208" spans="1:23" x14ac:dyDescent="0.25">
      <c r="A1208" s="15">
        <v>43215</v>
      </c>
      <c r="B1208" t="s">
        <v>1847</v>
      </c>
      <c r="C1208" t="s">
        <v>212</v>
      </c>
      <c r="E1208" t="s">
        <v>195</v>
      </c>
      <c r="F1208">
        <v>32.92</v>
      </c>
      <c r="G1208">
        <v>32.92</v>
      </c>
      <c r="H1208" t="s">
        <v>196</v>
      </c>
      <c r="I1208" t="s">
        <v>197</v>
      </c>
      <c r="J1208">
        <v>32.92</v>
      </c>
      <c r="K1208">
        <v>32.92</v>
      </c>
      <c r="L1208" t="s">
        <v>1847</v>
      </c>
      <c r="M1208" t="s">
        <v>198</v>
      </c>
      <c r="N1208" t="s">
        <v>307</v>
      </c>
      <c r="O1208">
        <v>0</v>
      </c>
      <c r="P1208" t="s">
        <v>200</v>
      </c>
      <c r="Q1208">
        <v>52716</v>
      </c>
      <c r="R1208" t="s">
        <v>201</v>
      </c>
      <c r="S1208" t="s">
        <v>202</v>
      </c>
      <c r="T1208" t="s">
        <v>203</v>
      </c>
      <c r="U1208" t="s">
        <v>1978</v>
      </c>
      <c r="V1208" t="s">
        <v>2048</v>
      </c>
      <c r="W1208" t="s">
        <v>658</v>
      </c>
    </row>
    <row r="1209" spans="1:23" x14ac:dyDescent="0.25">
      <c r="A1209" s="15">
        <v>43215</v>
      </c>
      <c r="B1209" t="s">
        <v>1847</v>
      </c>
      <c r="C1209" t="s">
        <v>212</v>
      </c>
      <c r="E1209" t="s">
        <v>195</v>
      </c>
      <c r="F1209">
        <v>14.14</v>
      </c>
      <c r="G1209">
        <v>14.14</v>
      </c>
      <c r="H1209" t="s">
        <v>196</v>
      </c>
      <c r="I1209" t="s">
        <v>197</v>
      </c>
      <c r="J1209">
        <v>14.14</v>
      </c>
      <c r="K1209">
        <v>14.14</v>
      </c>
      <c r="L1209" t="s">
        <v>1847</v>
      </c>
      <c r="M1209" t="s">
        <v>198</v>
      </c>
      <c r="N1209" t="s">
        <v>307</v>
      </c>
      <c r="O1209">
        <v>0</v>
      </c>
      <c r="P1209" t="s">
        <v>200</v>
      </c>
      <c r="Q1209">
        <v>52717</v>
      </c>
      <c r="R1209" t="s">
        <v>201</v>
      </c>
      <c r="S1209" t="s">
        <v>202</v>
      </c>
      <c r="T1209" t="s">
        <v>203</v>
      </c>
      <c r="U1209" t="s">
        <v>1978</v>
      </c>
      <c r="V1209" t="s">
        <v>2049</v>
      </c>
      <c r="W1209" t="s">
        <v>658</v>
      </c>
    </row>
    <row r="1210" spans="1:23" x14ac:dyDescent="0.25">
      <c r="A1210" s="15">
        <v>43215</v>
      </c>
      <c r="B1210" t="s">
        <v>1847</v>
      </c>
      <c r="C1210" t="s">
        <v>212</v>
      </c>
      <c r="E1210" t="s">
        <v>195</v>
      </c>
      <c r="F1210">
        <v>6.1</v>
      </c>
      <c r="G1210">
        <v>6.1</v>
      </c>
      <c r="H1210" t="s">
        <v>196</v>
      </c>
      <c r="I1210" t="s">
        <v>197</v>
      </c>
      <c r="J1210">
        <v>6.1</v>
      </c>
      <c r="K1210">
        <v>6.1</v>
      </c>
      <c r="L1210" t="s">
        <v>1847</v>
      </c>
      <c r="M1210" t="s">
        <v>198</v>
      </c>
      <c r="N1210" t="s">
        <v>307</v>
      </c>
      <c r="O1210">
        <v>0</v>
      </c>
      <c r="P1210" t="s">
        <v>200</v>
      </c>
      <c r="Q1210">
        <v>52718</v>
      </c>
      <c r="R1210" t="s">
        <v>201</v>
      </c>
      <c r="S1210" t="s">
        <v>202</v>
      </c>
      <c r="T1210" t="s">
        <v>203</v>
      </c>
      <c r="U1210" t="s">
        <v>1978</v>
      </c>
      <c r="V1210" t="s">
        <v>2050</v>
      </c>
      <c r="W1210" t="s">
        <v>658</v>
      </c>
    </row>
    <row r="1211" spans="1:23" x14ac:dyDescent="0.25">
      <c r="A1211" s="15">
        <v>43215</v>
      </c>
      <c r="B1211" t="s">
        <v>1847</v>
      </c>
      <c r="C1211" t="s">
        <v>212</v>
      </c>
      <c r="E1211" t="s">
        <v>195</v>
      </c>
      <c r="F1211">
        <v>20.74</v>
      </c>
      <c r="G1211">
        <v>20.74</v>
      </c>
      <c r="H1211" t="s">
        <v>196</v>
      </c>
      <c r="I1211" t="s">
        <v>197</v>
      </c>
      <c r="J1211">
        <v>20.74</v>
      </c>
      <c r="K1211">
        <v>20.74</v>
      </c>
      <c r="L1211" t="s">
        <v>1847</v>
      </c>
      <c r="M1211" t="s">
        <v>198</v>
      </c>
      <c r="N1211" t="s">
        <v>307</v>
      </c>
      <c r="O1211">
        <v>0</v>
      </c>
      <c r="P1211" t="s">
        <v>200</v>
      </c>
      <c r="Q1211">
        <v>52719</v>
      </c>
      <c r="R1211" t="s">
        <v>201</v>
      </c>
      <c r="S1211" t="s">
        <v>202</v>
      </c>
      <c r="T1211" t="s">
        <v>203</v>
      </c>
      <c r="U1211" t="s">
        <v>1978</v>
      </c>
      <c r="V1211" t="s">
        <v>2051</v>
      </c>
      <c r="W1211" t="s">
        <v>658</v>
      </c>
    </row>
    <row r="1212" spans="1:23" x14ac:dyDescent="0.25">
      <c r="A1212" s="15">
        <v>43215</v>
      </c>
      <c r="B1212" t="s">
        <v>1847</v>
      </c>
      <c r="C1212" t="s">
        <v>212</v>
      </c>
      <c r="E1212" t="s">
        <v>195</v>
      </c>
      <c r="F1212">
        <v>14.14</v>
      </c>
      <c r="G1212">
        <v>14.14</v>
      </c>
      <c r="H1212" t="s">
        <v>196</v>
      </c>
      <c r="I1212" t="s">
        <v>197</v>
      </c>
      <c r="J1212">
        <v>14.14</v>
      </c>
      <c r="K1212">
        <v>14.14</v>
      </c>
      <c r="L1212" t="s">
        <v>1847</v>
      </c>
      <c r="M1212" t="s">
        <v>198</v>
      </c>
      <c r="N1212" t="s">
        <v>307</v>
      </c>
      <c r="O1212">
        <v>0</v>
      </c>
      <c r="P1212" t="s">
        <v>200</v>
      </c>
      <c r="Q1212">
        <v>52720</v>
      </c>
      <c r="R1212" t="s">
        <v>201</v>
      </c>
      <c r="S1212" t="s">
        <v>202</v>
      </c>
      <c r="T1212" t="s">
        <v>203</v>
      </c>
      <c r="U1212" t="s">
        <v>1978</v>
      </c>
      <c r="V1212" t="s">
        <v>2052</v>
      </c>
      <c r="W1212" t="s">
        <v>658</v>
      </c>
    </row>
    <row r="1213" spans="1:23" x14ac:dyDescent="0.25">
      <c r="A1213" s="15">
        <v>43215</v>
      </c>
      <c r="B1213" t="s">
        <v>1847</v>
      </c>
      <c r="C1213" t="s">
        <v>212</v>
      </c>
      <c r="E1213" t="s">
        <v>195</v>
      </c>
      <c r="F1213">
        <v>10.16</v>
      </c>
      <c r="G1213">
        <v>10.16</v>
      </c>
      <c r="H1213" t="s">
        <v>196</v>
      </c>
      <c r="I1213" t="s">
        <v>197</v>
      </c>
      <c r="J1213">
        <v>10.16</v>
      </c>
      <c r="K1213">
        <v>10.16</v>
      </c>
      <c r="L1213" t="s">
        <v>1847</v>
      </c>
      <c r="M1213" t="s">
        <v>198</v>
      </c>
      <c r="N1213" t="s">
        <v>307</v>
      </c>
      <c r="O1213">
        <v>0</v>
      </c>
      <c r="P1213" t="s">
        <v>200</v>
      </c>
      <c r="Q1213">
        <v>52721</v>
      </c>
      <c r="R1213" t="s">
        <v>201</v>
      </c>
      <c r="S1213" t="s">
        <v>202</v>
      </c>
      <c r="T1213" t="s">
        <v>203</v>
      </c>
      <c r="U1213" t="s">
        <v>1978</v>
      </c>
      <c r="V1213" t="s">
        <v>2053</v>
      </c>
      <c r="W1213" t="s">
        <v>658</v>
      </c>
    </row>
    <row r="1214" spans="1:23" x14ac:dyDescent="0.25">
      <c r="A1214" s="15">
        <v>43215</v>
      </c>
      <c r="B1214" t="s">
        <v>1847</v>
      </c>
      <c r="C1214" t="s">
        <v>212</v>
      </c>
      <c r="E1214" t="s">
        <v>195</v>
      </c>
      <c r="F1214">
        <v>23.58</v>
      </c>
      <c r="G1214">
        <v>23.58</v>
      </c>
      <c r="H1214" t="s">
        <v>196</v>
      </c>
      <c r="I1214" t="s">
        <v>197</v>
      </c>
      <c r="J1214">
        <v>23.58</v>
      </c>
      <c r="K1214">
        <v>23.58</v>
      </c>
      <c r="L1214" t="s">
        <v>1847</v>
      </c>
      <c r="M1214" t="s">
        <v>198</v>
      </c>
      <c r="N1214" t="s">
        <v>307</v>
      </c>
      <c r="O1214">
        <v>0</v>
      </c>
      <c r="P1214" t="s">
        <v>200</v>
      </c>
      <c r="Q1214">
        <v>52722</v>
      </c>
      <c r="R1214" t="s">
        <v>201</v>
      </c>
      <c r="S1214" t="s">
        <v>202</v>
      </c>
      <c r="T1214" t="s">
        <v>203</v>
      </c>
      <c r="U1214" t="s">
        <v>1978</v>
      </c>
      <c r="V1214" t="s">
        <v>2054</v>
      </c>
      <c r="W1214" t="s">
        <v>658</v>
      </c>
    </row>
    <row r="1215" spans="1:23" x14ac:dyDescent="0.25">
      <c r="A1215" s="15">
        <v>43215</v>
      </c>
      <c r="B1215" t="s">
        <v>1847</v>
      </c>
      <c r="C1215" t="s">
        <v>212</v>
      </c>
      <c r="E1215" t="s">
        <v>195</v>
      </c>
      <c r="F1215">
        <v>20.53</v>
      </c>
      <c r="G1215">
        <v>20.53</v>
      </c>
      <c r="H1215" t="s">
        <v>196</v>
      </c>
      <c r="I1215" t="s">
        <v>197</v>
      </c>
      <c r="J1215">
        <v>20.53</v>
      </c>
      <c r="K1215">
        <v>20.53</v>
      </c>
      <c r="L1215" t="s">
        <v>1847</v>
      </c>
      <c r="M1215" t="s">
        <v>198</v>
      </c>
      <c r="N1215" t="s">
        <v>307</v>
      </c>
      <c r="O1215">
        <v>0</v>
      </c>
      <c r="P1215" t="s">
        <v>200</v>
      </c>
      <c r="Q1215">
        <v>52723</v>
      </c>
      <c r="R1215" t="s">
        <v>201</v>
      </c>
      <c r="S1215" t="s">
        <v>202</v>
      </c>
      <c r="T1215" t="s">
        <v>203</v>
      </c>
      <c r="U1215" t="s">
        <v>1978</v>
      </c>
      <c r="V1215" t="s">
        <v>2055</v>
      </c>
      <c r="W1215" t="s">
        <v>658</v>
      </c>
    </row>
    <row r="1216" spans="1:23" x14ac:dyDescent="0.25">
      <c r="A1216" s="15">
        <v>43215</v>
      </c>
      <c r="B1216" t="s">
        <v>1847</v>
      </c>
      <c r="C1216" t="s">
        <v>212</v>
      </c>
      <c r="E1216" t="s">
        <v>195</v>
      </c>
      <c r="F1216">
        <v>4.4400000000000004</v>
      </c>
      <c r="G1216">
        <v>4.4400000000000004</v>
      </c>
      <c r="H1216" t="s">
        <v>196</v>
      </c>
      <c r="I1216" t="s">
        <v>197</v>
      </c>
      <c r="J1216">
        <v>4.4400000000000004</v>
      </c>
      <c r="K1216">
        <v>4.4400000000000004</v>
      </c>
      <c r="L1216" t="s">
        <v>1847</v>
      </c>
      <c r="M1216" t="s">
        <v>198</v>
      </c>
      <c r="N1216" t="s">
        <v>307</v>
      </c>
      <c r="O1216">
        <v>0</v>
      </c>
      <c r="P1216" t="s">
        <v>200</v>
      </c>
      <c r="Q1216">
        <v>52724</v>
      </c>
      <c r="R1216" t="s">
        <v>201</v>
      </c>
      <c r="S1216" t="s">
        <v>202</v>
      </c>
      <c r="T1216" t="s">
        <v>203</v>
      </c>
      <c r="U1216" t="s">
        <v>1978</v>
      </c>
      <c r="V1216" t="s">
        <v>2056</v>
      </c>
      <c r="W1216" t="s">
        <v>658</v>
      </c>
    </row>
    <row r="1217" spans="1:23" x14ac:dyDescent="0.25">
      <c r="A1217" s="15">
        <v>43215</v>
      </c>
      <c r="B1217" t="s">
        <v>1847</v>
      </c>
      <c r="C1217" t="s">
        <v>212</v>
      </c>
      <c r="E1217" t="s">
        <v>195</v>
      </c>
      <c r="F1217">
        <v>34.47</v>
      </c>
      <c r="G1217">
        <v>34.47</v>
      </c>
      <c r="H1217" t="s">
        <v>196</v>
      </c>
      <c r="I1217" t="s">
        <v>197</v>
      </c>
      <c r="J1217">
        <v>34.47</v>
      </c>
      <c r="K1217">
        <v>34.47</v>
      </c>
      <c r="L1217" t="s">
        <v>1847</v>
      </c>
      <c r="M1217" t="s">
        <v>198</v>
      </c>
      <c r="N1217" t="s">
        <v>307</v>
      </c>
      <c r="O1217">
        <v>0</v>
      </c>
      <c r="P1217" t="s">
        <v>200</v>
      </c>
      <c r="Q1217">
        <v>52725</v>
      </c>
      <c r="R1217" t="s">
        <v>201</v>
      </c>
      <c r="S1217" t="s">
        <v>202</v>
      </c>
      <c r="T1217" t="s">
        <v>203</v>
      </c>
      <c r="U1217" t="s">
        <v>1978</v>
      </c>
      <c r="V1217" t="s">
        <v>2057</v>
      </c>
      <c r="W1217" t="s">
        <v>658</v>
      </c>
    </row>
    <row r="1218" spans="1:23" x14ac:dyDescent="0.25">
      <c r="A1218" s="15">
        <v>43215</v>
      </c>
      <c r="B1218" t="s">
        <v>1847</v>
      </c>
      <c r="C1218" t="s">
        <v>212</v>
      </c>
      <c r="E1218" t="s">
        <v>195</v>
      </c>
      <c r="F1218">
        <v>4.57</v>
      </c>
      <c r="G1218">
        <v>4.57</v>
      </c>
      <c r="H1218" t="s">
        <v>196</v>
      </c>
      <c r="I1218" t="s">
        <v>197</v>
      </c>
      <c r="J1218">
        <v>4.57</v>
      </c>
      <c r="K1218">
        <v>4.57</v>
      </c>
      <c r="L1218" t="s">
        <v>1847</v>
      </c>
      <c r="M1218" t="s">
        <v>198</v>
      </c>
      <c r="N1218" t="s">
        <v>307</v>
      </c>
      <c r="O1218">
        <v>0</v>
      </c>
      <c r="P1218" t="s">
        <v>200</v>
      </c>
      <c r="Q1218">
        <v>52726</v>
      </c>
      <c r="R1218" t="s">
        <v>201</v>
      </c>
      <c r="S1218" t="s">
        <v>202</v>
      </c>
      <c r="T1218" t="s">
        <v>203</v>
      </c>
      <c r="U1218" t="s">
        <v>1978</v>
      </c>
      <c r="V1218" t="s">
        <v>2058</v>
      </c>
      <c r="W1218" t="s">
        <v>658</v>
      </c>
    </row>
    <row r="1219" spans="1:23" x14ac:dyDescent="0.25">
      <c r="A1219" s="15">
        <v>43215</v>
      </c>
      <c r="B1219" t="s">
        <v>1847</v>
      </c>
      <c r="C1219" t="s">
        <v>212</v>
      </c>
      <c r="E1219" t="s">
        <v>195</v>
      </c>
      <c r="F1219">
        <v>36.21</v>
      </c>
      <c r="G1219">
        <v>36.21</v>
      </c>
      <c r="H1219" t="s">
        <v>196</v>
      </c>
      <c r="I1219" t="s">
        <v>197</v>
      </c>
      <c r="J1219">
        <v>36.21</v>
      </c>
      <c r="K1219">
        <v>36.21</v>
      </c>
      <c r="L1219" t="s">
        <v>1847</v>
      </c>
      <c r="M1219" t="s">
        <v>198</v>
      </c>
      <c r="N1219" t="s">
        <v>307</v>
      </c>
      <c r="O1219">
        <v>0</v>
      </c>
      <c r="P1219" t="s">
        <v>200</v>
      </c>
      <c r="Q1219">
        <v>52727</v>
      </c>
      <c r="R1219" t="s">
        <v>201</v>
      </c>
      <c r="S1219" t="s">
        <v>202</v>
      </c>
      <c r="T1219" t="s">
        <v>203</v>
      </c>
      <c r="U1219" t="s">
        <v>1978</v>
      </c>
      <c r="V1219" t="s">
        <v>2059</v>
      </c>
      <c r="W1219" t="s">
        <v>658</v>
      </c>
    </row>
    <row r="1220" spans="1:23" x14ac:dyDescent="0.25">
      <c r="A1220" s="15">
        <v>43215</v>
      </c>
      <c r="B1220" t="s">
        <v>1847</v>
      </c>
      <c r="C1220" t="s">
        <v>212</v>
      </c>
      <c r="E1220" t="s">
        <v>195</v>
      </c>
      <c r="F1220">
        <v>5.27</v>
      </c>
      <c r="G1220">
        <v>5.27</v>
      </c>
      <c r="H1220" t="s">
        <v>196</v>
      </c>
      <c r="I1220" t="s">
        <v>197</v>
      </c>
      <c r="J1220">
        <v>5.27</v>
      </c>
      <c r="K1220">
        <v>5.27</v>
      </c>
      <c r="L1220" t="s">
        <v>1847</v>
      </c>
      <c r="M1220" t="s">
        <v>198</v>
      </c>
      <c r="N1220" t="s">
        <v>307</v>
      </c>
      <c r="O1220">
        <v>0</v>
      </c>
      <c r="P1220" t="s">
        <v>200</v>
      </c>
      <c r="Q1220">
        <v>52728</v>
      </c>
      <c r="R1220" t="s">
        <v>201</v>
      </c>
      <c r="S1220" t="s">
        <v>202</v>
      </c>
      <c r="T1220" t="s">
        <v>203</v>
      </c>
      <c r="U1220" t="s">
        <v>1978</v>
      </c>
      <c r="V1220" t="s">
        <v>2060</v>
      </c>
      <c r="W1220" t="s">
        <v>658</v>
      </c>
    </row>
    <row r="1221" spans="1:23" x14ac:dyDescent="0.25">
      <c r="A1221" s="15">
        <v>43215</v>
      </c>
      <c r="B1221" t="s">
        <v>1847</v>
      </c>
      <c r="C1221" t="s">
        <v>212</v>
      </c>
      <c r="E1221" t="s">
        <v>195</v>
      </c>
      <c r="F1221">
        <v>14.14</v>
      </c>
      <c r="G1221">
        <v>14.14</v>
      </c>
      <c r="H1221" t="s">
        <v>196</v>
      </c>
      <c r="I1221" t="s">
        <v>197</v>
      </c>
      <c r="J1221">
        <v>14.14</v>
      </c>
      <c r="K1221">
        <v>14.14</v>
      </c>
      <c r="L1221" t="s">
        <v>1847</v>
      </c>
      <c r="M1221" t="s">
        <v>198</v>
      </c>
      <c r="N1221" t="s">
        <v>307</v>
      </c>
      <c r="O1221">
        <v>0</v>
      </c>
      <c r="P1221" t="s">
        <v>200</v>
      </c>
      <c r="Q1221">
        <v>52729</v>
      </c>
      <c r="R1221" t="s">
        <v>201</v>
      </c>
      <c r="S1221" t="s">
        <v>202</v>
      </c>
      <c r="T1221" t="s">
        <v>203</v>
      </c>
      <c r="U1221" t="s">
        <v>1978</v>
      </c>
      <c r="V1221" t="s">
        <v>2061</v>
      </c>
      <c r="W1221" t="s">
        <v>658</v>
      </c>
    </row>
    <row r="1222" spans="1:23" x14ac:dyDescent="0.25">
      <c r="A1222" s="15">
        <v>43215</v>
      </c>
      <c r="B1222" t="s">
        <v>1847</v>
      </c>
      <c r="C1222" t="s">
        <v>212</v>
      </c>
      <c r="E1222" t="s">
        <v>195</v>
      </c>
      <c r="F1222">
        <v>14.14</v>
      </c>
      <c r="G1222">
        <v>14.14</v>
      </c>
      <c r="H1222" t="s">
        <v>196</v>
      </c>
      <c r="I1222" t="s">
        <v>197</v>
      </c>
      <c r="J1222">
        <v>14.14</v>
      </c>
      <c r="K1222">
        <v>14.14</v>
      </c>
      <c r="L1222" t="s">
        <v>1847</v>
      </c>
      <c r="M1222" t="s">
        <v>198</v>
      </c>
      <c r="N1222" t="s">
        <v>307</v>
      </c>
      <c r="O1222">
        <v>0</v>
      </c>
      <c r="P1222" t="s">
        <v>200</v>
      </c>
      <c r="Q1222">
        <v>52730</v>
      </c>
      <c r="R1222" t="s">
        <v>201</v>
      </c>
      <c r="S1222" t="s">
        <v>202</v>
      </c>
      <c r="T1222" t="s">
        <v>203</v>
      </c>
      <c r="U1222" t="s">
        <v>1978</v>
      </c>
      <c r="V1222" t="s">
        <v>2062</v>
      </c>
      <c r="W1222" t="s">
        <v>658</v>
      </c>
    </row>
    <row r="1223" spans="1:23" x14ac:dyDescent="0.25">
      <c r="A1223" s="15">
        <v>43215</v>
      </c>
      <c r="B1223" t="s">
        <v>1847</v>
      </c>
      <c r="C1223" t="s">
        <v>212</v>
      </c>
      <c r="E1223" t="s">
        <v>195</v>
      </c>
      <c r="F1223">
        <v>14.14</v>
      </c>
      <c r="G1223">
        <v>14.14</v>
      </c>
      <c r="H1223" t="s">
        <v>196</v>
      </c>
      <c r="I1223" t="s">
        <v>197</v>
      </c>
      <c r="J1223">
        <v>14.14</v>
      </c>
      <c r="K1223">
        <v>14.14</v>
      </c>
      <c r="L1223" t="s">
        <v>1847</v>
      </c>
      <c r="M1223" t="s">
        <v>198</v>
      </c>
      <c r="N1223" t="s">
        <v>307</v>
      </c>
      <c r="O1223">
        <v>0</v>
      </c>
      <c r="P1223" t="s">
        <v>200</v>
      </c>
      <c r="Q1223">
        <v>52731</v>
      </c>
      <c r="R1223" t="s">
        <v>201</v>
      </c>
      <c r="S1223" t="s">
        <v>202</v>
      </c>
      <c r="T1223" t="s">
        <v>203</v>
      </c>
      <c r="U1223" t="s">
        <v>1978</v>
      </c>
      <c r="V1223" t="s">
        <v>2063</v>
      </c>
      <c r="W1223" t="s">
        <v>658</v>
      </c>
    </row>
    <row r="1224" spans="1:23" x14ac:dyDescent="0.25">
      <c r="A1224" s="15">
        <v>43215</v>
      </c>
      <c r="B1224" t="s">
        <v>1847</v>
      </c>
      <c r="C1224" t="s">
        <v>212</v>
      </c>
      <c r="E1224" t="s">
        <v>195</v>
      </c>
      <c r="F1224">
        <v>14.14</v>
      </c>
      <c r="G1224">
        <v>14.14</v>
      </c>
      <c r="H1224" t="s">
        <v>196</v>
      </c>
      <c r="I1224" t="s">
        <v>197</v>
      </c>
      <c r="J1224">
        <v>14.14</v>
      </c>
      <c r="K1224">
        <v>14.14</v>
      </c>
      <c r="L1224" t="s">
        <v>1847</v>
      </c>
      <c r="M1224" t="s">
        <v>198</v>
      </c>
      <c r="N1224" t="s">
        <v>307</v>
      </c>
      <c r="O1224">
        <v>0</v>
      </c>
      <c r="P1224" t="s">
        <v>200</v>
      </c>
      <c r="Q1224">
        <v>52732</v>
      </c>
      <c r="R1224" t="s">
        <v>201</v>
      </c>
      <c r="S1224" t="s">
        <v>202</v>
      </c>
      <c r="T1224" t="s">
        <v>203</v>
      </c>
      <c r="U1224" t="s">
        <v>1978</v>
      </c>
      <c r="V1224" t="s">
        <v>2064</v>
      </c>
      <c r="W1224" t="s">
        <v>658</v>
      </c>
    </row>
    <row r="1225" spans="1:23" x14ac:dyDescent="0.25">
      <c r="A1225" s="15">
        <v>43215</v>
      </c>
      <c r="B1225" t="s">
        <v>1847</v>
      </c>
      <c r="C1225" t="s">
        <v>212</v>
      </c>
      <c r="E1225" t="s">
        <v>195</v>
      </c>
      <c r="F1225">
        <v>6.1</v>
      </c>
      <c r="G1225">
        <v>6.1</v>
      </c>
      <c r="H1225" t="s">
        <v>196</v>
      </c>
      <c r="I1225" t="s">
        <v>197</v>
      </c>
      <c r="J1225">
        <v>6.1</v>
      </c>
      <c r="K1225">
        <v>6.1</v>
      </c>
      <c r="L1225" t="s">
        <v>1847</v>
      </c>
      <c r="M1225" t="s">
        <v>198</v>
      </c>
      <c r="N1225" t="s">
        <v>307</v>
      </c>
      <c r="O1225">
        <v>0</v>
      </c>
      <c r="P1225" t="s">
        <v>200</v>
      </c>
      <c r="Q1225">
        <v>52733</v>
      </c>
      <c r="R1225" t="s">
        <v>201</v>
      </c>
      <c r="S1225" t="s">
        <v>202</v>
      </c>
      <c r="T1225" t="s">
        <v>203</v>
      </c>
      <c r="U1225" t="s">
        <v>1978</v>
      </c>
      <c r="V1225" t="s">
        <v>2065</v>
      </c>
      <c r="W1225" t="s">
        <v>658</v>
      </c>
    </row>
    <row r="1226" spans="1:23" x14ac:dyDescent="0.25">
      <c r="A1226" s="15">
        <v>43215</v>
      </c>
      <c r="B1226" t="s">
        <v>1847</v>
      </c>
      <c r="C1226" t="s">
        <v>212</v>
      </c>
      <c r="E1226" t="s">
        <v>195</v>
      </c>
      <c r="F1226">
        <v>72.89</v>
      </c>
      <c r="G1226">
        <v>72.89</v>
      </c>
      <c r="H1226" t="s">
        <v>196</v>
      </c>
      <c r="I1226" t="s">
        <v>197</v>
      </c>
      <c r="J1226">
        <v>72.89</v>
      </c>
      <c r="K1226">
        <v>72.89</v>
      </c>
      <c r="L1226" t="s">
        <v>1847</v>
      </c>
      <c r="M1226" t="s">
        <v>198</v>
      </c>
      <c r="N1226" t="s">
        <v>307</v>
      </c>
      <c r="O1226">
        <v>0</v>
      </c>
      <c r="P1226" t="s">
        <v>200</v>
      </c>
      <c r="Q1226">
        <v>52734</v>
      </c>
      <c r="R1226" t="s">
        <v>201</v>
      </c>
      <c r="S1226" t="s">
        <v>202</v>
      </c>
      <c r="T1226" t="s">
        <v>203</v>
      </c>
      <c r="U1226" t="s">
        <v>1978</v>
      </c>
      <c r="V1226" t="s">
        <v>2066</v>
      </c>
      <c r="W1226" t="s">
        <v>658</v>
      </c>
    </row>
    <row r="1227" spans="1:23" x14ac:dyDescent="0.25">
      <c r="A1227" s="15">
        <v>43215</v>
      </c>
      <c r="B1227" t="s">
        <v>1847</v>
      </c>
      <c r="C1227" t="s">
        <v>212</v>
      </c>
      <c r="E1227" t="s">
        <v>195</v>
      </c>
      <c r="F1227">
        <v>211.9</v>
      </c>
      <c r="G1227">
        <v>211.9</v>
      </c>
      <c r="H1227" t="s">
        <v>196</v>
      </c>
      <c r="I1227" t="s">
        <v>197</v>
      </c>
      <c r="J1227">
        <v>211.9</v>
      </c>
      <c r="K1227">
        <v>211.9</v>
      </c>
      <c r="L1227" t="s">
        <v>1847</v>
      </c>
      <c r="M1227" t="s">
        <v>198</v>
      </c>
      <c r="N1227" t="s">
        <v>307</v>
      </c>
      <c r="O1227">
        <v>0</v>
      </c>
      <c r="P1227" t="s">
        <v>200</v>
      </c>
      <c r="Q1227">
        <v>52735</v>
      </c>
      <c r="R1227" t="s">
        <v>201</v>
      </c>
      <c r="S1227" t="s">
        <v>202</v>
      </c>
      <c r="T1227" t="s">
        <v>203</v>
      </c>
      <c r="U1227" t="s">
        <v>1978</v>
      </c>
      <c r="V1227" t="s">
        <v>2067</v>
      </c>
      <c r="W1227" t="s">
        <v>658</v>
      </c>
    </row>
    <row r="1228" spans="1:23" x14ac:dyDescent="0.25">
      <c r="A1228" s="15">
        <v>43215</v>
      </c>
      <c r="B1228" t="s">
        <v>1847</v>
      </c>
      <c r="C1228" t="s">
        <v>212</v>
      </c>
      <c r="E1228" t="s">
        <v>195</v>
      </c>
      <c r="F1228">
        <v>75.08</v>
      </c>
      <c r="G1228">
        <v>75.08</v>
      </c>
      <c r="H1228" t="s">
        <v>196</v>
      </c>
      <c r="I1228" t="s">
        <v>197</v>
      </c>
      <c r="J1228">
        <v>75.08</v>
      </c>
      <c r="K1228">
        <v>75.08</v>
      </c>
      <c r="L1228" t="s">
        <v>1847</v>
      </c>
      <c r="M1228" t="s">
        <v>198</v>
      </c>
      <c r="N1228" t="s">
        <v>307</v>
      </c>
      <c r="O1228">
        <v>0</v>
      </c>
      <c r="P1228" t="s">
        <v>200</v>
      </c>
      <c r="Q1228">
        <v>52736</v>
      </c>
      <c r="R1228" t="s">
        <v>201</v>
      </c>
      <c r="S1228" t="s">
        <v>202</v>
      </c>
      <c r="T1228" t="s">
        <v>203</v>
      </c>
      <c r="U1228" t="s">
        <v>1978</v>
      </c>
      <c r="V1228" t="s">
        <v>2068</v>
      </c>
      <c r="W1228" t="s">
        <v>658</v>
      </c>
    </row>
    <row r="1229" spans="1:23" x14ac:dyDescent="0.25">
      <c r="A1229" s="15">
        <v>43215</v>
      </c>
      <c r="B1229" t="s">
        <v>1847</v>
      </c>
      <c r="C1229" t="s">
        <v>212</v>
      </c>
      <c r="E1229" t="s">
        <v>195</v>
      </c>
      <c r="F1229">
        <v>11.96</v>
      </c>
      <c r="G1229">
        <v>11.96</v>
      </c>
      <c r="H1229" t="s">
        <v>196</v>
      </c>
      <c r="I1229" t="s">
        <v>197</v>
      </c>
      <c r="J1229">
        <v>11.96</v>
      </c>
      <c r="K1229">
        <v>11.96</v>
      </c>
      <c r="L1229" t="s">
        <v>1847</v>
      </c>
      <c r="M1229" t="s">
        <v>198</v>
      </c>
      <c r="N1229" t="s">
        <v>307</v>
      </c>
      <c r="O1229">
        <v>0</v>
      </c>
      <c r="P1229" t="s">
        <v>200</v>
      </c>
      <c r="Q1229">
        <v>52737</v>
      </c>
      <c r="R1229" t="s">
        <v>201</v>
      </c>
      <c r="S1229" t="s">
        <v>202</v>
      </c>
      <c r="T1229" t="s">
        <v>203</v>
      </c>
      <c r="U1229" t="s">
        <v>1978</v>
      </c>
      <c r="V1229" t="s">
        <v>2069</v>
      </c>
      <c r="W1229" t="s">
        <v>658</v>
      </c>
    </row>
    <row r="1230" spans="1:23" x14ac:dyDescent="0.25">
      <c r="A1230" s="15">
        <v>43215</v>
      </c>
      <c r="B1230" t="s">
        <v>1847</v>
      </c>
      <c r="C1230" t="s">
        <v>212</v>
      </c>
      <c r="E1230" t="s">
        <v>195</v>
      </c>
      <c r="F1230">
        <v>357.74</v>
      </c>
      <c r="G1230">
        <v>357.74</v>
      </c>
      <c r="H1230" t="s">
        <v>196</v>
      </c>
      <c r="I1230" t="s">
        <v>197</v>
      </c>
      <c r="J1230">
        <v>357.74</v>
      </c>
      <c r="K1230">
        <v>357.74</v>
      </c>
      <c r="L1230" t="s">
        <v>1847</v>
      </c>
      <c r="M1230" t="s">
        <v>198</v>
      </c>
      <c r="N1230" t="s">
        <v>307</v>
      </c>
      <c r="O1230">
        <v>0</v>
      </c>
      <c r="P1230" t="s">
        <v>200</v>
      </c>
      <c r="Q1230">
        <v>52738</v>
      </c>
      <c r="R1230" t="s">
        <v>201</v>
      </c>
      <c r="S1230" t="s">
        <v>202</v>
      </c>
      <c r="T1230" t="s">
        <v>203</v>
      </c>
      <c r="U1230" t="s">
        <v>1978</v>
      </c>
      <c r="V1230" t="s">
        <v>2070</v>
      </c>
      <c r="W1230" t="s">
        <v>658</v>
      </c>
    </row>
    <row r="1231" spans="1:23" x14ac:dyDescent="0.25">
      <c r="A1231" s="15">
        <v>43215</v>
      </c>
      <c r="B1231" t="s">
        <v>1847</v>
      </c>
      <c r="C1231" t="s">
        <v>212</v>
      </c>
      <c r="E1231" t="s">
        <v>195</v>
      </c>
      <c r="F1231">
        <v>23</v>
      </c>
      <c r="G1231">
        <v>23</v>
      </c>
      <c r="H1231" t="s">
        <v>196</v>
      </c>
      <c r="I1231" t="s">
        <v>197</v>
      </c>
      <c r="J1231">
        <v>23</v>
      </c>
      <c r="K1231">
        <v>23</v>
      </c>
      <c r="L1231" t="s">
        <v>1847</v>
      </c>
      <c r="M1231" t="s">
        <v>198</v>
      </c>
      <c r="N1231" t="s">
        <v>307</v>
      </c>
      <c r="O1231">
        <v>0</v>
      </c>
      <c r="P1231" t="s">
        <v>200</v>
      </c>
      <c r="Q1231">
        <v>52739</v>
      </c>
      <c r="R1231" t="s">
        <v>201</v>
      </c>
      <c r="S1231" t="s">
        <v>202</v>
      </c>
      <c r="T1231" t="s">
        <v>203</v>
      </c>
      <c r="U1231" t="s">
        <v>1978</v>
      </c>
      <c r="V1231" t="s">
        <v>2071</v>
      </c>
      <c r="W1231" t="s">
        <v>658</v>
      </c>
    </row>
    <row r="1232" spans="1:23" x14ac:dyDescent="0.25">
      <c r="A1232" s="15">
        <v>43215</v>
      </c>
      <c r="B1232" t="s">
        <v>1847</v>
      </c>
      <c r="C1232" t="s">
        <v>212</v>
      </c>
      <c r="E1232" t="s">
        <v>195</v>
      </c>
      <c r="F1232">
        <v>8.3000000000000007</v>
      </c>
      <c r="G1232">
        <v>8.3000000000000007</v>
      </c>
      <c r="H1232" t="s">
        <v>196</v>
      </c>
      <c r="I1232" t="s">
        <v>197</v>
      </c>
      <c r="J1232">
        <v>8.3000000000000007</v>
      </c>
      <c r="K1232">
        <v>8.3000000000000007</v>
      </c>
      <c r="L1232" t="s">
        <v>1847</v>
      </c>
      <c r="M1232" t="s">
        <v>198</v>
      </c>
      <c r="N1232" t="s">
        <v>307</v>
      </c>
      <c r="O1232">
        <v>0</v>
      </c>
      <c r="P1232" t="s">
        <v>200</v>
      </c>
      <c r="Q1232">
        <v>52740</v>
      </c>
      <c r="R1232" t="s">
        <v>201</v>
      </c>
      <c r="S1232" t="s">
        <v>202</v>
      </c>
      <c r="T1232" t="s">
        <v>203</v>
      </c>
      <c r="U1232" t="s">
        <v>1978</v>
      </c>
      <c r="V1232" t="s">
        <v>2072</v>
      </c>
      <c r="W1232" t="s">
        <v>658</v>
      </c>
    </row>
    <row r="1233" spans="1:23" x14ac:dyDescent="0.25">
      <c r="A1233" s="15">
        <v>43215</v>
      </c>
      <c r="B1233" t="s">
        <v>1847</v>
      </c>
      <c r="C1233" t="s">
        <v>212</v>
      </c>
      <c r="E1233" t="s">
        <v>195</v>
      </c>
      <c r="F1233">
        <v>310.86</v>
      </c>
      <c r="G1233">
        <v>310.86</v>
      </c>
      <c r="H1233" t="s">
        <v>196</v>
      </c>
      <c r="I1233" t="s">
        <v>197</v>
      </c>
      <c r="J1233">
        <v>310.86</v>
      </c>
      <c r="K1233">
        <v>310.86</v>
      </c>
      <c r="L1233" t="s">
        <v>1847</v>
      </c>
      <c r="M1233" t="s">
        <v>198</v>
      </c>
      <c r="N1233" t="s">
        <v>307</v>
      </c>
      <c r="O1233">
        <v>0</v>
      </c>
      <c r="P1233" t="s">
        <v>200</v>
      </c>
      <c r="Q1233">
        <v>52741</v>
      </c>
      <c r="R1233" t="s">
        <v>201</v>
      </c>
      <c r="S1233" t="s">
        <v>202</v>
      </c>
      <c r="T1233" t="s">
        <v>203</v>
      </c>
      <c r="U1233" t="s">
        <v>1978</v>
      </c>
      <c r="V1233" t="s">
        <v>2073</v>
      </c>
      <c r="W1233" t="s">
        <v>658</v>
      </c>
    </row>
    <row r="1234" spans="1:23" x14ac:dyDescent="0.25">
      <c r="A1234" s="15">
        <v>43215</v>
      </c>
      <c r="B1234" t="s">
        <v>1847</v>
      </c>
      <c r="C1234" t="s">
        <v>212</v>
      </c>
      <c r="E1234" t="s">
        <v>195</v>
      </c>
      <c r="F1234">
        <v>142.74</v>
      </c>
      <c r="G1234">
        <v>142.74</v>
      </c>
      <c r="H1234" t="s">
        <v>196</v>
      </c>
      <c r="I1234" t="s">
        <v>197</v>
      </c>
      <c r="J1234">
        <v>142.74</v>
      </c>
      <c r="K1234">
        <v>142.74</v>
      </c>
      <c r="L1234" t="s">
        <v>1847</v>
      </c>
      <c r="M1234" t="s">
        <v>198</v>
      </c>
      <c r="N1234" t="s">
        <v>307</v>
      </c>
      <c r="O1234">
        <v>0</v>
      </c>
      <c r="P1234" t="s">
        <v>200</v>
      </c>
      <c r="Q1234">
        <v>52742</v>
      </c>
      <c r="R1234" t="s">
        <v>201</v>
      </c>
      <c r="S1234" t="s">
        <v>202</v>
      </c>
      <c r="T1234" t="s">
        <v>203</v>
      </c>
      <c r="U1234" t="s">
        <v>1978</v>
      </c>
      <c r="V1234" t="s">
        <v>2074</v>
      </c>
      <c r="W1234" t="s">
        <v>658</v>
      </c>
    </row>
    <row r="1235" spans="1:23" x14ac:dyDescent="0.25">
      <c r="A1235" s="15">
        <v>43215</v>
      </c>
      <c r="B1235" t="s">
        <v>1847</v>
      </c>
      <c r="C1235" t="s">
        <v>212</v>
      </c>
      <c r="E1235" t="s">
        <v>195</v>
      </c>
      <c r="F1235">
        <v>42.71</v>
      </c>
      <c r="G1235">
        <v>42.71</v>
      </c>
      <c r="H1235" t="s">
        <v>196</v>
      </c>
      <c r="I1235" t="s">
        <v>197</v>
      </c>
      <c r="J1235">
        <v>42.71</v>
      </c>
      <c r="K1235">
        <v>42.71</v>
      </c>
      <c r="L1235" t="s">
        <v>1847</v>
      </c>
      <c r="M1235" t="s">
        <v>198</v>
      </c>
      <c r="N1235" t="s">
        <v>307</v>
      </c>
      <c r="O1235">
        <v>0</v>
      </c>
      <c r="P1235" t="s">
        <v>200</v>
      </c>
      <c r="Q1235">
        <v>52743</v>
      </c>
      <c r="R1235" t="s">
        <v>201</v>
      </c>
      <c r="S1235" t="s">
        <v>202</v>
      </c>
      <c r="T1235" t="s">
        <v>203</v>
      </c>
      <c r="U1235" t="s">
        <v>1978</v>
      </c>
      <c r="V1235" t="s">
        <v>2075</v>
      </c>
      <c r="W1235" t="s">
        <v>658</v>
      </c>
    </row>
    <row r="1236" spans="1:23" x14ac:dyDescent="0.25">
      <c r="A1236" s="15">
        <v>43215</v>
      </c>
      <c r="B1236" t="s">
        <v>1847</v>
      </c>
      <c r="C1236" t="s">
        <v>212</v>
      </c>
      <c r="E1236" t="s">
        <v>195</v>
      </c>
      <c r="F1236">
        <v>9.44</v>
      </c>
      <c r="G1236">
        <v>9.44</v>
      </c>
      <c r="H1236" t="s">
        <v>196</v>
      </c>
      <c r="I1236" t="s">
        <v>197</v>
      </c>
      <c r="J1236">
        <v>9.44</v>
      </c>
      <c r="K1236">
        <v>9.44</v>
      </c>
      <c r="L1236" t="s">
        <v>1847</v>
      </c>
      <c r="M1236" t="s">
        <v>198</v>
      </c>
      <c r="N1236" t="s">
        <v>307</v>
      </c>
      <c r="O1236">
        <v>0</v>
      </c>
      <c r="P1236" t="s">
        <v>200</v>
      </c>
      <c r="Q1236">
        <v>52744</v>
      </c>
      <c r="R1236" t="s">
        <v>201</v>
      </c>
      <c r="S1236" t="s">
        <v>202</v>
      </c>
      <c r="T1236" t="s">
        <v>203</v>
      </c>
      <c r="U1236" t="s">
        <v>1978</v>
      </c>
      <c r="V1236" t="s">
        <v>2076</v>
      </c>
      <c r="W1236" t="s">
        <v>658</v>
      </c>
    </row>
    <row r="1237" spans="1:23" x14ac:dyDescent="0.25">
      <c r="A1237" s="15">
        <v>43215</v>
      </c>
      <c r="B1237" t="s">
        <v>1847</v>
      </c>
      <c r="C1237" t="s">
        <v>212</v>
      </c>
      <c r="E1237" t="s">
        <v>195</v>
      </c>
      <c r="F1237">
        <v>4.0599999999999996</v>
      </c>
      <c r="G1237">
        <v>4.0599999999999996</v>
      </c>
      <c r="H1237" t="s">
        <v>196</v>
      </c>
      <c r="I1237" t="s">
        <v>197</v>
      </c>
      <c r="J1237">
        <v>4.0599999999999996</v>
      </c>
      <c r="K1237">
        <v>4.0599999999999996</v>
      </c>
      <c r="L1237" t="s">
        <v>1847</v>
      </c>
      <c r="M1237" t="s">
        <v>198</v>
      </c>
      <c r="N1237" t="s">
        <v>307</v>
      </c>
      <c r="O1237">
        <v>0</v>
      </c>
      <c r="P1237" t="s">
        <v>200</v>
      </c>
      <c r="Q1237">
        <v>52745</v>
      </c>
      <c r="R1237" t="s">
        <v>201</v>
      </c>
      <c r="S1237" t="s">
        <v>202</v>
      </c>
      <c r="T1237" t="s">
        <v>203</v>
      </c>
      <c r="U1237" t="s">
        <v>1978</v>
      </c>
      <c r="V1237" t="s">
        <v>2077</v>
      </c>
      <c r="W1237" t="s">
        <v>658</v>
      </c>
    </row>
    <row r="1238" spans="1:23" x14ac:dyDescent="0.25">
      <c r="A1238" s="15">
        <v>43215</v>
      </c>
      <c r="B1238" t="s">
        <v>1847</v>
      </c>
      <c r="C1238" t="s">
        <v>212</v>
      </c>
      <c r="E1238" t="s">
        <v>195</v>
      </c>
      <c r="F1238">
        <v>4.0599999999999996</v>
      </c>
      <c r="G1238">
        <v>4.0599999999999996</v>
      </c>
      <c r="H1238" t="s">
        <v>196</v>
      </c>
      <c r="I1238" t="s">
        <v>197</v>
      </c>
      <c r="J1238">
        <v>4.0599999999999996</v>
      </c>
      <c r="K1238">
        <v>4.0599999999999996</v>
      </c>
      <c r="L1238" t="s">
        <v>1847</v>
      </c>
      <c r="M1238" t="s">
        <v>198</v>
      </c>
      <c r="N1238" t="s">
        <v>307</v>
      </c>
      <c r="O1238">
        <v>0</v>
      </c>
      <c r="P1238" t="s">
        <v>200</v>
      </c>
      <c r="Q1238">
        <v>52746</v>
      </c>
      <c r="R1238" t="s">
        <v>201</v>
      </c>
      <c r="S1238" t="s">
        <v>202</v>
      </c>
      <c r="T1238" t="s">
        <v>203</v>
      </c>
      <c r="U1238" t="s">
        <v>1978</v>
      </c>
      <c r="V1238" t="s">
        <v>2078</v>
      </c>
      <c r="W1238" t="s">
        <v>658</v>
      </c>
    </row>
    <row r="1239" spans="1:23" x14ac:dyDescent="0.25">
      <c r="A1239" s="15">
        <v>43215</v>
      </c>
      <c r="B1239" t="s">
        <v>1847</v>
      </c>
      <c r="C1239" t="s">
        <v>212</v>
      </c>
      <c r="E1239" t="s">
        <v>195</v>
      </c>
      <c r="F1239">
        <v>9.44</v>
      </c>
      <c r="G1239">
        <v>9.44</v>
      </c>
      <c r="H1239" t="s">
        <v>196</v>
      </c>
      <c r="I1239" t="s">
        <v>197</v>
      </c>
      <c r="J1239">
        <v>9.44</v>
      </c>
      <c r="K1239">
        <v>9.44</v>
      </c>
      <c r="L1239" t="s">
        <v>1847</v>
      </c>
      <c r="M1239" t="s">
        <v>198</v>
      </c>
      <c r="N1239" t="s">
        <v>307</v>
      </c>
      <c r="O1239">
        <v>0</v>
      </c>
      <c r="P1239" t="s">
        <v>200</v>
      </c>
      <c r="Q1239">
        <v>52747</v>
      </c>
      <c r="R1239" t="s">
        <v>201</v>
      </c>
      <c r="S1239" t="s">
        <v>202</v>
      </c>
      <c r="T1239" t="s">
        <v>203</v>
      </c>
      <c r="U1239" t="s">
        <v>1978</v>
      </c>
      <c r="V1239" t="s">
        <v>2079</v>
      </c>
      <c r="W1239" t="s">
        <v>658</v>
      </c>
    </row>
    <row r="1240" spans="1:23" x14ac:dyDescent="0.25">
      <c r="A1240" s="15">
        <v>43215</v>
      </c>
      <c r="B1240" t="s">
        <v>1847</v>
      </c>
      <c r="C1240" t="s">
        <v>212</v>
      </c>
      <c r="E1240" t="s">
        <v>195</v>
      </c>
      <c r="F1240">
        <v>7</v>
      </c>
      <c r="G1240">
        <v>7</v>
      </c>
      <c r="H1240" t="s">
        <v>196</v>
      </c>
      <c r="I1240" t="s">
        <v>197</v>
      </c>
      <c r="J1240">
        <v>7</v>
      </c>
      <c r="K1240">
        <v>7</v>
      </c>
      <c r="L1240" t="s">
        <v>1847</v>
      </c>
      <c r="M1240" t="s">
        <v>198</v>
      </c>
      <c r="N1240" t="s">
        <v>307</v>
      </c>
      <c r="O1240">
        <v>0</v>
      </c>
      <c r="P1240" t="s">
        <v>200</v>
      </c>
      <c r="Q1240">
        <v>52748</v>
      </c>
      <c r="R1240" t="s">
        <v>201</v>
      </c>
      <c r="S1240" t="s">
        <v>202</v>
      </c>
      <c r="T1240" t="s">
        <v>203</v>
      </c>
      <c r="U1240" t="s">
        <v>1978</v>
      </c>
      <c r="V1240" t="s">
        <v>2080</v>
      </c>
      <c r="W1240" t="s">
        <v>658</v>
      </c>
    </row>
    <row r="1241" spans="1:23" x14ac:dyDescent="0.25">
      <c r="A1241" s="15">
        <v>43215</v>
      </c>
      <c r="B1241" t="s">
        <v>1847</v>
      </c>
      <c r="C1241" t="s">
        <v>212</v>
      </c>
      <c r="E1241" t="s">
        <v>195</v>
      </c>
      <c r="F1241">
        <v>7</v>
      </c>
      <c r="G1241">
        <v>7</v>
      </c>
      <c r="H1241" t="s">
        <v>196</v>
      </c>
      <c r="I1241" t="s">
        <v>197</v>
      </c>
      <c r="J1241">
        <v>7</v>
      </c>
      <c r="K1241">
        <v>7</v>
      </c>
      <c r="L1241" t="s">
        <v>1847</v>
      </c>
      <c r="M1241" t="s">
        <v>198</v>
      </c>
      <c r="N1241" t="s">
        <v>307</v>
      </c>
      <c r="O1241">
        <v>0</v>
      </c>
      <c r="P1241" t="s">
        <v>200</v>
      </c>
      <c r="Q1241">
        <v>52749</v>
      </c>
      <c r="R1241" t="s">
        <v>201</v>
      </c>
      <c r="S1241" t="s">
        <v>202</v>
      </c>
      <c r="T1241" t="s">
        <v>203</v>
      </c>
      <c r="U1241" t="s">
        <v>1978</v>
      </c>
      <c r="V1241" t="s">
        <v>2081</v>
      </c>
      <c r="W1241" t="s">
        <v>658</v>
      </c>
    </row>
    <row r="1242" spans="1:23" x14ac:dyDescent="0.25">
      <c r="A1242" s="15">
        <v>43215</v>
      </c>
      <c r="B1242" t="s">
        <v>1847</v>
      </c>
      <c r="C1242" t="s">
        <v>212</v>
      </c>
      <c r="E1242" t="s">
        <v>195</v>
      </c>
      <c r="F1242">
        <v>9.44</v>
      </c>
      <c r="G1242">
        <v>9.44</v>
      </c>
      <c r="H1242" t="s">
        <v>196</v>
      </c>
      <c r="I1242" t="s">
        <v>197</v>
      </c>
      <c r="J1242">
        <v>9.44</v>
      </c>
      <c r="K1242">
        <v>9.44</v>
      </c>
      <c r="L1242" t="s">
        <v>1847</v>
      </c>
      <c r="M1242" t="s">
        <v>198</v>
      </c>
      <c r="N1242" t="s">
        <v>307</v>
      </c>
      <c r="O1242">
        <v>0</v>
      </c>
      <c r="P1242" t="s">
        <v>200</v>
      </c>
      <c r="Q1242">
        <v>52750</v>
      </c>
      <c r="R1242" t="s">
        <v>201</v>
      </c>
      <c r="S1242" t="s">
        <v>202</v>
      </c>
      <c r="T1242" t="s">
        <v>203</v>
      </c>
      <c r="U1242" t="s">
        <v>1978</v>
      </c>
      <c r="V1242" t="s">
        <v>2082</v>
      </c>
      <c r="W1242" t="s">
        <v>658</v>
      </c>
    </row>
    <row r="1243" spans="1:23" x14ac:dyDescent="0.25">
      <c r="A1243" s="15">
        <v>43215</v>
      </c>
      <c r="B1243" t="s">
        <v>1847</v>
      </c>
      <c r="C1243" t="s">
        <v>212</v>
      </c>
      <c r="E1243" t="s">
        <v>195</v>
      </c>
      <c r="F1243">
        <v>9.44</v>
      </c>
      <c r="G1243">
        <v>9.44</v>
      </c>
      <c r="H1243" t="s">
        <v>196</v>
      </c>
      <c r="I1243" t="s">
        <v>197</v>
      </c>
      <c r="J1243">
        <v>9.44</v>
      </c>
      <c r="K1243">
        <v>9.44</v>
      </c>
      <c r="L1243" t="s">
        <v>1847</v>
      </c>
      <c r="M1243" t="s">
        <v>198</v>
      </c>
      <c r="N1243" t="s">
        <v>307</v>
      </c>
      <c r="O1243">
        <v>0</v>
      </c>
      <c r="P1243" t="s">
        <v>200</v>
      </c>
      <c r="Q1243">
        <v>52751</v>
      </c>
      <c r="R1243" t="s">
        <v>201</v>
      </c>
      <c r="S1243" t="s">
        <v>202</v>
      </c>
      <c r="T1243" t="s">
        <v>203</v>
      </c>
      <c r="U1243" t="s">
        <v>1978</v>
      </c>
      <c r="V1243" t="s">
        <v>2083</v>
      </c>
      <c r="W1243" t="s">
        <v>658</v>
      </c>
    </row>
    <row r="1244" spans="1:23" x14ac:dyDescent="0.25">
      <c r="A1244" s="15">
        <v>43215</v>
      </c>
      <c r="B1244" t="s">
        <v>1847</v>
      </c>
      <c r="C1244" t="s">
        <v>212</v>
      </c>
      <c r="E1244" t="s">
        <v>195</v>
      </c>
      <c r="F1244">
        <v>9.44</v>
      </c>
      <c r="G1244">
        <v>9.44</v>
      </c>
      <c r="H1244" t="s">
        <v>196</v>
      </c>
      <c r="I1244" t="s">
        <v>197</v>
      </c>
      <c r="J1244">
        <v>9.44</v>
      </c>
      <c r="K1244">
        <v>9.44</v>
      </c>
      <c r="L1244" t="s">
        <v>1847</v>
      </c>
      <c r="M1244" t="s">
        <v>198</v>
      </c>
      <c r="N1244" t="s">
        <v>307</v>
      </c>
      <c r="O1244">
        <v>0</v>
      </c>
      <c r="P1244" t="s">
        <v>200</v>
      </c>
      <c r="Q1244">
        <v>52752</v>
      </c>
      <c r="R1244" t="s">
        <v>201</v>
      </c>
      <c r="S1244" t="s">
        <v>202</v>
      </c>
      <c r="T1244" t="s">
        <v>203</v>
      </c>
      <c r="U1244" t="s">
        <v>1978</v>
      </c>
      <c r="V1244" t="s">
        <v>2084</v>
      </c>
      <c r="W1244" t="s">
        <v>658</v>
      </c>
    </row>
    <row r="1245" spans="1:23" x14ac:dyDescent="0.25">
      <c r="A1245" s="15">
        <v>43215</v>
      </c>
      <c r="B1245" t="s">
        <v>1847</v>
      </c>
      <c r="C1245" t="s">
        <v>212</v>
      </c>
      <c r="E1245" t="s">
        <v>195</v>
      </c>
      <c r="F1245">
        <v>4.0599999999999996</v>
      </c>
      <c r="G1245">
        <v>4.0599999999999996</v>
      </c>
      <c r="H1245" t="s">
        <v>196</v>
      </c>
      <c r="I1245" t="s">
        <v>197</v>
      </c>
      <c r="J1245">
        <v>4.0599999999999996</v>
      </c>
      <c r="K1245">
        <v>4.0599999999999996</v>
      </c>
      <c r="L1245" t="s">
        <v>1847</v>
      </c>
      <c r="M1245" t="s">
        <v>198</v>
      </c>
      <c r="N1245" t="s">
        <v>307</v>
      </c>
      <c r="O1245">
        <v>0</v>
      </c>
      <c r="P1245" t="s">
        <v>200</v>
      </c>
      <c r="Q1245">
        <v>52753</v>
      </c>
      <c r="R1245" t="s">
        <v>201</v>
      </c>
      <c r="S1245" t="s">
        <v>202</v>
      </c>
      <c r="T1245" t="s">
        <v>203</v>
      </c>
      <c r="U1245" t="s">
        <v>1978</v>
      </c>
      <c r="V1245" t="s">
        <v>2085</v>
      </c>
      <c r="W1245" t="s">
        <v>658</v>
      </c>
    </row>
    <row r="1246" spans="1:23" x14ac:dyDescent="0.25">
      <c r="A1246" s="15">
        <v>43215</v>
      </c>
      <c r="B1246" t="s">
        <v>1847</v>
      </c>
      <c r="C1246" t="s">
        <v>212</v>
      </c>
      <c r="E1246" t="s">
        <v>195</v>
      </c>
      <c r="F1246">
        <v>9.44</v>
      </c>
      <c r="G1246">
        <v>9.44</v>
      </c>
      <c r="H1246" t="s">
        <v>196</v>
      </c>
      <c r="I1246" t="s">
        <v>197</v>
      </c>
      <c r="J1246">
        <v>9.44</v>
      </c>
      <c r="K1246">
        <v>9.44</v>
      </c>
      <c r="L1246" t="s">
        <v>1847</v>
      </c>
      <c r="M1246" t="s">
        <v>198</v>
      </c>
      <c r="N1246" t="s">
        <v>307</v>
      </c>
      <c r="O1246">
        <v>0</v>
      </c>
      <c r="P1246" t="s">
        <v>200</v>
      </c>
      <c r="Q1246">
        <v>52754</v>
      </c>
      <c r="R1246" t="s">
        <v>201</v>
      </c>
      <c r="S1246" t="s">
        <v>202</v>
      </c>
      <c r="T1246" t="s">
        <v>203</v>
      </c>
      <c r="U1246" t="s">
        <v>1978</v>
      </c>
      <c r="V1246" t="s">
        <v>2086</v>
      </c>
      <c r="W1246" t="s">
        <v>658</v>
      </c>
    </row>
    <row r="1247" spans="1:23" x14ac:dyDescent="0.25">
      <c r="A1247" s="15">
        <v>43215</v>
      </c>
      <c r="B1247" t="s">
        <v>1847</v>
      </c>
      <c r="C1247" t="s">
        <v>212</v>
      </c>
      <c r="E1247" t="s">
        <v>195</v>
      </c>
      <c r="F1247">
        <v>9.44</v>
      </c>
      <c r="G1247">
        <v>9.44</v>
      </c>
      <c r="H1247" t="s">
        <v>196</v>
      </c>
      <c r="I1247" t="s">
        <v>197</v>
      </c>
      <c r="J1247">
        <v>9.44</v>
      </c>
      <c r="K1247">
        <v>9.44</v>
      </c>
      <c r="L1247" t="s">
        <v>1847</v>
      </c>
      <c r="M1247" t="s">
        <v>198</v>
      </c>
      <c r="N1247" t="s">
        <v>307</v>
      </c>
      <c r="O1247">
        <v>0</v>
      </c>
      <c r="P1247" t="s">
        <v>200</v>
      </c>
      <c r="Q1247">
        <v>52755</v>
      </c>
      <c r="R1247" t="s">
        <v>201</v>
      </c>
      <c r="S1247" t="s">
        <v>202</v>
      </c>
      <c r="T1247" t="s">
        <v>203</v>
      </c>
      <c r="U1247" t="s">
        <v>1978</v>
      </c>
      <c r="V1247" t="s">
        <v>2087</v>
      </c>
      <c r="W1247" t="s">
        <v>658</v>
      </c>
    </row>
    <row r="1248" spans="1:23" x14ac:dyDescent="0.25">
      <c r="A1248" s="15">
        <v>43215</v>
      </c>
      <c r="B1248" t="s">
        <v>1847</v>
      </c>
      <c r="C1248" t="s">
        <v>212</v>
      </c>
      <c r="E1248" t="s">
        <v>195</v>
      </c>
      <c r="F1248">
        <v>4.0599999999999996</v>
      </c>
      <c r="G1248">
        <v>4.0599999999999996</v>
      </c>
      <c r="H1248" t="s">
        <v>196</v>
      </c>
      <c r="I1248" t="s">
        <v>197</v>
      </c>
      <c r="J1248">
        <v>4.0599999999999996</v>
      </c>
      <c r="K1248">
        <v>4.0599999999999996</v>
      </c>
      <c r="L1248" t="s">
        <v>1847</v>
      </c>
      <c r="M1248" t="s">
        <v>198</v>
      </c>
      <c r="N1248" t="s">
        <v>307</v>
      </c>
      <c r="O1248">
        <v>0</v>
      </c>
      <c r="P1248" t="s">
        <v>200</v>
      </c>
      <c r="Q1248">
        <v>52756</v>
      </c>
      <c r="R1248" t="s">
        <v>201</v>
      </c>
      <c r="S1248" t="s">
        <v>202</v>
      </c>
      <c r="T1248" t="s">
        <v>203</v>
      </c>
      <c r="U1248" t="s">
        <v>1978</v>
      </c>
      <c r="V1248" t="s">
        <v>2088</v>
      </c>
      <c r="W1248" t="s">
        <v>658</v>
      </c>
    </row>
    <row r="1249" spans="1:23" x14ac:dyDescent="0.25">
      <c r="A1249" s="15">
        <v>43215</v>
      </c>
      <c r="B1249" t="s">
        <v>1847</v>
      </c>
      <c r="C1249" t="s">
        <v>212</v>
      </c>
      <c r="E1249" t="s">
        <v>195</v>
      </c>
      <c r="F1249">
        <v>7</v>
      </c>
      <c r="G1249">
        <v>7</v>
      </c>
      <c r="H1249" t="s">
        <v>196</v>
      </c>
      <c r="I1249" t="s">
        <v>197</v>
      </c>
      <c r="J1249">
        <v>7</v>
      </c>
      <c r="K1249">
        <v>7</v>
      </c>
      <c r="L1249" t="s">
        <v>1847</v>
      </c>
      <c r="M1249" t="s">
        <v>198</v>
      </c>
      <c r="N1249" t="s">
        <v>307</v>
      </c>
      <c r="O1249">
        <v>0</v>
      </c>
      <c r="P1249" t="s">
        <v>200</v>
      </c>
      <c r="Q1249">
        <v>52757</v>
      </c>
      <c r="R1249" t="s">
        <v>201</v>
      </c>
      <c r="S1249" t="s">
        <v>202</v>
      </c>
      <c r="T1249" t="s">
        <v>203</v>
      </c>
      <c r="U1249" t="s">
        <v>1978</v>
      </c>
      <c r="V1249" t="s">
        <v>2089</v>
      </c>
      <c r="W1249" t="s">
        <v>658</v>
      </c>
    </row>
    <row r="1250" spans="1:23" x14ac:dyDescent="0.25">
      <c r="A1250" s="15">
        <v>43215</v>
      </c>
      <c r="B1250" t="s">
        <v>1847</v>
      </c>
      <c r="C1250" t="s">
        <v>212</v>
      </c>
      <c r="E1250" t="s">
        <v>195</v>
      </c>
      <c r="F1250">
        <v>7</v>
      </c>
      <c r="G1250">
        <v>7</v>
      </c>
      <c r="H1250" t="s">
        <v>196</v>
      </c>
      <c r="I1250" t="s">
        <v>197</v>
      </c>
      <c r="J1250">
        <v>7</v>
      </c>
      <c r="K1250">
        <v>7</v>
      </c>
      <c r="L1250" t="s">
        <v>1847</v>
      </c>
      <c r="M1250" t="s">
        <v>198</v>
      </c>
      <c r="N1250" t="s">
        <v>307</v>
      </c>
      <c r="O1250">
        <v>0</v>
      </c>
      <c r="P1250" t="s">
        <v>200</v>
      </c>
      <c r="Q1250">
        <v>52758</v>
      </c>
      <c r="R1250" t="s">
        <v>201</v>
      </c>
      <c r="S1250" t="s">
        <v>202</v>
      </c>
      <c r="T1250" t="s">
        <v>203</v>
      </c>
      <c r="U1250" t="s">
        <v>1978</v>
      </c>
      <c r="V1250" t="s">
        <v>2090</v>
      </c>
      <c r="W1250" t="s">
        <v>658</v>
      </c>
    </row>
    <row r="1251" spans="1:23" x14ac:dyDescent="0.25">
      <c r="A1251" s="15">
        <v>43215</v>
      </c>
      <c r="B1251" t="s">
        <v>1847</v>
      </c>
      <c r="C1251" t="s">
        <v>212</v>
      </c>
      <c r="E1251" t="s">
        <v>195</v>
      </c>
      <c r="F1251">
        <v>474.7</v>
      </c>
      <c r="G1251">
        <v>474.7</v>
      </c>
      <c r="H1251" t="s">
        <v>196</v>
      </c>
      <c r="I1251" t="s">
        <v>197</v>
      </c>
      <c r="J1251">
        <v>474.7</v>
      </c>
      <c r="K1251">
        <v>474.7</v>
      </c>
      <c r="L1251" t="s">
        <v>1847</v>
      </c>
      <c r="M1251" t="s">
        <v>198</v>
      </c>
      <c r="N1251" t="s">
        <v>307</v>
      </c>
      <c r="O1251">
        <v>0</v>
      </c>
      <c r="P1251" t="s">
        <v>200</v>
      </c>
      <c r="Q1251">
        <v>52759</v>
      </c>
      <c r="R1251" t="s">
        <v>201</v>
      </c>
      <c r="S1251" t="s">
        <v>202</v>
      </c>
      <c r="T1251" t="s">
        <v>203</v>
      </c>
      <c r="U1251" t="s">
        <v>1978</v>
      </c>
      <c r="V1251" t="s">
        <v>2091</v>
      </c>
      <c r="W1251" t="s">
        <v>658</v>
      </c>
    </row>
    <row r="1252" spans="1:23" x14ac:dyDescent="0.25">
      <c r="A1252" s="15">
        <v>43215</v>
      </c>
      <c r="B1252" t="s">
        <v>1847</v>
      </c>
      <c r="C1252" t="s">
        <v>212</v>
      </c>
      <c r="E1252" t="s">
        <v>195</v>
      </c>
      <c r="F1252">
        <v>6.83</v>
      </c>
      <c r="G1252">
        <v>6.83</v>
      </c>
      <c r="H1252" t="s">
        <v>196</v>
      </c>
      <c r="I1252" t="s">
        <v>197</v>
      </c>
      <c r="J1252">
        <v>6.83</v>
      </c>
      <c r="K1252">
        <v>6.83</v>
      </c>
      <c r="L1252" t="s">
        <v>1847</v>
      </c>
      <c r="M1252" t="s">
        <v>198</v>
      </c>
      <c r="N1252" t="s">
        <v>307</v>
      </c>
      <c r="O1252">
        <v>0</v>
      </c>
      <c r="P1252" t="s">
        <v>200</v>
      </c>
      <c r="Q1252">
        <v>52760</v>
      </c>
      <c r="R1252" t="s">
        <v>201</v>
      </c>
      <c r="S1252" t="s">
        <v>202</v>
      </c>
      <c r="T1252" t="s">
        <v>203</v>
      </c>
      <c r="U1252" t="s">
        <v>1978</v>
      </c>
      <c r="V1252" t="s">
        <v>2092</v>
      </c>
      <c r="W1252" t="s">
        <v>658</v>
      </c>
    </row>
    <row r="1253" spans="1:23" x14ac:dyDescent="0.25">
      <c r="A1253" s="15">
        <v>43215</v>
      </c>
      <c r="B1253" t="s">
        <v>1847</v>
      </c>
      <c r="C1253" t="s">
        <v>212</v>
      </c>
      <c r="E1253" t="s">
        <v>195</v>
      </c>
      <c r="F1253">
        <v>301</v>
      </c>
      <c r="G1253">
        <v>301</v>
      </c>
      <c r="H1253" t="s">
        <v>196</v>
      </c>
      <c r="I1253" t="s">
        <v>197</v>
      </c>
      <c r="J1253">
        <v>301</v>
      </c>
      <c r="K1253">
        <v>301</v>
      </c>
      <c r="L1253" t="s">
        <v>1847</v>
      </c>
      <c r="M1253" t="s">
        <v>198</v>
      </c>
      <c r="N1253" t="s">
        <v>307</v>
      </c>
      <c r="O1253">
        <v>0</v>
      </c>
      <c r="P1253" t="s">
        <v>200</v>
      </c>
      <c r="Q1253">
        <v>52761</v>
      </c>
      <c r="R1253" t="s">
        <v>201</v>
      </c>
      <c r="S1253" t="s">
        <v>202</v>
      </c>
      <c r="T1253" t="s">
        <v>203</v>
      </c>
      <c r="U1253" t="s">
        <v>1978</v>
      </c>
      <c r="V1253" t="s">
        <v>2093</v>
      </c>
      <c r="W1253" t="s">
        <v>658</v>
      </c>
    </row>
    <row r="1254" spans="1:23" x14ac:dyDescent="0.25">
      <c r="A1254" s="15">
        <v>43215</v>
      </c>
      <c r="B1254" t="s">
        <v>1847</v>
      </c>
      <c r="C1254" t="s">
        <v>194</v>
      </c>
      <c r="E1254" t="s">
        <v>195</v>
      </c>
      <c r="F1254">
        <v>16.100000000000001</v>
      </c>
      <c r="G1254">
        <v>16.100000000000001</v>
      </c>
      <c r="H1254" t="s">
        <v>196</v>
      </c>
      <c r="I1254" t="s">
        <v>197</v>
      </c>
      <c r="J1254">
        <v>16.100000000000001</v>
      </c>
      <c r="K1254">
        <v>16.100000000000001</v>
      </c>
      <c r="L1254" t="s">
        <v>1847</v>
      </c>
      <c r="M1254" t="s">
        <v>198</v>
      </c>
      <c r="N1254" t="s">
        <v>307</v>
      </c>
      <c r="O1254">
        <v>0</v>
      </c>
      <c r="P1254" t="s">
        <v>200</v>
      </c>
      <c r="Q1254">
        <v>52960</v>
      </c>
      <c r="R1254" t="s">
        <v>201</v>
      </c>
      <c r="S1254" t="s">
        <v>202</v>
      </c>
      <c r="T1254" t="s">
        <v>203</v>
      </c>
      <c r="U1254" t="s">
        <v>2094</v>
      </c>
      <c r="V1254" t="s">
        <v>2095</v>
      </c>
      <c r="W1254" t="s">
        <v>658</v>
      </c>
    </row>
    <row r="1255" spans="1:23" x14ac:dyDescent="0.25">
      <c r="A1255" s="15">
        <v>43215</v>
      </c>
      <c r="B1255" t="s">
        <v>1847</v>
      </c>
      <c r="C1255" t="s">
        <v>194</v>
      </c>
      <c r="E1255" t="s">
        <v>195</v>
      </c>
      <c r="F1255">
        <v>29.02</v>
      </c>
      <c r="G1255">
        <v>29.02</v>
      </c>
      <c r="H1255" t="s">
        <v>196</v>
      </c>
      <c r="I1255" t="s">
        <v>197</v>
      </c>
      <c r="J1255">
        <v>29.02</v>
      </c>
      <c r="K1255">
        <v>29.02</v>
      </c>
      <c r="L1255" t="s">
        <v>1847</v>
      </c>
      <c r="M1255" t="s">
        <v>198</v>
      </c>
      <c r="N1255" t="s">
        <v>307</v>
      </c>
      <c r="O1255">
        <v>0</v>
      </c>
      <c r="P1255" t="s">
        <v>200</v>
      </c>
      <c r="Q1255">
        <v>52961</v>
      </c>
      <c r="R1255" t="s">
        <v>201</v>
      </c>
      <c r="S1255" t="s">
        <v>202</v>
      </c>
      <c r="T1255" t="s">
        <v>203</v>
      </c>
      <c r="U1255" t="s">
        <v>2094</v>
      </c>
      <c r="V1255" t="s">
        <v>2096</v>
      </c>
      <c r="W1255" t="s">
        <v>658</v>
      </c>
    </row>
    <row r="1256" spans="1:23" x14ac:dyDescent="0.25">
      <c r="A1256" s="15">
        <v>43215</v>
      </c>
      <c r="B1256" t="s">
        <v>1847</v>
      </c>
      <c r="C1256" t="s">
        <v>194</v>
      </c>
      <c r="E1256" t="s">
        <v>195</v>
      </c>
      <c r="F1256">
        <v>28.87</v>
      </c>
      <c r="G1256">
        <v>28.87</v>
      </c>
      <c r="H1256" t="s">
        <v>196</v>
      </c>
      <c r="I1256" t="s">
        <v>197</v>
      </c>
      <c r="J1256">
        <v>28.87</v>
      </c>
      <c r="K1256">
        <v>28.87</v>
      </c>
      <c r="L1256" t="s">
        <v>1847</v>
      </c>
      <c r="M1256" t="s">
        <v>198</v>
      </c>
      <c r="N1256" t="s">
        <v>307</v>
      </c>
      <c r="O1256">
        <v>0</v>
      </c>
      <c r="P1256" t="s">
        <v>200</v>
      </c>
      <c r="Q1256">
        <v>52962</v>
      </c>
      <c r="R1256" t="s">
        <v>201</v>
      </c>
      <c r="S1256" t="s">
        <v>202</v>
      </c>
      <c r="T1256" t="s">
        <v>203</v>
      </c>
      <c r="U1256" t="s">
        <v>2094</v>
      </c>
      <c r="V1256" t="s">
        <v>2097</v>
      </c>
      <c r="W1256" t="s">
        <v>658</v>
      </c>
    </row>
    <row r="1257" spans="1:23" x14ac:dyDescent="0.25">
      <c r="A1257" s="15">
        <v>43215</v>
      </c>
      <c r="B1257" t="s">
        <v>1847</v>
      </c>
      <c r="C1257" t="s">
        <v>194</v>
      </c>
      <c r="E1257" t="s">
        <v>195</v>
      </c>
      <c r="F1257">
        <v>28.87</v>
      </c>
      <c r="G1257">
        <v>28.87</v>
      </c>
      <c r="H1257" t="s">
        <v>196</v>
      </c>
      <c r="I1257" t="s">
        <v>197</v>
      </c>
      <c r="J1257">
        <v>28.87</v>
      </c>
      <c r="K1257">
        <v>28.87</v>
      </c>
      <c r="L1257" t="s">
        <v>1847</v>
      </c>
      <c r="M1257" t="s">
        <v>198</v>
      </c>
      <c r="N1257" t="s">
        <v>307</v>
      </c>
      <c r="O1257">
        <v>0</v>
      </c>
      <c r="P1257" t="s">
        <v>200</v>
      </c>
      <c r="Q1257">
        <v>52963</v>
      </c>
      <c r="R1257" t="s">
        <v>201</v>
      </c>
      <c r="S1257" t="s">
        <v>202</v>
      </c>
      <c r="T1257" t="s">
        <v>203</v>
      </c>
      <c r="U1257" t="s">
        <v>2094</v>
      </c>
      <c r="V1257" t="s">
        <v>2098</v>
      </c>
      <c r="W1257" t="s">
        <v>658</v>
      </c>
    </row>
    <row r="1258" spans="1:23" x14ac:dyDescent="0.25">
      <c r="A1258" s="15">
        <v>43215</v>
      </c>
      <c r="B1258" t="s">
        <v>1847</v>
      </c>
      <c r="C1258" t="s">
        <v>194</v>
      </c>
      <c r="E1258" t="s">
        <v>195</v>
      </c>
      <c r="F1258">
        <v>28.87</v>
      </c>
      <c r="G1258">
        <v>28.87</v>
      </c>
      <c r="H1258" t="s">
        <v>196</v>
      </c>
      <c r="I1258" t="s">
        <v>197</v>
      </c>
      <c r="J1258">
        <v>28.87</v>
      </c>
      <c r="K1258">
        <v>28.87</v>
      </c>
      <c r="L1258" t="s">
        <v>1847</v>
      </c>
      <c r="M1258" t="s">
        <v>198</v>
      </c>
      <c r="N1258" t="s">
        <v>307</v>
      </c>
      <c r="O1258">
        <v>0</v>
      </c>
      <c r="P1258" t="s">
        <v>200</v>
      </c>
      <c r="Q1258">
        <v>52964</v>
      </c>
      <c r="R1258" t="s">
        <v>201</v>
      </c>
      <c r="S1258" t="s">
        <v>202</v>
      </c>
      <c r="T1258" t="s">
        <v>203</v>
      </c>
      <c r="U1258" t="s">
        <v>2094</v>
      </c>
      <c r="V1258" t="s">
        <v>2099</v>
      </c>
      <c r="W1258" t="s">
        <v>658</v>
      </c>
    </row>
    <row r="1259" spans="1:23" x14ac:dyDescent="0.25">
      <c r="A1259" s="15">
        <v>43215</v>
      </c>
      <c r="B1259" t="s">
        <v>1847</v>
      </c>
      <c r="C1259" t="s">
        <v>194</v>
      </c>
      <c r="E1259" t="s">
        <v>195</v>
      </c>
      <c r="F1259">
        <v>12.29</v>
      </c>
      <c r="G1259">
        <v>12.29</v>
      </c>
      <c r="H1259" t="s">
        <v>196</v>
      </c>
      <c r="I1259" t="s">
        <v>197</v>
      </c>
      <c r="J1259">
        <v>12.29</v>
      </c>
      <c r="K1259">
        <v>12.29</v>
      </c>
      <c r="L1259" t="s">
        <v>1847</v>
      </c>
      <c r="M1259" t="s">
        <v>198</v>
      </c>
      <c r="N1259" t="s">
        <v>307</v>
      </c>
      <c r="O1259">
        <v>0</v>
      </c>
      <c r="P1259" t="s">
        <v>200</v>
      </c>
      <c r="Q1259">
        <v>52965</v>
      </c>
      <c r="R1259" t="s">
        <v>201</v>
      </c>
      <c r="S1259" t="s">
        <v>202</v>
      </c>
      <c r="T1259" t="s">
        <v>203</v>
      </c>
      <c r="U1259" t="s">
        <v>2094</v>
      </c>
      <c r="V1259" t="s">
        <v>2100</v>
      </c>
      <c r="W1259" t="s">
        <v>658</v>
      </c>
    </row>
    <row r="1260" spans="1:23" x14ac:dyDescent="0.25">
      <c r="A1260" s="15">
        <v>43215</v>
      </c>
      <c r="B1260" t="s">
        <v>1847</v>
      </c>
      <c r="C1260" t="s">
        <v>194</v>
      </c>
      <c r="E1260" t="s">
        <v>195</v>
      </c>
      <c r="F1260">
        <v>23</v>
      </c>
      <c r="G1260">
        <v>23</v>
      </c>
      <c r="H1260" t="s">
        <v>196</v>
      </c>
      <c r="I1260" t="s">
        <v>197</v>
      </c>
      <c r="J1260">
        <v>23</v>
      </c>
      <c r="K1260">
        <v>23</v>
      </c>
      <c r="L1260" t="s">
        <v>1847</v>
      </c>
      <c r="M1260" t="s">
        <v>198</v>
      </c>
      <c r="N1260" t="s">
        <v>307</v>
      </c>
      <c r="O1260">
        <v>0</v>
      </c>
      <c r="P1260" t="s">
        <v>200</v>
      </c>
      <c r="Q1260">
        <v>52966</v>
      </c>
      <c r="R1260" t="s">
        <v>201</v>
      </c>
      <c r="S1260" t="s">
        <v>202</v>
      </c>
      <c r="T1260" t="s">
        <v>203</v>
      </c>
      <c r="U1260" t="s">
        <v>2094</v>
      </c>
      <c r="V1260" t="s">
        <v>2101</v>
      </c>
      <c r="W1260" t="s">
        <v>658</v>
      </c>
    </row>
    <row r="1261" spans="1:23" x14ac:dyDescent="0.25">
      <c r="A1261" s="15">
        <v>43215</v>
      </c>
      <c r="B1261" t="s">
        <v>1847</v>
      </c>
      <c r="C1261" t="s">
        <v>194</v>
      </c>
      <c r="E1261" t="s">
        <v>195</v>
      </c>
      <c r="F1261">
        <v>12.29</v>
      </c>
      <c r="G1261">
        <v>12.29</v>
      </c>
      <c r="H1261" t="s">
        <v>196</v>
      </c>
      <c r="I1261" t="s">
        <v>197</v>
      </c>
      <c r="J1261">
        <v>12.29</v>
      </c>
      <c r="K1261">
        <v>12.29</v>
      </c>
      <c r="L1261" t="s">
        <v>1847</v>
      </c>
      <c r="M1261" t="s">
        <v>198</v>
      </c>
      <c r="N1261" t="s">
        <v>307</v>
      </c>
      <c r="O1261">
        <v>0</v>
      </c>
      <c r="P1261" t="s">
        <v>200</v>
      </c>
      <c r="Q1261">
        <v>52967</v>
      </c>
      <c r="R1261" t="s">
        <v>201</v>
      </c>
      <c r="S1261" t="s">
        <v>202</v>
      </c>
      <c r="T1261" t="s">
        <v>203</v>
      </c>
      <c r="U1261" t="s">
        <v>2094</v>
      </c>
      <c r="V1261" t="s">
        <v>2102</v>
      </c>
      <c r="W1261" t="s">
        <v>658</v>
      </c>
    </row>
    <row r="1262" spans="1:23" x14ac:dyDescent="0.25">
      <c r="A1262" s="15">
        <v>43215</v>
      </c>
      <c r="B1262" t="s">
        <v>1847</v>
      </c>
      <c r="C1262" t="s">
        <v>194</v>
      </c>
      <c r="E1262" t="s">
        <v>195</v>
      </c>
      <c r="F1262">
        <v>23.62</v>
      </c>
      <c r="G1262">
        <v>23.62</v>
      </c>
      <c r="H1262" t="s">
        <v>196</v>
      </c>
      <c r="I1262" t="s">
        <v>197</v>
      </c>
      <c r="J1262">
        <v>23.62</v>
      </c>
      <c r="K1262">
        <v>23.62</v>
      </c>
      <c r="L1262" t="s">
        <v>1847</v>
      </c>
      <c r="M1262" t="s">
        <v>198</v>
      </c>
      <c r="N1262" t="s">
        <v>307</v>
      </c>
      <c r="O1262">
        <v>0</v>
      </c>
      <c r="P1262" t="s">
        <v>200</v>
      </c>
      <c r="Q1262">
        <v>52968</v>
      </c>
      <c r="R1262" t="s">
        <v>201</v>
      </c>
      <c r="S1262" t="s">
        <v>202</v>
      </c>
      <c r="T1262" t="s">
        <v>203</v>
      </c>
      <c r="U1262" t="s">
        <v>2094</v>
      </c>
      <c r="V1262" t="s">
        <v>2103</v>
      </c>
      <c r="W1262" t="s">
        <v>658</v>
      </c>
    </row>
    <row r="1263" spans="1:23" x14ac:dyDescent="0.25">
      <c r="A1263" s="15">
        <v>43215</v>
      </c>
      <c r="B1263" t="s">
        <v>1847</v>
      </c>
      <c r="C1263" t="s">
        <v>194</v>
      </c>
      <c r="E1263" t="s">
        <v>195</v>
      </c>
      <c r="F1263">
        <v>11.7</v>
      </c>
      <c r="G1263">
        <v>11.7</v>
      </c>
      <c r="H1263" t="s">
        <v>196</v>
      </c>
      <c r="I1263" t="s">
        <v>197</v>
      </c>
      <c r="J1263">
        <v>11.7</v>
      </c>
      <c r="K1263">
        <v>11.7</v>
      </c>
      <c r="L1263" t="s">
        <v>1847</v>
      </c>
      <c r="M1263" t="s">
        <v>198</v>
      </c>
      <c r="N1263" t="s">
        <v>307</v>
      </c>
      <c r="O1263">
        <v>0</v>
      </c>
      <c r="P1263" t="s">
        <v>200</v>
      </c>
      <c r="Q1263">
        <v>52969</v>
      </c>
      <c r="R1263" t="s">
        <v>201</v>
      </c>
      <c r="S1263" t="s">
        <v>202</v>
      </c>
      <c r="T1263" t="s">
        <v>203</v>
      </c>
      <c r="U1263" t="s">
        <v>2094</v>
      </c>
      <c r="V1263" t="s">
        <v>2104</v>
      </c>
      <c r="W1263" t="s">
        <v>658</v>
      </c>
    </row>
    <row r="1264" spans="1:23" x14ac:dyDescent="0.25">
      <c r="A1264" s="15">
        <v>43215</v>
      </c>
      <c r="B1264" t="s">
        <v>1847</v>
      </c>
      <c r="C1264" t="s">
        <v>194</v>
      </c>
      <c r="E1264" t="s">
        <v>195</v>
      </c>
      <c r="F1264">
        <v>19.28</v>
      </c>
      <c r="G1264">
        <v>19.28</v>
      </c>
      <c r="H1264" t="s">
        <v>196</v>
      </c>
      <c r="I1264" t="s">
        <v>197</v>
      </c>
      <c r="J1264">
        <v>19.28</v>
      </c>
      <c r="K1264">
        <v>19.28</v>
      </c>
      <c r="L1264" t="s">
        <v>1847</v>
      </c>
      <c r="M1264" t="s">
        <v>198</v>
      </c>
      <c r="N1264" t="s">
        <v>307</v>
      </c>
      <c r="O1264">
        <v>0</v>
      </c>
      <c r="P1264" t="s">
        <v>200</v>
      </c>
      <c r="Q1264">
        <v>52970</v>
      </c>
      <c r="R1264" t="s">
        <v>201</v>
      </c>
      <c r="S1264" t="s">
        <v>202</v>
      </c>
      <c r="T1264" t="s">
        <v>203</v>
      </c>
      <c r="U1264" t="s">
        <v>2094</v>
      </c>
      <c r="V1264" t="s">
        <v>2105</v>
      </c>
      <c r="W1264" t="s">
        <v>658</v>
      </c>
    </row>
    <row r="1265" spans="1:23" x14ac:dyDescent="0.25">
      <c r="A1265" s="15">
        <v>43215</v>
      </c>
      <c r="B1265" t="s">
        <v>1847</v>
      </c>
      <c r="C1265" t="s">
        <v>194</v>
      </c>
      <c r="E1265" t="s">
        <v>195</v>
      </c>
      <c r="F1265">
        <v>5.0199999999999996</v>
      </c>
      <c r="G1265">
        <v>5.0199999999999996</v>
      </c>
      <c r="H1265" t="s">
        <v>196</v>
      </c>
      <c r="I1265" t="s">
        <v>197</v>
      </c>
      <c r="J1265">
        <v>5.0199999999999996</v>
      </c>
      <c r="K1265">
        <v>5.0199999999999996</v>
      </c>
      <c r="L1265" t="s">
        <v>1847</v>
      </c>
      <c r="M1265" t="s">
        <v>198</v>
      </c>
      <c r="N1265" t="s">
        <v>307</v>
      </c>
      <c r="O1265">
        <v>0</v>
      </c>
      <c r="P1265" t="s">
        <v>200</v>
      </c>
      <c r="Q1265">
        <v>52971</v>
      </c>
      <c r="R1265" t="s">
        <v>201</v>
      </c>
      <c r="S1265" t="s">
        <v>202</v>
      </c>
      <c r="T1265" t="s">
        <v>203</v>
      </c>
      <c r="U1265" t="s">
        <v>2094</v>
      </c>
      <c r="V1265" t="s">
        <v>2106</v>
      </c>
      <c r="W1265" t="s">
        <v>658</v>
      </c>
    </row>
    <row r="1266" spans="1:23" x14ac:dyDescent="0.25">
      <c r="A1266" s="15">
        <v>43215</v>
      </c>
      <c r="B1266" t="s">
        <v>1847</v>
      </c>
      <c r="C1266" t="s">
        <v>194</v>
      </c>
      <c r="E1266" t="s">
        <v>195</v>
      </c>
      <c r="F1266">
        <v>16.100000000000001</v>
      </c>
      <c r="G1266">
        <v>16.100000000000001</v>
      </c>
      <c r="H1266" t="s">
        <v>196</v>
      </c>
      <c r="I1266" t="s">
        <v>197</v>
      </c>
      <c r="J1266">
        <v>16.100000000000001</v>
      </c>
      <c r="K1266">
        <v>16.100000000000001</v>
      </c>
      <c r="L1266" t="s">
        <v>1847</v>
      </c>
      <c r="M1266" t="s">
        <v>198</v>
      </c>
      <c r="N1266" t="s">
        <v>307</v>
      </c>
      <c r="O1266">
        <v>0</v>
      </c>
      <c r="P1266" t="s">
        <v>200</v>
      </c>
      <c r="Q1266">
        <v>52972</v>
      </c>
      <c r="R1266" t="s">
        <v>201</v>
      </c>
      <c r="S1266" t="s">
        <v>202</v>
      </c>
      <c r="T1266" t="s">
        <v>203</v>
      </c>
      <c r="U1266" t="s">
        <v>2094</v>
      </c>
      <c r="V1266" t="s">
        <v>2107</v>
      </c>
      <c r="W1266" t="s">
        <v>658</v>
      </c>
    </row>
    <row r="1267" spans="1:23" x14ac:dyDescent="0.25">
      <c r="A1267" s="15">
        <v>43215</v>
      </c>
      <c r="B1267" t="s">
        <v>1847</v>
      </c>
      <c r="C1267" t="s">
        <v>194</v>
      </c>
      <c r="E1267" t="s">
        <v>195</v>
      </c>
      <c r="F1267">
        <v>16.100000000000001</v>
      </c>
      <c r="G1267">
        <v>16.100000000000001</v>
      </c>
      <c r="H1267" t="s">
        <v>196</v>
      </c>
      <c r="I1267" t="s">
        <v>197</v>
      </c>
      <c r="J1267">
        <v>16.100000000000001</v>
      </c>
      <c r="K1267">
        <v>16.100000000000001</v>
      </c>
      <c r="L1267" t="s">
        <v>1847</v>
      </c>
      <c r="M1267" t="s">
        <v>198</v>
      </c>
      <c r="N1267" t="s">
        <v>307</v>
      </c>
      <c r="O1267">
        <v>0</v>
      </c>
      <c r="P1267" t="s">
        <v>200</v>
      </c>
      <c r="Q1267">
        <v>52973</v>
      </c>
      <c r="R1267" t="s">
        <v>201</v>
      </c>
      <c r="S1267" t="s">
        <v>202</v>
      </c>
      <c r="T1267" t="s">
        <v>203</v>
      </c>
      <c r="U1267" t="s">
        <v>2094</v>
      </c>
      <c r="V1267" t="s">
        <v>2108</v>
      </c>
      <c r="W1267" t="s">
        <v>658</v>
      </c>
    </row>
    <row r="1268" spans="1:23" x14ac:dyDescent="0.25">
      <c r="A1268" s="15">
        <v>43215</v>
      </c>
      <c r="B1268" t="s">
        <v>1847</v>
      </c>
      <c r="C1268" t="s">
        <v>194</v>
      </c>
      <c r="E1268" t="s">
        <v>195</v>
      </c>
      <c r="F1268">
        <v>23</v>
      </c>
      <c r="G1268">
        <v>23</v>
      </c>
      <c r="H1268" t="s">
        <v>196</v>
      </c>
      <c r="I1268" t="s">
        <v>197</v>
      </c>
      <c r="J1268">
        <v>23</v>
      </c>
      <c r="K1268">
        <v>23</v>
      </c>
      <c r="L1268" t="s">
        <v>1847</v>
      </c>
      <c r="M1268" t="s">
        <v>198</v>
      </c>
      <c r="N1268" t="s">
        <v>307</v>
      </c>
      <c r="O1268">
        <v>0</v>
      </c>
      <c r="P1268" t="s">
        <v>200</v>
      </c>
      <c r="Q1268">
        <v>52974</v>
      </c>
      <c r="R1268" t="s">
        <v>201</v>
      </c>
      <c r="S1268" t="s">
        <v>202</v>
      </c>
      <c r="T1268" t="s">
        <v>203</v>
      </c>
      <c r="U1268" t="s">
        <v>2094</v>
      </c>
      <c r="V1268" t="s">
        <v>2109</v>
      </c>
      <c r="W1268" t="s">
        <v>658</v>
      </c>
    </row>
    <row r="1269" spans="1:23" x14ac:dyDescent="0.25">
      <c r="A1269" s="15">
        <v>43215</v>
      </c>
      <c r="B1269" t="s">
        <v>1847</v>
      </c>
      <c r="C1269" t="s">
        <v>194</v>
      </c>
      <c r="E1269" t="s">
        <v>195</v>
      </c>
      <c r="F1269">
        <v>70.34</v>
      </c>
      <c r="G1269">
        <v>70.34</v>
      </c>
      <c r="H1269" t="s">
        <v>196</v>
      </c>
      <c r="I1269" t="s">
        <v>197</v>
      </c>
      <c r="J1269">
        <v>70.34</v>
      </c>
      <c r="K1269">
        <v>70.34</v>
      </c>
      <c r="L1269" t="s">
        <v>1847</v>
      </c>
      <c r="M1269" t="s">
        <v>198</v>
      </c>
      <c r="N1269" t="s">
        <v>307</v>
      </c>
      <c r="O1269">
        <v>0</v>
      </c>
      <c r="P1269" t="s">
        <v>200</v>
      </c>
      <c r="Q1269">
        <v>52975</v>
      </c>
      <c r="R1269" t="s">
        <v>201</v>
      </c>
      <c r="S1269" t="s">
        <v>202</v>
      </c>
      <c r="T1269" t="s">
        <v>203</v>
      </c>
      <c r="U1269" t="s">
        <v>2094</v>
      </c>
      <c r="V1269" t="s">
        <v>2110</v>
      </c>
      <c r="W1269" t="s">
        <v>658</v>
      </c>
    </row>
    <row r="1270" spans="1:23" x14ac:dyDescent="0.25">
      <c r="A1270" s="15">
        <v>43215</v>
      </c>
      <c r="B1270" t="s">
        <v>1847</v>
      </c>
      <c r="C1270" t="s">
        <v>194</v>
      </c>
      <c r="E1270" t="s">
        <v>195</v>
      </c>
      <c r="F1270">
        <v>20.239999999999998</v>
      </c>
      <c r="G1270">
        <v>20.239999999999998</v>
      </c>
      <c r="H1270" t="s">
        <v>196</v>
      </c>
      <c r="I1270" t="s">
        <v>197</v>
      </c>
      <c r="J1270">
        <v>20.239999999999998</v>
      </c>
      <c r="K1270">
        <v>20.239999999999998</v>
      </c>
      <c r="L1270" t="s">
        <v>1847</v>
      </c>
      <c r="M1270" t="s">
        <v>198</v>
      </c>
      <c r="N1270" t="s">
        <v>307</v>
      </c>
      <c r="O1270">
        <v>0</v>
      </c>
      <c r="P1270" t="s">
        <v>200</v>
      </c>
      <c r="Q1270">
        <v>52976</v>
      </c>
      <c r="R1270" t="s">
        <v>201</v>
      </c>
      <c r="S1270" t="s">
        <v>202</v>
      </c>
      <c r="T1270" t="s">
        <v>203</v>
      </c>
      <c r="U1270" t="s">
        <v>2094</v>
      </c>
      <c r="V1270" t="s">
        <v>2111</v>
      </c>
      <c r="W1270" t="s">
        <v>658</v>
      </c>
    </row>
    <row r="1271" spans="1:23" x14ac:dyDescent="0.25">
      <c r="A1271" s="15">
        <v>43215</v>
      </c>
      <c r="B1271" t="s">
        <v>1847</v>
      </c>
      <c r="C1271" t="s">
        <v>194</v>
      </c>
      <c r="E1271" t="s">
        <v>195</v>
      </c>
      <c r="F1271">
        <v>30</v>
      </c>
      <c r="G1271">
        <v>30</v>
      </c>
      <c r="H1271" t="s">
        <v>196</v>
      </c>
      <c r="I1271" t="s">
        <v>197</v>
      </c>
      <c r="J1271">
        <v>30</v>
      </c>
      <c r="K1271">
        <v>30</v>
      </c>
      <c r="L1271" t="s">
        <v>1847</v>
      </c>
      <c r="M1271" t="s">
        <v>198</v>
      </c>
      <c r="N1271" t="s">
        <v>307</v>
      </c>
      <c r="O1271">
        <v>0</v>
      </c>
      <c r="P1271" t="s">
        <v>200</v>
      </c>
      <c r="Q1271">
        <v>52977</v>
      </c>
      <c r="R1271" t="s">
        <v>201</v>
      </c>
      <c r="S1271" t="s">
        <v>202</v>
      </c>
      <c r="T1271" t="s">
        <v>203</v>
      </c>
      <c r="U1271" t="s">
        <v>2094</v>
      </c>
      <c r="V1271" t="s">
        <v>2112</v>
      </c>
      <c r="W1271" t="s">
        <v>658</v>
      </c>
    </row>
    <row r="1272" spans="1:23" x14ac:dyDescent="0.25">
      <c r="A1272" s="15">
        <v>43215</v>
      </c>
      <c r="B1272" t="s">
        <v>1847</v>
      </c>
      <c r="C1272" t="s">
        <v>194</v>
      </c>
      <c r="E1272" t="s">
        <v>195</v>
      </c>
      <c r="F1272">
        <v>30</v>
      </c>
      <c r="G1272">
        <v>30</v>
      </c>
      <c r="H1272" t="s">
        <v>196</v>
      </c>
      <c r="I1272" t="s">
        <v>197</v>
      </c>
      <c r="J1272">
        <v>30</v>
      </c>
      <c r="K1272">
        <v>30</v>
      </c>
      <c r="L1272" t="s">
        <v>1847</v>
      </c>
      <c r="M1272" t="s">
        <v>198</v>
      </c>
      <c r="N1272" t="s">
        <v>307</v>
      </c>
      <c r="O1272">
        <v>0</v>
      </c>
      <c r="P1272" t="s">
        <v>200</v>
      </c>
      <c r="Q1272">
        <v>52978</v>
      </c>
      <c r="R1272" t="s">
        <v>201</v>
      </c>
      <c r="S1272" t="s">
        <v>202</v>
      </c>
      <c r="T1272" t="s">
        <v>203</v>
      </c>
      <c r="U1272" t="s">
        <v>2094</v>
      </c>
      <c r="V1272" t="s">
        <v>2113</v>
      </c>
      <c r="W1272" t="s">
        <v>658</v>
      </c>
    </row>
    <row r="1273" spans="1:23" x14ac:dyDescent="0.25">
      <c r="A1273" s="15">
        <v>43215</v>
      </c>
      <c r="B1273" t="s">
        <v>1847</v>
      </c>
      <c r="C1273" t="s">
        <v>194</v>
      </c>
      <c r="E1273" t="s">
        <v>195</v>
      </c>
      <c r="F1273">
        <v>15.88</v>
      </c>
      <c r="G1273">
        <v>15.88</v>
      </c>
      <c r="H1273" t="s">
        <v>196</v>
      </c>
      <c r="I1273" t="s">
        <v>197</v>
      </c>
      <c r="J1273">
        <v>15.88</v>
      </c>
      <c r="K1273">
        <v>15.88</v>
      </c>
      <c r="L1273" t="s">
        <v>1847</v>
      </c>
      <c r="M1273" t="s">
        <v>198</v>
      </c>
      <c r="N1273" t="s">
        <v>307</v>
      </c>
      <c r="O1273">
        <v>0</v>
      </c>
      <c r="P1273" t="s">
        <v>200</v>
      </c>
      <c r="Q1273">
        <v>52979</v>
      </c>
      <c r="R1273" t="s">
        <v>201</v>
      </c>
      <c r="S1273" t="s">
        <v>202</v>
      </c>
      <c r="T1273" t="s">
        <v>203</v>
      </c>
      <c r="U1273" t="s">
        <v>2094</v>
      </c>
      <c r="V1273" t="s">
        <v>2114</v>
      </c>
      <c r="W1273" t="s">
        <v>658</v>
      </c>
    </row>
    <row r="1274" spans="1:23" x14ac:dyDescent="0.25">
      <c r="A1274" s="15">
        <v>43215</v>
      </c>
      <c r="B1274" t="s">
        <v>1847</v>
      </c>
      <c r="C1274" t="s">
        <v>194</v>
      </c>
      <c r="E1274" t="s">
        <v>195</v>
      </c>
      <c r="F1274">
        <v>12.29</v>
      </c>
      <c r="G1274">
        <v>12.29</v>
      </c>
      <c r="H1274" t="s">
        <v>196</v>
      </c>
      <c r="I1274" t="s">
        <v>197</v>
      </c>
      <c r="J1274">
        <v>12.29</v>
      </c>
      <c r="K1274">
        <v>12.29</v>
      </c>
      <c r="L1274" t="s">
        <v>1847</v>
      </c>
      <c r="M1274" t="s">
        <v>198</v>
      </c>
      <c r="N1274" t="s">
        <v>307</v>
      </c>
      <c r="O1274">
        <v>0</v>
      </c>
      <c r="P1274" t="s">
        <v>200</v>
      </c>
      <c r="Q1274">
        <v>52980</v>
      </c>
      <c r="R1274" t="s">
        <v>201</v>
      </c>
      <c r="S1274" t="s">
        <v>202</v>
      </c>
      <c r="T1274" t="s">
        <v>203</v>
      </c>
      <c r="U1274" t="s">
        <v>2094</v>
      </c>
      <c r="V1274" t="s">
        <v>2115</v>
      </c>
      <c r="W1274" t="s">
        <v>658</v>
      </c>
    </row>
    <row r="1275" spans="1:23" x14ac:dyDescent="0.25">
      <c r="A1275" s="15">
        <v>43215</v>
      </c>
      <c r="B1275" t="s">
        <v>1847</v>
      </c>
      <c r="C1275" t="s">
        <v>194</v>
      </c>
      <c r="E1275" t="s">
        <v>195</v>
      </c>
      <c r="F1275">
        <v>6.38</v>
      </c>
      <c r="G1275">
        <v>6.38</v>
      </c>
      <c r="H1275" t="s">
        <v>196</v>
      </c>
      <c r="I1275" t="s">
        <v>197</v>
      </c>
      <c r="J1275">
        <v>6.38</v>
      </c>
      <c r="K1275">
        <v>6.38</v>
      </c>
      <c r="L1275" t="s">
        <v>1847</v>
      </c>
      <c r="M1275" t="s">
        <v>198</v>
      </c>
      <c r="N1275" t="s">
        <v>307</v>
      </c>
      <c r="O1275">
        <v>0</v>
      </c>
      <c r="P1275" t="s">
        <v>200</v>
      </c>
      <c r="Q1275">
        <v>52981</v>
      </c>
      <c r="R1275" t="s">
        <v>201</v>
      </c>
      <c r="S1275" t="s">
        <v>202</v>
      </c>
      <c r="T1275" t="s">
        <v>203</v>
      </c>
      <c r="U1275" t="s">
        <v>2094</v>
      </c>
      <c r="V1275" t="s">
        <v>2116</v>
      </c>
      <c r="W1275" t="s">
        <v>658</v>
      </c>
    </row>
    <row r="1276" spans="1:23" x14ac:dyDescent="0.25">
      <c r="A1276" s="15">
        <v>43215</v>
      </c>
      <c r="B1276" t="s">
        <v>1847</v>
      </c>
      <c r="C1276" t="s">
        <v>194</v>
      </c>
      <c r="E1276" t="s">
        <v>195</v>
      </c>
      <c r="F1276">
        <v>6.9</v>
      </c>
      <c r="G1276">
        <v>6.9</v>
      </c>
      <c r="H1276" t="s">
        <v>196</v>
      </c>
      <c r="I1276" t="s">
        <v>197</v>
      </c>
      <c r="J1276">
        <v>6.9</v>
      </c>
      <c r="K1276">
        <v>6.9</v>
      </c>
      <c r="L1276" t="s">
        <v>1847</v>
      </c>
      <c r="M1276" t="s">
        <v>198</v>
      </c>
      <c r="N1276" t="s">
        <v>307</v>
      </c>
      <c r="O1276">
        <v>0</v>
      </c>
      <c r="P1276" t="s">
        <v>200</v>
      </c>
      <c r="Q1276">
        <v>52982</v>
      </c>
      <c r="R1276" t="s">
        <v>201</v>
      </c>
      <c r="S1276" t="s">
        <v>202</v>
      </c>
      <c r="T1276" t="s">
        <v>203</v>
      </c>
      <c r="U1276" t="s">
        <v>2094</v>
      </c>
      <c r="V1276" t="s">
        <v>2117</v>
      </c>
      <c r="W1276" t="s">
        <v>658</v>
      </c>
    </row>
    <row r="1277" spans="1:23" x14ac:dyDescent="0.25">
      <c r="A1277" s="15">
        <v>43215</v>
      </c>
      <c r="B1277" t="s">
        <v>1847</v>
      </c>
      <c r="C1277" t="s">
        <v>194</v>
      </c>
      <c r="E1277" t="s">
        <v>195</v>
      </c>
      <c r="F1277">
        <v>6.9</v>
      </c>
      <c r="G1277">
        <v>6.9</v>
      </c>
      <c r="H1277" t="s">
        <v>196</v>
      </c>
      <c r="I1277" t="s">
        <v>197</v>
      </c>
      <c r="J1277">
        <v>6.9</v>
      </c>
      <c r="K1277">
        <v>6.9</v>
      </c>
      <c r="L1277" t="s">
        <v>1847</v>
      </c>
      <c r="M1277" t="s">
        <v>198</v>
      </c>
      <c r="N1277" t="s">
        <v>307</v>
      </c>
      <c r="O1277">
        <v>0</v>
      </c>
      <c r="P1277" t="s">
        <v>200</v>
      </c>
      <c r="Q1277">
        <v>52983</v>
      </c>
      <c r="R1277" t="s">
        <v>201</v>
      </c>
      <c r="S1277" t="s">
        <v>202</v>
      </c>
      <c r="T1277" t="s">
        <v>203</v>
      </c>
      <c r="U1277" t="s">
        <v>2094</v>
      </c>
      <c r="V1277" t="s">
        <v>2118</v>
      </c>
      <c r="W1277" t="s">
        <v>658</v>
      </c>
    </row>
    <row r="1278" spans="1:23" x14ac:dyDescent="0.25">
      <c r="A1278" s="15">
        <v>43215</v>
      </c>
      <c r="B1278" t="s">
        <v>1847</v>
      </c>
      <c r="C1278" t="s">
        <v>194</v>
      </c>
      <c r="E1278" t="s">
        <v>195</v>
      </c>
      <c r="F1278">
        <v>20.059999999999999</v>
      </c>
      <c r="G1278">
        <v>20.059999999999999</v>
      </c>
      <c r="H1278" t="s">
        <v>196</v>
      </c>
      <c r="I1278" t="s">
        <v>197</v>
      </c>
      <c r="J1278">
        <v>20.059999999999999</v>
      </c>
      <c r="K1278">
        <v>20.059999999999999</v>
      </c>
      <c r="L1278" t="s">
        <v>1847</v>
      </c>
      <c r="M1278" t="s">
        <v>198</v>
      </c>
      <c r="N1278" t="s">
        <v>307</v>
      </c>
      <c r="O1278">
        <v>0</v>
      </c>
      <c r="P1278" t="s">
        <v>200</v>
      </c>
      <c r="Q1278">
        <v>52984</v>
      </c>
      <c r="R1278" t="s">
        <v>201</v>
      </c>
      <c r="S1278" t="s">
        <v>202</v>
      </c>
      <c r="T1278" t="s">
        <v>203</v>
      </c>
      <c r="U1278" t="s">
        <v>2094</v>
      </c>
      <c r="V1278" t="s">
        <v>2119</v>
      </c>
      <c r="W1278" t="s">
        <v>658</v>
      </c>
    </row>
    <row r="1279" spans="1:23" x14ac:dyDescent="0.25">
      <c r="A1279" s="15">
        <v>43215</v>
      </c>
      <c r="B1279" t="s">
        <v>1847</v>
      </c>
      <c r="C1279" t="s">
        <v>194</v>
      </c>
      <c r="E1279" t="s">
        <v>195</v>
      </c>
      <c r="F1279">
        <v>12.36</v>
      </c>
      <c r="G1279">
        <v>12.36</v>
      </c>
      <c r="H1279" t="s">
        <v>196</v>
      </c>
      <c r="I1279" t="s">
        <v>197</v>
      </c>
      <c r="J1279">
        <v>12.36</v>
      </c>
      <c r="K1279">
        <v>12.36</v>
      </c>
      <c r="L1279" t="s">
        <v>1847</v>
      </c>
      <c r="M1279" t="s">
        <v>198</v>
      </c>
      <c r="N1279" t="s">
        <v>307</v>
      </c>
      <c r="O1279">
        <v>0</v>
      </c>
      <c r="P1279" t="s">
        <v>200</v>
      </c>
      <c r="Q1279">
        <v>52985</v>
      </c>
      <c r="R1279" t="s">
        <v>201</v>
      </c>
      <c r="S1279" t="s">
        <v>202</v>
      </c>
      <c r="T1279" t="s">
        <v>203</v>
      </c>
      <c r="U1279" t="s">
        <v>2094</v>
      </c>
      <c r="V1279" t="s">
        <v>2120</v>
      </c>
      <c r="W1279" t="s">
        <v>658</v>
      </c>
    </row>
    <row r="1280" spans="1:23" x14ac:dyDescent="0.25">
      <c r="A1280" s="15">
        <v>43215</v>
      </c>
      <c r="B1280" t="s">
        <v>1847</v>
      </c>
      <c r="C1280" t="s">
        <v>194</v>
      </c>
      <c r="E1280" t="s">
        <v>195</v>
      </c>
      <c r="F1280">
        <v>5.98</v>
      </c>
      <c r="G1280">
        <v>5.98</v>
      </c>
      <c r="H1280" t="s">
        <v>196</v>
      </c>
      <c r="I1280" t="s">
        <v>197</v>
      </c>
      <c r="J1280">
        <v>5.98</v>
      </c>
      <c r="K1280">
        <v>5.98</v>
      </c>
      <c r="L1280" t="s">
        <v>1847</v>
      </c>
      <c r="M1280" t="s">
        <v>198</v>
      </c>
      <c r="N1280" t="s">
        <v>307</v>
      </c>
      <c r="O1280">
        <v>0</v>
      </c>
      <c r="P1280" t="s">
        <v>200</v>
      </c>
      <c r="Q1280">
        <v>52986</v>
      </c>
      <c r="R1280" t="s">
        <v>201</v>
      </c>
      <c r="S1280" t="s">
        <v>202</v>
      </c>
      <c r="T1280" t="s">
        <v>203</v>
      </c>
      <c r="U1280" t="s">
        <v>2094</v>
      </c>
      <c r="V1280" t="s">
        <v>2121</v>
      </c>
      <c r="W1280" t="s">
        <v>658</v>
      </c>
    </row>
    <row r="1281" spans="1:23" x14ac:dyDescent="0.25">
      <c r="A1281" s="15">
        <v>43215</v>
      </c>
      <c r="B1281" t="s">
        <v>1847</v>
      </c>
      <c r="C1281" t="s">
        <v>194</v>
      </c>
      <c r="E1281" t="s">
        <v>195</v>
      </c>
      <c r="F1281">
        <v>6.9</v>
      </c>
      <c r="G1281">
        <v>6.9</v>
      </c>
      <c r="H1281" t="s">
        <v>196</v>
      </c>
      <c r="I1281" t="s">
        <v>197</v>
      </c>
      <c r="J1281">
        <v>6.9</v>
      </c>
      <c r="K1281">
        <v>6.9</v>
      </c>
      <c r="L1281" t="s">
        <v>1847</v>
      </c>
      <c r="M1281" t="s">
        <v>198</v>
      </c>
      <c r="N1281" t="s">
        <v>307</v>
      </c>
      <c r="O1281">
        <v>0</v>
      </c>
      <c r="P1281" t="s">
        <v>200</v>
      </c>
      <c r="Q1281">
        <v>52987</v>
      </c>
      <c r="R1281" t="s">
        <v>201</v>
      </c>
      <c r="S1281" t="s">
        <v>202</v>
      </c>
      <c r="T1281" t="s">
        <v>203</v>
      </c>
      <c r="U1281" t="s">
        <v>2094</v>
      </c>
      <c r="V1281" t="s">
        <v>2122</v>
      </c>
      <c r="W1281" t="s">
        <v>658</v>
      </c>
    </row>
    <row r="1282" spans="1:23" x14ac:dyDescent="0.25">
      <c r="A1282" s="15">
        <v>43215</v>
      </c>
      <c r="B1282" t="s">
        <v>1847</v>
      </c>
      <c r="C1282" t="s">
        <v>194</v>
      </c>
      <c r="E1282" t="s">
        <v>195</v>
      </c>
      <c r="F1282">
        <v>49.45</v>
      </c>
      <c r="G1282">
        <v>49.45</v>
      </c>
      <c r="H1282" t="s">
        <v>196</v>
      </c>
      <c r="I1282" t="s">
        <v>197</v>
      </c>
      <c r="J1282">
        <v>49.45</v>
      </c>
      <c r="K1282">
        <v>49.45</v>
      </c>
      <c r="L1282" t="s">
        <v>1847</v>
      </c>
      <c r="M1282" t="s">
        <v>198</v>
      </c>
      <c r="N1282" t="s">
        <v>307</v>
      </c>
      <c r="O1282">
        <v>0</v>
      </c>
      <c r="P1282" t="s">
        <v>200</v>
      </c>
      <c r="Q1282">
        <v>52988</v>
      </c>
      <c r="R1282" t="s">
        <v>201</v>
      </c>
      <c r="S1282" t="s">
        <v>202</v>
      </c>
      <c r="T1282" t="s">
        <v>203</v>
      </c>
      <c r="U1282" t="s">
        <v>2094</v>
      </c>
      <c r="V1282" t="s">
        <v>2123</v>
      </c>
      <c r="W1282" t="s">
        <v>658</v>
      </c>
    </row>
    <row r="1283" spans="1:23" x14ac:dyDescent="0.25">
      <c r="A1283" s="15">
        <v>43215</v>
      </c>
      <c r="B1283" t="s">
        <v>1847</v>
      </c>
      <c r="C1283" t="s">
        <v>194</v>
      </c>
      <c r="E1283" t="s">
        <v>195</v>
      </c>
      <c r="F1283">
        <v>30.11</v>
      </c>
      <c r="G1283">
        <v>30.11</v>
      </c>
      <c r="H1283" t="s">
        <v>196</v>
      </c>
      <c r="I1283" t="s">
        <v>197</v>
      </c>
      <c r="J1283">
        <v>30.11</v>
      </c>
      <c r="K1283">
        <v>30.11</v>
      </c>
      <c r="L1283" t="s">
        <v>1847</v>
      </c>
      <c r="M1283" t="s">
        <v>198</v>
      </c>
      <c r="N1283" t="s">
        <v>307</v>
      </c>
      <c r="O1283">
        <v>0</v>
      </c>
      <c r="P1283" t="s">
        <v>200</v>
      </c>
      <c r="Q1283">
        <v>52989</v>
      </c>
      <c r="R1283" t="s">
        <v>201</v>
      </c>
      <c r="S1283" t="s">
        <v>202</v>
      </c>
      <c r="T1283" t="s">
        <v>203</v>
      </c>
      <c r="U1283" t="s">
        <v>2094</v>
      </c>
      <c r="V1283" t="s">
        <v>2124</v>
      </c>
      <c r="W1283" t="s">
        <v>658</v>
      </c>
    </row>
    <row r="1284" spans="1:23" x14ac:dyDescent="0.25">
      <c r="A1284" s="15">
        <v>43215</v>
      </c>
      <c r="B1284" t="s">
        <v>1847</v>
      </c>
      <c r="C1284" t="s">
        <v>194</v>
      </c>
      <c r="E1284" t="s">
        <v>195</v>
      </c>
      <c r="F1284">
        <v>10.029999999999999</v>
      </c>
      <c r="G1284">
        <v>10.029999999999999</v>
      </c>
      <c r="H1284" t="s">
        <v>196</v>
      </c>
      <c r="I1284" t="s">
        <v>197</v>
      </c>
      <c r="J1284">
        <v>10.029999999999999</v>
      </c>
      <c r="K1284">
        <v>10.029999999999999</v>
      </c>
      <c r="L1284" t="s">
        <v>1847</v>
      </c>
      <c r="M1284" t="s">
        <v>198</v>
      </c>
      <c r="N1284" t="s">
        <v>307</v>
      </c>
      <c r="O1284">
        <v>0</v>
      </c>
      <c r="P1284" t="s">
        <v>200</v>
      </c>
      <c r="Q1284">
        <v>52990</v>
      </c>
      <c r="R1284" t="s">
        <v>201</v>
      </c>
      <c r="S1284" t="s">
        <v>202</v>
      </c>
      <c r="T1284" t="s">
        <v>203</v>
      </c>
      <c r="U1284" t="s">
        <v>2094</v>
      </c>
      <c r="V1284" t="s">
        <v>2125</v>
      </c>
      <c r="W1284" t="s">
        <v>658</v>
      </c>
    </row>
    <row r="1285" spans="1:23" x14ac:dyDescent="0.25">
      <c r="A1285" s="15">
        <v>43215</v>
      </c>
      <c r="B1285" t="s">
        <v>1847</v>
      </c>
      <c r="C1285" t="s">
        <v>194</v>
      </c>
      <c r="E1285" t="s">
        <v>195</v>
      </c>
      <c r="F1285">
        <v>32.18</v>
      </c>
      <c r="G1285">
        <v>32.18</v>
      </c>
      <c r="H1285" t="s">
        <v>196</v>
      </c>
      <c r="I1285" t="s">
        <v>197</v>
      </c>
      <c r="J1285">
        <v>32.18</v>
      </c>
      <c r="K1285">
        <v>32.18</v>
      </c>
      <c r="L1285" t="s">
        <v>1847</v>
      </c>
      <c r="M1285" t="s">
        <v>198</v>
      </c>
      <c r="N1285" t="s">
        <v>307</v>
      </c>
      <c r="O1285">
        <v>0</v>
      </c>
      <c r="P1285" t="s">
        <v>200</v>
      </c>
      <c r="Q1285">
        <v>52991</v>
      </c>
      <c r="R1285" t="s">
        <v>201</v>
      </c>
      <c r="S1285" t="s">
        <v>202</v>
      </c>
      <c r="T1285" t="s">
        <v>203</v>
      </c>
      <c r="U1285" t="s">
        <v>2094</v>
      </c>
      <c r="V1285" t="s">
        <v>2126</v>
      </c>
      <c r="W1285" t="s">
        <v>658</v>
      </c>
    </row>
    <row r="1286" spans="1:23" x14ac:dyDescent="0.25">
      <c r="A1286" s="15">
        <v>43215</v>
      </c>
      <c r="B1286" t="s">
        <v>1847</v>
      </c>
      <c r="C1286" t="s">
        <v>194</v>
      </c>
      <c r="E1286" t="s">
        <v>195</v>
      </c>
      <c r="F1286">
        <v>7.66</v>
      </c>
      <c r="G1286">
        <v>7.66</v>
      </c>
      <c r="H1286" t="s">
        <v>196</v>
      </c>
      <c r="I1286" t="s">
        <v>197</v>
      </c>
      <c r="J1286">
        <v>7.66</v>
      </c>
      <c r="K1286">
        <v>7.66</v>
      </c>
      <c r="L1286" t="s">
        <v>1847</v>
      </c>
      <c r="M1286" t="s">
        <v>198</v>
      </c>
      <c r="N1286" t="s">
        <v>307</v>
      </c>
      <c r="O1286">
        <v>0</v>
      </c>
      <c r="P1286" t="s">
        <v>200</v>
      </c>
      <c r="Q1286">
        <v>52992</v>
      </c>
      <c r="R1286" t="s">
        <v>201</v>
      </c>
      <c r="S1286" t="s">
        <v>202</v>
      </c>
      <c r="T1286" t="s">
        <v>203</v>
      </c>
      <c r="U1286" t="s">
        <v>2094</v>
      </c>
      <c r="V1286" t="s">
        <v>2127</v>
      </c>
      <c r="W1286" t="s">
        <v>658</v>
      </c>
    </row>
    <row r="1287" spans="1:23" x14ac:dyDescent="0.25">
      <c r="A1287" s="15">
        <v>43215</v>
      </c>
      <c r="B1287" t="s">
        <v>1847</v>
      </c>
      <c r="C1287" t="s">
        <v>194</v>
      </c>
      <c r="E1287" t="s">
        <v>195</v>
      </c>
      <c r="F1287">
        <v>7.66</v>
      </c>
      <c r="G1287">
        <v>7.66</v>
      </c>
      <c r="H1287" t="s">
        <v>196</v>
      </c>
      <c r="I1287" t="s">
        <v>197</v>
      </c>
      <c r="J1287">
        <v>7.66</v>
      </c>
      <c r="K1287">
        <v>7.66</v>
      </c>
      <c r="L1287" t="s">
        <v>1847</v>
      </c>
      <c r="M1287" t="s">
        <v>198</v>
      </c>
      <c r="N1287" t="s">
        <v>307</v>
      </c>
      <c r="O1287">
        <v>0</v>
      </c>
      <c r="P1287" t="s">
        <v>200</v>
      </c>
      <c r="Q1287">
        <v>52993</v>
      </c>
      <c r="R1287" t="s">
        <v>201</v>
      </c>
      <c r="S1287" t="s">
        <v>202</v>
      </c>
      <c r="T1287" t="s">
        <v>203</v>
      </c>
      <c r="U1287" t="s">
        <v>2094</v>
      </c>
      <c r="V1287" t="s">
        <v>2128</v>
      </c>
      <c r="W1287" t="s">
        <v>658</v>
      </c>
    </row>
    <row r="1288" spans="1:23" x14ac:dyDescent="0.25">
      <c r="A1288" s="15">
        <v>43215</v>
      </c>
      <c r="B1288" t="s">
        <v>1847</v>
      </c>
      <c r="C1288" t="s">
        <v>194</v>
      </c>
      <c r="E1288" t="s">
        <v>195</v>
      </c>
      <c r="F1288">
        <v>7.66</v>
      </c>
      <c r="G1288">
        <v>7.66</v>
      </c>
      <c r="H1288" t="s">
        <v>196</v>
      </c>
      <c r="I1288" t="s">
        <v>197</v>
      </c>
      <c r="J1288">
        <v>7.66</v>
      </c>
      <c r="K1288">
        <v>7.66</v>
      </c>
      <c r="L1288" t="s">
        <v>1847</v>
      </c>
      <c r="M1288" t="s">
        <v>198</v>
      </c>
      <c r="N1288" t="s">
        <v>307</v>
      </c>
      <c r="O1288">
        <v>0</v>
      </c>
      <c r="P1288" t="s">
        <v>200</v>
      </c>
      <c r="Q1288">
        <v>52994</v>
      </c>
      <c r="R1288" t="s">
        <v>201</v>
      </c>
      <c r="S1288" t="s">
        <v>202</v>
      </c>
      <c r="T1288" t="s">
        <v>203</v>
      </c>
      <c r="U1288" t="s">
        <v>2094</v>
      </c>
      <c r="V1288" t="s">
        <v>2129</v>
      </c>
      <c r="W1288" t="s">
        <v>658</v>
      </c>
    </row>
    <row r="1289" spans="1:23" x14ac:dyDescent="0.25">
      <c r="A1289" s="15">
        <v>43215</v>
      </c>
      <c r="B1289" t="s">
        <v>1847</v>
      </c>
      <c r="C1289" t="s">
        <v>194</v>
      </c>
      <c r="E1289" t="s">
        <v>195</v>
      </c>
      <c r="F1289">
        <v>7.66</v>
      </c>
      <c r="G1289">
        <v>7.66</v>
      </c>
      <c r="H1289" t="s">
        <v>196</v>
      </c>
      <c r="I1289" t="s">
        <v>197</v>
      </c>
      <c r="J1289">
        <v>7.66</v>
      </c>
      <c r="K1289">
        <v>7.66</v>
      </c>
      <c r="L1289" t="s">
        <v>1847</v>
      </c>
      <c r="M1289" t="s">
        <v>198</v>
      </c>
      <c r="N1289" t="s">
        <v>307</v>
      </c>
      <c r="O1289">
        <v>0</v>
      </c>
      <c r="P1289" t="s">
        <v>200</v>
      </c>
      <c r="Q1289">
        <v>52995</v>
      </c>
      <c r="R1289" t="s">
        <v>201</v>
      </c>
      <c r="S1289" t="s">
        <v>202</v>
      </c>
      <c r="T1289" t="s">
        <v>203</v>
      </c>
      <c r="U1289" t="s">
        <v>2094</v>
      </c>
      <c r="V1289" t="s">
        <v>2130</v>
      </c>
      <c r="W1289" t="s">
        <v>658</v>
      </c>
    </row>
    <row r="1290" spans="1:23" x14ac:dyDescent="0.25">
      <c r="A1290" s="15">
        <v>43215</v>
      </c>
      <c r="B1290" t="s">
        <v>1847</v>
      </c>
      <c r="C1290" t="s">
        <v>194</v>
      </c>
      <c r="E1290" t="s">
        <v>195</v>
      </c>
      <c r="F1290">
        <v>3.28</v>
      </c>
      <c r="G1290">
        <v>3.28</v>
      </c>
      <c r="H1290" t="s">
        <v>196</v>
      </c>
      <c r="I1290" t="s">
        <v>197</v>
      </c>
      <c r="J1290">
        <v>3.28</v>
      </c>
      <c r="K1290">
        <v>3.28</v>
      </c>
      <c r="L1290" t="s">
        <v>1847</v>
      </c>
      <c r="M1290" t="s">
        <v>198</v>
      </c>
      <c r="N1290" t="s">
        <v>307</v>
      </c>
      <c r="O1290">
        <v>0</v>
      </c>
      <c r="P1290" t="s">
        <v>200</v>
      </c>
      <c r="Q1290">
        <v>52996</v>
      </c>
      <c r="R1290" t="s">
        <v>201</v>
      </c>
      <c r="S1290" t="s">
        <v>202</v>
      </c>
      <c r="T1290" t="s">
        <v>203</v>
      </c>
      <c r="U1290" t="s">
        <v>2094</v>
      </c>
      <c r="V1290" t="s">
        <v>2131</v>
      </c>
      <c r="W1290" t="s">
        <v>658</v>
      </c>
    </row>
    <row r="1291" spans="1:23" x14ac:dyDescent="0.25">
      <c r="A1291" s="15">
        <v>43215</v>
      </c>
      <c r="B1291" t="s">
        <v>1847</v>
      </c>
      <c r="C1291" t="s">
        <v>194</v>
      </c>
      <c r="E1291" t="s">
        <v>195</v>
      </c>
      <c r="F1291">
        <v>7.66</v>
      </c>
      <c r="G1291">
        <v>7.66</v>
      </c>
      <c r="H1291" t="s">
        <v>196</v>
      </c>
      <c r="I1291" t="s">
        <v>197</v>
      </c>
      <c r="J1291">
        <v>7.66</v>
      </c>
      <c r="K1291">
        <v>7.66</v>
      </c>
      <c r="L1291" t="s">
        <v>1847</v>
      </c>
      <c r="M1291" t="s">
        <v>198</v>
      </c>
      <c r="N1291" t="s">
        <v>307</v>
      </c>
      <c r="O1291">
        <v>0</v>
      </c>
      <c r="P1291" t="s">
        <v>200</v>
      </c>
      <c r="Q1291">
        <v>52997</v>
      </c>
      <c r="R1291" t="s">
        <v>201</v>
      </c>
      <c r="S1291" t="s">
        <v>202</v>
      </c>
      <c r="T1291" t="s">
        <v>203</v>
      </c>
      <c r="U1291" t="s">
        <v>2094</v>
      </c>
      <c r="V1291" t="s">
        <v>2132</v>
      </c>
      <c r="W1291" t="s">
        <v>658</v>
      </c>
    </row>
    <row r="1292" spans="1:23" x14ac:dyDescent="0.25">
      <c r="A1292" s="15">
        <v>43215</v>
      </c>
      <c r="B1292" t="s">
        <v>1847</v>
      </c>
      <c r="C1292" t="s">
        <v>194</v>
      </c>
      <c r="E1292" t="s">
        <v>195</v>
      </c>
      <c r="F1292">
        <v>7.66</v>
      </c>
      <c r="G1292">
        <v>7.66</v>
      </c>
      <c r="H1292" t="s">
        <v>196</v>
      </c>
      <c r="I1292" t="s">
        <v>197</v>
      </c>
      <c r="J1292">
        <v>7.66</v>
      </c>
      <c r="K1292">
        <v>7.66</v>
      </c>
      <c r="L1292" t="s">
        <v>1847</v>
      </c>
      <c r="M1292" t="s">
        <v>198</v>
      </c>
      <c r="N1292" t="s">
        <v>307</v>
      </c>
      <c r="O1292">
        <v>0</v>
      </c>
      <c r="P1292" t="s">
        <v>200</v>
      </c>
      <c r="Q1292">
        <v>52998</v>
      </c>
      <c r="R1292" t="s">
        <v>201</v>
      </c>
      <c r="S1292" t="s">
        <v>202</v>
      </c>
      <c r="T1292" t="s">
        <v>203</v>
      </c>
      <c r="U1292" t="s">
        <v>2094</v>
      </c>
      <c r="V1292" t="s">
        <v>2133</v>
      </c>
      <c r="W1292" t="s">
        <v>658</v>
      </c>
    </row>
    <row r="1293" spans="1:23" x14ac:dyDescent="0.25">
      <c r="A1293" s="15">
        <v>43215</v>
      </c>
      <c r="B1293" t="s">
        <v>1847</v>
      </c>
      <c r="C1293" t="s">
        <v>194</v>
      </c>
      <c r="E1293" t="s">
        <v>195</v>
      </c>
      <c r="F1293">
        <v>7.66</v>
      </c>
      <c r="G1293">
        <v>7.66</v>
      </c>
      <c r="H1293" t="s">
        <v>196</v>
      </c>
      <c r="I1293" t="s">
        <v>197</v>
      </c>
      <c r="J1293">
        <v>7.66</v>
      </c>
      <c r="K1293">
        <v>7.66</v>
      </c>
      <c r="L1293" t="s">
        <v>1847</v>
      </c>
      <c r="M1293" t="s">
        <v>198</v>
      </c>
      <c r="N1293" t="s">
        <v>307</v>
      </c>
      <c r="O1293">
        <v>0</v>
      </c>
      <c r="P1293" t="s">
        <v>200</v>
      </c>
      <c r="Q1293">
        <v>52999</v>
      </c>
      <c r="R1293" t="s">
        <v>201</v>
      </c>
      <c r="S1293" t="s">
        <v>202</v>
      </c>
      <c r="T1293" t="s">
        <v>203</v>
      </c>
      <c r="U1293" t="s">
        <v>2094</v>
      </c>
      <c r="V1293" t="s">
        <v>2134</v>
      </c>
      <c r="W1293" t="s">
        <v>658</v>
      </c>
    </row>
    <row r="1294" spans="1:23" x14ac:dyDescent="0.25">
      <c r="A1294" s="15">
        <v>43215</v>
      </c>
      <c r="B1294" t="s">
        <v>1847</v>
      </c>
      <c r="C1294" t="s">
        <v>194</v>
      </c>
      <c r="E1294" t="s">
        <v>195</v>
      </c>
      <c r="F1294">
        <v>13.02</v>
      </c>
      <c r="G1294">
        <v>13.02</v>
      </c>
      <c r="H1294" t="s">
        <v>196</v>
      </c>
      <c r="I1294" t="s">
        <v>197</v>
      </c>
      <c r="J1294">
        <v>13.02</v>
      </c>
      <c r="K1294">
        <v>13.02</v>
      </c>
      <c r="L1294" t="s">
        <v>1847</v>
      </c>
      <c r="M1294" t="s">
        <v>198</v>
      </c>
      <c r="N1294" t="s">
        <v>307</v>
      </c>
      <c r="O1294">
        <v>0</v>
      </c>
      <c r="P1294" t="s">
        <v>200</v>
      </c>
      <c r="Q1294">
        <v>53000</v>
      </c>
      <c r="R1294" t="s">
        <v>201</v>
      </c>
      <c r="S1294" t="s">
        <v>202</v>
      </c>
      <c r="T1294" t="s">
        <v>203</v>
      </c>
      <c r="U1294" t="s">
        <v>2094</v>
      </c>
      <c r="V1294" t="s">
        <v>2135</v>
      </c>
      <c r="W1294" t="s">
        <v>658</v>
      </c>
    </row>
    <row r="1295" spans="1:23" x14ac:dyDescent="0.25">
      <c r="A1295" s="15">
        <v>43215</v>
      </c>
      <c r="B1295" t="s">
        <v>1847</v>
      </c>
      <c r="C1295" t="s">
        <v>194</v>
      </c>
      <c r="E1295" t="s">
        <v>195</v>
      </c>
      <c r="F1295">
        <v>7.66</v>
      </c>
      <c r="G1295">
        <v>7.66</v>
      </c>
      <c r="H1295" t="s">
        <v>196</v>
      </c>
      <c r="I1295" t="s">
        <v>197</v>
      </c>
      <c r="J1295">
        <v>7.66</v>
      </c>
      <c r="K1295">
        <v>7.66</v>
      </c>
      <c r="L1295" t="s">
        <v>1847</v>
      </c>
      <c r="M1295" t="s">
        <v>198</v>
      </c>
      <c r="N1295" t="s">
        <v>307</v>
      </c>
      <c r="O1295">
        <v>0</v>
      </c>
      <c r="P1295" t="s">
        <v>200</v>
      </c>
      <c r="Q1295">
        <v>53001</v>
      </c>
      <c r="R1295" t="s">
        <v>201</v>
      </c>
      <c r="S1295" t="s">
        <v>202</v>
      </c>
      <c r="T1295" t="s">
        <v>203</v>
      </c>
      <c r="U1295" t="s">
        <v>2094</v>
      </c>
      <c r="V1295" t="s">
        <v>2136</v>
      </c>
      <c r="W1295" t="s">
        <v>658</v>
      </c>
    </row>
    <row r="1296" spans="1:23" x14ac:dyDescent="0.25">
      <c r="A1296" s="15">
        <v>43215</v>
      </c>
      <c r="B1296" t="s">
        <v>1847</v>
      </c>
      <c r="C1296" t="s">
        <v>194</v>
      </c>
      <c r="E1296" t="s">
        <v>195</v>
      </c>
      <c r="F1296">
        <v>7.66</v>
      </c>
      <c r="G1296">
        <v>7.66</v>
      </c>
      <c r="H1296" t="s">
        <v>196</v>
      </c>
      <c r="I1296" t="s">
        <v>197</v>
      </c>
      <c r="J1296">
        <v>7.66</v>
      </c>
      <c r="K1296">
        <v>7.66</v>
      </c>
      <c r="L1296" t="s">
        <v>1847</v>
      </c>
      <c r="M1296" t="s">
        <v>198</v>
      </c>
      <c r="N1296" t="s">
        <v>307</v>
      </c>
      <c r="O1296">
        <v>0</v>
      </c>
      <c r="P1296" t="s">
        <v>200</v>
      </c>
      <c r="Q1296">
        <v>53002</v>
      </c>
      <c r="R1296" t="s">
        <v>201</v>
      </c>
      <c r="S1296" t="s">
        <v>202</v>
      </c>
      <c r="T1296" t="s">
        <v>203</v>
      </c>
      <c r="U1296" t="s">
        <v>2094</v>
      </c>
      <c r="V1296" t="s">
        <v>2137</v>
      </c>
      <c r="W1296" t="s">
        <v>658</v>
      </c>
    </row>
    <row r="1297" spans="1:23" x14ac:dyDescent="0.25">
      <c r="A1297" s="15">
        <v>43215</v>
      </c>
      <c r="B1297" t="s">
        <v>1847</v>
      </c>
      <c r="C1297" t="s">
        <v>194</v>
      </c>
      <c r="E1297" t="s">
        <v>195</v>
      </c>
      <c r="F1297">
        <v>7.66</v>
      </c>
      <c r="G1297">
        <v>7.66</v>
      </c>
      <c r="H1297" t="s">
        <v>196</v>
      </c>
      <c r="I1297" t="s">
        <v>197</v>
      </c>
      <c r="J1297">
        <v>7.66</v>
      </c>
      <c r="K1297">
        <v>7.66</v>
      </c>
      <c r="L1297" t="s">
        <v>1847</v>
      </c>
      <c r="M1297" t="s">
        <v>198</v>
      </c>
      <c r="N1297" t="s">
        <v>307</v>
      </c>
      <c r="O1297">
        <v>0</v>
      </c>
      <c r="P1297" t="s">
        <v>200</v>
      </c>
      <c r="Q1297">
        <v>53003</v>
      </c>
      <c r="R1297" t="s">
        <v>201</v>
      </c>
      <c r="S1297" t="s">
        <v>202</v>
      </c>
      <c r="T1297" t="s">
        <v>203</v>
      </c>
      <c r="U1297" t="s">
        <v>2094</v>
      </c>
      <c r="V1297" t="s">
        <v>2138</v>
      </c>
      <c r="W1297" t="s">
        <v>658</v>
      </c>
    </row>
    <row r="1298" spans="1:23" x14ac:dyDescent="0.25">
      <c r="A1298" s="15">
        <v>43215</v>
      </c>
      <c r="B1298" t="s">
        <v>1847</v>
      </c>
      <c r="C1298" t="s">
        <v>194</v>
      </c>
      <c r="E1298" t="s">
        <v>195</v>
      </c>
      <c r="F1298">
        <v>10.94</v>
      </c>
      <c r="G1298">
        <v>10.94</v>
      </c>
      <c r="H1298" t="s">
        <v>196</v>
      </c>
      <c r="I1298" t="s">
        <v>197</v>
      </c>
      <c r="J1298">
        <v>10.94</v>
      </c>
      <c r="K1298">
        <v>10.94</v>
      </c>
      <c r="L1298" t="s">
        <v>1847</v>
      </c>
      <c r="M1298" t="s">
        <v>198</v>
      </c>
      <c r="N1298" t="s">
        <v>307</v>
      </c>
      <c r="O1298">
        <v>0</v>
      </c>
      <c r="P1298" t="s">
        <v>200</v>
      </c>
      <c r="Q1298">
        <v>53004</v>
      </c>
      <c r="R1298" t="s">
        <v>201</v>
      </c>
      <c r="S1298" t="s">
        <v>202</v>
      </c>
      <c r="T1298" t="s">
        <v>203</v>
      </c>
      <c r="U1298" t="s">
        <v>2094</v>
      </c>
      <c r="V1298" t="s">
        <v>2139</v>
      </c>
      <c r="W1298" t="s">
        <v>658</v>
      </c>
    </row>
    <row r="1299" spans="1:23" x14ac:dyDescent="0.25">
      <c r="A1299" s="15">
        <v>43215</v>
      </c>
      <c r="B1299" t="s">
        <v>1847</v>
      </c>
      <c r="C1299" t="s">
        <v>194</v>
      </c>
      <c r="E1299" t="s">
        <v>195</v>
      </c>
      <c r="F1299">
        <v>12.36</v>
      </c>
      <c r="G1299">
        <v>12.36</v>
      </c>
      <c r="H1299" t="s">
        <v>196</v>
      </c>
      <c r="I1299" t="s">
        <v>197</v>
      </c>
      <c r="J1299">
        <v>12.36</v>
      </c>
      <c r="K1299">
        <v>12.36</v>
      </c>
      <c r="L1299" t="s">
        <v>1847</v>
      </c>
      <c r="M1299" t="s">
        <v>198</v>
      </c>
      <c r="N1299" t="s">
        <v>307</v>
      </c>
      <c r="O1299">
        <v>0</v>
      </c>
      <c r="P1299" t="s">
        <v>200</v>
      </c>
      <c r="Q1299">
        <v>53005</v>
      </c>
      <c r="R1299" t="s">
        <v>201</v>
      </c>
      <c r="S1299" t="s">
        <v>202</v>
      </c>
      <c r="T1299" t="s">
        <v>203</v>
      </c>
      <c r="U1299" t="s">
        <v>2094</v>
      </c>
      <c r="V1299" t="s">
        <v>2140</v>
      </c>
      <c r="W1299" t="s">
        <v>658</v>
      </c>
    </row>
    <row r="1300" spans="1:23" x14ac:dyDescent="0.25">
      <c r="A1300" s="15">
        <v>43215</v>
      </c>
      <c r="B1300" t="s">
        <v>1847</v>
      </c>
      <c r="C1300" t="s">
        <v>194</v>
      </c>
      <c r="E1300" t="s">
        <v>195</v>
      </c>
      <c r="F1300">
        <v>79.06</v>
      </c>
      <c r="G1300">
        <v>79.06</v>
      </c>
      <c r="H1300" t="s">
        <v>196</v>
      </c>
      <c r="I1300" t="s">
        <v>197</v>
      </c>
      <c r="J1300">
        <v>79.06</v>
      </c>
      <c r="K1300">
        <v>79.06</v>
      </c>
      <c r="L1300" t="s">
        <v>1847</v>
      </c>
      <c r="M1300" t="s">
        <v>198</v>
      </c>
      <c r="N1300" t="s">
        <v>307</v>
      </c>
      <c r="O1300">
        <v>0</v>
      </c>
      <c r="P1300" t="s">
        <v>200</v>
      </c>
      <c r="Q1300">
        <v>53006</v>
      </c>
      <c r="R1300" t="s">
        <v>201</v>
      </c>
      <c r="S1300" t="s">
        <v>202</v>
      </c>
      <c r="T1300" t="s">
        <v>203</v>
      </c>
      <c r="U1300" t="s">
        <v>2094</v>
      </c>
      <c r="V1300" t="s">
        <v>2141</v>
      </c>
      <c r="W1300" t="s">
        <v>658</v>
      </c>
    </row>
    <row r="1301" spans="1:23" x14ac:dyDescent="0.25">
      <c r="A1301" s="15">
        <v>43215</v>
      </c>
      <c r="B1301" t="s">
        <v>1847</v>
      </c>
      <c r="C1301" t="s">
        <v>194</v>
      </c>
      <c r="E1301" t="s">
        <v>195</v>
      </c>
      <c r="F1301">
        <v>14.68</v>
      </c>
      <c r="G1301">
        <v>14.68</v>
      </c>
      <c r="H1301" t="s">
        <v>196</v>
      </c>
      <c r="I1301" t="s">
        <v>197</v>
      </c>
      <c r="J1301">
        <v>14.68</v>
      </c>
      <c r="K1301">
        <v>14.68</v>
      </c>
      <c r="L1301" t="s">
        <v>1847</v>
      </c>
      <c r="M1301" t="s">
        <v>198</v>
      </c>
      <c r="N1301" t="s">
        <v>307</v>
      </c>
      <c r="O1301">
        <v>0</v>
      </c>
      <c r="P1301" t="s">
        <v>200</v>
      </c>
      <c r="Q1301">
        <v>53007</v>
      </c>
      <c r="R1301" t="s">
        <v>201</v>
      </c>
      <c r="S1301" t="s">
        <v>202</v>
      </c>
      <c r="T1301" t="s">
        <v>203</v>
      </c>
      <c r="U1301" t="s">
        <v>2094</v>
      </c>
      <c r="V1301" t="s">
        <v>2142</v>
      </c>
      <c r="W1301" t="s">
        <v>658</v>
      </c>
    </row>
    <row r="1302" spans="1:23" x14ac:dyDescent="0.25">
      <c r="A1302" s="15">
        <v>43215</v>
      </c>
      <c r="B1302" t="s">
        <v>1847</v>
      </c>
      <c r="C1302" t="s">
        <v>194</v>
      </c>
      <c r="E1302" t="s">
        <v>195</v>
      </c>
      <c r="F1302">
        <v>13.02</v>
      </c>
      <c r="G1302">
        <v>13.02</v>
      </c>
      <c r="H1302" t="s">
        <v>196</v>
      </c>
      <c r="I1302" t="s">
        <v>197</v>
      </c>
      <c r="J1302">
        <v>13.02</v>
      </c>
      <c r="K1302">
        <v>13.02</v>
      </c>
      <c r="L1302" t="s">
        <v>1847</v>
      </c>
      <c r="M1302" t="s">
        <v>198</v>
      </c>
      <c r="N1302" t="s">
        <v>307</v>
      </c>
      <c r="O1302">
        <v>0</v>
      </c>
      <c r="P1302" t="s">
        <v>200</v>
      </c>
      <c r="Q1302">
        <v>53008</v>
      </c>
      <c r="R1302" t="s">
        <v>201</v>
      </c>
      <c r="S1302" t="s">
        <v>202</v>
      </c>
      <c r="T1302" t="s">
        <v>203</v>
      </c>
      <c r="U1302" t="s">
        <v>2094</v>
      </c>
      <c r="V1302" t="s">
        <v>2143</v>
      </c>
      <c r="W1302" t="s">
        <v>658</v>
      </c>
    </row>
    <row r="1303" spans="1:23" x14ac:dyDescent="0.25">
      <c r="A1303" s="15">
        <v>43215</v>
      </c>
      <c r="B1303" t="s">
        <v>1847</v>
      </c>
      <c r="C1303" t="s">
        <v>194</v>
      </c>
      <c r="E1303" t="s">
        <v>195</v>
      </c>
      <c r="F1303">
        <v>18.670000000000002</v>
      </c>
      <c r="G1303">
        <v>18.670000000000002</v>
      </c>
      <c r="H1303" t="s">
        <v>196</v>
      </c>
      <c r="I1303" t="s">
        <v>197</v>
      </c>
      <c r="J1303">
        <v>18.670000000000002</v>
      </c>
      <c r="K1303">
        <v>18.670000000000002</v>
      </c>
      <c r="L1303" t="s">
        <v>1847</v>
      </c>
      <c r="M1303" t="s">
        <v>198</v>
      </c>
      <c r="N1303" t="s">
        <v>307</v>
      </c>
      <c r="O1303">
        <v>0</v>
      </c>
      <c r="P1303" t="s">
        <v>200</v>
      </c>
      <c r="Q1303">
        <v>53009</v>
      </c>
      <c r="R1303" t="s">
        <v>201</v>
      </c>
      <c r="S1303" t="s">
        <v>202</v>
      </c>
      <c r="T1303" t="s">
        <v>203</v>
      </c>
      <c r="U1303" t="s">
        <v>2094</v>
      </c>
      <c r="V1303" t="s">
        <v>2144</v>
      </c>
      <c r="W1303" t="s">
        <v>658</v>
      </c>
    </row>
    <row r="1304" spans="1:23" x14ac:dyDescent="0.25">
      <c r="A1304" s="15">
        <v>43215</v>
      </c>
      <c r="B1304" t="s">
        <v>1847</v>
      </c>
      <c r="C1304" t="s">
        <v>194</v>
      </c>
      <c r="E1304" t="s">
        <v>195</v>
      </c>
      <c r="F1304">
        <v>12.36</v>
      </c>
      <c r="G1304">
        <v>12.36</v>
      </c>
      <c r="H1304" t="s">
        <v>196</v>
      </c>
      <c r="I1304" t="s">
        <v>197</v>
      </c>
      <c r="J1304">
        <v>12.36</v>
      </c>
      <c r="K1304">
        <v>12.36</v>
      </c>
      <c r="L1304" t="s">
        <v>1847</v>
      </c>
      <c r="M1304" t="s">
        <v>198</v>
      </c>
      <c r="N1304" t="s">
        <v>307</v>
      </c>
      <c r="O1304">
        <v>0</v>
      </c>
      <c r="P1304" t="s">
        <v>200</v>
      </c>
      <c r="Q1304">
        <v>53010</v>
      </c>
      <c r="R1304" t="s">
        <v>201</v>
      </c>
      <c r="S1304" t="s">
        <v>202</v>
      </c>
      <c r="T1304" t="s">
        <v>203</v>
      </c>
      <c r="U1304" t="s">
        <v>2094</v>
      </c>
      <c r="V1304" t="s">
        <v>2145</v>
      </c>
      <c r="W1304" t="s">
        <v>658</v>
      </c>
    </row>
    <row r="1305" spans="1:23" x14ac:dyDescent="0.25">
      <c r="A1305" s="15">
        <v>43215</v>
      </c>
      <c r="B1305" t="s">
        <v>1847</v>
      </c>
      <c r="C1305" t="s">
        <v>194</v>
      </c>
      <c r="E1305" t="s">
        <v>195</v>
      </c>
      <c r="F1305">
        <v>23.85</v>
      </c>
      <c r="G1305">
        <v>23.85</v>
      </c>
      <c r="H1305" t="s">
        <v>196</v>
      </c>
      <c r="I1305" t="s">
        <v>197</v>
      </c>
      <c r="J1305">
        <v>23.85</v>
      </c>
      <c r="K1305">
        <v>23.85</v>
      </c>
      <c r="L1305" t="s">
        <v>1847</v>
      </c>
      <c r="M1305" t="s">
        <v>198</v>
      </c>
      <c r="N1305" t="s">
        <v>307</v>
      </c>
      <c r="O1305">
        <v>0</v>
      </c>
      <c r="P1305" t="s">
        <v>200</v>
      </c>
      <c r="Q1305">
        <v>53011</v>
      </c>
      <c r="R1305" t="s">
        <v>201</v>
      </c>
      <c r="S1305" t="s">
        <v>202</v>
      </c>
      <c r="T1305" t="s">
        <v>203</v>
      </c>
      <c r="U1305" t="s">
        <v>2094</v>
      </c>
      <c r="V1305" t="s">
        <v>2146</v>
      </c>
      <c r="W1305" t="s">
        <v>658</v>
      </c>
    </row>
    <row r="1306" spans="1:23" x14ac:dyDescent="0.25">
      <c r="A1306" s="15">
        <v>43215</v>
      </c>
      <c r="B1306" t="s">
        <v>1847</v>
      </c>
      <c r="C1306" t="s">
        <v>194</v>
      </c>
      <c r="E1306" t="s">
        <v>195</v>
      </c>
      <c r="F1306">
        <v>309.42</v>
      </c>
      <c r="G1306">
        <v>309.42</v>
      </c>
      <c r="H1306" t="s">
        <v>196</v>
      </c>
      <c r="I1306" t="s">
        <v>197</v>
      </c>
      <c r="J1306">
        <v>309.42</v>
      </c>
      <c r="K1306">
        <v>309.42</v>
      </c>
      <c r="L1306" t="s">
        <v>1847</v>
      </c>
      <c r="M1306" t="s">
        <v>198</v>
      </c>
      <c r="N1306" t="s">
        <v>307</v>
      </c>
      <c r="O1306">
        <v>0</v>
      </c>
      <c r="P1306" t="s">
        <v>200</v>
      </c>
      <c r="Q1306">
        <v>53012</v>
      </c>
      <c r="R1306" t="s">
        <v>201</v>
      </c>
      <c r="S1306" t="s">
        <v>202</v>
      </c>
      <c r="T1306" t="s">
        <v>203</v>
      </c>
      <c r="U1306" t="s">
        <v>2094</v>
      </c>
      <c r="V1306" t="s">
        <v>2147</v>
      </c>
      <c r="W1306" t="s">
        <v>658</v>
      </c>
    </row>
    <row r="1307" spans="1:23" x14ac:dyDescent="0.25">
      <c r="A1307" s="15">
        <v>43215</v>
      </c>
      <c r="B1307" t="s">
        <v>1847</v>
      </c>
      <c r="C1307" t="s">
        <v>194</v>
      </c>
      <c r="E1307" t="s">
        <v>195</v>
      </c>
      <c r="F1307">
        <v>13.71</v>
      </c>
      <c r="G1307">
        <v>13.71</v>
      </c>
      <c r="H1307" t="s">
        <v>196</v>
      </c>
      <c r="I1307" t="s">
        <v>197</v>
      </c>
      <c r="J1307">
        <v>13.71</v>
      </c>
      <c r="K1307">
        <v>13.71</v>
      </c>
      <c r="L1307" t="s">
        <v>1847</v>
      </c>
      <c r="M1307" t="s">
        <v>198</v>
      </c>
      <c r="N1307" t="s">
        <v>307</v>
      </c>
      <c r="O1307">
        <v>0</v>
      </c>
      <c r="P1307" t="s">
        <v>200</v>
      </c>
      <c r="Q1307">
        <v>53013</v>
      </c>
      <c r="R1307" t="s">
        <v>201</v>
      </c>
      <c r="S1307" t="s">
        <v>202</v>
      </c>
      <c r="T1307" t="s">
        <v>203</v>
      </c>
      <c r="U1307" t="s">
        <v>2094</v>
      </c>
      <c r="V1307" t="s">
        <v>2148</v>
      </c>
      <c r="W1307" t="s">
        <v>658</v>
      </c>
    </row>
    <row r="1308" spans="1:23" x14ac:dyDescent="0.25">
      <c r="A1308" s="15">
        <v>43215</v>
      </c>
      <c r="B1308" t="s">
        <v>1847</v>
      </c>
      <c r="C1308" t="s">
        <v>194</v>
      </c>
      <c r="E1308" t="s">
        <v>195</v>
      </c>
      <c r="F1308">
        <v>7.66</v>
      </c>
      <c r="G1308">
        <v>7.66</v>
      </c>
      <c r="H1308" t="s">
        <v>196</v>
      </c>
      <c r="I1308" t="s">
        <v>197</v>
      </c>
      <c r="J1308">
        <v>7.66</v>
      </c>
      <c r="K1308">
        <v>7.66</v>
      </c>
      <c r="L1308" t="s">
        <v>1847</v>
      </c>
      <c r="M1308" t="s">
        <v>198</v>
      </c>
      <c r="N1308" t="s">
        <v>307</v>
      </c>
      <c r="O1308">
        <v>0</v>
      </c>
      <c r="P1308" t="s">
        <v>200</v>
      </c>
      <c r="Q1308">
        <v>53014</v>
      </c>
      <c r="R1308" t="s">
        <v>201</v>
      </c>
      <c r="S1308" t="s">
        <v>202</v>
      </c>
      <c r="T1308" t="s">
        <v>203</v>
      </c>
      <c r="U1308" t="s">
        <v>2094</v>
      </c>
      <c r="V1308" t="s">
        <v>2149</v>
      </c>
      <c r="W1308" t="s">
        <v>658</v>
      </c>
    </row>
    <row r="1309" spans="1:23" x14ac:dyDescent="0.25">
      <c r="A1309" s="15">
        <v>43215</v>
      </c>
      <c r="B1309" t="s">
        <v>1847</v>
      </c>
      <c r="C1309" t="s">
        <v>194</v>
      </c>
      <c r="E1309" t="s">
        <v>195</v>
      </c>
      <c r="F1309">
        <v>16.100000000000001</v>
      </c>
      <c r="G1309">
        <v>16.100000000000001</v>
      </c>
      <c r="H1309" t="s">
        <v>196</v>
      </c>
      <c r="I1309" t="s">
        <v>197</v>
      </c>
      <c r="J1309">
        <v>16.100000000000001</v>
      </c>
      <c r="K1309">
        <v>16.100000000000001</v>
      </c>
      <c r="L1309" t="s">
        <v>1847</v>
      </c>
      <c r="M1309" t="s">
        <v>198</v>
      </c>
      <c r="N1309" t="s">
        <v>307</v>
      </c>
      <c r="O1309">
        <v>0</v>
      </c>
      <c r="P1309" t="s">
        <v>200</v>
      </c>
      <c r="Q1309">
        <v>53015</v>
      </c>
      <c r="R1309" t="s">
        <v>201</v>
      </c>
      <c r="S1309" t="s">
        <v>202</v>
      </c>
      <c r="T1309" t="s">
        <v>203</v>
      </c>
      <c r="U1309" t="s">
        <v>2094</v>
      </c>
      <c r="V1309" t="s">
        <v>2150</v>
      </c>
      <c r="W1309" t="s">
        <v>658</v>
      </c>
    </row>
    <row r="1310" spans="1:23" x14ac:dyDescent="0.25">
      <c r="A1310" s="15">
        <v>43215</v>
      </c>
      <c r="B1310" t="s">
        <v>1847</v>
      </c>
      <c r="C1310" t="s">
        <v>194</v>
      </c>
      <c r="E1310" t="s">
        <v>195</v>
      </c>
      <c r="F1310">
        <v>7.66</v>
      </c>
      <c r="G1310">
        <v>7.66</v>
      </c>
      <c r="H1310" t="s">
        <v>196</v>
      </c>
      <c r="I1310" t="s">
        <v>197</v>
      </c>
      <c r="J1310">
        <v>7.66</v>
      </c>
      <c r="K1310">
        <v>7.66</v>
      </c>
      <c r="L1310" t="s">
        <v>1847</v>
      </c>
      <c r="M1310" t="s">
        <v>198</v>
      </c>
      <c r="N1310" t="s">
        <v>307</v>
      </c>
      <c r="O1310">
        <v>0</v>
      </c>
      <c r="P1310" t="s">
        <v>200</v>
      </c>
      <c r="Q1310">
        <v>53016</v>
      </c>
      <c r="R1310" t="s">
        <v>201</v>
      </c>
      <c r="S1310" t="s">
        <v>202</v>
      </c>
      <c r="T1310" t="s">
        <v>203</v>
      </c>
      <c r="U1310" t="s">
        <v>2094</v>
      </c>
      <c r="V1310" t="s">
        <v>2151</v>
      </c>
      <c r="W1310" t="s">
        <v>658</v>
      </c>
    </row>
    <row r="1311" spans="1:23" x14ac:dyDescent="0.25">
      <c r="A1311" s="15">
        <v>43215</v>
      </c>
      <c r="B1311" t="s">
        <v>1847</v>
      </c>
      <c r="C1311" t="s">
        <v>194</v>
      </c>
      <c r="E1311" t="s">
        <v>195</v>
      </c>
      <c r="F1311">
        <v>23.41</v>
      </c>
      <c r="G1311">
        <v>23.41</v>
      </c>
      <c r="H1311" t="s">
        <v>196</v>
      </c>
      <c r="I1311" t="s">
        <v>197</v>
      </c>
      <c r="J1311">
        <v>23.41</v>
      </c>
      <c r="K1311">
        <v>23.41</v>
      </c>
      <c r="L1311" t="s">
        <v>1847</v>
      </c>
      <c r="M1311" t="s">
        <v>198</v>
      </c>
      <c r="N1311" t="s">
        <v>307</v>
      </c>
      <c r="O1311">
        <v>0</v>
      </c>
      <c r="P1311" t="s">
        <v>200</v>
      </c>
      <c r="Q1311">
        <v>53017</v>
      </c>
      <c r="R1311" t="s">
        <v>201</v>
      </c>
      <c r="S1311" t="s">
        <v>202</v>
      </c>
      <c r="T1311" t="s">
        <v>203</v>
      </c>
      <c r="U1311" t="s">
        <v>2094</v>
      </c>
      <c r="V1311" t="s">
        <v>2152</v>
      </c>
      <c r="W1311" t="s">
        <v>658</v>
      </c>
    </row>
    <row r="1312" spans="1:23" x14ac:dyDescent="0.25">
      <c r="A1312" s="15">
        <v>43215</v>
      </c>
      <c r="B1312" t="s">
        <v>1847</v>
      </c>
      <c r="C1312" t="s">
        <v>194</v>
      </c>
      <c r="E1312" t="s">
        <v>195</v>
      </c>
      <c r="F1312">
        <v>30</v>
      </c>
      <c r="G1312">
        <v>30</v>
      </c>
      <c r="H1312" t="s">
        <v>196</v>
      </c>
      <c r="I1312" t="s">
        <v>197</v>
      </c>
      <c r="J1312">
        <v>30</v>
      </c>
      <c r="K1312">
        <v>30</v>
      </c>
      <c r="L1312" t="s">
        <v>1847</v>
      </c>
      <c r="M1312" t="s">
        <v>198</v>
      </c>
      <c r="N1312" t="s">
        <v>307</v>
      </c>
      <c r="O1312">
        <v>0</v>
      </c>
      <c r="P1312" t="s">
        <v>200</v>
      </c>
      <c r="Q1312">
        <v>53018</v>
      </c>
      <c r="R1312" t="s">
        <v>201</v>
      </c>
      <c r="S1312" t="s">
        <v>202</v>
      </c>
      <c r="T1312" t="s">
        <v>203</v>
      </c>
      <c r="U1312" t="s">
        <v>2094</v>
      </c>
      <c r="V1312" t="s">
        <v>2153</v>
      </c>
      <c r="W1312" t="s">
        <v>658</v>
      </c>
    </row>
    <row r="1313" spans="1:23" x14ac:dyDescent="0.25">
      <c r="A1313" s="15">
        <v>43215</v>
      </c>
      <c r="B1313" t="s">
        <v>1847</v>
      </c>
      <c r="C1313" t="s">
        <v>194</v>
      </c>
      <c r="E1313" t="s">
        <v>195</v>
      </c>
      <c r="F1313">
        <v>81.94</v>
      </c>
      <c r="G1313">
        <v>81.94</v>
      </c>
      <c r="H1313" t="s">
        <v>196</v>
      </c>
      <c r="I1313" t="s">
        <v>197</v>
      </c>
      <c r="J1313">
        <v>81.94</v>
      </c>
      <c r="K1313">
        <v>81.94</v>
      </c>
      <c r="L1313" t="s">
        <v>1847</v>
      </c>
      <c r="M1313" t="s">
        <v>198</v>
      </c>
      <c r="N1313" t="s">
        <v>307</v>
      </c>
      <c r="O1313">
        <v>0</v>
      </c>
      <c r="P1313" t="s">
        <v>200</v>
      </c>
      <c r="Q1313">
        <v>53019</v>
      </c>
      <c r="R1313" t="s">
        <v>201</v>
      </c>
      <c r="S1313" t="s">
        <v>202</v>
      </c>
      <c r="T1313" t="s">
        <v>203</v>
      </c>
      <c r="U1313" t="s">
        <v>2094</v>
      </c>
      <c r="V1313" t="s">
        <v>2154</v>
      </c>
      <c r="W1313" t="s">
        <v>658</v>
      </c>
    </row>
    <row r="1314" spans="1:23" x14ac:dyDescent="0.25">
      <c r="A1314" s="15">
        <v>43215</v>
      </c>
      <c r="B1314" t="s">
        <v>1847</v>
      </c>
      <c r="C1314" t="s">
        <v>194</v>
      </c>
      <c r="E1314" t="s">
        <v>195</v>
      </c>
      <c r="F1314">
        <v>37.1</v>
      </c>
      <c r="G1314">
        <v>37.1</v>
      </c>
      <c r="H1314" t="s">
        <v>196</v>
      </c>
      <c r="I1314" t="s">
        <v>197</v>
      </c>
      <c r="J1314">
        <v>37.1</v>
      </c>
      <c r="K1314">
        <v>37.1</v>
      </c>
      <c r="L1314" t="s">
        <v>1847</v>
      </c>
      <c r="M1314" t="s">
        <v>198</v>
      </c>
      <c r="N1314" t="s">
        <v>307</v>
      </c>
      <c r="O1314">
        <v>0</v>
      </c>
      <c r="P1314" t="s">
        <v>200</v>
      </c>
      <c r="Q1314">
        <v>53020</v>
      </c>
      <c r="R1314" t="s">
        <v>201</v>
      </c>
      <c r="S1314" t="s">
        <v>202</v>
      </c>
      <c r="T1314" t="s">
        <v>203</v>
      </c>
      <c r="U1314" t="s">
        <v>2094</v>
      </c>
      <c r="V1314" t="s">
        <v>2155</v>
      </c>
      <c r="W1314" t="s">
        <v>658</v>
      </c>
    </row>
    <row r="1315" spans="1:23" x14ac:dyDescent="0.25">
      <c r="A1315" s="15">
        <v>43215</v>
      </c>
      <c r="B1315" t="s">
        <v>1847</v>
      </c>
      <c r="C1315" t="s">
        <v>194</v>
      </c>
      <c r="E1315" t="s">
        <v>195</v>
      </c>
      <c r="F1315">
        <v>12.91</v>
      </c>
      <c r="G1315">
        <v>12.91</v>
      </c>
      <c r="H1315" t="s">
        <v>196</v>
      </c>
      <c r="I1315" t="s">
        <v>197</v>
      </c>
      <c r="J1315">
        <v>12.91</v>
      </c>
      <c r="K1315">
        <v>12.91</v>
      </c>
      <c r="L1315" t="s">
        <v>1847</v>
      </c>
      <c r="M1315" t="s">
        <v>198</v>
      </c>
      <c r="N1315" t="s">
        <v>307</v>
      </c>
      <c r="O1315">
        <v>0</v>
      </c>
      <c r="P1315" t="s">
        <v>200</v>
      </c>
      <c r="Q1315">
        <v>53021</v>
      </c>
      <c r="R1315" t="s">
        <v>201</v>
      </c>
      <c r="S1315" t="s">
        <v>202</v>
      </c>
      <c r="T1315" t="s">
        <v>203</v>
      </c>
      <c r="U1315" t="s">
        <v>2094</v>
      </c>
      <c r="V1315" t="s">
        <v>2156</v>
      </c>
      <c r="W1315" t="s">
        <v>658</v>
      </c>
    </row>
    <row r="1316" spans="1:23" x14ac:dyDescent="0.25">
      <c r="A1316" s="15">
        <v>43215</v>
      </c>
      <c r="B1316" t="s">
        <v>1847</v>
      </c>
      <c r="C1316" t="s">
        <v>194</v>
      </c>
      <c r="E1316" t="s">
        <v>195</v>
      </c>
      <c r="F1316">
        <v>12.91</v>
      </c>
      <c r="G1316">
        <v>12.91</v>
      </c>
      <c r="H1316" t="s">
        <v>196</v>
      </c>
      <c r="I1316" t="s">
        <v>197</v>
      </c>
      <c r="J1316">
        <v>12.91</v>
      </c>
      <c r="K1316">
        <v>12.91</v>
      </c>
      <c r="L1316" t="s">
        <v>1847</v>
      </c>
      <c r="M1316" t="s">
        <v>198</v>
      </c>
      <c r="N1316" t="s">
        <v>307</v>
      </c>
      <c r="O1316">
        <v>0</v>
      </c>
      <c r="P1316" t="s">
        <v>200</v>
      </c>
      <c r="Q1316">
        <v>53022</v>
      </c>
      <c r="R1316" t="s">
        <v>201</v>
      </c>
      <c r="S1316" t="s">
        <v>202</v>
      </c>
      <c r="T1316" t="s">
        <v>203</v>
      </c>
      <c r="U1316" t="s">
        <v>2094</v>
      </c>
      <c r="V1316" t="s">
        <v>2157</v>
      </c>
      <c r="W1316" t="s">
        <v>658</v>
      </c>
    </row>
    <row r="1317" spans="1:23" x14ac:dyDescent="0.25">
      <c r="A1317" s="15">
        <v>43215</v>
      </c>
      <c r="B1317" t="s">
        <v>1847</v>
      </c>
      <c r="C1317" t="s">
        <v>194</v>
      </c>
      <c r="E1317" t="s">
        <v>195</v>
      </c>
      <c r="F1317">
        <v>15.05</v>
      </c>
      <c r="G1317">
        <v>15.05</v>
      </c>
      <c r="H1317" t="s">
        <v>196</v>
      </c>
      <c r="I1317" t="s">
        <v>197</v>
      </c>
      <c r="J1317">
        <v>15.05</v>
      </c>
      <c r="K1317">
        <v>15.05</v>
      </c>
      <c r="L1317" t="s">
        <v>1847</v>
      </c>
      <c r="M1317" t="s">
        <v>198</v>
      </c>
      <c r="N1317" t="s">
        <v>307</v>
      </c>
      <c r="O1317">
        <v>0</v>
      </c>
      <c r="P1317" t="s">
        <v>200</v>
      </c>
      <c r="Q1317">
        <v>53023</v>
      </c>
      <c r="R1317" t="s">
        <v>201</v>
      </c>
      <c r="S1317" t="s">
        <v>202</v>
      </c>
      <c r="T1317" t="s">
        <v>203</v>
      </c>
      <c r="U1317" t="s">
        <v>2094</v>
      </c>
      <c r="V1317" t="s">
        <v>2158</v>
      </c>
      <c r="W1317" t="s">
        <v>658</v>
      </c>
    </row>
    <row r="1318" spans="1:23" x14ac:dyDescent="0.25">
      <c r="A1318" s="15">
        <v>43215</v>
      </c>
      <c r="B1318" t="s">
        <v>1847</v>
      </c>
      <c r="C1318" t="s">
        <v>194</v>
      </c>
      <c r="E1318" t="s">
        <v>195</v>
      </c>
      <c r="F1318">
        <v>9.68</v>
      </c>
      <c r="G1318">
        <v>9.68</v>
      </c>
      <c r="H1318" t="s">
        <v>196</v>
      </c>
      <c r="I1318" t="s">
        <v>197</v>
      </c>
      <c r="J1318">
        <v>9.68</v>
      </c>
      <c r="K1318">
        <v>9.68</v>
      </c>
      <c r="L1318" t="s">
        <v>1847</v>
      </c>
      <c r="M1318" t="s">
        <v>198</v>
      </c>
      <c r="N1318" t="s">
        <v>307</v>
      </c>
      <c r="O1318">
        <v>0</v>
      </c>
      <c r="P1318" t="s">
        <v>200</v>
      </c>
      <c r="Q1318">
        <v>53024</v>
      </c>
      <c r="R1318" t="s">
        <v>201</v>
      </c>
      <c r="S1318" t="s">
        <v>202</v>
      </c>
      <c r="T1318" t="s">
        <v>203</v>
      </c>
      <c r="U1318" t="s">
        <v>2094</v>
      </c>
      <c r="V1318" t="s">
        <v>2159</v>
      </c>
      <c r="W1318" t="s">
        <v>658</v>
      </c>
    </row>
    <row r="1319" spans="1:23" x14ac:dyDescent="0.25">
      <c r="A1319" s="15">
        <v>43215</v>
      </c>
      <c r="B1319" t="s">
        <v>1847</v>
      </c>
      <c r="C1319" t="s">
        <v>194</v>
      </c>
      <c r="E1319" t="s">
        <v>195</v>
      </c>
      <c r="F1319">
        <v>8.68</v>
      </c>
      <c r="G1319">
        <v>8.68</v>
      </c>
      <c r="H1319" t="s">
        <v>196</v>
      </c>
      <c r="I1319" t="s">
        <v>197</v>
      </c>
      <c r="J1319">
        <v>8.68</v>
      </c>
      <c r="K1319">
        <v>8.68</v>
      </c>
      <c r="L1319" t="s">
        <v>1847</v>
      </c>
      <c r="M1319" t="s">
        <v>198</v>
      </c>
      <c r="N1319" t="s">
        <v>307</v>
      </c>
      <c r="O1319">
        <v>0</v>
      </c>
      <c r="P1319" t="s">
        <v>200</v>
      </c>
      <c r="Q1319">
        <v>53025</v>
      </c>
      <c r="R1319" t="s">
        <v>201</v>
      </c>
      <c r="S1319" t="s">
        <v>202</v>
      </c>
      <c r="T1319" t="s">
        <v>203</v>
      </c>
      <c r="U1319" t="s">
        <v>2094</v>
      </c>
      <c r="V1319" t="s">
        <v>2160</v>
      </c>
      <c r="W1319" t="s">
        <v>658</v>
      </c>
    </row>
    <row r="1320" spans="1:23" x14ac:dyDescent="0.25">
      <c r="A1320" s="15">
        <v>43215</v>
      </c>
      <c r="B1320" t="s">
        <v>1847</v>
      </c>
      <c r="C1320" t="s">
        <v>194</v>
      </c>
      <c r="E1320" t="s">
        <v>195</v>
      </c>
      <c r="F1320">
        <v>320.76</v>
      </c>
      <c r="G1320">
        <v>320.76</v>
      </c>
      <c r="H1320" t="s">
        <v>196</v>
      </c>
      <c r="I1320" t="s">
        <v>197</v>
      </c>
      <c r="J1320">
        <v>320.76</v>
      </c>
      <c r="K1320">
        <v>320.76</v>
      </c>
      <c r="L1320" t="s">
        <v>1847</v>
      </c>
      <c r="M1320" t="s">
        <v>198</v>
      </c>
      <c r="N1320" t="s">
        <v>307</v>
      </c>
      <c r="O1320">
        <v>0</v>
      </c>
      <c r="P1320" t="s">
        <v>200</v>
      </c>
      <c r="Q1320">
        <v>53026</v>
      </c>
      <c r="R1320" t="s">
        <v>201</v>
      </c>
      <c r="S1320" t="s">
        <v>202</v>
      </c>
      <c r="T1320" t="s">
        <v>203</v>
      </c>
      <c r="U1320" t="s">
        <v>2094</v>
      </c>
      <c r="V1320" t="s">
        <v>2161</v>
      </c>
      <c r="W1320" t="s">
        <v>658</v>
      </c>
    </row>
    <row r="1321" spans="1:23" x14ac:dyDescent="0.25">
      <c r="A1321" s="15">
        <v>43215</v>
      </c>
      <c r="B1321" t="s">
        <v>1847</v>
      </c>
      <c r="C1321" t="s">
        <v>194</v>
      </c>
      <c r="E1321" t="s">
        <v>195</v>
      </c>
      <c r="F1321">
        <v>652.52</v>
      </c>
      <c r="G1321">
        <v>652.52</v>
      </c>
      <c r="H1321" t="s">
        <v>196</v>
      </c>
      <c r="I1321" t="s">
        <v>197</v>
      </c>
      <c r="J1321">
        <v>652.52</v>
      </c>
      <c r="K1321">
        <v>652.52</v>
      </c>
      <c r="L1321" t="s">
        <v>1847</v>
      </c>
      <c r="M1321" t="s">
        <v>198</v>
      </c>
      <c r="N1321" t="s">
        <v>307</v>
      </c>
      <c r="O1321">
        <v>0</v>
      </c>
      <c r="P1321" t="s">
        <v>200</v>
      </c>
      <c r="Q1321">
        <v>53027</v>
      </c>
      <c r="R1321" t="s">
        <v>201</v>
      </c>
      <c r="S1321" t="s">
        <v>202</v>
      </c>
      <c r="T1321" t="s">
        <v>203</v>
      </c>
      <c r="U1321" t="s">
        <v>2094</v>
      </c>
      <c r="V1321" t="s">
        <v>2162</v>
      </c>
      <c r="W1321" t="s">
        <v>658</v>
      </c>
    </row>
    <row r="1322" spans="1:23" x14ac:dyDescent="0.25">
      <c r="A1322" s="15">
        <v>43215</v>
      </c>
      <c r="B1322" t="s">
        <v>1847</v>
      </c>
      <c r="C1322" t="s">
        <v>194</v>
      </c>
      <c r="E1322" t="s">
        <v>195</v>
      </c>
      <c r="F1322">
        <v>25.8</v>
      </c>
      <c r="G1322">
        <v>25.8</v>
      </c>
      <c r="H1322" t="s">
        <v>196</v>
      </c>
      <c r="I1322" t="s">
        <v>197</v>
      </c>
      <c r="J1322">
        <v>25.8</v>
      </c>
      <c r="K1322">
        <v>25.8</v>
      </c>
      <c r="L1322" t="s">
        <v>1847</v>
      </c>
      <c r="M1322" t="s">
        <v>198</v>
      </c>
      <c r="N1322" t="s">
        <v>307</v>
      </c>
      <c r="O1322">
        <v>0</v>
      </c>
      <c r="P1322" t="s">
        <v>200</v>
      </c>
      <c r="Q1322">
        <v>53028</v>
      </c>
      <c r="R1322" t="s">
        <v>201</v>
      </c>
      <c r="S1322" t="s">
        <v>202</v>
      </c>
      <c r="T1322" t="s">
        <v>203</v>
      </c>
      <c r="U1322" t="s">
        <v>2094</v>
      </c>
      <c r="V1322" t="s">
        <v>2163</v>
      </c>
      <c r="W1322" t="s">
        <v>658</v>
      </c>
    </row>
    <row r="1323" spans="1:23" x14ac:dyDescent="0.25">
      <c r="A1323" s="15">
        <v>43215</v>
      </c>
      <c r="B1323" t="s">
        <v>1847</v>
      </c>
      <c r="C1323" t="s">
        <v>194</v>
      </c>
      <c r="E1323" t="s">
        <v>195</v>
      </c>
      <c r="F1323">
        <v>102.13</v>
      </c>
      <c r="G1323">
        <v>102.13</v>
      </c>
      <c r="H1323" t="s">
        <v>196</v>
      </c>
      <c r="I1323" t="s">
        <v>197</v>
      </c>
      <c r="J1323">
        <v>102.13</v>
      </c>
      <c r="K1323">
        <v>102.13</v>
      </c>
      <c r="L1323" t="s">
        <v>1847</v>
      </c>
      <c r="M1323" t="s">
        <v>198</v>
      </c>
      <c r="N1323" t="s">
        <v>307</v>
      </c>
      <c r="O1323">
        <v>0</v>
      </c>
      <c r="P1323" t="s">
        <v>200</v>
      </c>
      <c r="Q1323">
        <v>53029</v>
      </c>
      <c r="R1323" t="s">
        <v>201</v>
      </c>
      <c r="S1323" t="s">
        <v>202</v>
      </c>
      <c r="T1323" t="s">
        <v>203</v>
      </c>
      <c r="U1323" t="s">
        <v>2094</v>
      </c>
      <c r="V1323" t="s">
        <v>2164</v>
      </c>
      <c r="W1323" t="s">
        <v>658</v>
      </c>
    </row>
    <row r="1324" spans="1:23" x14ac:dyDescent="0.25">
      <c r="A1324" s="15">
        <v>43215</v>
      </c>
      <c r="B1324" t="s">
        <v>1847</v>
      </c>
      <c r="C1324" t="s">
        <v>194</v>
      </c>
      <c r="E1324" t="s">
        <v>195</v>
      </c>
      <c r="F1324">
        <v>12.91</v>
      </c>
      <c r="G1324">
        <v>12.91</v>
      </c>
      <c r="H1324" t="s">
        <v>196</v>
      </c>
      <c r="I1324" t="s">
        <v>197</v>
      </c>
      <c r="J1324">
        <v>12.91</v>
      </c>
      <c r="K1324">
        <v>12.91</v>
      </c>
      <c r="L1324" t="s">
        <v>1847</v>
      </c>
      <c r="M1324" t="s">
        <v>198</v>
      </c>
      <c r="N1324" t="s">
        <v>307</v>
      </c>
      <c r="O1324">
        <v>0</v>
      </c>
      <c r="P1324" t="s">
        <v>200</v>
      </c>
      <c r="Q1324">
        <v>53030</v>
      </c>
      <c r="R1324" t="s">
        <v>201</v>
      </c>
      <c r="S1324" t="s">
        <v>202</v>
      </c>
      <c r="T1324" t="s">
        <v>203</v>
      </c>
      <c r="U1324" t="s">
        <v>2094</v>
      </c>
      <c r="V1324" t="s">
        <v>2165</v>
      </c>
      <c r="W1324" t="s">
        <v>658</v>
      </c>
    </row>
    <row r="1325" spans="1:23" x14ac:dyDescent="0.25">
      <c r="A1325" s="15">
        <v>43215</v>
      </c>
      <c r="B1325" t="s">
        <v>1847</v>
      </c>
      <c r="C1325" t="s">
        <v>194</v>
      </c>
      <c r="E1325" t="s">
        <v>195</v>
      </c>
      <c r="F1325">
        <v>29.37</v>
      </c>
      <c r="G1325">
        <v>29.37</v>
      </c>
      <c r="H1325" t="s">
        <v>196</v>
      </c>
      <c r="I1325" t="s">
        <v>197</v>
      </c>
      <c r="J1325">
        <v>29.37</v>
      </c>
      <c r="K1325">
        <v>29.37</v>
      </c>
      <c r="L1325" t="s">
        <v>1847</v>
      </c>
      <c r="M1325" t="s">
        <v>198</v>
      </c>
      <c r="N1325" t="s">
        <v>307</v>
      </c>
      <c r="O1325">
        <v>0</v>
      </c>
      <c r="P1325" t="s">
        <v>200</v>
      </c>
      <c r="Q1325">
        <v>53031</v>
      </c>
      <c r="R1325" t="s">
        <v>201</v>
      </c>
      <c r="S1325" t="s">
        <v>202</v>
      </c>
      <c r="T1325" t="s">
        <v>203</v>
      </c>
      <c r="U1325" t="s">
        <v>2094</v>
      </c>
      <c r="V1325" t="s">
        <v>2166</v>
      </c>
      <c r="W1325" t="s">
        <v>658</v>
      </c>
    </row>
    <row r="1326" spans="1:23" x14ac:dyDescent="0.25">
      <c r="A1326" s="15">
        <v>43215</v>
      </c>
      <c r="B1326" t="s">
        <v>1847</v>
      </c>
      <c r="C1326" t="s">
        <v>194</v>
      </c>
      <c r="E1326" t="s">
        <v>195</v>
      </c>
      <c r="F1326">
        <v>29.03</v>
      </c>
      <c r="G1326">
        <v>29.03</v>
      </c>
      <c r="H1326" t="s">
        <v>196</v>
      </c>
      <c r="I1326" t="s">
        <v>197</v>
      </c>
      <c r="J1326">
        <v>29.03</v>
      </c>
      <c r="K1326">
        <v>29.03</v>
      </c>
      <c r="L1326" t="s">
        <v>1847</v>
      </c>
      <c r="M1326" t="s">
        <v>198</v>
      </c>
      <c r="N1326" t="s">
        <v>307</v>
      </c>
      <c r="O1326">
        <v>0</v>
      </c>
      <c r="P1326" t="s">
        <v>200</v>
      </c>
      <c r="Q1326">
        <v>53032</v>
      </c>
      <c r="R1326" t="s">
        <v>201</v>
      </c>
      <c r="S1326" t="s">
        <v>202</v>
      </c>
      <c r="T1326" t="s">
        <v>203</v>
      </c>
      <c r="U1326" t="s">
        <v>2094</v>
      </c>
      <c r="V1326" t="s">
        <v>2167</v>
      </c>
      <c r="W1326" t="s">
        <v>658</v>
      </c>
    </row>
    <row r="1327" spans="1:23" x14ac:dyDescent="0.25">
      <c r="A1327" s="15">
        <v>43215</v>
      </c>
      <c r="B1327" t="s">
        <v>1847</v>
      </c>
      <c r="C1327" t="s">
        <v>194</v>
      </c>
      <c r="E1327" t="s">
        <v>195</v>
      </c>
      <c r="F1327">
        <v>29.03</v>
      </c>
      <c r="G1327">
        <v>29.03</v>
      </c>
      <c r="H1327" t="s">
        <v>196</v>
      </c>
      <c r="I1327" t="s">
        <v>197</v>
      </c>
      <c r="J1327">
        <v>29.03</v>
      </c>
      <c r="K1327">
        <v>29.03</v>
      </c>
      <c r="L1327" t="s">
        <v>1847</v>
      </c>
      <c r="M1327" t="s">
        <v>198</v>
      </c>
      <c r="N1327" t="s">
        <v>307</v>
      </c>
      <c r="O1327">
        <v>0</v>
      </c>
      <c r="P1327" t="s">
        <v>200</v>
      </c>
      <c r="Q1327">
        <v>53033</v>
      </c>
      <c r="R1327" t="s">
        <v>201</v>
      </c>
      <c r="S1327" t="s">
        <v>202</v>
      </c>
      <c r="T1327" t="s">
        <v>203</v>
      </c>
      <c r="U1327" t="s">
        <v>2094</v>
      </c>
      <c r="V1327" t="s">
        <v>2168</v>
      </c>
      <c r="W1327" t="s">
        <v>658</v>
      </c>
    </row>
    <row r="1328" spans="1:23" x14ac:dyDescent="0.25">
      <c r="A1328" s="15">
        <v>43215</v>
      </c>
      <c r="B1328" t="s">
        <v>1847</v>
      </c>
      <c r="C1328" t="s">
        <v>194</v>
      </c>
      <c r="E1328" t="s">
        <v>195</v>
      </c>
      <c r="F1328">
        <v>6.9</v>
      </c>
      <c r="G1328">
        <v>6.9</v>
      </c>
      <c r="H1328" t="s">
        <v>196</v>
      </c>
      <c r="I1328" t="s">
        <v>197</v>
      </c>
      <c r="J1328">
        <v>6.9</v>
      </c>
      <c r="K1328">
        <v>6.9</v>
      </c>
      <c r="L1328" t="s">
        <v>1847</v>
      </c>
      <c r="M1328" t="s">
        <v>198</v>
      </c>
      <c r="N1328" t="s">
        <v>307</v>
      </c>
      <c r="O1328">
        <v>0</v>
      </c>
      <c r="P1328" t="s">
        <v>200</v>
      </c>
      <c r="Q1328">
        <v>53034</v>
      </c>
      <c r="R1328" t="s">
        <v>201</v>
      </c>
      <c r="S1328" t="s">
        <v>202</v>
      </c>
      <c r="T1328" t="s">
        <v>203</v>
      </c>
      <c r="U1328" t="s">
        <v>2094</v>
      </c>
      <c r="V1328" t="s">
        <v>2169</v>
      </c>
      <c r="W1328" t="s">
        <v>658</v>
      </c>
    </row>
    <row r="1329" spans="1:23" x14ac:dyDescent="0.25">
      <c r="A1329" s="15">
        <v>43215</v>
      </c>
      <c r="B1329" t="s">
        <v>1847</v>
      </c>
      <c r="C1329" t="s">
        <v>194</v>
      </c>
      <c r="E1329" t="s">
        <v>195</v>
      </c>
      <c r="F1329">
        <v>8.68</v>
      </c>
      <c r="G1329">
        <v>8.68</v>
      </c>
      <c r="H1329" t="s">
        <v>196</v>
      </c>
      <c r="I1329" t="s">
        <v>197</v>
      </c>
      <c r="J1329">
        <v>8.68</v>
      </c>
      <c r="K1329">
        <v>8.68</v>
      </c>
      <c r="L1329" t="s">
        <v>1847</v>
      </c>
      <c r="M1329" t="s">
        <v>198</v>
      </c>
      <c r="N1329" t="s">
        <v>307</v>
      </c>
      <c r="O1329">
        <v>0</v>
      </c>
      <c r="P1329" t="s">
        <v>200</v>
      </c>
      <c r="Q1329">
        <v>53035</v>
      </c>
      <c r="R1329" t="s">
        <v>201</v>
      </c>
      <c r="S1329" t="s">
        <v>202</v>
      </c>
      <c r="T1329" t="s">
        <v>203</v>
      </c>
      <c r="U1329" t="s">
        <v>2094</v>
      </c>
      <c r="V1329" t="s">
        <v>2170</v>
      </c>
      <c r="W1329" t="s">
        <v>658</v>
      </c>
    </row>
    <row r="1330" spans="1:23" x14ac:dyDescent="0.25">
      <c r="A1330" s="15">
        <v>43215</v>
      </c>
      <c r="B1330" t="s">
        <v>1847</v>
      </c>
      <c r="C1330" t="s">
        <v>194</v>
      </c>
      <c r="E1330" t="s">
        <v>195</v>
      </c>
      <c r="F1330">
        <v>12.91</v>
      </c>
      <c r="G1330">
        <v>12.91</v>
      </c>
      <c r="H1330" t="s">
        <v>196</v>
      </c>
      <c r="I1330" t="s">
        <v>197</v>
      </c>
      <c r="J1330">
        <v>12.91</v>
      </c>
      <c r="K1330">
        <v>12.91</v>
      </c>
      <c r="L1330" t="s">
        <v>1847</v>
      </c>
      <c r="M1330" t="s">
        <v>198</v>
      </c>
      <c r="N1330" t="s">
        <v>307</v>
      </c>
      <c r="O1330">
        <v>0</v>
      </c>
      <c r="P1330" t="s">
        <v>200</v>
      </c>
      <c r="Q1330">
        <v>53036</v>
      </c>
      <c r="R1330" t="s">
        <v>201</v>
      </c>
      <c r="S1330" t="s">
        <v>202</v>
      </c>
      <c r="T1330" t="s">
        <v>203</v>
      </c>
      <c r="U1330" t="s">
        <v>2094</v>
      </c>
      <c r="V1330" t="s">
        <v>2171</v>
      </c>
      <c r="W1330" t="s">
        <v>658</v>
      </c>
    </row>
    <row r="1331" spans="1:23" x14ac:dyDescent="0.25">
      <c r="A1331" s="15">
        <v>43215</v>
      </c>
      <c r="B1331" t="s">
        <v>1847</v>
      </c>
      <c r="C1331" t="s">
        <v>194</v>
      </c>
      <c r="E1331" t="s">
        <v>195</v>
      </c>
      <c r="F1331">
        <v>69.02</v>
      </c>
      <c r="G1331">
        <v>69.02</v>
      </c>
      <c r="H1331" t="s">
        <v>196</v>
      </c>
      <c r="I1331" t="s">
        <v>197</v>
      </c>
      <c r="J1331">
        <v>69.02</v>
      </c>
      <c r="K1331">
        <v>69.02</v>
      </c>
      <c r="L1331" t="s">
        <v>1847</v>
      </c>
      <c r="M1331" t="s">
        <v>198</v>
      </c>
      <c r="N1331" t="s">
        <v>307</v>
      </c>
      <c r="O1331">
        <v>0</v>
      </c>
      <c r="P1331" t="s">
        <v>200</v>
      </c>
      <c r="Q1331">
        <v>53037</v>
      </c>
      <c r="R1331" t="s">
        <v>201</v>
      </c>
      <c r="S1331" t="s">
        <v>202</v>
      </c>
      <c r="T1331" t="s">
        <v>203</v>
      </c>
      <c r="U1331" t="s">
        <v>2094</v>
      </c>
      <c r="V1331" t="s">
        <v>2172</v>
      </c>
      <c r="W1331" t="s">
        <v>658</v>
      </c>
    </row>
    <row r="1332" spans="1:23" x14ac:dyDescent="0.25">
      <c r="A1332" s="15">
        <v>43215</v>
      </c>
      <c r="B1332" t="s">
        <v>1847</v>
      </c>
      <c r="C1332" t="s">
        <v>194</v>
      </c>
      <c r="E1332" t="s">
        <v>195</v>
      </c>
      <c r="F1332">
        <v>0.02</v>
      </c>
      <c r="G1332">
        <v>0.02</v>
      </c>
      <c r="H1332" t="s">
        <v>196</v>
      </c>
      <c r="I1332" t="s">
        <v>197</v>
      </c>
      <c r="J1332">
        <v>0.02</v>
      </c>
      <c r="K1332">
        <v>0.02</v>
      </c>
      <c r="L1332" t="s">
        <v>1847</v>
      </c>
      <c r="M1332" t="s">
        <v>198</v>
      </c>
      <c r="N1332" t="s">
        <v>307</v>
      </c>
      <c r="O1332">
        <v>0</v>
      </c>
      <c r="P1332" t="s">
        <v>200</v>
      </c>
      <c r="Q1332">
        <v>53038</v>
      </c>
      <c r="R1332" t="s">
        <v>201</v>
      </c>
      <c r="S1332" t="s">
        <v>202</v>
      </c>
      <c r="T1332" t="s">
        <v>203</v>
      </c>
      <c r="U1332" t="s">
        <v>2094</v>
      </c>
      <c r="V1332" t="s">
        <v>2173</v>
      </c>
      <c r="W1332" t="s">
        <v>658</v>
      </c>
    </row>
    <row r="1333" spans="1:23" x14ac:dyDescent="0.25">
      <c r="A1333" s="15">
        <v>43215</v>
      </c>
      <c r="B1333" t="s">
        <v>1847</v>
      </c>
      <c r="C1333" t="s">
        <v>194</v>
      </c>
      <c r="E1333" t="s">
        <v>195</v>
      </c>
      <c r="F1333">
        <v>6.9</v>
      </c>
      <c r="G1333">
        <v>6.9</v>
      </c>
      <c r="H1333" t="s">
        <v>196</v>
      </c>
      <c r="I1333" t="s">
        <v>197</v>
      </c>
      <c r="J1333">
        <v>6.9</v>
      </c>
      <c r="K1333">
        <v>6.9</v>
      </c>
      <c r="L1333" t="s">
        <v>1847</v>
      </c>
      <c r="M1333" t="s">
        <v>198</v>
      </c>
      <c r="N1333" t="s">
        <v>307</v>
      </c>
      <c r="O1333">
        <v>0</v>
      </c>
      <c r="P1333" t="s">
        <v>200</v>
      </c>
      <c r="Q1333">
        <v>53039</v>
      </c>
      <c r="R1333" t="s">
        <v>201</v>
      </c>
      <c r="S1333" t="s">
        <v>202</v>
      </c>
      <c r="T1333" t="s">
        <v>203</v>
      </c>
      <c r="U1333" t="s">
        <v>2094</v>
      </c>
      <c r="V1333" t="s">
        <v>2174</v>
      </c>
      <c r="W1333" t="s">
        <v>658</v>
      </c>
    </row>
    <row r="1334" spans="1:23" x14ac:dyDescent="0.25">
      <c r="A1334" s="15">
        <v>43215</v>
      </c>
      <c r="B1334" t="s">
        <v>1847</v>
      </c>
      <c r="C1334" t="s">
        <v>194</v>
      </c>
      <c r="E1334" t="s">
        <v>195</v>
      </c>
      <c r="F1334">
        <v>6.38</v>
      </c>
      <c r="G1334">
        <v>6.38</v>
      </c>
      <c r="H1334" t="s">
        <v>196</v>
      </c>
      <c r="I1334" t="s">
        <v>197</v>
      </c>
      <c r="J1334">
        <v>6.38</v>
      </c>
      <c r="K1334">
        <v>6.38</v>
      </c>
      <c r="L1334" t="s">
        <v>1847</v>
      </c>
      <c r="M1334" t="s">
        <v>198</v>
      </c>
      <c r="N1334" t="s">
        <v>307</v>
      </c>
      <c r="O1334">
        <v>0</v>
      </c>
      <c r="P1334" t="s">
        <v>200</v>
      </c>
      <c r="Q1334">
        <v>53040</v>
      </c>
      <c r="R1334" t="s">
        <v>201</v>
      </c>
      <c r="S1334" t="s">
        <v>202</v>
      </c>
      <c r="T1334" t="s">
        <v>203</v>
      </c>
      <c r="U1334" t="s">
        <v>2094</v>
      </c>
      <c r="V1334" t="s">
        <v>2175</v>
      </c>
      <c r="W1334" t="s">
        <v>658</v>
      </c>
    </row>
    <row r="1335" spans="1:23" x14ac:dyDescent="0.25">
      <c r="A1335" s="15">
        <v>43215</v>
      </c>
      <c r="B1335" t="s">
        <v>1847</v>
      </c>
      <c r="C1335" t="s">
        <v>194</v>
      </c>
      <c r="E1335" t="s">
        <v>195</v>
      </c>
      <c r="F1335">
        <v>196.8</v>
      </c>
      <c r="G1335">
        <v>196.8</v>
      </c>
      <c r="H1335" t="s">
        <v>196</v>
      </c>
      <c r="I1335" t="s">
        <v>197</v>
      </c>
      <c r="J1335">
        <v>196.8</v>
      </c>
      <c r="K1335">
        <v>196.8</v>
      </c>
      <c r="L1335" t="s">
        <v>1847</v>
      </c>
      <c r="M1335" t="s">
        <v>198</v>
      </c>
      <c r="N1335" t="s">
        <v>307</v>
      </c>
      <c r="O1335">
        <v>0</v>
      </c>
      <c r="P1335" t="s">
        <v>200</v>
      </c>
      <c r="Q1335">
        <v>53041</v>
      </c>
      <c r="R1335" t="s">
        <v>201</v>
      </c>
      <c r="S1335" t="s">
        <v>202</v>
      </c>
      <c r="T1335" t="s">
        <v>203</v>
      </c>
      <c r="U1335" t="s">
        <v>2094</v>
      </c>
      <c r="V1335" t="s">
        <v>2176</v>
      </c>
      <c r="W1335" t="s">
        <v>658</v>
      </c>
    </row>
    <row r="1336" spans="1:23" x14ac:dyDescent="0.25">
      <c r="A1336" s="15">
        <v>43215</v>
      </c>
      <c r="B1336" t="s">
        <v>1847</v>
      </c>
      <c r="C1336" t="s">
        <v>194</v>
      </c>
      <c r="E1336" t="s">
        <v>195</v>
      </c>
      <c r="F1336">
        <v>12.91</v>
      </c>
      <c r="G1336">
        <v>12.91</v>
      </c>
      <c r="H1336" t="s">
        <v>196</v>
      </c>
      <c r="I1336" t="s">
        <v>197</v>
      </c>
      <c r="J1336">
        <v>12.91</v>
      </c>
      <c r="K1336">
        <v>12.91</v>
      </c>
      <c r="L1336" t="s">
        <v>1847</v>
      </c>
      <c r="M1336" t="s">
        <v>198</v>
      </c>
      <c r="N1336" t="s">
        <v>307</v>
      </c>
      <c r="O1336">
        <v>0</v>
      </c>
      <c r="P1336" t="s">
        <v>200</v>
      </c>
      <c r="Q1336">
        <v>53042</v>
      </c>
      <c r="R1336" t="s">
        <v>201</v>
      </c>
      <c r="S1336" t="s">
        <v>202</v>
      </c>
      <c r="T1336" t="s">
        <v>203</v>
      </c>
      <c r="U1336" t="s">
        <v>2094</v>
      </c>
      <c r="V1336" t="s">
        <v>2177</v>
      </c>
      <c r="W1336" t="s">
        <v>658</v>
      </c>
    </row>
    <row r="1337" spans="1:23" x14ac:dyDescent="0.25">
      <c r="A1337" s="15">
        <v>43215</v>
      </c>
      <c r="B1337" t="s">
        <v>1847</v>
      </c>
      <c r="C1337" t="s">
        <v>194</v>
      </c>
      <c r="E1337" t="s">
        <v>195</v>
      </c>
      <c r="F1337">
        <v>12.91</v>
      </c>
      <c r="G1337">
        <v>12.91</v>
      </c>
      <c r="H1337" t="s">
        <v>196</v>
      </c>
      <c r="I1337" t="s">
        <v>197</v>
      </c>
      <c r="J1337">
        <v>12.91</v>
      </c>
      <c r="K1337">
        <v>12.91</v>
      </c>
      <c r="L1337" t="s">
        <v>1847</v>
      </c>
      <c r="M1337" t="s">
        <v>198</v>
      </c>
      <c r="N1337" t="s">
        <v>307</v>
      </c>
      <c r="O1337">
        <v>0</v>
      </c>
      <c r="P1337" t="s">
        <v>200</v>
      </c>
      <c r="Q1337">
        <v>53043</v>
      </c>
      <c r="R1337" t="s">
        <v>201</v>
      </c>
      <c r="S1337" t="s">
        <v>202</v>
      </c>
      <c r="T1337" t="s">
        <v>203</v>
      </c>
      <c r="U1337" t="s">
        <v>2094</v>
      </c>
      <c r="V1337" t="s">
        <v>2178</v>
      </c>
      <c r="W1337" t="s">
        <v>658</v>
      </c>
    </row>
    <row r="1338" spans="1:23" x14ac:dyDescent="0.25">
      <c r="A1338" s="15">
        <v>43215</v>
      </c>
      <c r="B1338" t="s">
        <v>1847</v>
      </c>
      <c r="C1338" t="s">
        <v>194</v>
      </c>
      <c r="E1338" t="s">
        <v>195</v>
      </c>
      <c r="F1338">
        <v>15.06</v>
      </c>
      <c r="G1338">
        <v>15.06</v>
      </c>
      <c r="H1338" t="s">
        <v>196</v>
      </c>
      <c r="I1338" t="s">
        <v>197</v>
      </c>
      <c r="J1338">
        <v>15.06</v>
      </c>
      <c r="K1338">
        <v>15.06</v>
      </c>
      <c r="L1338" t="s">
        <v>1847</v>
      </c>
      <c r="M1338" t="s">
        <v>198</v>
      </c>
      <c r="N1338" t="s">
        <v>307</v>
      </c>
      <c r="O1338">
        <v>0</v>
      </c>
      <c r="P1338" t="s">
        <v>200</v>
      </c>
      <c r="Q1338">
        <v>53044</v>
      </c>
      <c r="R1338" t="s">
        <v>201</v>
      </c>
      <c r="S1338" t="s">
        <v>202</v>
      </c>
      <c r="T1338" t="s">
        <v>203</v>
      </c>
      <c r="U1338" t="s">
        <v>2094</v>
      </c>
      <c r="V1338" t="s">
        <v>2179</v>
      </c>
      <c r="W1338" t="s">
        <v>658</v>
      </c>
    </row>
    <row r="1339" spans="1:23" x14ac:dyDescent="0.25">
      <c r="A1339" s="15">
        <v>43215</v>
      </c>
      <c r="B1339" t="s">
        <v>1847</v>
      </c>
      <c r="C1339" t="s">
        <v>194</v>
      </c>
      <c r="E1339" t="s">
        <v>195</v>
      </c>
      <c r="F1339">
        <v>15.06</v>
      </c>
      <c r="G1339">
        <v>15.06</v>
      </c>
      <c r="H1339" t="s">
        <v>196</v>
      </c>
      <c r="I1339" t="s">
        <v>197</v>
      </c>
      <c r="J1339">
        <v>15.06</v>
      </c>
      <c r="K1339">
        <v>15.06</v>
      </c>
      <c r="L1339" t="s">
        <v>1847</v>
      </c>
      <c r="M1339" t="s">
        <v>198</v>
      </c>
      <c r="N1339" t="s">
        <v>307</v>
      </c>
      <c r="O1339">
        <v>0</v>
      </c>
      <c r="P1339" t="s">
        <v>200</v>
      </c>
      <c r="Q1339">
        <v>53045</v>
      </c>
      <c r="R1339" t="s">
        <v>201</v>
      </c>
      <c r="S1339" t="s">
        <v>202</v>
      </c>
      <c r="T1339" t="s">
        <v>203</v>
      </c>
      <c r="U1339" t="s">
        <v>2094</v>
      </c>
      <c r="V1339" t="s">
        <v>2180</v>
      </c>
      <c r="W1339" t="s">
        <v>658</v>
      </c>
    </row>
    <row r="1340" spans="1:23" x14ac:dyDescent="0.25">
      <c r="A1340" s="15">
        <v>43215</v>
      </c>
      <c r="B1340" t="s">
        <v>1847</v>
      </c>
      <c r="C1340" t="s">
        <v>194</v>
      </c>
      <c r="E1340" t="s">
        <v>195</v>
      </c>
      <c r="F1340">
        <v>25.8</v>
      </c>
      <c r="G1340">
        <v>25.8</v>
      </c>
      <c r="H1340" t="s">
        <v>196</v>
      </c>
      <c r="I1340" t="s">
        <v>197</v>
      </c>
      <c r="J1340">
        <v>25.8</v>
      </c>
      <c r="K1340">
        <v>25.8</v>
      </c>
      <c r="L1340" t="s">
        <v>1847</v>
      </c>
      <c r="M1340" t="s">
        <v>198</v>
      </c>
      <c r="N1340" t="s">
        <v>307</v>
      </c>
      <c r="O1340">
        <v>0</v>
      </c>
      <c r="P1340" t="s">
        <v>200</v>
      </c>
      <c r="Q1340">
        <v>53046</v>
      </c>
      <c r="R1340" t="s">
        <v>201</v>
      </c>
      <c r="S1340" t="s">
        <v>202</v>
      </c>
      <c r="T1340" t="s">
        <v>203</v>
      </c>
      <c r="U1340" t="s">
        <v>2094</v>
      </c>
      <c r="V1340" t="s">
        <v>2181</v>
      </c>
      <c r="W1340" t="s">
        <v>658</v>
      </c>
    </row>
    <row r="1341" spans="1:23" x14ac:dyDescent="0.25">
      <c r="A1341" s="15">
        <v>43215</v>
      </c>
      <c r="B1341" t="s">
        <v>1847</v>
      </c>
      <c r="C1341" t="s">
        <v>194</v>
      </c>
      <c r="E1341" t="s">
        <v>195</v>
      </c>
      <c r="F1341">
        <v>46.77</v>
      </c>
      <c r="G1341">
        <v>46.77</v>
      </c>
      <c r="H1341" t="s">
        <v>196</v>
      </c>
      <c r="I1341" t="s">
        <v>197</v>
      </c>
      <c r="J1341">
        <v>46.77</v>
      </c>
      <c r="K1341">
        <v>46.77</v>
      </c>
      <c r="L1341" t="s">
        <v>1847</v>
      </c>
      <c r="M1341" t="s">
        <v>198</v>
      </c>
      <c r="N1341" t="s">
        <v>307</v>
      </c>
      <c r="O1341">
        <v>0</v>
      </c>
      <c r="P1341" t="s">
        <v>200</v>
      </c>
      <c r="Q1341">
        <v>53047</v>
      </c>
      <c r="R1341" t="s">
        <v>201</v>
      </c>
      <c r="S1341" t="s">
        <v>202</v>
      </c>
      <c r="T1341" t="s">
        <v>203</v>
      </c>
      <c r="U1341" t="s">
        <v>2094</v>
      </c>
      <c r="V1341" t="s">
        <v>2182</v>
      </c>
      <c r="W1341" t="s">
        <v>658</v>
      </c>
    </row>
    <row r="1342" spans="1:23" x14ac:dyDescent="0.25">
      <c r="A1342" s="15">
        <v>43215</v>
      </c>
      <c r="B1342" t="s">
        <v>1847</v>
      </c>
      <c r="C1342" t="s">
        <v>194</v>
      </c>
      <c r="E1342" t="s">
        <v>195</v>
      </c>
      <c r="F1342">
        <v>6.38</v>
      </c>
      <c r="G1342">
        <v>6.38</v>
      </c>
      <c r="H1342" t="s">
        <v>196</v>
      </c>
      <c r="I1342" t="s">
        <v>197</v>
      </c>
      <c r="J1342">
        <v>6.38</v>
      </c>
      <c r="K1342">
        <v>6.38</v>
      </c>
      <c r="L1342" t="s">
        <v>1847</v>
      </c>
      <c r="M1342" t="s">
        <v>198</v>
      </c>
      <c r="N1342" t="s">
        <v>307</v>
      </c>
      <c r="O1342">
        <v>0</v>
      </c>
      <c r="P1342" t="s">
        <v>200</v>
      </c>
      <c r="Q1342">
        <v>53048</v>
      </c>
      <c r="R1342" t="s">
        <v>201</v>
      </c>
      <c r="S1342" t="s">
        <v>202</v>
      </c>
      <c r="T1342" t="s">
        <v>203</v>
      </c>
      <c r="U1342" t="s">
        <v>2094</v>
      </c>
      <c r="V1342" t="s">
        <v>2183</v>
      </c>
      <c r="W1342" t="s">
        <v>658</v>
      </c>
    </row>
    <row r="1343" spans="1:23" x14ac:dyDescent="0.25">
      <c r="A1343" s="15">
        <v>43215</v>
      </c>
      <c r="B1343" t="s">
        <v>1847</v>
      </c>
      <c r="C1343" t="s">
        <v>194</v>
      </c>
      <c r="E1343" t="s">
        <v>195</v>
      </c>
      <c r="F1343">
        <v>12.29</v>
      </c>
      <c r="G1343">
        <v>12.29</v>
      </c>
      <c r="H1343" t="s">
        <v>196</v>
      </c>
      <c r="I1343" t="s">
        <v>197</v>
      </c>
      <c r="J1343">
        <v>12.29</v>
      </c>
      <c r="K1343">
        <v>12.29</v>
      </c>
      <c r="L1343" t="s">
        <v>1847</v>
      </c>
      <c r="M1343" t="s">
        <v>198</v>
      </c>
      <c r="N1343" t="s">
        <v>307</v>
      </c>
      <c r="O1343">
        <v>0</v>
      </c>
      <c r="P1343" t="s">
        <v>200</v>
      </c>
      <c r="Q1343">
        <v>53049</v>
      </c>
      <c r="R1343" t="s">
        <v>201</v>
      </c>
      <c r="S1343" t="s">
        <v>202</v>
      </c>
      <c r="T1343" t="s">
        <v>203</v>
      </c>
      <c r="U1343" t="s">
        <v>2094</v>
      </c>
      <c r="V1343" t="s">
        <v>2184</v>
      </c>
      <c r="W1343" t="s">
        <v>658</v>
      </c>
    </row>
    <row r="1344" spans="1:23" x14ac:dyDescent="0.25">
      <c r="A1344" s="15">
        <v>43215</v>
      </c>
      <c r="B1344" t="s">
        <v>1847</v>
      </c>
      <c r="C1344" t="s">
        <v>194</v>
      </c>
      <c r="E1344" t="s">
        <v>195</v>
      </c>
      <c r="F1344">
        <v>13.02</v>
      </c>
      <c r="G1344">
        <v>13.02</v>
      </c>
      <c r="H1344" t="s">
        <v>196</v>
      </c>
      <c r="I1344" t="s">
        <v>197</v>
      </c>
      <c r="J1344">
        <v>13.02</v>
      </c>
      <c r="K1344">
        <v>13.02</v>
      </c>
      <c r="L1344" t="s">
        <v>1847</v>
      </c>
      <c r="M1344" t="s">
        <v>198</v>
      </c>
      <c r="N1344" t="s">
        <v>307</v>
      </c>
      <c r="O1344">
        <v>0</v>
      </c>
      <c r="P1344" t="s">
        <v>200</v>
      </c>
      <c r="Q1344">
        <v>53050</v>
      </c>
      <c r="R1344" t="s">
        <v>201</v>
      </c>
      <c r="S1344" t="s">
        <v>202</v>
      </c>
      <c r="T1344" t="s">
        <v>203</v>
      </c>
      <c r="U1344" t="s">
        <v>2094</v>
      </c>
      <c r="V1344" t="s">
        <v>2185</v>
      </c>
      <c r="W1344" t="s">
        <v>658</v>
      </c>
    </row>
    <row r="1345" spans="1:23" x14ac:dyDescent="0.25">
      <c r="A1345" s="15">
        <v>43215</v>
      </c>
      <c r="B1345" t="s">
        <v>1847</v>
      </c>
      <c r="C1345" t="s">
        <v>194</v>
      </c>
      <c r="E1345" t="s">
        <v>195</v>
      </c>
      <c r="F1345">
        <v>12.91</v>
      </c>
      <c r="G1345">
        <v>12.91</v>
      </c>
      <c r="H1345" t="s">
        <v>196</v>
      </c>
      <c r="I1345" t="s">
        <v>197</v>
      </c>
      <c r="J1345">
        <v>12.91</v>
      </c>
      <c r="K1345">
        <v>12.91</v>
      </c>
      <c r="L1345" t="s">
        <v>1847</v>
      </c>
      <c r="M1345" t="s">
        <v>198</v>
      </c>
      <c r="N1345" t="s">
        <v>307</v>
      </c>
      <c r="O1345">
        <v>0</v>
      </c>
      <c r="P1345" t="s">
        <v>200</v>
      </c>
      <c r="Q1345">
        <v>53051</v>
      </c>
      <c r="R1345" t="s">
        <v>201</v>
      </c>
      <c r="S1345" t="s">
        <v>202</v>
      </c>
      <c r="T1345" t="s">
        <v>203</v>
      </c>
      <c r="U1345" t="s">
        <v>2094</v>
      </c>
      <c r="V1345" t="s">
        <v>2186</v>
      </c>
      <c r="W1345" t="s">
        <v>658</v>
      </c>
    </row>
    <row r="1346" spans="1:23" x14ac:dyDescent="0.25">
      <c r="A1346" s="15">
        <v>43215</v>
      </c>
      <c r="B1346" t="s">
        <v>1847</v>
      </c>
      <c r="C1346" t="s">
        <v>194</v>
      </c>
      <c r="E1346" t="s">
        <v>195</v>
      </c>
      <c r="F1346">
        <v>12.91</v>
      </c>
      <c r="G1346">
        <v>12.91</v>
      </c>
      <c r="H1346" t="s">
        <v>196</v>
      </c>
      <c r="I1346" t="s">
        <v>197</v>
      </c>
      <c r="J1346">
        <v>12.91</v>
      </c>
      <c r="K1346">
        <v>12.91</v>
      </c>
      <c r="L1346" t="s">
        <v>1847</v>
      </c>
      <c r="M1346" t="s">
        <v>198</v>
      </c>
      <c r="N1346" t="s">
        <v>307</v>
      </c>
      <c r="O1346">
        <v>0</v>
      </c>
      <c r="P1346" t="s">
        <v>200</v>
      </c>
      <c r="Q1346">
        <v>53052</v>
      </c>
      <c r="R1346" t="s">
        <v>201</v>
      </c>
      <c r="S1346" t="s">
        <v>202</v>
      </c>
      <c r="T1346" t="s">
        <v>203</v>
      </c>
      <c r="U1346" t="s">
        <v>2094</v>
      </c>
      <c r="V1346" t="s">
        <v>2187</v>
      </c>
      <c r="W1346" t="s">
        <v>658</v>
      </c>
    </row>
    <row r="1347" spans="1:23" x14ac:dyDescent="0.25">
      <c r="A1347" s="15">
        <v>43215</v>
      </c>
      <c r="B1347" t="s">
        <v>1847</v>
      </c>
      <c r="C1347" t="s">
        <v>194</v>
      </c>
      <c r="E1347" t="s">
        <v>195</v>
      </c>
      <c r="F1347">
        <v>6.9</v>
      </c>
      <c r="G1347">
        <v>6.9</v>
      </c>
      <c r="H1347" t="s">
        <v>196</v>
      </c>
      <c r="I1347" t="s">
        <v>197</v>
      </c>
      <c r="J1347">
        <v>6.9</v>
      </c>
      <c r="K1347">
        <v>6.9</v>
      </c>
      <c r="L1347" t="s">
        <v>1847</v>
      </c>
      <c r="M1347" t="s">
        <v>198</v>
      </c>
      <c r="N1347" t="s">
        <v>307</v>
      </c>
      <c r="O1347">
        <v>0</v>
      </c>
      <c r="P1347" t="s">
        <v>200</v>
      </c>
      <c r="Q1347">
        <v>53053</v>
      </c>
      <c r="R1347" t="s">
        <v>201</v>
      </c>
      <c r="S1347" t="s">
        <v>202</v>
      </c>
      <c r="T1347" t="s">
        <v>203</v>
      </c>
      <c r="U1347" t="s">
        <v>2094</v>
      </c>
      <c r="V1347" t="s">
        <v>2188</v>
      </c>
      <c r="W1347" t="s">
        <v>658</v>
      </c>
    </row>
    <row r="1348" spans="1:23" x14ac:dyDescent="0.25">
      <c r="A1348" s="15">
        <v>43215</v>
      </c>
      <c r="B1348" t="s">
        <v>1847</v>
      </c>
      <c r="C1348" t="s">
        <v>194</v>
      </c>
      <c r="E1348" t="s">
        <v>195</v>
      </c>
      <c r="F1348">
        <v>6.9</v>
      </c>
      <c r="G1348">
        <v>6.9</v>
      </c>
      <c r="H1348" t="s">
        <v>196</v>
      </c>
      <c r="I1348" t="s">
        <v>197</v>
      </c>
      <c r="J1348">
        <v>6.9</v>
      </c>
      <c r="K1348">
        <v>6.9</v>
      </c>
      <c r="L1348" t="s">
        <v>1847</v>
      </c>
      <c r="M1348" t="s">
        <v>198</v>
      </c>
      <c r="N1348" t="s">
        <v>307</v>
      </c>
      <c r="O1348">
        <v>0</v>
      </c>
      <c r="P1348" t="s">
        <v>200</v>
      </c>
      <c r="Q1348">
        <v>53054</v>
      </c>
      <c r="R1348" t="s">
        <v>201</v>
      </c>
      <c r="S1348" t="s">
        <v>202</v>
      </c>
      <c r="T1348" t="s">
        <v>203</v>
      </c>
      <c r="U1348" t="s">
        <v>2094</v>
      </c>
      <c r="V1348" t="s">
        <v>2189</v>
      </c>
      <c r="W1348" t="s">
        <v>658</v>
      </c>
    </row>
    <row r="1349" spans="1:23" x14ac:dyDescent="0.25">
      <c r="A1349" s="15">
        <v>43215</v>
      </c>
      <c r="B1349" t="s">
        <v>1847</v>
      </c>
      <c r="C1349" t="s">
        <v>194</v>
      </c>
      <c r="E1349" t="s">
        <v>195</v>
      </c>
      <c r="F1349">
        <v>12.36</v>
      </c>
      <c r="G1349">
        <v>12.36</v>
      </c>
      <c r="H1349" t="s">
        <v>196</v>
      </c>
      <c r="I1349" t="s">
        <v>197</v>
      </c>
      <c r="J1349">
        <v>12.36</v>
      </c>
      <c r="K1349">
        <v>12.36</v>
      </c>
      <c r="L1349" t="s">
        <v>1847</v>
      </c>
      <c r="M1349" t="s">
        <v>198</v>
      </c>
      <c r="N1349" t="s">
        <v>307</v>
      </c>
      <c r="O1349">
        <v>0</v>
      </c>
      <c r="P1349" t="s">
        <v>200</v>
      </c>
      <c r="Q1349">
        <v>53055</v>
      </c>
      <c r="R1349" t="s">
        <v>201</v>
      </c>
      <c r="S1349" t="s">
        <v>202</v>
      </c>
      <c r="T1349" t="s">
        <v>203</v>
      </c>
      <c r="U1349" t="s">
        <v>2094</v>
      </c>
      <c r="V1349" t="s">
        <v>2190</v>
      </c>
      <c r="W1349" t="s">
        <v>658</v>
      </c>
    </row>
    <row r="1350" spans="1:23" x14ac:dyDescent="0.25">
      <c r="A1350" s="15">
        <v>43215</v>
      </c>
      <c r="B1350" t="s">
        <v>1847</v>
      </c>
      <c r="C1350" t="s">
        <v>194</v>
      </c>
      <c r="E1350" t="s">
        <v>195</v>
      </c>
      <c r="F1350">
        <v>12.36</v>
      </c>
      <c r="G1350">
        <v>12.36</v>
      </c>
      <c r="H1350" t="s">
        <v>196</v>
      </c>
      <c r="I1350" t="s">
        <v>197</v>
      </c>
      <c r="J1350">
        <v>12.36</v>
      </c>
      <c r="K1350">
        <v>12.36</v>
      </c>
      <c r="L1350" t="s">
        <v>1847</v>
      </c>
      <c r="M1350" t="s">
        <v>198</v>
      </c>
      <c r="N1350" t="s">
        <v>307</v>
      </c>
      <c r="O1350">
        <v>0</v>
      </c>
      <c r="P1350" t="s">
        <v>200</v>
      </c>
      <c r="Q1350">
        <v>53056</v>
      </c>
      <c r="R1350" t="s">
        <v>201</v>
      </c>
      <c r="S1350" t="s">
        <v>202</v>
      </c>
      <c r="T1350" t="s">
        <v>203</v>
      </c>
      <c r="U1350" t="s">
        <v>2094</v>
      </c>
      <c r="V1350" t="s">
        <v>2191</v>
      </c>
      <c r="W1350" t="s">
        <v>658</v>
      </c>
    </row>
    <row r="1351" spans="1:23" x14ac:dyDescent="0.25">
      <c r="A1351" s="15">
        <v>43215</v>
      </c>
      <c r="B1351" t="s">
        <v>1847</v>
      </c>
      <c r="C1351" t="s">
        <v>194</v>
      </c>
      <c r="E1351" t="s">
        <v>195</v>
      </c>
      <c r="F1351">
        <v>12.91</v>
      </c>
      <c r="G1351">
        <v>12.91</v>
      </c>
      <c r="H1351" t="s">
        <v>196</v>
      </c>
      <c r="I1351" t="s">
        <v>197</v>
      </c>
      <c r="J1351">
        <v>12.91</v>
      </c>
      <c r="K1351">
        <v>12.91</v>
      </c>
      <c r="L1351" t="s">
        <v>1847</v>
      </c>
      <c r="M1351" t="s">
        <v>198</v>
      </c>
      <c r="N1351" t="s">
        <v>307</v>
      </c>
      <c r="O1351">
        <v>0</v>
      </c>
      <c r="P1351" t="s">
        <v>200</v>
      </c>
      <c r="Q1351">
        <v>53057</v>
      </c>
      <c r="R1351" t="s">
        <v>201</v>
      </c>
      <c r="S1351" t="s">
        <v>202</v>
      </c>
      <c r="T1351" t="s">
        <v>203</v>
      </c>
      <c r="U1351" t="s">
        <v>2094</v>
      </c>
      <c r="V1351" t="s">
        <v>2192</v>
      </c>
      <c r="W1351" t="s">
        <v>658</v>
      </c>
    </row>
    <row r="1352" spans="1:23" x14ac:dyDescent="0.25">
      <c r="A1352" s="15">
        <v>43215</v>
      </c>
      <c r="B1352" t="s">
        <v>1847</v>
      </c>
      <c r="C1352" t="s">
        <v>194</v>
      </c>
      <c r="E1352" t="s">
        <v>195</v>
      </c>
      <c r="F1352">
        <v>12</v>
      </c>
      <c r="G1352">
        <v>12</v>
      </c>
      <c r="H1352" t="s">
        <v>196</v>
      </c>
      <c r="I1352" t="s">
        <v>197</v>
      </c>
      <c r="J1352">
        <v>12</v>
      </c>
      <c r="K1352">
        <v>12</v>
      </c>
      <c r="L1352" t="s">
        <v>1847</v>
      </c>
      <c r="M1352" t="s">
        <v>198</v>
      </c>
      <c r="N1352" t="s">
        <v>307</v>
      </c>
      <c r="O1352">
        <v>0</v>
      </c>
      <c r="P1352" t="s">
        <v>200</v>
      </c>
      <c r="Q1352">
        <v>53058</v>
      </c>
      <c r="R1352" t="s">
        <v>201</v>
      </c>
      <c r="S1352" t="s">
        <v>202</v>
      </c>
      <c r="T1352" t="s">
        <v>203</v>
      </c>
      <c r="U1352" t="s">
        <v>2094</v>
      </c>
      <c r="V1352" t="s">
        <v>2193</v>
      </c>
      <c r="W1352" t="s">
        <v>658</v>
      </c>
    </row>
    <row r="1353" spans="1:23" x14ac:dyDescent="0.25">
      <c r="A1353" s="15">
        <v>43215</v>
      </c>
      <c r="B1353" t="s">
        <v>1847</v>
      </c>
      <c r="C1353" t="s">
        <v>194</v>
      </c>
      <c r="E1353" t="s">
        <v>195</v>
      </c>
      <c r="F1353">
        <v>16.100000000000001</v>
      </c>
      <c r="G1353">
        <v>16.100000000000001</v>
      </c>
      <c r="H1353" t="s">
        <v>196</v>
      </c>
      <c r="I1353" t="s">
        <v>197</v>
      </c>
      <c r="J1353">
        <v>16.100000000000001</v>
      </c>
      <c r="K1353">
        <v>16.100000000000001</v>
      </c>
      <c r="L1353" t="s">
        <v>1847</v>
      </c>
      <c r="M1353" t="s">
        <v>198</v>
      </c>
      <c r="N1353" t="s">
        <v>307</v>
      </c>
      <c r="O1353">
        <v>0</v>
      </c>
      <c r="P1353" t="s">
        <v>200</v>
      </c>
      <c r="Q1353">
        <v>53059</v>
      </c>
      <c r="R1353" t="s">
        <v>201</v>
      </c>
      <c r="S1353" t="s">
        <v>202</v>
      </c>
      <c r="T1353" t="s">
        <v>203</v>
      </c>
      <c r="U1353" t="s">
        <v>2094</v>
      </c>
      <c r="V1353" t="s">
        <v>2194</v>
      </c>
      <c r="W1353" t="s">
        <v>658</v>
      </c>
    </row>
    <row r="1354" spans="1:23" x14ac:dyDescent="0.25">
      <c r="A1354" s="15">
        <v>43215</v>
      </c>
      <c r="B1354" t="s">
        <v>1847</v>
      </c>
      <c r="C1354" t="s">
        <v>194</v>
      </c>
      <c r="E1354" t="s">
        <v>195</v>
      </c>
      <c r="F1354">
        <v>8.68</v>
      </c>
      <c r="G1354">
        <v>8.68</v>
      </c>
      <c r="H1354" t="s">
        <v>196</v>
      </c>
      <c r="I1354" t="s">
        <v>197</v>
      </c>
      <c r="J1354">
        <v>8.68</v>
      </c>
      <c r="K1354">
        <v>8.68</v>
      </c>
      <c r="L1354" t="s">
        <v>1847</v>
      </c>
      <c r="M1354" t="s">
        <v>198</v>
      </c>
      <c r="N1354" t="s">
        <v>307</v>
      </c>
      <c r="O1354">
        <v>0</v>
      </c>
      <c r="P1354" t="s">
        <v>200</v>
      </c>
      <c r="Q1354">
        <v>53060</v>
      </c>
      <c r="R1354" t="s">
        <v>201</v>
      </c>
      <c r="S1354" t="s">
        <v>202</v>
      </c>
      <c r="T1354" t="s">
        <v>203</v>
      </c>
      <c r="U1354" t="s">
        <v>2094</v>
      </c>
      <c r="V1354" t="s">
        <v>2195</v>
      </c>
      <c r="W1354" t="s">
        <v>658</v>
      </c>
    </row>
    <row r="1355" spans="1:23" x14ac:dyDescent="0.25">
      <c r="A1355" s="15">
        <v>43215</v>
      </c>
      <c r="B1355" t="s">
        <v>1847</v>
      </c>
      <c r="C1355" t="s">
        <v>194</v>
      </c>
      <c r="E1355" t="s">
        <v>195</v>
      </c>
      <c r="F1355">
        <v>7.66</v>
      </c>
      <c r="G1355">
        <v>7.66</v>
      </c>
      <c r="H1355" t="s">
        <v>196</v>
      </c>
      <c r="I1355" t="s">
        <v>197</v>
      </c>
      <c r="J1355">
        <v>7.66</v>
      </c>
      <c r="K1355">
        <v>7.66</v>
      </c>
      <c r="L1355" t="s">
        <v>1847</v>
      </c>
      <c r="M1355" t="s">
        <v>198</v>
      </c>
      <c r="N1355" t="s">
        <v>307</v>
      </c>
      <c r="O1355">
        <v>0</v>
      </c>
      <c r="P1355" t="s">
        <v>200</v>
      </c>
      <c r="Q1355">
        <v>53061</v>
      </c>
      <c r="R1355" t="s">
        <v>201</v>
      </c>
      <c r="S1355" t="s">
        <v>202</v>
      </c>
      <c r="T1355" t="s">
        <v>203</v>
      </c>
      <c r="U1355" t="s">
        <v>2094</v>
      </c>
      <c r="V1355" t="s">
        <v>2196</v>
      </c>
      <c r="W1355" t="s">
        <v>658</v>
      </c>
    </row>
    <row r="1356" spans="1:23" x14ac:dyDescent="0.25">
      <c r="A1356" s="15">
        <v>43215</v>
      </c>
      <c r="B1356" t="s">
        <v>1847</v>
      </c>
      <c r="C1356" t="s">
        <v>194</v>
      </c>
      <c r="E1356" t="s">
        <v>195</v>
      </c>
      <c r="F1356">
        <v>16.100000000000001</v>
      </c>
      <c r="G1356">
        <v>16.100000000000001</v>
      </c>
      <c r="H1356" t="s">
        <v>196</v>
      </c>
      <c r="I1356" t="s">
        <v>197</v>
      </c>
      <c r="J1356">
        <v>16.100000000000001</v>
      </c>
      <c r="K1356">
        <v>16.100000000000001</v>
      </c>
      <c r="L1356" t="s">
        <v>1847</v>
      </c>
      <c r="M1356" t="s">
        <v>198</v>
      </c>
      <c r="N1356" t="s">
        <v>307</v>
      </c>
      <c r="O1356">
        <v>0</v>
      </c>
      <c r="P1356" t="s">
        <v>200</v>
      </c>
      <c r="Q1356">
        <v>53062</v>
      </c>
      <c r="R1356" t="s">
        <v>201</v>
      </c>
      <c r="S1356" t="s">
        <v>202</v>
      </c>
      <c r="T1356" t="s">
        <v>203</v>
      </c>
      <c r="U1356" t="s">
        <v>2094</v>
      </c>
      <c r="V1356" t="s">
        <v>2197</v>
      </c>
      <c r="W1356" t="s">
        <v>658</v>
      </c>
    </row>
    <row r="1357" spans="1:23" x14ac:dyDescent="0.25">
      <c r="A1357" s="15">
        <v>43215</v>
      </c>
      <c r="B1357" t="s">
        <v>1847</v>
      </c>
      <c r="C1357" t="s">
        <v>194</v>
      </c>
      <c r="E1357" t="s">
        <v>195</v>
      </c>
      <c r="F1357">
        <v>16.100000000000001</v>
      </c>
      <c r="G1357">
        <v>16.100000000000001</v>
      </c>
      <c r="H1357" t="s">
        <v>196</v>
      </c>
      <c r="I1357" t="s">
        <v>197</v>
      </c>
      <c r="J1357">
        <v>16.100000000000001</v>
      </c>
      <c r="K1357">
        <v>16.100000000000001</v>
      </c>
      <c r="L1357" t="s">
        <v>1847</v>
      </c>
      <c r="M1357" t="s">
        <v>198</v>
      </c>
      <c r="N1357" t="s">
        <v>307</v>
      </c>
      <c r="O1357">
        <v>0</v>
      </c>
      <c r="P1357" t="s">
        <v>200</v>
      </c>
      <c r="Q1357">
        <v>53063</v>
      </c>
      <c r="R1357" t="s">
        <v>201</v>
      </c>
      <c r="S1357" t="s">
        <v>202</v>
      </c>
      <c r="T1357" t="s">
        <v>203</v>
      </c>
      <c r="U1357" t="s">
        <v>2094</v>
      </c>
      <c r="V1357" t="s">
        <v>2198</v>
      </c>
      <c r="W1357" t="s">
        <v>658</v>
      </c>
    </row>
    <row r="1358" spans="1:23" x14ac:dyDescent="0.25">
      <c r="A1358" s="15">
        <v>43215</v>
      </c>
      <c r="B1358" t="s">
        <v>1847</v>
      </c>
      <c r="C1358" t="s">
        <v>194</v>
      </c>
      <c r="E1358" t="s">
        <v>195</v>
      </c>
      <c r="F1358">
        <v>45.26</v>
      </c>
      <c r="G1358">
        <v>45.26</v>
      </c>
      <c r="H1358" t="s">
        <v>196</v>
      </c>
      <c r="I1358" t="s">
        <v>197</v>
      </c>
      <c r="J1358">
        <v>45.26</v>
      </c>
      <c r="K1358">
        <v>45.26</v>
      </c>
      <c r="L1358" t="s">
        <v>1847</v>
      </c>
      <c r="M1358" t="s">
        <v>198</v>
      </c>
      <c r="N1358" t="s">
        <v>307</v>
      </c>
      <c r="O1358">
        <v>0</v>
      </c>
      <c r="P1358" t="s">
        <v>200</v>
      </c>
      <c r="Q1358">
        <v>53064</v>
      </c>
      <c r="R1358" t="s">
        <v>201</v>
      </c>
      <c r="S1358" t="s">
        <v>202</v>
      </c>
      <c r="T1358" t="s">
        <v>203</v>
      </c>
      <c r="U1358" t="s">
        <v>2094</v>
      </c>
      <c r="V1358" t="s">
        <v>2199</v>
      </c>
      <c r="W1358" t="s">
        <v>658</v>
      </c>
    </row>
    <row r="1359" spans="1:23" x14ac:dyDescent="0.25">
      <c r="A1359" s="15">
        <v>43215</v>
      </c>
      <c r="B1359" t="s">
        <v>1847</v>
      </c>
      <c r="C1359" t="s">
        <v>194</v>
      </c>
      <c r="E1359" t="s">
        <v>195</v>
      </c>
      <c r="F1359">
        <v>75.92</v>
      </c>
      <c r="G1359">
        <v>75.92</v>
      </c>
      <c r="H1359" t="s">
        <v>196</v>
      </c>
      <c r="I1359" t="s">
        <v>197</v>
      </c>
      <c r="J1359">
        <v>75.92</v>
      </c>
      <c r="K1359">
        <v>75.92</v>
      </c>
      <c r="L1359" t="s">
        <v>1847</v>
      </c>
      <c r="M1359" t="s">
        <v>198</v>
      </c>
      <c r="N1359" t="s">
        <v>307</v>
      </c>
      <c r="O1359">
        <v>0</v>
      </c>
      <c r="P1359" t="s">
        <v>200</v>
      </c>
      <c r="Q1359">
        <v>53065</v>
      </c>
      <c r="R1359" t="s">
        <v>201</v>
      </c>
      <c r="S1359" t="s">
        <v>202</v>
      </c>
      <c r="T1359" t="s">
        <v>203</v>
      </c>
      <c r="U1359" t="s">
        <v>2094</v>
      </c>
      <c r="V1359" t="s">
        <v>2200</v>
      </c>
      <c r="W1359" t="s">
        <v>658</v>
      </c>
    </row>
    <row r="1360" spans="1:23" x14ac:dyDescent="0.25">
      <c r="A1360" s="15">
        <v>43215</v>
      </c>
      <c r="B1360" t="s">
        <v>1847</v>
      </c>
      <c r="C1360" t="s">
        <v>194</v>
      </c>
      <c r="E1360" t="s">
        <v>195</v>
      </c>
      <c r="F1360">
        <v>161.04</v>
      </c>
      <c r="G1360">
        <v>161.04</v>
      </c>
      <c r="H1360" t="s">
        <v>196</v>
      </c>
      <c r="I1360" t="s">
        <v>197</v>
      </c>
      <c r="J1360">
        <v>161.04</v>
      </c>
      <c r="K1360">
        <v>161.04</v>
      </c>
      <c r="L1360" t="s">
        <v>1847</v>
      </c>
      <c r="M1360" t="s">
        <v>198</v>
      </c>
      <c r="N1360" t="s">
        <v>307</v>
      </c>
      <c r="O1360">
        <v>0</v>
      </c>
      <c r="P1360" t="s">
        <v>200</v>
      </c>
      <c r="Q1360">
        <v>53066</v>
      </c>
      <c r="R1360" t="s">
        <v>201</v>
      </c>
      <c r="S1360" t="s">
        <v>202</v>
      </c>
      <c r="T1360" t="s">
        <v>203</v>
      </c>
      <c r="U1360" t="s">
        <v>2094</v>
      </c>
      <c r="V1360" t="s">
        <v>2201</v>
      </c>
      <c r="W1360" t="s">
        <v>658</v>
      </c>
    </row>
    <row r="1361" spans="1:23" x14ac:dyDescent="0.25">
      <c r="A1361" s="15">
        <v>43215</v>
      </c>
      <c r="B1361" t="s">
        <v>1847</v>
      </c>
      <c r="C1361" t="s">
        <v>194</v>
      </c>
      <c r="E1361" t="s">
        <v>195</v>
      </c>
      <c r="F1361">
        <v>29.02</v>
      </c>
      <c r="G1361">
        <v>29.02</v>
      </c>
      <c r="H1361" t="s">
        <v>196</v>
      </c>
      <c r="I1361" t="s">
        <v>197</v>
      </c>
      <c r="J1361">
        <v>29.02</v>
      </c>
      <c r="K1361">
        <v>29.02</v>
      </c>
      <c r="L1361" t="s">
        <v>1847</v>
      </c>
      <c r="M1361" t="s">
        <v>198</v>
      </c>
      <c r="N1361" t="s">
        <v>307</v>
      </c>
      <c r="O1361">
        <v>0</v>
      </c>
      <c r="P1361" t="s">
        <v>200</v>
      </c>
      <c r="Q1361">
        <v>53067</v>
      </c>
      <c r="R1361" t="s">
        <v>201</v>
      </c>
      <c r="S1361" t="s">
        <v>202</v>
      </c>
      <c r="T1361" t="s">
        <v>203</v>
      </c>
      <c r="U1361" t="s">
        <v>2094</v>
      </c>
      <c r="V1361" t="s">
        <v>2202</v>
      </c>
      <c r="W1361" t="s">
        <v>658</v>
      </c>
    </row>
    <row r="1362" spans="1:23" x14ac:dyDescent="0.25">
      <c r="A1362" s="15">
        <v>43215</v>
      </c>
      <c r="B1362" t="s">
        <v>1847</v>
      </c>
      <c r="C1362" t="s">
        <v>194</v>
      </c>
      <c r="E1362" t="s">
        <v>195</v>
      </c>
      <c r="F1362">
        <v>35.14</v>
      </c>
      <c r="G1362">
        <v>35.14</v>
      </c>
      <c r="H1362" t="s">
        <v>196</v>
      </c>
      <c r="I1362" t="s">
        <v>197</v>
      </c>
      <c r="J1362">
        <v>35.14</v>
      </c>
      <c r="K1362">
        <v>35.14</v>
      </c>
      <c r="L1362" t="s">
        <v>1847</v>
      </c>
      <c r="M1362" t="s">
        <v>198</v>
      </c>
      <c r="N1362" t="s">
        <v>307</v>
      </c>
      <c r="O1362">
        <v>0</v>
      </c>
      <c r="P1362" t="s">
        <v>200</v>
      </c>
      <c r="Q1362">
        <v>53068</v>
      </c>
      <c r="R1362" t="s">
        <v>201</v>
      </c>
      <c r="S1362" t="s">
        <v>202</v>
      </c>
      <c r="T1362" t="s">
        <v>203</v>
      </c>
      <c r="U1362" t="s">
        <v>2094</v>
      </c>
      <c r="V1362" t="s">
        <v>2203</v>
      </c>
      <c r="W1362" t="s">
        <v>658</v>
      </c>
    </row>
    <row r="1363" spans="1:23" x14ac:dyDescent="0.25">
      <c r="A1363" s="15">
        <v>43215</v>
      </c>
      <c r="B1363" t="s">
        <v>1847</v>
      </c>
      <c r="C1363" t="s">
        <v>194</v>
      </c>
      <c r="E1363" t="s">
        <v>195</v>
      </c>
      <c r="F1363">
        <v>16.100000000000001</v>
      </c>
      <c r="G1363">
        <v>16.100000000000001</v>
      </c>
      <c r="H1363" t="s">
        <v>196</v>
      </c>
      <c r="I1363" t="s">
        <v>197</v>
      </c>
      <c r="J1363">
        <v>16.100000000000001</v>
      </c>
      <c r="K1363">
        <v>16.100000000000001</v>
      </c>
      <c r="L1363" t="s">
        <v>1847</v>
      </c>
      <c r="M1363" t="s">
        <v>198</v>
      </c>
      <c r="N1363" t="s">
        <v>307</v>
      </c>
      <c r="O1363">
        <v>0</v>
      </c>
      <c r="P1363" t="s">
        <v>200</v>
      </c>
      <c r="Q1363">
        <v>53069</v>
      </c>
      <c r="R1363" t="s">
        <v>201</v>
      </c>
      <c r="S1363" t="s">
        <v>202</v>
      </c>
      <c r="T1363" t="s">
        <v>203</v>
      </c>
      <c r="U1363" t="s">
        <v>2094</v>
      </c>
      <c r="V1363" t="s">
        <v>2204</v>
      </c>
      <c r="W1363" t="s">
        <v>658</v>
      </c>
    </row>
    <row r="1364" spans="1:23" x14ac:dyDescent="0.25">
      <c r="A1364" s="15">
        <v>43215</v>
      </c>
      <c r="B1364" t="s">
        <v>1847</v>
      </c>
      <c r="C1364" t="s">
        <v>194</v>
      </c>
      <c r="E1364" t="s">
        <v>195</v>
      </c>
      <c r="F1364">
        <v>30.1</v>
      </c>
      <c r="G1364">
        <v>30.1</v>
      </c>
      <c r="H1364" t="s">
        <v>196</v>
      </c>
      <c r="I1364" t="s">
        <v>197</v>
      </c>
      <c r="J1364">
        <v>30.1</v>
      </c>
      <c r="K1364">
        <v>30.1</v>
      </c>
      <c r="L1364" t="s">
        <v>1847</v>
      </c>
      <c r="M1364" t="s">
        <v>198</v>
      </c>
      <c r="N1364" t="s">
        <v>307</v>
      </c>
      <c r="O1364">
        <v>0</v>
      </c>
      <c r="P1364" t="s">
        <v>200</v>
      </c>
      <c r="Q1364">
        <v>53070</v>
      </c>
      <c r="R1364" t="s">
        <v>201</v>
      </c>
      <c r="S1364" t="s">
        <v>202</v>
      </c>
      <c r="T1364" t="s">
        <v>203</v>
      </c>
      <c r="U1364" t="s">
        <v>2094</v>
      </c>
      <c r="V1364" t="s">
        <v>2205</v>
      </c>
      <c r="W1364" t="s">
        <v>658</v>
      </c>
    </row>
    <row r="1365" spans="1:23" x14ac:dyDescent="0.25">
      <c r="A1365" s="15">
        <v>43215</v>
      </c>
      <c r="B1365" t="s">
        <v>1847</v>
      </c>
      <c r="C1365" t="s">
        <v>194</v>
      </c>
      <c r="E1365" t="s">
        <v>195</v>
      </c>
      <c r="F1365">
        <v>16.100000000000001</v>
      </c>
      <c r="G1365">
        <v>16.100000000000001</v>
      </c>
      <c r="H1365" t="s">
        <v>196</v>
      </c>
      <c r="I1365" t="s">
        <v>197</v>
      </c>
      <c r="J1365">
        <v>16.100000000000001</v>
      </c>
      <c r="K1365">
        <v>16.100000000000001</v>
      </c>
      <c r="L1365" t="s">
        <v>1847</v>
      </c>
      <c r="M1365" t="s">
        <v>198</v>
      </c>
      <c r="N1365" t="s">
        <v>307</v>
      </c>
      <c r="O1365">
        <v>0</v>
      </c>
      <c r="P1365" t="s">
        <v>200</v>
      </c>
      <c r="Q1365">
        <v>53071</v>
      </c>
      <c r="R1365" t="s">
        <v>201</v>
      </c>
      <c r="S1365" t="s">
        <v>202</v>
      </c>
      <c r="T1365" t="s">
        <v>203</v>
      </c>
      <c r="U1365" t="s">
        <v>2094</v>
      </c>
      <c r="V1365" t="s">
        <v>2206</v>
      </c>
      <c r="W1365" t="s">
        <v>658</v>
      </c>
    </row>
    <row r="1366" spans="1:23" x14ac:dyDescent="0.25">
      <c r="A1366" s="15">
        <v>43215</v>
      </c>
      <c r="B1366" t="s">
        <v>1847</v>
      </c>
      <c r="C1366" t="s">
        <v>194</v>
      </c>
      <c r="E1366" t="s">
        <v>195</v>
      </c>
      <c r="F1366">
        <v>8.68</v>
      </c>
      <c r="G1366">
        <v>8.68</v>
      </c>
      <c r="H1366" t="s">
        <v>196</v>
      </c>
      <c r="I1366" t="s">
        <v>197</v>
      </c>
      <c r="J1366">
        <v>8.68</v>
      </c>
      <c r="K1366">
        <v>8.68</v>
      </c>
      <c r="L1366" t="s">
        <v>1847</v>
      </c>
      <c r="M1366" t="s">
        <v>198</v>
      </c>
      <c r="N1366" t="s">
        <v>307</v>
      </c>
      <c r="O1366">
        <v>0</v>
      </c>
      <c r="P1366" t="s">
        <v>200</v>
      </c>
      <c r="Q1366">
        <v>53072</v>
      </c>
      <c r="R1366" t="s">
        <v>201</v>
      </c>
      <c r="S1366" t="s">
        <v>202</v>
      </c>
      <c r="T1366" t="s">
        <v>203</v>
      </c>
      <c r="U1366" t="s">
        <v>2094</v>
      </c>
      <c r="V1366" t="s">
        <v>2207</v>
      </c>
      <c r="W1366" t="s">
        <v>658</v>
      </c>
    </row>
    <row r="1367" spans="1:23" x14ac:dyDescent="0.25">
      <c r="A1367" s="15">
        <v>43215</v>
      </c>
      <c r="B1367" t="s">
        <v>1847</v>
      </c>
      <c r="C1367" t="s">
        <v>194</v>
      </c>
      <c r="E1367" t="s">
        <v>195</v>
      </c>
      <c r="F1367">
        <v>352.54</v>
      </c>
      <c r="G1367">
        <v>352.54</v>
      </c>
      <c r="H1367" t="s">
        <v>196</v>
      </c>
      <c r="I1367" t="s">
        <v>197</v>
      </c>
      <c r="J1367">
        <v>352.54</v>
      </c>
      <c r="K1367">
        <v>352.54</v>
      </c>
      <c r="L1367" t="s">
        <v>1847</v>
      </c>
      <c r="M1367" t="s">
        <v>198</v>
      </c>
      <c r="N1367" t="s">
        <v>307</v>
      </c>
      <c r="O1367">
        <v>0</v>
      </c>
      <c r="P1367" t="s">
        <v>200</v>
      </c>
      <c r="Q1367">
        <v>53073</v>
      </c>
      <c r="R1367" t="s">
        <v>201</v>
      </c>
      <c r="S1367" t="s">
        <v>202</v>
      </c>
      <c r="T1367" t="s">
        <v>203</v>
      </c>
      <c r="U1367" t="s">
        <v>2094</v>
      </c>
      <c r="V1367" t="s">
        <v>2208</v>
      </c>
      <c r="W1367" t="s">
        <v>658</v>
      </c>
    </row>
    <row r="1368" spans="1:23" x14ac:dyDescent="0.25">
      <c r="A1368" s="15">
        <v>43215</v>
      </c>
      <c r="B1368" t="s">
        <v>1847</v>
      </c>
      <c r="C1368" t="s">
        <v>194</v>
      </c>
      <c r="E1368" t="s">
        <v>195</v>
      </c>
      <c r="F1368">
        <v>15.06</v>
      </c>
      <c r="G1368">
        <v>15.06</v>
      </c>
      <c r="H1368" t="s">
        <v>196</v>
      </c>
      <c r="I1368" t="s">
        <v>197</v>
      </c>
      <c r="J1368">
        <v>15.06</v>
      </c>
      <c r="K1368">
        <v>15.06</v>
      </c>
      <c r="L1368" t="s">
        <v>1847</v>
      </c>
      <c r="M1368" t="s">
        <v>198</v>
      </c>
      <c r="N1368" t="s">
        <v>307</v>
      </c>
      <c r="O1368">
        <v>0</v>
      </c>
      <c r="P1368" t="s">
        <v>200</v>
      </c>
      <c r="Q1368">
        <v>53074</v>
      </c>
      <c r="R1368" t="s">
        <v>201</v>
      </c>
      <c r="S1368" t="s">
        <v>202</v>
      </c>
      <c r="T1368" t="s">
        <v>203</v>
      </c>
      <c r="U1368" t="s">
        <v>2094</v>
      </c>
      <c r="V1368" t="s">
        <v>2209</v>
      </c>
      <c r="W1368" t="s">
        <v>658</v>
      </c>
    </row>
    <row r="1369" spans="1:23" x14ac:dyDescent="0.25">
      <c r="A1369" s="15">
        <v>43215</v>
      </c>
      <c r="B1369" t="s">
        <v>1847</v>
      </c>
      <c r="C1369" t="s">
        <v>194</v>
      </c>
      <c r="E1369" t="s">
        <v>195</v>
      </c>
      <c r="F1369">
        <v>28.17</v>
      </c>
      <c r="G1369">
        <v>28.17</v>
      </c>
      <c r="H1369" t="s">
        <v>196</v>
      </c>
      <c r="I1369" t="s">
        <v>197</v>
      </c>
      <c r="J1369">
        <v>28.17</v>
      </c>
      <c r="K1369">
        <v>28.17</v>
      </c>
      <c r="L1369" t="s">
        <v>1847</v>
      </c>
      <c r="M1369" t="s">
        <v>198</v>
      </c>
      <c r="N1369" t="s">
        <v>307</v>
      </c>
      <c r="O1369">
        <v>0</v>
      </c>
      <c r="P1369" t="s">
        <v>200</v>
      </c>
      <c r="Q1369">
        <v>53075</v>
      </c>
      <c r="R1369" t="s">
        <v>201</v>
      </c>
      <c r="S1369" t="s">
        <v>202</v>
      </c>
      <c r="T1369" t="s">
        <v>203</v>
      </c>
      <c r="U1369" t="s">
        <v>2094</v>
      </c>
      <c r="V1369" t="s">
        <v>2210</v>
      </c>
      <c r="W1369" t="s">
        <v>658</v>
      </c>
    </row>
    <row r="1370" spans="1:23" x14ac:dyDescent="0.25">
      <c r="A1370" s="15">
        <v>43215</v>
      </c>
      <c r="B1370" t="s">
        <v>1847</v>
      </c>
      <c r="C1370" t="s">
        <v>194</v>
      </c>
      <c r="E1370" t="s">
        <v>195</v>
      </c>
      <c r="F1370">
        <v>12.42</v>
      </c>
      <c r="G1370">
        <v>12.42</v>
      </c>
      <c r="H1370" t="s">
        <v>196</v>
      </c>
      <c r="I1370" t="s">
        <v>197</v>
      </c>
      <c r="J1370">
        <v>12.42</v>
      </c>
      <c r="K1370">
        <v>12.42</v>
      </c>
      <c r="L1370" t="s">
        <v>1847</v>
      </c>
      <c r="M1370" t="s">
        <v>198</v>
      </c>
      <c r="N1370" t="s">
        <v>307</v>
      </c>
      <c r="O1370">
        <v>0</v>
      </c>
      <c r="P1370" t="s">
        <v>200</v>
      </c>
      <c r="Q1370">
        <v>53076</v>
      </c>
      <c r="R1370" t="s">
        <v>201</v>
      </c>
      <c r="S1370" t="s">
        <v>202</v>
      </c>
      <c r="T1370" t="s">
        <v>203</v>
      </c>
      <c r="U1370" t="s">
        <v>2094</v>
      </c>
      <c r="V1370" t="s">
        <v>2211</v>
      </c>
      <c r="W1370" t="s">
        <v>658</v>
      </c>
    </row>
    <row r="1371" spans="1:23" x14ac:dyDescent="0.25">
      <c r="A1371" s="15">
        <v>43215</v>
      </c>
      <c r="B1371" t="s">
        <v>1847</v>
      </c>
      <c r="C1371" t="s">
        <v>194</v>
      </c>
      <c r="E1371" t="s">
        <v>195</v>
      </c>
      <c r="F1371">
        <v>6.9</v>
      </c>
      <c r="G1371">
        <v>6.9</v>
      </c>
      <c r="H1371" t="s">
        <v>196</v>
      </c>
      <c r="I1371" t="s">
        <v>197</v>
      </c>
      <c r="J1371">
        <v>6.9</v>
      </c>
      <c r="K1371">
        <v>6.9</v>
      </c>
      <c r="L1371" t="s">
        <v>1847</v>
      </c>
      <c r="M1371" t="s">
        <v>198</v>
      </c>
      <c r="N1371" t="s">
        <v>307</v>
      </c>
      <c r="O1371">
        <v>0</v>
      </c>
      <c r="P1371" t="s">
        <v>200</v>
      </c>
      <c r="Q1371">
        <v>53077</v>
      </c>
      <c r="R1371" t="s">
        <v>201</v>
      </c>
      <c r="S1371" t="s">
        <v>202</v>
      </c>
      <c r="T1371" t="s">
        <v>203</v>
      </c>
      <c r="U1371" t="s">
        <v>2094</v>
      </c>
      <c r="V1371" t="s">
        <v>2212</v>
      </c>
      <c r="W1371" t="s">
        <v>658</v>
      </c>
    </row>
    <row r="1372" spans="1:23" x14ac:dyDescent="0.25">
      <c r="A1372" s="15">
        <v>43215</v>
      </c>
      <c r="B1372" t="s">
        <v>1847</v>
      </c>
      <c r="C1372" t="s">
        <v>194</v>
      </c>
      <c r="E1372" t="s">
        <v>195</v>
      </c>
      <c r="F1372">
        <v>63.89</v>
      </c>
      <c r="G1372">
        <v>63.89</v>
      </c>
      <c r="H1372" t="s">
        <v>196</v>
      </c>
      <c r="I1372" t="s">
        <v>197</v>
      </c>
      <c r="J1372">
        <v>63.89</v>
      </c>
      <c r="K1372">
        <v>63.89</v>
      </c>
      <c r="L1372" t="s">
        <v>1847</v>
      </c>
      <c r="M1372" t="s">
        <v>198</v>
      </c>
      <c r="N1372" t="s">
        <v>307</v>
      </c>
      <c r="O1372">
        <v>0</v>
      </c>
      <c r="P1372" t="s">
        <v>200</v>
      </c>
      <c r="Q1372">
        <v>53078</v>
      </c>
      <c r="R1372" t="s">
        <v>201</v>
      </c>
      <c r="S1372" t="s">
        <v>202</v>
      </c>
      <c r="T1372" t="s">
        <v>203</v>
      </c>
      <c r="U1372" t="s">
        <v>2094</v>
      </c>
      <c r="V1372" t="s">
        <v>2213</v>
      </c>
      <c r="W1372" t="s">
        <v>658</v>
      </c>
    </row>
    <row r="1373" spans="1:23" x14ac:dyDescent="0.25">
      <c r="A1373" s="15">
        <v>43215</v>
      </c>
      <c r="B1373" t="s">
        <v>1847</v>
      </c>
      <c r="C1373" t="s">
        <v>194</v>
      </c>
      <c r="E1373" t="s">
        <v>195</v>
      </c>
      <c r="F1373">
        <v>31.46</v>
      </c>
      <c r="G1373">
        <v>31.46</v>
      </c>
      <c r="H1373" t="s">
        <v>196</v>
      </c>
      <c r="I1373" t="s">
        <v>197</v>
      </c>
      <c r="J1373">
        <v>31.46</v>
      </c>
      <c r="K1373">
        <v>31.46</v>
      </c>
      <c r="L1373" t="s">
        <v>1847</v>
      </c>
      <c r="M1373" t="s">
        <v>198</v>
      </c>
      <c r="N1373" t="s">
        <v>307</v>
      </c>
      <c r="O1373">
        <v>0</v>
      </c>
      <c r="P1373" t="s">
        <v>200</v>
      </c>
      <c r="Q1373">
        <v>53079</v>
      </c>
      <c r="R1373" t="s">
        <v>201</v>
      </c>
      <c r="S1373" t="s">
        <v>202</v>
      </c>
      <c r="T1373" t="s">
        <v>203</v>
      </c>
      <c r="U1373" t="s">
        <v>2094</v>
      </c>
      <c r="V1373" t="s">
        <v>2214</v>
      </c>
      <c r="W1373" t="s">
        <v>658</v>
      </c>
    </row>
    <row r="1374" spans="1:23" x14ac:dyDescent="0.25">
      <c r="A1374" s="15">
        <v>43215</v>
      </c>
      <c r="B1374" t="s">
        <v>1847</v>
      </c>
      <c r="C1374" t="s">
        <v>194</v>
      </c>
      <c r="E1374" t="s">
        <v>195</v>
      </c>
      <c r="F1374">
        <v>204.25</v>
      </c>
      <c r="G1374">
        <v>204.25</v>
      </c>
      <c r="H1374" t="s">
        <v>196</v>
      </c>
      <c r="I1374" t="s">
        <v>197</v>
      </c>
      <c r="J1374">
        <v>204.25</v>
      </c>
      <c r="K1374">
        <v>204.25</v>
      </c>
      <c r="L1374" t="s">
        <v>1847</v>
      </c>
      <c r="M1374" t="s">
        <v>198</v>
      </c>
      <c r="N1374" t="s">
        <v>307</v>
      </c>
      <c r="O1374">
        <v>0</v>
      </c>
      <c r="P1374" t="s">
        <v>200</v>
      </c>
      <c r="Q1374">
        <v>53080</v>
      </c>
      <c r="R1374" t="s">
        <v>201</v>
      </c>
      <c r="S1374" t="s">
        <v>202</v>
      </c>
      <c r="T1374" t="s">
        <v>203</v>
      </c>
      <c r="U1374" t="s">
        <v>2094</v>
      </c>
      <c r="V1374" t="s">
        <v>2215</v>
      </c>
      <c r="W1374" t="s">
        <v>658</v>
      </c>
    </row>
    <row r="1375" spans="1:23" x14ac:dyDescent="0.25">
      <c r="A1375" s="15">
        <v>43215</v>
      </c>
      <c r="B1375" t="s">
        <v>1847</v>
      </c>
      <c r="C1375" t="s">
        <v>194</v>
      </c>
      <c r="E1375" t="s">
        <v>195</v>
      </c>
      <c r="F1375">
        <v>12.91</v>
      </c>
      <c r="G1375">
        <v>12.91</v>
      </c>
      <c r="H1375" t="s">
        <v>196</v>
      </c>
      <c r="I1375" t="s">
        <v>197</v>
      </c>
      <c r="J1375">
        <v>12.91</v>
      </c>
      <c r="K1375">
        <v>12.91</v>
      </c>
      <c r="L1375" t="s">
        <v>1847</v>
      </c>
      <c r="M1375" t="s">
        <v>198</v>
      </c>
      <c r="N1375" t="s">
        <v>307</v>
      </c>
      <c r="O1375">
        <v>0</v>
      </c>
      <c r="P1375" t="s">
        <v>200</v>
      </c>
      <c r="Q1375">
        <v>53081</v>
      </c>
      <c r="R1375" t="s">
        <v>201</v>
      </c>
      <c r="S1375" t="s">
        <v>202</v>
      </c>
      <c r="T1375" t="s">
        <v>203</v>
      </c>
      <c r="U1375" t="s">
        <v>2094</v>
      </c>
      <c r="V1375" t="s">
        <v>2216</v>
      </c>
      <c r="W1375" t="s">
        <v>658</v>
      </c>
    </row>
    <row r="1376" spans="1:23" x14ac:dyDescent="0.25">
      <c r="A1376" s="15">
        <v>43215</v>
      </c>
      <c r="B1376" t="s">
        <v>1847</v>
      </c>
      <c r="C1376" t="s">
        <v>194</v>
      </c>
      <c r="E1376" t="s">
        <v>195</v>
      </c>
      <c r="F1376">
        <v>6.9</v>
      </c>
      <c r="G1376">
        <v>6.9</v>
      </c>
      <c r="H1376" t="s">
        <v>196</v>
      </c>
      <c r="I1376" t="s">
        <v>197</v>
      </c>
      <c r="J1376">
        <v>6.9</v>
      </c>
      <c r="K1376">
        <v>6.9</v>
      </c>
      <c r="L1376" t="s">
        <v>1847</v>
      </c>
      <c r="M1376" t="s">
        <v>198</v>
      </c>
      <c r="N1376" t="s">
        <v>307</v>
      </c>
      <c r="O1376">
        <v>0</v>
      </c>
      <c r="P1376" t="s">
        <v>200</v>
      </c>
      <c r="Q1376">
        <v>53082</v>
      </c>
      <c r="R1376" t="s">
        <v>201</v>
      </c>
      <c r="S1376" t="s">
        <v>202</v>
      </c>
      <c r="T1376" t="s">
        <v>203</v>
      </c>
      <c r="U1376" t="s">
        <v>2094</v>
      </c>
      <c r="V1376" t="s">
        <v>2217</v>
      </c>
      <c r="W1376" t="s">
        <v>658</v>
      </c>
    </row>
    <row r="1377" spans="1:23" x14ac:dyDescent="0.25">
      <c r="A1377" s="15">
        <v>43215</v>
      </c>
      <c r="B1377" t="s">
        <v>1847</v>
      </c>
      <c r="C1377" t="s">
        <v>194</v>
      </c>
      <c r="E1377" t="s">
        <v>195</v>
      </c>
      <c r="F1377">
        <v>6.9</v>
      </c>
      <c r="G1377">
        <v>6.9</v>
      </c>
      <c r="H1377" t="s">
        <v>196</v>
      </c>
      <c r="I1377" t="s">
        <v>197</v>
      </c>
      <c r="J1377">
        <v>6.9</v>
      </c>
      <c r="K1377">
        <v>6.9</v>
      </c>
      <c r="L1377" t="s">
        <v>1847</v>
      </c>
      <c r="M1377" t="s">
        <v>198</v>
      </c>
      <c r="N1377" t="s">
        <v>307</v>
      </c>
      <c r="O1377">
        <v>0</v>
      </c>
      <c r="P1377" t="s">
        <v>200</v>
      </c>
      <c r="Q1377">
        <v>53083</v>
      </c>
      <c r="R1377" t="s">
        <v>201</v>
      </c>
      <c r="S1377" t="s">
        <v>202</v>
      </c>
      <c r="T1377" t="s">
        <v>203</v>
      </c>
      <c r="U1377" t="s">
        <v>2094</v>
      </c>
      <c r="V1377" t="s">
        <v>2218</v>
      </c>
      <c r="W1377" t="s">
        <v>658</v>
      </c>
    </row>
    <row r="1378" spans="1:23" x14ac:dyDescent="0.25">
      <c r="A1378" s="15">
        <v>43215</v>
      </c>
      <c r="B1378" t="s">
        <v>1847</v>
      </c>
      <c r="C1378" t="s">
        <v>194</v>
      </c>
      <c r="E1378" t="s">
        <v>195</v>
      </c>
      <c r="F1378">
        <v>12.42</v>
      </c>
      <c r="G1378">
        <v>12.42</v>
      </c>
      <c r="H1378" t="s">
        <v>196</v>
      </c>
      <c r="I1378" t="s">
        <v>197</v>
      </c>
      <c r="J1378">
        <v>12.42</v>
      </c>
      <c r="K1378">
        <v>12.42</v>
      </c>
      <c r="L1378" t="s">
        <v>1847</v>
      </c>
      <c r="M1378" t="s">
        <v>198</v>
      </c>
      <c r="N1378" t="s">
        <v>307</v>
      </c>
      <c r="O1378">
        <v>0</v>
      </c>
      <c r="P1378" t="s">
        <v>200</v>
      </c>
      <c r="Q1378">
        <v>53084</v>
      </c>
      <c r="R1378" t="s">
        <v>201</v>
      </c>
      <c r="S1378" t="s">
        <v>202</v>
      </c>
      <c r="T1378" t="s">
        <v>203</v>
      </c>
      <c r="U1378" t="s">
        <v>2094</v>
      </c>
      <c r="V1378" t="s">
        <v>2219</v>
      </c>
      <c r="W1378" t="s">
        <v>658</v>
      </c>
    </row>
    <row r="1379" spans="1:23" x14ac:dyDescent="0.25">
      <c r="A1379" s="15">
        <v>43215</v>
      </c>
      <c r="B1379" t="s">
        <v>1847</v>
      </c>
      <c r="C1379" t="s">
        <v>194</v>
      </c>
      <c r="E1379" t="s">
        <v>195</v>
      </c>
      <c r="F1379">
        <v>6.9</v>
      </c>
      <c r="G1379">
        <v>6.9</v>
      </c>
      <c r="H1379" t="s">
        <v>196</v>
      </c>
      <c r="I1379" t="s">
        <v>197</v>
      </c>
      <c r="J1379">
        <v>6.9</v>
      </c>
      <c r="K1379">
        <v>6.9</v>
      </c>
      <c r="L1379" t="s">
        <v>1847</v>
      </c>
      <c r="M1379" t="s">
        <v>198</v>
      </c>
      <c r="N1379" t="s">
        <v>307</v>
      </c>
      <c r="O1379">
        <v>0</v>
      </c>
      <c r="P1379" t="s">
        <v>200</v>
      </c>
      <c r="Q1379">
        <v>53085</v>
      </c>
      <c r="R1379" t="s">
        <v>201</v>
      </c>
      <c r="S1379" t="s">
        <v>202</v>
      </c>
      <c r="T1379" t="s">
        <v>203</v>
      </c>
      <c r="U1379" t="s">
        <v>2094</v>
      </c>
      <c r="V1379" t="s">
        <v>2220</v>
      </c>
      <c r="W1379" t="s">
        <v>658</v>
      </c>
    </row>
    <row r="1380" spans="1:23" x14ac:dyDescent="0.25">
      <c r="A1380" s="15">
        <v>43215</v>
      </c>
      <c r="B1380" t="s">
        <v>1847</v>
      </c>
      <c r="C1380" t="s">
        <v>194</v>
      </c>
      <c r="E1380" t="s">
        <v>195</v>
      </c>
      <c r="F1380">
        <v>6.9</v>
      </c>
      <c r="G1380">
        <v>6.9</v>
      </c>
      <c r="H1380" t="s">
        <v>196</v>
      </c>
      <c r="I1380" t="s">
        <v>197</v>
      </c>
      <c r="J1380">
        <v>6.9</v>
      </c>
      <c r="K1380">
        <v>6.9</v>
      </c>
      <c r="L1380" t="s">
        <v>1847</v>
      </c>
      <c r="M1380" t="s">
        <v>198</v>
      </c>
      <c r="N1380" t="s">
        <v>307</v>
      </c>
      <c r="O1380">
        <v>0</v>
      </c>
      <c r="P1380" t="s">
        <v>200</v>
      </c>
      <c r="Q1380">
        <v>53086</v>
      </c>
      <c r="R1380" t="s">
        <v>201</v>
      </c>
      <c r="S1380" t="s">
        <v>202</v>
      </c>
      <c r="T1380" t="s">
        <v>203</v>
      </c>
      <c r="U1380" t="s">
        <v>2094</v>
      </c>
      <c r="V1380" t="s">
        <v>2221</v>
      </c>
      <c r="W1380" t="s">
        <v>658</v>
      </c>
    </row>
    <row r="1381" spans="1:23" x14ac:dyDescent="0.25">
      <c r="A1381" s="15">
        <v>43215</v>
      </c>
      <c r="B1381" t="s">
        <v>1847</v>
      </c>
      <c r="C1381" t="s">
        <v>194</v>
      </c>
      <c r="E1381" t="s">
        <v>195</v>
      </c>
      <c r="F1381">
        <v>6.9</v>
      </c>
      <c r="G1381">
        <v>6.9</v>
      </c>
      <c r="H1381" t="s">
        <v>196</v>
      </c>
      <c r="I1381" t="s">
        <v>197</v>
      </c>
      <c r="J1381">
        <v>6.9</v>
      </c>
      <c r="K1381">
        <v>6.9</v>
      </c>
      <c r="L1381" t="s">
        <v>1847</v>
      </c>
      <c r="M1381" t="s">
        <v>198</v>
      </c>
      <c r="N1381" t="s">
        <v>307</v>
      </c>
      <c r="O1381">
        <v>0</v>
      </c>
      <c r="P1381" t="s">
        <v>200</v>
      </c>
      <c r="Q1381">
        <v>53087</v>
      </c>
      <c r="R1381" t="s">
        <v>201</v>
      </c>
      <c r="S1381" t="s">
        <v>202</v>
      </c>
      <c r="T1381" t="s">
        <v>203</v>
      </c>
      <c r="U1381" t="s">
        <v>2094</v>
      </c>
      <c r="V1381" t="s">
        <v>2222</v>
      </c>
      <c r="W1381" t="s">
        <v>658</v>
      </c>
    </row>
    <row r="1382" spans="1:23" x14ac:dyDescent="0.25">
      <c r="A1382" s="15">
        <v>43215</v>
      </c>
      <c r="B1382" t="s">
        <v>1847</v>
      </c>
      <c r="C1382" t="s">
        <v>194</v>
      </c>
      <c r="E1382" t="s">
        <v>195</v>
      </c>
      <c r="F1382">
        <v>2.39</v>
      </c>
      <c r="G1382">
        <v>2.39</v>
      </c>
      <c r="H1382" t="s">
        <v>196</v>
      </c>
      <c r="I1382" t="s">
        <v>197</v>
      </c>
      <c r="J1382">
        <v>2.39</v>
      </c>
      <c r="K1382">
        <v>2.39</v>
      </c>
      <c r="L1382" t="s">
        <v>1847</v>
      </c>
      <c r="M1382" t="s">
        <v>198</v>
      </c>
      <c r="N1382" t="s">
        <v>307</v>
      </c>
      <c r="O1382">
        <v>0</v>
      </c>
      <c r="P1382" t="s">
        <v>200</v>
      </c>
      <c r="Q1382">
        <v>53088</v>
      </c>
      <c r="R1382" t="s">
        <v>201</v>
      </c>
      <c r="S1382" t="s">
        <v>202</v>
      </c>
      <c r="T1382" t="s">
        <v>203</v>
      </c>
      <c r="U1382" t="s">
        <v>2094</v>
      </c>
      <c r="V1382" t="s">
        <v>2223</v>
      </c>
      <c r="W1382" t="s">
        <v>658</v>
      </c>
    </row>
    <row r="1383" spans="1:23" x14ac:dyDescent="0.25">
      <c r="A1383" s="15">
        <v>43215</v>
      </c>
      <c r="B1383" t="s">
        <v>1847</v>
      </c>
      <c r="C1383" t="s">
        <v>194</v>
      </c>
      <c r="E1383" t="s">
        <v>195</v>
      </c>
      <c r="F1383">
        <v>29.74</v>
      </c>
      <c r="G1383">
        <v>29.74</v>
      </c>
      <c r="H1383" t="s">
        <v>196</v>
      </c>
      <c r="I1383" t="s">
        <v>197</v>
      </c>
      <c r="J1383">
        <v>29.74</v>
      </c>
      <c r="K1383">
        <v>29.74</v>
      </c>
      <c r="L1383" t="s">
        <v>1847</v>
      </c>
      <c r="M1383" t="s">
        <v>198</v>
      </c>
      <c r="N1383" t="s">
        <v>307</v>
      </c>
      <c r="O1383">
        <v>0</v>
      </c>
      <c r="P1383" t="s">
        <v>200</v>
      </c>
      <c r="Q1383">
        <v>53089</v>
      </c>
      <c r="R1383" t="s">
        <v>201</v>
      </c>
      <c r="S1383" t="s">
        <v>202</v>
      </c>
      <c r="T1383" t="s">
        <v>203</v>
      </c>
      <c r="U1383" t="s">
        <v>2094</v>
      </c>
      <c r="V1383" t="s">
        <v>2224</v>
      </c>
      <c r="W1383" t="s">
        <v>658</v>
      </c>
    </row>
    <row r="1384" spans="1:23" x14ac:dyDescent="0.25">
      <c r="A1384" s="15">
        <v>43215</v>
      </c>
      <c r="B1384" t="s">
        <v>1847</v>
      </c>
      <c r="C1384" t="s">
        <v>194</v>
      </c>
      <c r="E1384" t="s">
        <v>195</v>
      </c>
      <c r="F1384">
        <v>17.350000000000001</v>
      </c>
      <c r="G1384">
        <v>17.350000000000001</v>
      </c>
      <c r="H1384" t="s">
        <v>196</v>
      </c>
      <c r="I1384" t="s">
        <v>197</v>
      </c>
      <c r="J1384">
        <v>17.350000000000001</v>
      </c>
      <c r="K1384">
        <v>17.350000000000001</v>
      </c>
      <c r="L1384" t="s">
        <v>1847</v>
      </c>
      <c r="M1384" t="s">
        <v>198</v>
      </c>
      <c r="N1384" t="s">
        <v>307</v>
      </c>
      <c r="O1384">
        <v>0</v>
      </c>
      <c r="P1384" t="s">
        <v>200</v>
      </c>
      <c r="Q1384">
        <v>53090</v>
      </c>
      <c r="R1384" t="s">
        <v>201</v>
      </c>
      <c r="S1384" t="s">
        <v>202</v>
      </c>
      <c r="T1384" t="s">
        <v>203</v>
      </c>
      <c r="U1384" t="s">
        <v>2094</v>
      </c>
      <c r="V1384" t="s">
        <v>2225</v>
      </c>
      <c r="W1384" t="s">
        <v>658</v>
      </c>
    </row>
    <row r="1385" spans="1:23" x14ac:dyDescent="0.25">
      <c r="A1385" s="15">
        <v>43215</v>
      </c>
      <c r="B1385" t="s">
        <v>1847</v>
      </c>
      <c r="C1385" t="s">
        <v>194</v>
      </c>
      <c r="E1385" t="s">
        <v>195</v>
      </c>
      <c r="F1385">
        <v>6.9</v>
      </c>
      <c r="G1385">
        <v>6.9</v>
      </c>
      <c r="H1385" t="s">
        <v>196</v>
      </c>
      <c r="I1385" t="s">
        <v>197</v>
      </c>
      <c r="J1385">
        <v>6.9</v>
      </c>
      <c r="K1385">
        <v>6.9</v>
      </c>
      <c r="L1385" t="s">
        <v>1847</v>
      </c>
      <c r="M1385" t="s">
        <v>198</v>
      </c>
      <c r="N1385" t="s">
        <v>307</v>
      </c>
      <c r="O1385">
        <v>0</v>
      </c>
      <c r="P1385" t="s">
        <v>200</v>
      </c>
      <c r="Q1385">
        <v>53091</v>
      </c>
      <c r="R1385" t="s">
        <v>201</v>
      </c>
      <c r="S1385" t="s">
        <v>202</v>
      </c>
      <c r="T1385" t="s">
        <v>203</v>
      </c>
      <c r="U1385" t="s">
        <v>2094</v>
      </c>
      <c r="V1385" t="s">
        <v>2226</v>
      </c>
      <c r="W1385" t="s">
        <v>658</v>
      </c>
    </row>
    <row r="1386" spans="1:23" x14ac:dyDescent="0.25">
      <c r="A1386" s="15">
        <v>43215</v>
      </c>
      <c r="B1386" t="s">
        <v>1847</v>
      </c>
      <c r="C1386" t="s">
        <v>194</v>
      </c>
      <c r="E1386" t="s">
        <v>195</v>
      </c>
      <c r="F1386">
        <v>30.36</v>
      </c>
      <c r="G1386">
        <v>30.36</v>
      </c>
      <c r="H1386" t="s">
        <v>196</v>
      </c>
      <c r="I1386" t="s">
        <v>197</v>
      </c>
      <c r="J1386">
        <v>30.36</v>
      </c>
      <c r="K1386">
        <v>30.36</v>
      </c>
      <c r="L1386" t="s">
        <v>1847</v>
      </c>
      <c r="M1386" t="s">
        <v>198</v>
      </c>
      <c r="N1386" t="s">
        <v>307</v>
      </c>
      <c r="O1386">
        <v>0</v>
      </c>
      <c r="P1386" t="s">
        <v>200</v>
      </c>
      <c r="Q1386">
        <v>53092</v>
      </c>
      <c r="R1386" t="s">
        <v>201</v>
      </c>
      <c r="S1386" t="s">
        <v>202</v>
      </c>
      <c r="T1386" t="s">
        <v>203</v>
      </c>
      <c r="U1386" t="s">
        <v>2094</v>
      </c>
      <c r="V1386" t="s">
        <v>2227</v>
      </c>
      <c r="W1386" t="s">
        <v>658</v>
      </c>
    </row>
    <row r="1387" spans="1:23" x14ac:dyDescent="0.25">
      <c r="A1387" s="15">
        <v>43215</v>
      </c>
      <c r="B1387" t="s">
        <v>1847</v>
      </c>
      <c r="C1387" t="s">
        <v>194</v>
      </c>
      <c r="E1387" t="s">
        <v>195</v>
      </c>
      <c r="F1387">
        <v>6.9</v>
      </c>
      <c r="G1387">
        <v>6.9</v>
      </c>
      <c r="H1387" t="s">
        <v>196</v>
      </c>
      <c r="I1387" t="s">
        <v>197</v>
      </c>
      <c r="J1387">
        <v>6.9</v>
      </c>
      <c r="K1387">
        <v>6.9</v>
      </c>
      <c r="L1387" t="s">
        <v>1847</v>
      </c>
      <c r="M1387" t="s">
        <v>198</v>
      </c>
      <c r="N1387" t="s">
        <v>307</v>
      </c>
      <c r="O1387">
        <v>0</v>
      </c>
      <c r="P1387" t="s">
        <v>200</v>
      </c>
      <c r="Q1387">
        <v>53093</v>
      </c>
      <c r="R1387" t="s">
        <v>201</v>
      </c>
      <c r="S1387" t="s">
        <v>202</v>
      </c>
      <c r="T1387" t="s">
        <v>203</v>
      </c>
      <c r="U1387" t="s">
        <v>2094</v>
      </c>
      <c r="V1387" t="s">
        <v>2228</v>
      </c>
      <c r="W1387" t="s">
        <v>658</v>
      </c>
    </row>
    <row r="1388" spans="1:23" x14ac:dyDescent="0.25">
      <c r="A1388" s="15">
        <v>43215</v>
      </c>
      <c r="B1388" t="s">
        <v>1847</v>
      </c>
      <c r="C1388" t="s">
        <v>194</v>
      </c>
      <c r="E1388" t="s">
        <v>195</v>
      </c>
      <c r="F1388">
        <v>10.119999999999999</v>
      </c>
      <c r="G1388">
        <v>10.119999999999999</v>
      </c>
      <c r="H1388" t="s">
        <v>196</v>
      </c>
      <c r="I1388" t="s">
        <v>197</v>
      </c>
      <c r="J1388">
        <v>10.119999999999999</v>
      </c>
      <c r="K1388">
        <v>10.119999999999999</v>
      </c>
      <c r="L1388" t="s">
        <v>1847</v>
      </c>
      <c r="M1388" t="s">
        <v>198</v>
      </c>
      <c r="N1388" t="s">
        <v>307</v>
      </c>
      <c r="O1388">
        <v>0</v>
      </c>
      <c r="P1388" t="s">
        <v>200</v>
      </c>
      <c r="Q1388">
        <v>53094</v>
      </c>
      <c r="R1388" t="s">
        <v>201</v>
      </c>
      <c r="S1388" t="s">
        <v>202</v>
      </c>
      <c r="T1388" t="s">
        <v>203</v>
      </c>
      <c r="U1388" t="s">
        <v>2094</v>
      </c>
      <c r="V1388" t="s">
        <v>2229</v>
      </c>
      <c r="W1388" t="s">
        <v>658</v>
      </c>
    </row>
    <row r="1389" spans="1:23" x14ac:dyDescent="0.25">
      <c r="A1389" s="15">
        <v>43215</v>
      </c>
      <c r="B1389" t="s">
        <v>1847</v>
      </c>
      <c r="C1389" t="s">
        <v>194</v>
      </c>
      <c r="E1389" t="s">
        <v>195</v>
      </c>
      <c r="F1389">
        <v>10.119999999999999</v>
      </c>
      <c r="G1389">
        <v>10.119999999999999</v>
      </c>
      <c r="H1389" t="s">
        <v>196</v>
      </c>
      <c r="I1389" t="s">
        <v>197</v>
      </c>
      <c r="J1389">
        <v>10.119999999999999</v>
      </c>
      <c r="K1389">
        <v>10.119999999999999</v>
      </c>
      <c r="L1389" t="s">
        <v>1847</v>
      </c>
      <c r="M1389" t="s">
        <v>198</v>
      </c>
      <c r="N1389" t="s">
        <v>307</v>
      </c>
      <c r="O1389">
        <v>0</v>
      </c>
      <c r="P1389" t="s">
        <v>200</v>
      </c>
      <c r="Q1389">
        <v>53095</v>
      </c>
      <c r="R1389" t="s">
        <v>201</v>
      </c>
      <c r="S1389" t="s">
        <v>202</v>
      </c>
      <c r="T1389" t="s">
        <v>203</v>
      </c>
      <c r="U1389" t="s">
        <v>2094</v>
      </c>
      <c r="V1389" t="s">
        <v>2230</v>
      </c>
      <c r="W1389" t="s">
        <v>658</v>
      </c>
    </row>
    <row r="1390" spans="1:23" x14ac:dyDescent="0.25">
      <c r="A1390" s="15">
        <v>43215</v>
      </c>
      <c r="B1390" t="s">
        <v>1847</v>
      </c>
      <c r="C1390" t="s">
        <v>194</v>
      </c>
      <c r="E1390" t="s">
        <v>195</v>
      </c>
      <c r="F1390">
        <v>55.91</v>
      </c>
      <c r="G1390">
        <v>55.91</v>
      </c>
      <c r="H1390" t="s">
        <v>196</v>
      </c>
      <c r="I1390" t="s">
        <v>197</v>
      </c>
      <c r="J1390">
        <v>55.91</v>
      </c>
      <c r="K1390">
        <v>55.91</v>
      </c>
      <c r="L1390" t="s">
        <v>1847</v>
      </c>
      <c r="M1390" t="s">
        <v>198</v>
      </c>
      <c r="N1390" t="s">
        <v>307</v>
      </c>
      <c r="O1390">
        <v>0</v>
      </c>
      <c r="P1390" t="s">
        <v>200</v>
      </c>
      <c r="Q1390">
        <v>53096</v>
      </c>
      <c r="R1390" t="s">
        <v>201</v>
      </c>
      <c r="S1390" t="s">
        <v>202</v>
      </c>
      <c r="T1390" t="s">
        <v>203</v>
      </c>
      <c r="U1390" t="s">
        <v>2094</v>
      </c>
      <c r="V1390" t="s">
        <v>2231</v>
      </c>
      <c r="W1390" t="s">
        <v>658</v>
      </c>
    </row>
    <row r="1391" spans="1:23" x14ac:dyDescent="0.25">
      <c r="A1391" s="15">
        <v>43215</v>
      </c>
      <c r="B1391" t="s">
        <v>1847</v>
      </c>
      <c r="C1391" t="s">
        <v>194</v>
      </c>
      <c r="E1391" t="s">
        <v>195</v>
      </c>
      <c r="F1391">
        <v>13.71</v>
      </c>
      <c r="G1391">
        <v>13.71</v>
      </c>
      <c r="H1391" t="s">
        <v>196</v>
      </c>
      <c r="I1391" t="s">
        <v>197</v>
      </c>
      <c r="J1391">
        <v>13.71</v>
      </c>
      <c r="K1391">
        <v>13.71</v>
      </c>
      <c r="L1391" t="s">
        <v>1847</v>
      </c>
      <c r="M1391" t="s">
        <v>198</v>
      </c>
      <c r="N1391" t="s">
        <v>307</v>
      </c>
      <c r="O1391">
        <v>0</v>
      </c>
      <c r="P1391" t="s">
        <v>200</v>
      </c>
      <c r="Q1391">
        <v>53097</v>
      </c>
      <c r="R1391" t="s">
        <v>201</v>
      </c>
      <c r="S1391" t="s">
        <v>202</v>
      </c>
      <c r="T1391" t="s">
        <v>203</v>
      </c>
      <c r="U1391" t="s">
        <v>2094</v>
      </c>
      <c r="V1391" t="s">
        <v>2232</v>
      </c>
      <c r="W1391" t="s">
        <v>658</v>
      </c>
    </row>
    <row r="1392" spans="1:23" x14ac:dyDescent="0.25">
      <c r="A1392" s="15">
        <v>43215</v>
      </c>
      <c r="B1392" t="s">
        <v>1847</v>
      </c>
      <c r="C1392" t="s">
        <v>194</v>
      </c>
      <c r="E1392" t="s">
        <v>195</v>
      </c>
      <c r="F1392">
        <v>10.029999999999999</v>
      </c>
      <c r="G1392">
        <v>10.029999999999999</v>
      </c>
      <c r="H1392" t="s">
        <v>196</v>
      </c>
      <c r="I1392" t="s">
        <v>197</v>
      </c>
      <c r="J1392">
        <v>10.029999999999999</v>
      </c>
      <c r="K1392">
        <v>10.029999999999999</v>
      </c>
      <c r="L1392" t="s">
        <v>1847</v>
      </c>
      <c r="M1392" t="s">
        <v>198</v>
      </c>
      <c r="N1392" t="s">
        <v>307</v>
      </c>
      <c r="O1392">
        <v>0</v>
      </c>
      <c r="P1392" t="s">
        <v>200</v>
      </c>
      <c r="Q1392">
        <v>53098</v>
      </c>
      <c r="R1392" t="s">
        <v>201</v>
      </c>
      <c r="S1392" t="s">
        <v>202</v>
      </c>
      <c r="T1392" t="s">
        <v>203</v>
      </c>
      <c r="U1392" t="s">
        <v>2094</v>
      </c>
      <c r="V1392" t="s">
        <v>2233</v>
      </c>
      <c r="W1392" t="s">
        <v>658</v>
      </c>
    </row>
    <row r="1393" spans="1:23" x14ac:dyDescent="0.25">
      <c r="A1393" s="15">
        <v>43215</v>
      </c>
      <c r="B1393" t="s">
        <v>1847</v>
      </c>
      <c r="C1393" t="s">
        <v>194</v>
      </c>
      <c r="E1393" t="s">
        <v>195</v>
      </c>
      <c r="F1393">
        <v>406.17</v>
      </c>
      <c r="G1393">
        <v>406.17</v>
      </c>
      <c r="H1393" t="s">
        <v>196</v>
      </c>
      <c r="I1393" t="s">
        <v>197</v>
      </c>
      <c r="J1393">
        <v>406.17</v>
      </c>
      <c r="K1393">
        <v>406.17</v>
      </c>
      <c r="L1393" t="s">
        <v>1847</v>
      </c>
      <c r="M1393" t="s">
        <v>198</v>
      </c>
      <c r="N1393" t="s">
        <v>307</v>
      </c>
      <c r="O1393">
        <v>0</v>
      </c>
      <c r="P1393" t="s">
        <v>200</v>
      </c>
      <c r="Q1393">
        <v>53099</v>
      </c>
      <c r="R1393" t="s">
        <v>201</v>
      </c>
      <c r="S1393" t="s">
        <v>202</v>
      </c>
      <c r="T1393" t="s">
        <v>203</v>
      </c>
      <c r="U1393" t="s">
        <v>2094</v>
      </c>
      <c r="V1393" t="s">
        <v>2234</v>
      </c>
      <c r="W1393" t="s">
        <v>658</v>
      </c>
    </row>
    <row r="1394" spans="1:23" x14ac:dyDescent="0.25">
      <c r="A1394" s="15">
        <v>43215</v>
      </c>
      <c r="B1394" t="s">
        <v>1847</v>
      </c>
      <c r="C1394" t="s">
        <v>194</v>
      </c>
      <c r="E1394" t="s">
        <v>195</v>
      </c>
      <c r="F1394">
        <v>6.9</v>
      </c>
      <c r="G1394">
        <v>6.9</v>
      </c>
      <c r="H1394" t="s">
        <v>196</v>
      </c>
      <c r="I1394" t="s">
        <v>197</v>
      </c>
      <c r="J1394">
        <v>6.9</v>
      </c>
      <c r="K1394">
        <v>6.9</v>
      </c>
      <c r="L1394" t="s">
        <v>1847</v>
      </c>
      <c r="M1394" t="s">
        <v>198</v>
      </c>
      <c r="N1394" t="s">
        <v>307</v>
      </c>
      <c r="O1394">
        <v>0</v>
      </c>
      <c r="P1394" t="s">
        <v>200</v>
      </c>
      <c r="Q1394">
        <v>53100</v>
      </c>
      <c r="R1394" t="s">
        <v>201</v>
      </c>
      <c r="S1394" t="s">
        <v>202</v>
      </c>
      <c r="T1394" t="s">
        <v>203</v>
      </c>
      <c r="U1394" t="s">
        <v>2094</v>
      </c>
      <c r="V1394" t="s">
        <v>2235</v>
      </c>
      <c r="W1394" t="s">
        <v>658</v>
      </c>
    </row>
    <row r="1395" spans="1:23" x14ac:dyDescent="0.25">
      <c r="A1395" s="15">
        <v>43215</v>
      </c>
      <c r="B1395" t="s">
        <v>1847</v>
      </c>
      <c r="C1395" t="s">
        <v>194</v>
      </c>
      <c r="E1395" t="s">
        <v>195</v>
      </c>
      <c r="F1395">
        <v>878.28</v>
      </c>
      <c r="G1395">
        <v>878.28</v>
      </c>
      <c r="H1395" t="s">
        <v>196</v>
      </c>
      <c r="I1395" t="s">
        <v>197</v>
      </c>
      <c r="J1395">
        <v>878.28</v>
      </c>
      <c r="K1395">
        <v>878.28</v>
      </c>
      <c r="L1395" t="s">
        <v>1847</v>
      </c>
      <c r="M1395" t="s">
        <v>198</v>
      </c>
      <c r="N1395" t="s">
        <v>307</v>
      </c>
      <c r="O1395">
        <v>0</v>
      </c>
      <c r="P1395" t="s">
        <v>200</v>
      </c>
      <c r="Q1395">
        <v>53101</v>
      </c>
      <c r="R1395" t="s">
        <v>201</v>
      </c>
      <c r="S1395" t="s">
        <v>202</v>
      </c>
      <c r="T1395" t="s">
        <v>203</v>
      </c>
      <c r="U1395" t="s">
        <v>2094</v>
      </c>
      <c r="V1395" t="s">
        <v>2236</v>
      </c>
      <c r="W1395" t="s">
        <v>658</v>
      </c>
    </row>
    <row r="1396" spans="1:23" x14ac:dyDescent="0.25">
      <c r="A1396" s="15">
        <v>43215</v>
      </c>
      <c r="B1396" t="s">
        <v>1847</v>
      </c>
      <c r="C1396" t="s">
        <v>194</v>
      </c>
      <c r="E1396" t="s">
        <v>195</v>
      </c>
      <c r="F1396">
        <v>6.38</v>
      </c>
      <c r="G1396">
        <v>6.38</v>
      </c>
      <c r="H1396" t="s">
        <v>196</v>
      </c>
      <c r="I1396" t="s">
        <v>197</v>
      </c>
      <c r="J1396">
        <v>6.38</v>
      </c>
      <c r="K1396">
        <v>6.38</v>
      </c>
      <c r="L1396" t="s">
        <v>1847</v>
      </c>
      <c r="M1396" t="s">
        <v>198</v>
      </c>
      <c r="N1396" t="s">
        <v>307</v>
      </c>
      <c r="O1396">
        <v>0</v>
      </c>
      <c r="P1396" t="s">
        <v>200</v>
      </c>
      <c r="Q1396">
        <v>53102</v>
      </c>
      <c r="R1396" t="s">
        <v>201</v>
      </c>
      <c r="S1396" t="s">
        <v>202</v>
      </c>
      <c r="T1396" t="s">
        <v>203</v>
      </c>
      <c r="U1396" t="s">
        <v>2094</v>
      </c>
      <c r="V1396" t="s">
        <v>2237</v>
      </c>
      <c r="W1396" t="s">
        <v>658</v>
      </c>
    </row>
    <row r="1397" spans="1:23" x14ac:dyDescent="0.25">
      <c r="A1397" s="15">
        <v>43215</v>
      </c>
      <c r="B1397" t="s">
        <v>1847</v>
      </c>
      <c r="C1397" t="s">
        <v>194</v>
      </c>
      <c r="E1397" t="s">
        <v>195</v>
      </c>
      <c r="F1397">
        <v>96.75</v>
      </c>
      <c r="G1397">
        <v>96.75</v>
      </c>
      <c r="H1397" t="s">
        <v>196</v>
      </c>
      <c r="I1397" t="s">
        <v>197</v>
      </c>
      <c r="J1397">
        <v>96.75</v>
      </c>
      <c r="K1397">
        <v>96.75</v>
      </c>
      <c r="L1397" t="s">
        <v>1847</v>
      </c>
      <c r="M1397" t="s">
        <v>198</v>
      </c>
      <c r="N1397" t="s">
        <v>307</v>
      </c>
      <c r="O1397">
        <v>0</v>
      </c>
      <c r="P1397" t="s">
        <v>200</v>
      </c>
      <c r="Q1397">
        <v>53103</v>
      </c>
      <c r="R1397" t="s">
        <v>201</v>
      </c>
      <c r="S1397" t="s">
        <v>202</v>
      </c>
      <c r="T1397" t="s">
        <v>203</v>
      </c>
      <c r="U1397" t="s">
        <v>2094</v>
      </c>
      <c r="V1397" t="s">
        <v>2238</v>
      </c>
      <c r="W1397" t="s">
        <v>658</v>
      </c>
    </row>
    <row r="1398" spans="1:23" x14ac:dyDescent="0.25">
      <c r="A1398" s="15">
        <v>43215</v>
      </c>
      <c r="B1398" t="s">
        <v>1847</v>
      </c>
      <c r="C1398" t="s">
        <v>194</v>
      </c>
      <c r="E1398" t="s">
        <v>195</v>
      </c>
      <c r="F1398">
        <v>96.75</v>
      </c>
      <c r="G1398">
        <v>96.75</v>
      </c>
      <c r="H1398" t="s">
        <v>196</v>
      </c>
      <c r="I1398" t="s">
        <v>197</v>
      </c>
      <c r="J1398">
        <v>96.75</v>
      </c>
      <c r="K1398">
        <v>96.75</v>
      </c>
      <c r="L1398" t="s">
        <v>1847</v>
      </c>
      <c r="M1398" t="s">
        <v>198</v>
      </c>
      <c r="N1398" t="s">
        <v>307</v>
      </c>
      <c r="O1398">
        <v>0</v>
      </c>
      <c r="P1398" t="s">
        <v>200</v>
      </c>
      <c r="Q1398">
        <v>53104</v>
      </c>
      <c r="R1398" t="s">
        <v>201</v>
      </c>
      <c r="S1398" t="s">
        <v>202</v>
      </c>
      <c r="T1398" t="s">
        <v>203</v>
      </c>
      <c r="U1398" t="s">
        <v>2094</v>
      </c>
      <c r="V1398" t="s">
        <v>2239</v>
      </c>
      <c r="W1398" t="s">
        <v>658</v>
      </c>
    </row>
    <row r="1399" spans="1:23" x14ac:dyDescent="0.25">
      <c r="A1399" s="15">
        <v>43215</v>
      </c>
      <c r="B1399" t="s">
        <v>1847</v>
      </c>
      <c r="C1399" t="s">
        <v>194</v>
      </c>
      <c r="E1399" t="s">
        <v>195</v>
      </c>
      <c r="F1399">
        <v>722.94</v>
      </c>
      <c r="G1399">
        <v>722.94</v>
      </c>
      <c r="H1399" t="s">
        <v>196</v>
      </c>
      <c r="I1399" t="s">
        <v>197</v>
      </c>
      <c r="J1399">
        <v>722.94</v>
      </c>
      <c r="K1399">
        <v>722.94</v>
      </c>
      <c r="L1399" t="s">
        <v>1847</v>
      </c>
      <c r="M1399" t="s">
        <v>198</v>
      </c>
      <c r="N1399" t="s">
        <v>307</v>
      </c>
      <c r="O1399">
        <v>0</v>
      </c>
      <c r="P1399" t="s">
        <v>200</v>
      </c>
      <c r="Q1399">
        <v>53105</v>
      </c>
      <c r="R1399" t="s">
        <v>201</v>
      </c>
      <c r="S1399" t="s">
        <v>202</v>
      </c>
      <c r="T1399" t="s">
        <v>203</v>
      </c>
      <c r="U1399" t="s">
        <v>2094</v>
      </c>
      <c r="V1399" t="s">
        <v>2240</v>
      </c>
      <c r="W1399" t="s">
        <v>658</v>
      </c>
    </row>
    <row r="1400" spans="1:23" x14ac:dyDescent="0.25">
      <c r="A1400" s="15">
        <v>43215</v>
      </c>
      <c r="B1400" t="s">
        <v>1847</v>
      </c>
      <c r="C1400" t="s">
        <v>194</v>
      </c>
      <c r="E1400" t="s">
        <v>195</v>
      </c>
      <c r="F1400">
        <v>937.18</v>
      </c>
      <c r="G1400">
        <v>937.18</v>
      </c>
      <c r="H1400" t="s">
        <v>196</v>
      </c>
      <c r="I1400" t="s">
        <v>197</v>
      </c>
      <c r="J1400">
        <v>937.18</v>
      </c>
      <c r="K1400">
        <v>937.18</v>
      </c>
      <c r="L1400" t="s">
        <v>1847</v>
      </c>
      <c r="M1400" t="s">
        <v>198</v>
      </c>
      <c r="N1400" t="s">
        <v>307</v>
      </c>
      <c r="O1400">
        <v>0</v>
      </c>
      <c r="P1400" t="s">
        <v>200</v>
      </c>
      <c r="Q1400">
        <v>53106</v>
      </c>
      <c r="R1400" t="s">
        <v>201</v>
      </c>
      <c r="S1400" t="s">
        <v>202</v>
      </c>
      <c r="T1400" t="s">
        <v>203</v>
      </c>
      <c r="U1400" t="s">
        <v>2094</v>
      </c>
      <c r="V1400" t="s">
        <v>2241</v>
      </c>
      <c r="W1400" t="s">
        <v>658</v>
      </c>
    </row>
    <row r="1401" spans="1:23" x14ac:dyDescent="0.25">
      <c r="A1401" s="15">
        <v>43215</v>
      </c>
      <c r="B1401" t="s">
        <v>1847</v>
      </c>
      <c r="C1401" t="s">
        <v>194</v>
      </c>
      <c r="E1401" t="s">
        <v>195</v>
      </c>
      <c r="F1401">
        <v>100</v>
      </c>
      <c r="G1401">
        <v>100</v>
      </c>
      <c r="H1401" t="s">
        <v>196</v>
      </c>
      <c r="I1401" t="s">
        <v>197</v>
      </c>
      <c r="J1401">
        <v>100</v>
      </c>
      <c r="K1401">
        <v>100</v>
      </c>
      <c r="L1401" t="s">
        <v>1847</v>
      </c>
      <c r="M1401" t="s">
        <v>198</v>
      </c>
      <c r="N1401" t="s">
        <v>307</v>
      </c>
      <c r="O1401">
        <v>0</v>
      </c>
      <c r="P1401" t="s">
        <v>200</v>
      </c>
      <c r="Q1401">
        <v>53107</v>
      </c>
      <c r="R1401" t="s">
        <v>201</v>
      </c>
      <c r="S1401" t="s">
        <v>202</v>
      </c>
      <c r="T1401" t="s">
        <v>203</v>
      </c>
      <c r="U1401" t="s">
        <v>2094</v>
      </c>
      <c r="V1401" t="s">
        <v>2242</v>
      </c>
      <c r="W1401" t="s">
        <v>658</v>
      </c>
    </row>
    <row r="1402" spans="1:23" x14ac:dyDescent="0.25">
      <c r="A1402" s="15">
        <v>43215</v>
      </c>
      <c r="B1402" t="s">
        <v>1847</v>
      </c>
      <c r="C1402" t="s">
        <v>194</v>
      </c>
      <c r="E1402" t="s">
        <v>195</v>
      </c>
      <c r="F1402">
        <v>12.91</v>
      </c>
      <c r="G1402">
        <v>12.91</v>
      </c>
      <c r="H1402" t="s">
        <v>196</v>
      </c>
      <c r="I1402" t="s">
        <v>197</v>
      </c>
      <c r="J1402">
        <v>12.91</v>
      </c>
      <c r="K1402">
        <v>12.91</v>
      </c>
      <c r="L1402" t="s">
        <v>1847</v>
      </c>
      <c r="M1402" t="s">
        <v>198</v>
      </c>
      <c r="N1402" t="s">
        <v>307</v>
      </c>
      <c r="O1402">
        <v>0</v>
      </c>
      <c r="P1402" t="s">
        <v>200</v>
      </c>
      <c r="Q1402">
        <v>53108</v>
      </c>
      <c r="R1402" t="s">
        <v>201</v>
      </c>
      <c r="S1402" t="s">
        <v>202</v>
      </c>
      <c r="T1402" t="s">
        <v>203</v>
      </c>
      <c r="U1402" t="s">
        <v>2094</v>
      </c>
      <c r="V1402" t="s">
        <v>2243</v>
      </c>
      <c r="W1402" t="s">
        <v>658</v>
      </c>
    </row>
    <row r="1403" spans="1:23" x14ac:dyDescent="0.25">
      <c r="A1403" s="15">
        <v>43215</v>
      </c>
      <c r="B1403" t="s">
        <v>1847</v>
      </c>
      <c r="C1403" t="s">
        <v>194</v>
      </c>
      <c r="E1403" t="s">
        <v>195</v>
      </c>
      <c r="F1403">
        <v>20.97</v>
      </c>
      <c r="G1403">
        <v>20.97</v>
      </c>
      <c r="H1403" t="s">
        <v>196</v>
      </c>
      <c r="I1403" t="s">
        <v>197</v>
      </c>
      <c r="J1403">
        <v>20.97</v>
      </c>
      <c r="K1403">
        <v>20.97</v>
      </c>
      <c r="L1403" t="s">
        <v>1847</v>
      </c>
      <c r="M1403" t="s">
        <v>198</v>
      </c>
      <c r="N1403" t="s">
        <v>307</v>
      </c>
      <c r="O1403">
        <v>0</v>
      </c>
      <c r="P1403" t="s">
        <v>200</v>
      </c>
      <c r="Q1403">
        <v>53109</v>
      </c>
      <c r="R1403" t="s">
        <v>201</v>
      </c>
      <c r="S1403" t="s">
        <v>202</v>
      </c>
      <c r="T1403" t="s">
        <v>203</v>
      </c>
      <c r="U1403" t="s">
        <v>2094</v>
      </c>
      <c r="V1403" t="s">
        <v>2244</v>
      </c>
      <c r="W1403" t="s">
        <v>658</v>
      </c>
    </row>
    <row r="1404" spans="1:23" x14ac:dyDescent="0.25">
      <c r="A1404" s="15">
        <v>43215</v>
      </c>
      <c r="B1404" t="s">
        <v>1847</v>
      </c>
      <c r="C1404" t="s">
        <v>194</v>
      </c>
      <c r="E1404" t="s">
        <v>195</v>
      </c>
      <c r="F1404">
        <v>6.9</v>
      </c>
      <c r="G1404">
        <v>6.9</v>
      </c>
      <c r="H1404" t="s">
        <v>196</v>
      </c>
      <c r="I1404" t="s">
        <v>197</v>
      </c>
      <c r="J1404">
        <v>6.9</v>
      </c>
      <c r="K1404">
        <v>6.9</v>
      </c>
      <c r="L1404" t="s">
        <v>1847</v>
      </c>
      <c r="M1404" t="s">
        <v>198</v>
      </c>
      <c r="N1404" t="s">
        <v>307</v>
      </c>
      <c r="O1404">
        <v>0</v>
      </c>
      <c r="P1404" t="s">
        <v>200</v>
      </c>
      <c r="Q1404">
        <v>53110</v>
      </c>
      <c r="R1404" t="s">
        <v>201</v>
      </c>
      <c r="S1404" t="s">
        <v>202</v>
      </c>
      <c r="T1404" t="s">
        <v>203</v>
      </c>
      <c r="U1404" t="s">
        <v>2094</v>
      </c>
      <c r="V1404" t="s">
        <v>2245</v>
      </c>
      <c r="W1404" t="s">
        <v>658</v>
      </c>
    </row>
    <row r="1405" spans="1:23" x14ac:dyDescent="0.25">
      <c r="A1405" s="15">
        <v>43215</v>
      </c>
      <c r="B1405" t="s">
        <v>1847</v>
      </c>
      <c r="C1405" t="s">
        <v>194</v>
      </c>
      <c r="E1405" t="s">
        <v>195</v>
      </c>
      <c r="F1405">
        <v>100</v>
      </c>
      <c r="G1405">
        <v>100</v>
      </c>
      <c r="H1405" t="s">
        <v>196</v>
      </c>
      <c r="I1405" t="s">
        <v>197</v>
      </c>
      <c r="J1405">
        <v>100</v>
      </c>
      <c r="K1405">
        <v>100</v>
      </c>
      <c r="L1405" t="s">
        <v>1847</v>
      </c>
      <c r="M1405" t="s">
        <v>198</v>
      </c>
      <c r="N1405" t="s">
        <v>307</v>
      </c>
      <c r="O1405">
        <v>0</v>
      </c>
      <c r="P1405" t="s">
        <v>200</v>
      </c>
      <c r="Q1405">
        <v>53111</v>
      </c>
      <c r="R1405" t="s">
        <v>201</v>
      </c>
      <c r="S1405" t="s">
        <v>202</v>
      </c>
      <c r="T1405" t="s">
        <v>203</v>
      </c>
      <c r="U1405" t="s">
        <v>2094</v>
      </c>
      <c r="V1405" t="s">
        <v>2246</v>
      </c>
      <c r="W1405" t="s">
        <v>658</v>
      </c>
    </row>
    <row r="1406" spans="1:23" x14ac:dyDescent="0.25">
      <c r="A1406" s="15">
        <v>43215</v>
      </c>
      <c r="B1406" t="s">
        <v>1847</v>
      </c>
      <c r="C1406" t="s">
        <v>194</v>
      </c>
      <c r="E1406" t="s">
        <v>195</v>
      </c>
      <c r="F1406">
        <v>301.22000000000003</v>
      </c>
      <c r="G1406">
        <v>301.22000000000003</v>
      </c>
      <c r="H1406" t="s">
        <v>196</v>
      </c>
      <c r="I1406" t="s">
        <v>197</v>
      </c>
      <c r="J1406">
        <v>301.22000000000003</v>
      </c>
      <c r="K1406">
        <v>301.22000000000003</v>
      </c>
      <c r="L1406" t="s">
        <v>1847</v>
      </c>
      <c r="M1406" t="s">
        <v>198</v>
      </c>
      <c r="N1406" t="s">
        <v>307</v>
      </c>
      <c r="O1406">
        <v>0</v>
      </c>
      <c r="P1406" t="s">
        <v>200</v>
      </c>
      <c r="Q1406">
        <v>53112</v>
      </c>
      <c r="R1406" t="s">
        <v>201</v>
      </c>
      <c r="S1406" t="s">
        <v>202</v>
      </c>
      <c r="T1406" t="s">
        <v>203</v>
      </c>
      <c r="U1406" t="s">
        <v>2094</v>
      </c>
      <c r="V1406" t="s">
        <v>2247</v>
      </c>
      <c r="W1406" t="s">
        <v>658</v>
      </c>
    </row>
    <row r="1407" spans="1:23" x14ac:dyDescent="0.25">
      <c r="A1407" s="15">
        <v>43215</v>
      </c>
      <c r="B1407" t="s">
        <v>1847</v>
      </c>
      <c r="C1407" t="s">
        <v>194</v>
      </c>
      <c r="E1407" t="s">
        <v>195</v>
      </c>
      <c r="F1407">
        <v>193.5</v>
      </c>
      <c r="G1407">
        <v>193.5</v>
      </c>
      <c r="H1407" t="s">
        <v>196</v>
      </c>
      <c r="I1407" t="s">
        <v>197</v>
      </c>
      <c r="J1407">
        <v>193.5</v>
      </c>
      <c r="K1407">
        <v>193.5</v>
      </c>
      <c r="L1407" t="s">
        <v>1847</v>
      </c>
      <c r="M1407" t="s">
        <v>198</v>
      </c>
      <c r="N1407" t="s">
        <v>307</v>
      </c>
      <c r="O1407">
        <v>0</v>
      </c>
      <c r="P1407" t="s">
        <v>200</v>
      </c>
      <c r="Q1407">
        <v>53113</v>
      </c>
      <c r="R1407" t="s">
        <v>201</v>
      </c>
      <c r="S1407" t="s">
        <v>202</v>
      </c>
      <c r="T1407" t="s">
        <v>203</v>
      </c>
      <c r="U1407" t="s">
        <v>2094</v>
      </c>
      <c r="V1407" t="s">
        <v>2248</v>
      </c>
      <c r="W1407" t="s">
        <v>658</v>
      </c>
    </row>
    <row r="1408" spans="1:23" x14ac:dyDescent="0.25">
      <c r="A1408" s="15">
        <v>43215</v>
      </c>
      <c r="B1408" t="s">
        <v>1847</v>
      </c>
      <c r="C1408" t="s">
        <v>194</v>
      </c>
      <c r="E1408" t="s">
        <v>195</v>
      </c>
      <c r="F1408">
        <v>19.399999999999999</v>
      </c>
      <c r="G1408">
        <v>19.399999999999999</v>
      </c>
      <c r="H1408" t="s">
        <v>196</v>
      </c>
      <c r="I1408" t="s">
        <v>197</v>
      </c>
      <c r="J1408">
        <v>19.399999999999999</v>
      </c>
      <c r="K1408">
        <v>19.399999999999999</v>
      </c>
      <c r="L1408" t="s">
        <v>1847</v>
      </c>
      <c r="M1408" t="s">
        <v>198</v>
      </c>
      <c r="N1408" t="s">
        <v>307</v>
      </c>
      <c r="O1408">
        <v>0</v>
      </c>
      <c r="P1408" t="s">
        <v>200</v>
      </c>
      <c r="Q1408">
        <v>53114</v>
      </c>
      <c r="R1408" t="s">
        <v>201</v>
      </c>
      <c r="S1408" t="s">
        <v>202</v>
      </c>
      <c r="T1408" t="s">
        <v>203</v>
      </c>
      <c r="U1408" t="s">
        <v>2094</v>
      </c>
      <c r="V1408" t="s">
        <v>2249</v>
      </c>
      <c r="W1408" t="s">
        <v>658</v>
      </c>
    </row>
    <row r="1409" spans="1:23" x14ac:dyDescent="0.25">
      <c r="A1409" s="15">
        <v>43215</v>
      </c>
      <c r="B1409" t="s">
        <v>1847</v>
      </c>
      <c r="C1409" t="s">
        <v>194</v>
      </c>
      <c r="E1409" t="s">
        <v>195</v>
      </c>
      <c r="F1409">
        <v>55.91</v>
      </c>
      <c r="G1409">
        <v>55.91</v>
      </c>
      <c r="H1409" t="s">
        <v>196</v>
      </c>
      <c r="I1409" t="s">
        <v>197</v>
      </c>
      <c r="J1409">
        <v>55.91</v>
      </c>
      <c r="K1409">
        <v>55.91</v>
      </c>
      <c r="L1409" t="s">
        <v>1847</v>
      </c>
      <c r="M1409" t="s">
        <v>198</v>
      </c>
      <c r="N1409" t="s">
        <v>307</v>
      </c>
      <c r="O1409">
        <v>0</v>
      </c>
      <c r="P1409" t="s">
        <v>200</v>
      </c>
      <c r="Q1409">
        <v>53115</v>
      </c>
      <c r="R1409" t="s">
        <v>201</v>
      </c>
      <c r="S1409" t="s">
        <v>202</v>
      </c>
      <c r="T1409" t="s">
        <v>203</v>
      </c>
      <c r="U1409" t="s">
        <v>2094</v>
      </c>
      <c r="V1409" t="s">
        <v>2250</v>
      </c>
      <c r="W1409" t="s">
        <v>658</v>
      </c>
    </row>
    <row r="1410" spans="1:23" x14ac:dyDescent="0.25">
      <c r="A1410" s="15">
        <v>43215</v>
      </c>
      <c r="B1410" t="s">
        <v>1847</v>
      </c>
      <c r="C1410" t="s">
        <v>194</v>
      </c>
      <c r="E1410" t="s">
        <v>195</v>
      </c>
      <c r="F1410">
        <v>11.56</v>
      </c>
      <c r="G1410">
        <v>11.56</v>
      </c>
      <c r="H1410" t="s">
        <v>196</v>
      </c>
      <c r="I1410" t="s">
        <v>197</v>
      </c>
      <c r="J1410">
        <v>11.56</v>
      </c>
      <c r="K1410">
        <v>11.56</v>
      </c>
      <c r="L1410" t="s">
        <v>1847</v>
      </c>
      <c r="M1410" t="s">
        <v>198</v>
      </c>
      <c r="N1410" t="s">
        <v>307</v>
      </c>
      <c r="O1410">
        <v>0</v>
      </c>
      <c r="P1410" t="s">
        <v>200</v>
      </c>
      <c r="Q1410">
        <v>53116</v>
      </c>
      <c r="R1410" t="s">
        <v>201</v>
      </c>
      <c r="S1410" t="s">
        <v>202</v>
      </c>
      <c r="T1410" t="s">
        <v>203</v>
      </c>
      <c r="U1410" t="s">
        <v>2094</v>
      </c>
      <c r="V1410" t="s">
        <v>2251</v>
      </c>
      <c r="W1410" t="s">
        <v>658</v>
      </c>
    </row>
    <row r="1411" spans="1:23" x14ac:dyDescent="0.25">
      <c r="A1411" s="15">
        <v>43215</v>
      </c>
      <c r="B1411" t="s">
        <v>1847</v>
      </c>
      <c r="C1411" t="s">
        <v>194</v>
      </c>
      <c r="E1411" t="s">
        <v>195</v>
      </c>
      <c r="F1411">
        <v>96.75</v>
      </c>
      <c r="G1411">
        <v>96.75</v>
      </c>
      <c r="H1411" t="s">
        <v>196</v>
      </c>
      <c r="I1411" t="s">
        <v>197</v>
      </c>
      <c r="J1411">
        <v>96.75</v>
      </c>
      <c r="K1411">
        <v>96.75</v>
      </c>
      <c r="L1411" t="s">
        <v>1847</v>
      </c>
      <c r="M1411" t="s">
        <v>198</v>
      </c>
      <c r="N1411" t="s">
        <v>307</v>
      </c>
      <c r="O1411">
        <v>0</v>
      </c>
      <c r="P1411" t="s">
        <v>200</v>
      </c>
      <c r="Q1411">
        <v>53117</v>
      </c>
      <c r="R1411" t="s">
        <v>201</v>
      </c>
      <c r="S1411" t="s">
        <v>202</v>
      </c>
      <c r="T1411" t="s">
        <v>203</v>
      </c>
      <c r="U1411" t="s">
        <v>2094</v>
      </c>
      <c r="V1411" t="s">
        <v>2252</v>
      </c>
      <c r="W1411" t="s">
        <v>658</v>
      </c>
    </row>
    <row r="1412" spans="1:23" x14ac:dyDescent="0.25">
      <c r="A1412" s="15">
        <v>43215</v>
      </c>
      <c r="B1412" t="s">
        <v>1847</v>
      </c>
      <c r="C1412" t="s">
        <v>194</v>
      </c>
      <c r="E1412" t="s">
        <v>195</v>
      </c>
      <c r="F1412">
        <v>96.75</v>
      </c>
      <c r="G1412">
        <v>96.75</v>
      </c>
      <c r="H1412" t="s">
        <v>196</v>
      </c>
      <c r="I1412" t="s">
        <v>197</v>
      </c>
      <c r="J1412">
        <v>96.75</v>
      </c>
      <c r="K1412">
        <v>96.75</v>
      </c>
      <c r="L1412" t="s">
        <v>1847</v>
      </c>
      <c r="M1412" t="s">
        <v>198</v>
      </c>
      <c r="N1412" t="s">
        <v>307</v>
      </c>
      <c r="O1412">
        <v>0</v>
      </c>
      <c r="P1412" t="s">
        <v>200</v>
      </c>
      <c r="Q1412">
        <v>53118</v>
      </c>
      <c r="R1412" t="s">
        <v>201</v>
      </c>
      <c r="S1412" t="s">
        <v>202</v>
      </c>
      <c r="T1412" t="s">
        <v>203</v>
      </c>
      <c r="U1412" t="s">
        <v>2094</v>
      </c>
      <c r="V1412" t="s">
        <v>2253</v>
      </c>
      <c r="W1412" t="s">
        <v>658</v>
      </c>
    </row>
    <row r="1413" spans="1:23" x14ac:dyDescent="0.25">
      <c r="A1413" s="15">
        <v>43215</v>
      </c>
      <c r="B1413" t="s">
        <v>1847</v>
      </c>
      <c r="C1413" t="s">
        <v>194</v>
      </c>
      <c r="E1413" t="s">
        <v>195</v>
      </c>
      <c r="F1413">
        <v>6.9</v>
      </c>
      <c r="G1413">
        <v>6.9</v>
      </c>
      <c r="H1413" t="s">
        <v>196</v>
      </c>
      <c r="I1413" t="s">
        <v>197</v>
      </c>
      <c r="J1413">
        <v>6.9</v>
      </c>
      <c r="K1413">
        <v>6.9</v>
      </c>
      <c r="L1413" t="s">
        <v>1847</v>
      </c>
      <c r="M1413" t="s">
        <v>198</v>
      </c>
      <c r="N1413" t="s">
        <v>307</v>
      </c>
      <c r="O1413">
        <v>0</v>
      </c>
      <c r="P1413" t="s">
        <v>200</v>
      </c>
      <c r="Q1413">
        <v>53119</v>
      </c>
      <c r="R1413" t="s">
        <v>201</v>
      </c>
      <c r="S1413" t="s">
        <v>202</v>
      </c>
      <c r="T1413" t="s">
        <v>203</v>
      </c>
      <c r="U1413" t="s">
        <v>2094</v>
      </c>
      <c r="V1413" t="s">
        <v>2254</v>
      </c>
      <c r="W1413" t="s">
        <v>658</v>
      </c>
    </row>
    <row r="1414" spans="1:23" x14ac:dyDescent="0.25">
      <c r="A1414" s="15">
        <v>43215</v>
      </c>
      <c r="B1414" t="s">
        <v>1847</v>
      </c>
      <c r="C1414" t="s">
        <v>194</v>
      </c>
      <c r="E1414" t="s">
        <v>195</v>
      </c>
      <c r="F1414">
        <v>12.29</v>
      </c>
      <c r="G1414">
        <v>12.29</v>
      </c>
      <c r="H1414" t="s">
        <v>196</v>
      </c>
      <c r="I1414" t="s">
        <v>197</v>
      </c>
      <c r="J1414">
        <v>12.29</v>
      </c>
      <c r="K1414">
        <v>12.29</v>
      </c>
      <c r="L1414" t="s">
        <v>1847</v>
      </c>
      <c r="M1414" t="s">
        <v>198</v>
      </c>
      <c r="N1414" t="s">
        <v>307</v>
      </c>
      <c r="O1414">
        <v>0</v>
      </c>
      <c r="P1414" t="s">
        <v>200</v>
      </c>
      <c r="Q1414">
        <v>53120</v>
      </c>
      <c r="R1414" t="s">
        <v>201</v>
      </c>
      <c r="S1414" t="s">
        <v>202</v>
      </c>
      <c r="T1414" t="s">
        <v>203</v>
      </c>
      <c r="U1414" t="s">
        <v>2094</v>
      </c>
      <c r="V1414" t="s">
        <v>2255</v>
      </c>
      <c r="W1414" t="s">
        <v>658</v>
      </c>
    </row>
    <row r="1415" spans="1:23" x14ac:dyDescent="0.25">
      <c r="A1415" s="15">
        <v>43215</v>
      </c>
      <c r="B1415" t="s">
        <v>1847</v>
      </c>
      <c r="C1415" t="s">
        <v>194</v>
      </c>
      <c r="E1415" t="s">
        <v>195</v>
      </c>
      <c r="F1415">
        <v>6.38</v>
      </c>
      <c r="G1415">
        <v>6.38</v>
      </c>
      <c r="H1415" t="s">
        <v>196</v>
      </c>
      <c r="I1415" t="s">
        <v>197</v>
      </c>
      <c r="J1415">
        <v>6.38</v>
      </c>
      <c r="K1415">
        <v>6.38</v>
      </c>
      <c r="L1415" t="s">
        <v>1847</v>
      </c>
      <c r="M1415" t="s">
        <v>198</v>
      </c>
      <c r="N1415" t="s">
        <v>307</v>
      </c>
      <c r="O1415">
        <v>0</v>
      </c>
      <c r="P1415" t="s">
        <v>200</v>
      </c>
      <c r="Q1415">
        <v>53121</v>
      </c>
      <c r="R1415" t="s">
        <v>201</v>
      </c>
      <c r="S1415" t="s">
        <v>202</v>
      </c>
      <c r="T1415" t="s">
        <v>203</v>
      </c>
      <c r="U1415" t="s">
        <v>2094</v>
      </c>
      <c r="V1415" t="s">
        <v>2256</v>
      </c>
      <c r="W1415" t="s">
        <v>658</v>
      </c>
    </row>
    <row r="1416" spans="1:23" x14ac:dyDescent="0.25">
      <c r="A1416" s="15">
        <v>43215</v>
      </c>
      <c r="B1416" t="s">
        <v>1847</v>
      </c>
      <c r="C1416" t="s">
        <v>194</v>
      </c>
      <c r="E1416" t="s">
        <v>195</v>
      </c>
      <c r="F1416">
        <v>148.35</v>
      </c>
      <c r="G1416">
        <v>148.35</v>
      </c>
      <c r="H1416" t="s">
        <v>196</v>
      </c>
      <c r="I1416" t="s">
        <v>197</v>
      </c>
      <c r="J1416">
        <v>148.35</v>
      </c>
      <c r="K1416">
        <v>148.35</v>
      </c>
      <c r="L1416" t="s">
        <v>1847</v>
      </c>
      <c r="M1416" t="s">
        <v>198</v>
      </c>
      <c r="N1416" t="s">
        <v>307</v>
      </c>
      <c r="O1416">
        <v>0</v>
      </c>
      <c r="P1416" t="s">
        <v>200</v>
      </c>
      <c r="Q1416">
        <v>53122</v>
      </c>
      <c r="R1416" t="s">
        <v>201</v>
      </c>
      <c r="S1416" t="s">
        <v>202</v>
      </c>
      <c r="T1416" t="s">
        <v>203</v>
      </c>
      <c r="U1416" t="s">
        <v>2094</v>
      </c>
      <c r="V1416" t="s">
        <v>2257</v>
      </c>
      <c r="W1416" t="s">
        <v>658</v>
      </c>
    </row>
    <row r="1417" spans="1:23" x14ac:dyDescent="0.25">
      <c r="A1417" s="15">
        <v>43215</v>
      </c>
      <c r="B1417" t="s">
        <v>1847</v>
      </c>
      <c r="C1417" t="s">
        <v>194</v>
      </c>
      <c r="E1417" t="s">
        <v>195</v>
      </c>
      <c r="F1417">
        <v>98.9</v>
      </c>
      <c r="G1417">
        <v>98.9</v>
      </c>
      <c r="H1417" t="s">
        <v>196</v>
      </c>
      <c r="I1417" t="s">
        <v>197</v>
      </c>
      <c r="J1417">
        <v>98.9</v>
      </c>
      <c r="K1417">
        <v>98.9</v>
      </c>
      <c r="L1417" t="s">
        <v>1847</v>
      </c>
      <c r="M1417" t="s">
        <v>198</v>
      </c>
      <c r="N1417" t="s">
        <v>307</v>
      </c>
      <c r="O1417">
        <v>0</v>
      </c>
      <c r="P1417" t="s">
        <v>200</v>
      </c>
      <c r="Q1417">
        <v>53123</v>
      </c>
      <c r="R1417" t="s">
        <v>201</v>
      </c>
      <c r="S1417" t="s">
        <v>202</v>
      </c>
      <c r="T1417" t="s">
        <v>203</v>
      </c>
      <c r="U1417" t="s">
        <v>2094</v>
      </c>
      <c r="V1417" t="s">
        <v>2258</v>
      </c>
      <c r="W1417" t="s">
        <v>658</v>
      </c>
    </row>
    <row r="1418" spans="1:23" x14ac:dyDescent="0.25">
      <c r="A1418" s="15">
        <v>43215</v>
      </c>
      <c r="B1418" t="s">
        <v>1847</v>
      </c>
      <c r="C1418" t="s">
        <v>194</v>
      </c>
      <c r="E1418" t="s">
        <v>195</v>
      </c>
      <c r="F1418">
        <v>24.8</v>
      </c>
      <c r="G1418">
        <v>24.8</v>
      </c>
      <c r="H1418" t="s">
        <v>196</v>
      </c>
      <c r="I1418" t="s">
        <v>197</v>
      </c>
      <c r="J1418">
        <v>24.8</v>
      </c>
      <c r="K1418">
        <v>24.8</v>
      </c>
      <c r="L1418" t="s">
        <v>1847</v>
      </c>
      <c r="M1418" t="s">
        <v>198</v>
      </c>
      <c r="N1418" t="s">
        <v>307</v>
      </c>
      <c r="O1418">
        <v>0</v>
      </c>
      <c r="P1418" t="s">
        <v>200</v>
      </c>
      <c r="Q1418">
        <v>53124</v>
      </c>
      <c r="R1418" t="s">
        <v>201</v>
      </c>
      <c r="S1418" t="s">
        <v>202</v>
      </c>
      <c r="T1418" t="s">
        <v>203</v>
      </c>
      <c r="U1418" t="s">
        <v>2094</v>
      </c>
      <c r="V1418" t="s">
        <v>2259</v>
      </c>
      <c r="W1418" t="s">
        <v>658</v>
      </c>
    </row>
    <row r="1419" spans="1:23" x14ac:dyDescent="0.25">
      <c r="A1419" s="15">
        <v>43215</v>
      </c>
      <c r="B1419" t="s">
        <v>1847</v>
      </c>
      <c r="C1419" t="s">
        <v>194</v>
      </c>
      <c r="E1419" t="s">
        <v>195</v>
      </c>
      <c r="F1419">
        <v>20.059999999999999</v>
      </c>
      <c r="G1419">
        <v>20.059999999999999</v>
      </c>
      <c r="H1419" t="s">
        <v>196</v>
      </c>
      <c r="I1419" t="s">
        <v>197</v>
      </c>
      <c r="J1419">
        <v>20.059999999999999</v>
      </c>
      <c r="K1419">
        <v>20.059999999999999</v>
      </c>
      <c r="L1419" t="s">
        <v>1847</v>
      </c>
      <c r="M1419" t="s">
        <v>198</v>
      </c>
      <c r="N1419" t="s">
        <v>307</v>
      </c>
      <c r="O1419">
        <v>0</v>
      </c>
      <c r="P1419" t="s">
        <v>200</v>
      </c>
      <c r="Q1419">
        <v>53125</v>
      </c>
      <c r="R1419" t="s">
        <v>201</v>
      </c>
      <c r="S1419" t="s">
        <v>202</v>
      </c>
      <c r="T1419" t="s">
        <v>203</v>
      </c>
      <c r="U1419" t="s">
        <v>2094</v>
      </c>
      <c r="V1419" t="s">
        <v>2260</v>
      </c>
      <c r="W1419" t="s">
        <v>658</v>
      </c>
    </row>
    <row r="1420" spans="1:23" x14ac:dyDescent="0.25">
      <c r="A1420" s="15">
        <v>43215</v>
      </c>
      <c r="B1420" t="s">
        <v>1847</v>
      </c>
      <c r="C1420" t="s">
        <v>194</v>
      </c>
      <c r="E1420" t="s">
        <v>195</v>
      </c>
      <c r="F1420">
        <v>6.9</v>
      </c>
      <c r="G1420">
        <v>6.9</v>
      </c>
      <c r="H1420" t="s">
        <v>196</v>
      </c>
      <c r="I1420" t="s">
        <v>197</v>
      </c>
      <c r="J1420">
        <v>6.9</v>
      </c>
      <c r="K1420">
        <v>6.9</v>
      </c>
      <c r="L1420" t="s">
        <v>1847</v>
      </c>
      <c r="M1420" t="s">
        <v>198</v>
      </c>
      <c r="N1420" t="s">
        <v>307</v>
      </c>
      <c r="O1420">
        <v>0</v>
      </c>
      <c r="P1420" t="s">
        <v>200</v>
      </c>
      <c r="Q1420">
        <v>53126</v>
      </c>
      <c r="R1420" t="s">
        <v>201</v>
      </c>
      <c r="S1420" t="s">
        <v>202</v>
      </c>
      <c r="T1420" t="s">
        <v>203</v>
      </c>
      <c r="U1420" t="s">
        <v>2094</v>
      </c>
      <c r="V1420" t="s">
        <v>2261</v>
      </c>
      <c r="W1420" t="s">
        <v>658</v>
      </c>
    </row>
    <row r="1421" spans="1:23" x14ac:dyDescent="0.25">
      <c r="A1421" s="15">
        <v>43215</v>
      </c>
      <c r="B1421" t="s">
        <v>1847</v>
      </c>
      <c r="C1421" t="s">
        <v>194</v>
      </c>
      <c r="E1421" t="s">
        <v>195</v>
      </c>
      <c r="F1421">
        <v>12.29</v>
      </c>
      <c r="G1421">
        <v>12.29</v>
      </c>
      <c r="H1421" t="s">
        <v>196</v>
      </c>
      <c r="I1421" t="s">
        <v>197</v>
      </c>
      <c r="J1421">
        <v>12.29</v>
      </c>
      <c r="K1421">
        <v>12.29</v>
      </c>
      <c r="L1421" t="s">
        <v>1847</v>
      </c>
      <c r="M1421" t="s">
        <v>198</v>
      </c>
      <c r="N1421" t="s">
        <v>307</v>
      </c>
      <c r="O1421">
        <v>0</v>
      </c>
      <c r="P1421" t="s">
        <v>200</v>
      </c>
      <c r="Q1421">
        <v>53127</v>
      </c>
      <c r="R1421" t="s">
        <v>201</v>
      </c>
      <c r="S1421" t="s">
        <v>202</v>
      </c>
      <c r="T1421" t="s">
        <v>203</v>
      </c>
      <c r="U1421" t="s">
        <v>2094</v>
      </c>
      <c r="V1421" t="s">
        <v>2262</v>
      </c>
      <c r="W1421" t="s">
        <v>658</v>
      </c>
    </row>
    <row r="1422" spans="1:23" x14ac:dyDescent="0.25">
      <c r="A1422" s="15">
        <v>43215</v>
      </c>
      <c r="B1422" t="s">
        <v>1847</v>
      </c>
      <c r="C1422" t="s">
        <v>194</v>
      </c>
      <c r="E1422" t="s">
        <v>195</v>
      </c>
      <c r="F1422">
        <v>10.029999999999999</v>
      </c>
      <c r="G1422">
        <v>10.029999999999999</v>
      </c>
      <c r="H1422" t="s">
        <v>196</v>
      </c>
      <c r="I1422" t="s">
        <v>197</v>
      </c>
      <c r="J1422">
        <v>10.029999999999999</v>
      </c>
      <c r="K1422">
        <v>10.029999999999999</v>
      </c>
      <c r="L1422" t="s">
        <v>1847</v>
      </c>
      <c r="M1422" t="s">
        <v>198</v>
      </c>
      <c r="N1422" t="s">
        <v>307</v>
      </c>
      <c r="O1422">
        <v>0</v>
      </c>
      <c r="P1422" t="s">
        <v>200</v>
      </c>
      <c r="Q1422">
        <v>53128</v>
      </c>
      <c r="R1422" t="s">
        <v>201</v>
      </c>
      <c r="S1422" t="s">
        <v>202</v>
      </c>
      <c r="T1422" t="s">
        <v>203</v>
      </c>
      <c r="U1422" t="s">
        <v>2094</v>
      </c>
      <c r="V1422" t="s">
        <v>2263</v>
      </c>
      <c r="W1422" t="s">
        <v>658</v>
      </c>
    </row>
    <row r="1423" spans="1:23" x14ac:dyDescent="0.25">
      <c r="A1423" s="15">
        <v>43215</v>
      </c>
      <c r="B1423" t="s">
        <v>1847</v>
      </c>
      <c r="C1423" t="s">
        <v>194</v>
      </c>
      <c r="E1423" t="s">
        <v>195</v>
      </c>
      <c r="F1423">
        <v>12.29</v>
      </c>
      <c r="G1423">
        <v>12.29</v>
      </c>
      <c r="H1423" t="s">
        <v>196</v>
      </c>
      <c r="I1423" t="s">
        <v>197</v>
      </c>
      <c r="J1423">
        <v>12.29</v>
      </c>
      <c r="K1423">
        <v>12.29</v>
      </c>
      <c r="L1423" t="s">
        <v>1847</v>
      </c>
      <c r="M1423" t="s">
        <v>198</v>
      </c>
      <c r="N1423" t="s">
        <v>307</v>
      </c>
      <c r="O1423">
        <v>0</v>
      </c>
      <c r="P1423" t="s">
        <v>200</v>
      </c>
      <c r="Q1423">
        <v>53129</v>
      </c>
      <c r="R1423" t="s">
        <v>201</v>
      </c>
      <c r="S1423" t="s">
        <v>202</v>
      </c>
      <c r="T1423" t="s">
        <v>203</v>
      </c>
      <c r="U1423" t="s">
        <v>2094</v>
      </c>
      <c r="V1423" t="s">
        <v>2264</v>
      </c>
      <c r="W1423" t="s">
        <v>658</v>
      </c>
    </row>
    <row r="1424" spans="1:23" x14ac:dyDescent="0.25">
      <c r="A1424" s="15">
        <v>43215</v>
      </c>
      <c r="B1424" t="s">
        <v>1847</v>
      </c>
      <c r="C1424" t="s">
        <v>194</v>
      </c>
      <c r="E1424" t="s">
        <v>195</v>
      </c>
      <c r="F1424">
        <v>6.9</v>
      </c>
      <c r="G1424">
        <v>6.9</v>
      </c>
      <c r="H1424" t="s">
        <v>196</v>
      </c>
      <c r="I1424" t="s">
        <v>197</v>
      </c>
      <c r="J1424">
        <v>6.9</v>
      </c>
      <c r="K1424">
        <v>6.9</v>
      </c>
      <c r="L1424" t="s">
        <v>1847</v>
      </c>
      <c r="M1424" t="s">
        <v>198</v>
      </c>
      <c r="N1424" t="s">
        <v>307</v>
      </c>
      <c r="O1424">
        <v>0</v>
      </c>
      <c r="P1424" t="s">
        <v>200</v>
      </c>
      <c r="Q1424">
        <v>53130</v>
      </c>
      <c r="R1424" t="s">
        <v>201</v>
      </c>
      <c r="S1424" t="s">
        <v>202</v>
      </c>
      <c r="T1424" t="s">
        <v>203</v>
      </c>
      <c r="U1424" t="s">
        <v>2094</v>
      </c>
      <c r="V1424" t="s">
        <v>2265</v>
      </c>
      <c r="W1424" t="s">
        <v>658</v>
      </c>
    </row>
    <row r="1425" spans="1:23" x14ac:dyDescent="0.25">
      <c r="A1425" s="15">
        <v>43215</v>
      </c>
      <c r="B1425" t="s">
        <v>1847</v>
      </c>
      <c r="C1425" t="s">
        <v>194</v>
      </c>
      <c r="E1425" t="s">
        <v>195</v>
      </c>
      <c r="F1425">
        <v>19.25</v>
      </c>
      <c r="G1425">
        <v>19.25</v>
      </c>
      <c r="H1425" t="s">
        <v>196</v>
      </c>
      <c r="I1425" t="s">
        <v>197</v>
      </c>
      <c r="J1425">
        <v>19.25</v>
      </c>
      <c r="K1425">
        <v>19.25</v>
      </c>
      <c r="L1425" t="s">
        <v>1847</v>
      </c>
      <c r="M1425" t="s">
        <v>198</v>
      </c>
      <c r="N1425" t="s">
        <v>307</v>
      </c>
      <c r="O1425">
        <v>0</v>
      </c>
      <c r="P1425" t="s">
        <v>200</v>
      </c>
      <c r="Q1425">
        <v>53131</v>
      </c>
      <c r="R1425" t="s">
        <v>201</v>
      </c>
      <c r="S1425" t="s">
        <v>202</v>
      </c>
      <c r="T1425" t="s">
        <v>203</v>
      </c>
      <c r="U1425" t="s">
        <v>2094</v>
      </c>
      <c r="V1425" t="s">
        <v>2266</v>
      </c>
      <c r="W1425" t="s">
        <v>658</v>
      </c>
    </row>
    <row r="1426" spans="1:23" x14ac:dyDescent="0.25">
      <c r="A1426" s="15">
        <v>43215</v>
      </c>
      <c r="B1426" t="s">
        <v>1847</v>
      </c>
      <c r="C1426" t="s">
        <v>194</v>
      </c>
      <c r="E1426" t="s">
        <v>195</v>
      </c>
      <c r="F1426">
        <v>74.89</v>
      </c>
      <c r="G1426">
        <v>74.89</v>
      </c>
      <c r="H1426" t="s">
        <v>196</v>
      </c>
      <c r="I1426" t="s">
        <v>197</v>
      </c>
      <c r="J1426">
        <v>74.89</v>
      </c>
      <c r="K1426">
        <v>74.89</v>
      </c>
      <c r="L1426" t="s">
        <v>1847</v>
      </c>
      <c r="M1426" t="s">
        <v>198</v>
      </c>
      <c r="N1426" t="s">
        <v>307</v>
      </c>
      <c r="O1426">
        <v>0</v>
      </c>
      <c r="P1426" t="s">
        <v>200</v>
      </c>
      <c r="Q1426">
        <v>53132</v>
      </c>
      <c r="R1426" t="s">
        <v>201</v>
      </c>
      <c r="S1426" t="s">
        <v>202</v>
      </c>
      <c r="T1426" t="s">
        <v>203</v>
      </c>
      <c r="U1426" t="s">
        <v>2094</v>
      </c>
      <c r="V1426" t="s">
        <v>2267</v>
      </c>
      <c r="W1426" t="s">
        <v>658</v>
      </c>
    </row>
    <row r="1427" spans="1:23" x14ac:dyDescent="0.25">
      <c r="A1427" s="15">
        <v>43215</v>
      </c>
      <c r="B1427" t="s">
        <v>1847</v>
      </c>
      <c r="C1427" t="s">
        <v>194</v>
      </c>
      <c r="E1427" t="s">
        <v>195</v>
      </c>
      <c r="F1427">
        <v>28.19</v>
      </c>
      <c r="G1427">
        <v>28.19</v>
      </c>
      <c r="H1427" t="s">
        <v>196</v>
      </c>
      <c r="I1427" t="s">
        <v>197</v>
      </c>
      <c r="J1427">
        <v>28.19</v>
      </c>
      <c r="K1427">
        <v>28.19</v>
      </c>
      <c r="L1427" t="s">
        <v>1847</v>
      </c>
      <c r="M1427" t="s">
        <v>198</v>
      </c>
      <c r="N1427" t="s">
        <v>307</v>
      </c>
      <c r="O1427">
        <v>0</v>
      </c>
      <c r="P1427" t="s">
        <v>200</v>
      </c>
      <c r="Q1427">
        <v>53133</v>
      </c>
      <c r="R1427" t="s">
        <v>201</v>
      </c>
      <c r="S1427" t="s">
        <v>202</v>
      </c>
      <c r="T1427" t="s">
        <v>203</v>
      </c>
      <c r="U1427" t="s">
        <v>2094</v>
      </c>
      <c r="V1427" t="s">
        <v>2268</v>
      </c>
      <c r="W1427" t="s">
        <v>658</v>
      </c>
    </row>
    <row r="1428" spans="1:23" x14ac:dyDescent="0.25">
      <c r="A1428" s="15">
        <v>43215</v>
      </c>
      <c r="B1428" t="s">
        <v>1847</v>
      </c>
      <c r="C1428" t="s">
        <v>194</v>
      </c>
      <c r="E1428" t="s">
        <v>195</v>
      </c>
      <c r="F1428">
        <v>13.02</v>
      </c>
      <c r="G1428">
        <v>13.02</v>
      </c>
      <c r="H1428" t="s">
        <v>196</v>
      </c>
      <c r="I1428" t="s">
        <v>197</v>
      </c>
      <c r="J1428">
        <v>13.02</v>
      </c>
      <c r="K1428">
        <v>13.02</v>
      </c>
      <c r="L1428" t="s">
        <v>1847</v>
      </c>
      <c r="M1428" t="s">
        <v>198</v>
      </c>
      <c r="N1428" t="s">
        <v>307</v>
      </c>
      <c r="O1428">
        <v>0</v>
      </c>
      <c r="P1428" t="s">
        <v>200</v>
      </c>
      <c r="Q1428">
        <v>53134</v>
      </c>
      <c r="R1428" t="s">
        <v>201</v>
      </c>
      <c r="S1428" t="s">
        <v>202</v>
      </c>
      <c r="T1428" t="s">
        <v>203</v>
      </c>
      <c r="U1428" t="s">
        <v>2094</v>
      </c>
      <c r="V1428" t="s">
        <v>2269</v>
      </c>
      <c r="W1428" t="s">
        <v>658</v>
      </c>
    </row>
    <row r="1429" spans="1:23" x14ac:dyDescent="0.25">
      <c r="A1429" s="15">
        <v>43215</v>
      </c>
      <c r="B1429" t="s">
        <v>1847</v>
      </c>
      <c r="C1429" t="s">
        <v>207</v>
      </c>
      <c r="E1429" t="s">
        <v>195</v>
      </c>
      <c r="F1429">
        <v>23</v>
      </c>
      <c r="G1429">
        <v>23</v>
      </c>
      <c r="H1429" t="s">
        <v>196</v>
      </c>
      <c r="I1429" t="s">
        <v>197</v>
      </c>
      <c r="J1429">
        <v>23</v>
      </c>
      <c r="K1429">
        <v>23</v>
      </c>
      <c r="L1429" t="s">
        <v>1847</v>
      </c>
      <c r="M1429" t="s">
        <v>198</v>
      </c>
      <c r="N1429" t="s">
        <v>307</v>
      </c>
      <c r="O1429">
        <v>0</v>
      </c>
      <c r="P1429" t="s">
        <v>200</v>
      </c>
      <c r="Q1429">
        <v>53438</v>
      </c>
      <c r="R1429" t="s">
        <v>201</v>
      </c>
      <c r="S1429" t="s">
        <v>202</v>
      </c>
      <c r="T1429" t="s">
        <v>203</v>
      </c>
      <c r="U1429" t="s">
        <v>2270</v>
      </c>
      <c r="V1429" t="s">
        <v>2271</v>
      </c>
      <c r="W1429" t="s">
        <v>658</v>
      </c>
    </row>
    <row r="1430" spans="1:23" x14ac:dyDescent="0.25">
      <c r="A1430" s="15">
        <v>43215</v>
      </c>
      <c r="B1430" t="s">
        <v>1847</v>
      </c>
      <c r="C1430" t="s">
        <v>207</v>
      </c>
      <c r="E1430" t="s">
        <v>195</v>
      </c>
      <c r="F1430">
        <v>6.9</v>
      </c>
      <c r="G1430">
        <v>6.9</v>
      </c>
      <c r="H1430" t="s">
        <v>196</v>
      </c>
      <c r="I1430" t="s">
        <v>197</v>
      </c>
      <c r="J1430">
        <v>6.9</v>
      </c>
      <c r="K1430">
        <v>6.9</v>
      </c>
      <c r="L1430" t="s">
        <v>1847</v>
      </c>
      <c r="M1430" t="s">
        <v>198</v>
      </c>
      <c r="N1430" t="s">
        <v>307</v>
      </c>
      <c r="O1430">
        <v>0</v>
      </c>
      <c r="P1430" t="s">
        <v>200</v>
      </c>
      <c r="Q1430">
        <v>53439</v>
      </c>
      <c r="R1430" t="s">
        <v>201</v>
      </c>
      <c r="S1430" t="s">
        <v>202</v>
      </c>
      <c r="T1430" t="s">
        <v>203</v>
      </c>
      <c r="U1430" t="s">
        <v>2270</v>
      </c>
      <c r="V1430" t="s">
        <v>2272</v>
      </c>
      <c r="W1430" t="s">
        <v>658</v>
      </c>
    </row>
    <row r="1431" spans="1:23" x14ac:dyDescent="0.25">
      <c r="A1431" s="15">
        <v>43215</v>
      </c>
      <c r="B1431" t="s">
        <v>1847</v>
      </c>
      <c r="C1431" t="s">
        <v>207</v>
      </c>
      <c r="E1431" t="s">
        <v>195</v>
      </c>
      <c r="F1431">
        <v>16.93</v>
      </c>
      <c r="G1431">
        <v>16.93</v>
      </c>
      <c r="H1431" t="s">
        <v>196</v>
      </c>
      <c r="I1431" t="s">
        <v>197</v>
      </c>
      <c r="J1431">
        <v>16.93</v>
      </c>
      <c r="K1431">
        <v>16.93</v>
      </c>
      <c r="L1431" t="s">
        <v>1847</v>
      </c>
      <c r="M1431" t="s">
        <v>198</v>
      </c>
      <c r="N1431" t="s">
        <v>307</v>
      </c>
      <c r="O1431">
        <v>0</v>
      </c>
      <c r="P1431" t="s">
        <v>200</v>
      </c>
      <c r="Q1431">
        <v>53440</v>
      </c>
      <c r="R1431" t="s">
        <v>201</v>
      </c>
      <c r="S1431" t="s">
        <v>202</v>
      </c>
      <c r="T1431" t="s">
        <v>203</v>
      </c>
      <c r="U1431" t="s">
        <v>2270</v>
      </c>
      <c r="V1431" t="s">
        <v>2273</v>
      </c>
      <c r="W1431" t="s">
        <v>658</v>
      </c>
    </row>
    <row r="1432" spans="1:23" x14ac:dyDescent="0.25">
      <c r="A1432" s="15">
        <v>43215</v>
      </c>
      <c r="B1432" t="s">
        <v>1847</v>
      </c>
      <c r="C1432" t="s">
        <v>207</v>
      </c>
      <c r="E1432" t="s">
        <v>195</v>
      </c>
      <c r="F1432">
        <v>39.51</v>
      </c>
      <c r="G1432">
        <v>39.51</v>
      </c>
      <c r="H1432" t="s">
        <v>196</v>
      </c>
      <c r="I1432" t="s">
        <v>197</v>
      </c>
      <c r="J1432">
        <v>39.51</v>
      </c>
      <c r="K1432">
        <v>39.51</v>
      </c>
      <c r="L1432" t="s">
        <v>1847</v>
      </c>
      <c r="M1432" t="s">
        <v>198</v>
      </c>
      <c r="N1432" t="s">
        <v>307</v>
      </c>
      <c r="O1432">
        <v>0</v>
      </c>
      <c r="P1432" t="s">
        <v>200</v>
      </c>
      <c r="Q1432">
        <v>53441</v>
      </c>
      <c r="R1432" t="s">
        <v>201</v>
      </c>
      <c r="S1432" t="s">
        <v>202</v>
      </c>
      <c r="T1432" t="s">
        <v>203</v>
      </c>
      <c r="U1432" t="s">
        <v>2270</v>
      </c>
      <c r="V1432" t="s">
        <v>2274</v>
      </c>
      <c r="W1432" t="s">
        <v>658</v>
      </c>
    </row>
    <row r="1433" spans="1:23" x14ac:dyDescent="0.25">
      <c r="A1433" s="15">
        <v>43215</v>
      </c>
      <c r="B1433" t="s">
        <v>1847</v>
      </c>
      <c r="C1433" t="s">
        <v>207</v>
      </c>
      <c r="E1433" t="s">
        <v>195</v>
      </c>
      <c r="F1433">
        <v>57.36</v>
      </c>
      <c r="G1433">
        <v>57.36</v>
      </c>
      <c r="H1433" t="s">
        <v>196</v>
      </c>
      <c r="I1433" t="s">
        <v>197</v>
      </c>
      <c r="J1433">
        <v>57.36</v>
      </c>
      <c r="K1433">
        <v>57.36</v>
      </c>
      <c r="L1433" t="s">
        <v>1847</v>
      </c>
      <c r="M1433" t="s">
        <v>198</v>
      </c>
      <c r="N1433" t="s">
        <v>307</v>
      </c>
      <c r="O1433">
        <v>0</v>
      </c>
      <c r="P1433" t="s">
        <v>200</v>
      </c>
      <c r="Q1433">
        <v>53442</v>
      </c>
      <c r="R1433" t="s">
        <v>201</v>
      </c>
      <c r="S1433" t="s">
        <v>202</v>
      </c>
      <c r="T1433" t="s">
        <v>203</v>
      </c>
      <c r="U1433" t="s">
        <v>2270</v>
      </c>
      <c r="V1433" t="s">
        <v>2275</v>
      </c>
      <c r="W1433" t="s">
        <v>658</v>
      </c>
    </row>
    <row r="1434" spans="1:23" x14ac:dyDescent="0.25">
      <c r="A1434" s="15">
        <v>43215</v>
      </c>
      <c r="B1434" t="s">
        <v>1847</v>
      </c>
      <c r="C1434" t="s">
        <v>207</v>
      </c>
      <c r="E1434" t="s">
        <v>195</v>
      </c>
      <c r="F1434">
        <v>24.58</v>
      </c>
      <c r="G1434">
        <v>24.58</v>
      </c>
      <c r="H1434" t="s">
        <v>196</v>
      </c>
      <c r="I1434" t="s">
        <v>197</v>
      </c>
      <c r="J1434">
        <v>24.58</v>
      </c>
      <c r="K1434">
        <v>24.58</v>
      </c>
      <c r="L1434" t="s">
        <v>1847</v>
      </c>
      <c r="M1434" t="s">
        <v>198</v>
      </c>
      <c r="N1434" t="s">
        <v>307</v>
      </c>
      <c r="O1434">
        <v>0</v>
      </c>
      <c r="P1434" t="s">
        <v>200</v>
      </c>
      <c r="Q1434">
        <v>53443</v>
      </c>
      <c r="R1434" t="s">
        <v>201</v>
      </c>
      <c r="S1434" t="s">
        <v>202</v>
      </c>
      <c r="T1434" t="s">
        <v>203</v>
      </c>
      <c r="U1434" t="s">
        <v>2270</v>
      </c>
      <c r="V1434" t="s">
        <v>2276</v>
      </c>
      <c r="W1434" t="s">
        <v>658</v>
      </c>
    </row>
    <row r="1435" spans="1:23" x14ac:dyDescent="0.25">
      <c r="A1435" s="15">
        <v>43215</v>
      </c>
      <c r="B1435" t="s">
        <v>1847</v>
      </c>
      <c r="C1435" t="s">
        <v>207</v>
      </c>
      <c r="E1435" t="s">
        <v>195</v>
      </c>
      <c r="F1435">
        <v>23</v>
      </c>
      <c r="G1435">
        <v>23</v>
      </c>
      <c r="H1435" t="s">
        <v>196</v>
      </c>
      <c r="I1435" t="s">
        <v>197</v>
      </c>
      <c r="J1435">
        <v>23</v>
      </c>
      <c r="K1435">
        <v>23</v>
      </c>
      <c r="L1435" t="s">
        <v>1847</v>
      </c>
      <c r="M1435" t="s">
        <v>198</v>
      </c>
      <c r="N1435" t="s">
        <v>307</v>
      </c>
      <c r="O1435">
        <v>0</v>
      </c>
      <c r="P1435" t="s">
        <v>200</v>
      </c>
      <c r="Q1435">
        <v>53444</v>
      </c>
      <c r="R1435" t="s">
        <v>201</v>
      </c>
      <c r="S1435" t="s">
        <v>202</v>
      </c>
      <c r="T1435" t="s">
        <v>203</v>
      </c>
      <c r="U1435" t="s">
        <v>2270</v>
      </c>
      <c r="V1435" t="s">
        <v>2277</v>
      </c>
      <c r="W1435" t="s">
        <v>658</v>
      </c>
    </row>
    <row r="1436" spans="1:23" x14ac:dyDescent="0.25">
      <c r="A1436" s="15">
        <v>43215</v>
      </c>
      <c r="B1436" t="s">
        <v>1847</v>
      </c>
      <c r="C1436" t="s">
        <v>207</v>
      </c>
      <c r="E1436" t="s">
        <v>195</v>
      </c>
      <c r="F1436">
        <v>20.239999999999998</v>
      </c>
      <c r="G1436">
        <v>20.239999999999998</v>
      </c>
      <c r="H1436" t="s">
        <v>196</v>
      </c>
      <c r="I1436" t="s">
        <v>197</v>
      </c>
      <c r="J1436">
        <v>20.239999999999998</v>
      </c>
      <c r="K1436">
        <v>20.239999999999998</v>
      </c>
      <c r="L1436" t="s">
        <v>1847</v>
      </c>
      <c r="M1436" t="s">
        <v>198</v>
      </c>
      <c r="N1436" t="s">
        <v>307</v>
      </c>
      <c r="O1436">
        <v>0</v>
      </c>
      <c r="P1436" t="s">
        <v>200</v>
      </c>
      <c r="Q1436">
        <v>53445</v>
      </c>
      <c r="R1436" t="s">
        <v>201</v>
      </c>
      <c r="S1436" t="s">
        <v>202</v>
      </c>
      <c r="T1436" t="s">
        <v>203</v>
      </c>
      <c r="U1436" t="s">
        <v>2270</v>
      </c>
      <c r="V1436" t="s">
        <v>2278</v>
      </c>
      <c r="W1436" t="s">
        <v>658</v>
      </c>
    </row>
    <row r="1437" spans="1:23" x14ac:dyDescent="0.25">
      <c r="A1437" s="15">
        <v>43215</v>
      </c>
      <c r="B1437" t="s">
        <v>1847</v>
      </c>
      <c r="C1437" t="s">
        <v>207</v>
      </c>
      <c r="E1437" t="s">
        <v>195</v>
      </c>
      <c r="F1437">
        <v>17.34</v>
      </c>
      <c r="G1437">
        <v>17.34</v>
      </c>
      <c r="H1437" t="s">
        <v>196</v>
      </c>
      <c r="I1437" t="s">
        <v>197</v>
      </c>
      <c r="J1437">
        <v>17.34</v>
      </c>
      <c r="K1437">
        <v>17.34</v>
      </c>
      <c r="L1437" t="s">
        <v>1847</v>
      </c>
      <c r="M1437" t="s">
        <v>198</v>
      </c>
      <c r="N1437" t="s">
        <v>307</v>
      </c>
      <c r="O1437">
        <v>0</v>
      </c>
      <c r="P1437" t="s">
        <v>200</v>
      </c>
      <c r="Q1437">
        <v>53446</v>
      </c>
      <c r="R1437" t="s">
        <v>201</v>
      </c>
      <c r="S1437" t="s">
        <v>202</v>
      </c>
      <c r="T1437" t="s">
        <v>203</v>
      </c>
      <c r="U1437" t="s">
        <v>2270</v>
      </c>
      <c r="V1437" t="s">
        <v>2279</v>
      </c>
      <c r="W1437" t="s">
        <v>658</v>
      </c>
    </row>
    <row r="1438" spans="1:23" x14ac:dyDescent="0.25">
      <c r="A1438" s="15">
        <v>43215</v>
      </c>
      <c r="B1438" t="s">
        <v>1847</v>
      </c>
      <c r="C1438" t="s">
        <v>207</v>
      </c>
      <c r="E1438" t="s">
        <v>195</v>
      </c>
      <c r="F1438">
        <v>13.02</v>
      </c>
      <c r="G1438">
        <v>13.02</v>
      </c>
      <c r="H1438" t="s">
        <v>196</v>
      </c>
      <c r="I1438" t="s">
        <v>197</v>
      </c>
      <c r="J1438">
        <v>13.02</v>
      </c>
      <c r="K1438">
        <v>13.02</v>
      </c>
      <c r="L1438" t="s">
        <v>1847</v>
      </c>
      <c r="M1438" t="s">
        <v>198</v>
      </c>
      <c r="N1438" t="s">
        <v>307</v>
      </c>
      <c r="O1438">
        <v>0</v>
      </c>
      <c r="P1438" t="s">
        <v>200</v>
      </c>
      <c r="Q1438">
        <v>53447</v>
      </c>
      <c r="R1438" t="s">
        <v>201</v>
      </c>
      <c r="S1438" t="s">
        <v>202</v>
      </c>
      <c r="T1438" t="s">
        <v>203</v>
      </c>
      <c r="U1438" t="s">
        <v>2270</v>
      </c>
      <c r="V1438" t="s">
        <v>2280</v>
      </c>
      <c r="W1438" t="s">
        <v>658</v>
      </c>
    </row>
    <row r="1439" spans="1:23" x14ac:dyDescent="0.25">
      <c r="A1439" s="15">
        <v>43215</v>
      </c>
      <c r="B1439" t="s">
        <v>1847</v>
      </c>
      <c r="C1439" t="s">
        <v>207</v>
      </c>
      <c r="E1439" t="s">
        <v>195</v>
      </c>
      <c r="F1439">
        <v>30.36</v>
      </c>
      <c r="G1439">
        <v>30.36</v>
      </c>
      <c r="H1439" t="s">
        <v>196</v>
      </c>
      <c r="I1439" t="s">
        <v>197</v>
      </c>
      <c r="J1439">
        <v>30.36</v>
      </c>
      <c r="K1439">
        <v>30.36</v>
      </c>
      <c r="L1439" t="s">
        <v>1847</v>
      </c>
      <c r="M1439" t="s">
        <v>198</v>
      </c>
      <c r="N1439" t="s">
        <v>307</v>
      </c>
      <c r="O1439">
        <v>0</v>
      </c>
      <c r="P1439" t="s">
        <v>200</v>
      </c>
      <c r="Q1439">
        <v>53448</v>
      </c>
      <c r="R1439" t="s">
        <v>201</v>
      </c>
      <c r="S1439" t="s">
        <v>202</v>
      </c>
      <c r="T1439" t="s">
        <v>203</v>
      </c>
      <c r="U1439" t="s">
        <v>2270</v>
      </c>
      <c r="V1439" t="s">
        <v>2281</v>
      </c>
      <c r="W1439" t="s">
        <v>658</v>
      </c>
    </row>
    <row r="1440" spans="1:23" x14ac:dyDescent="0.25">
      <c r="A1440" s="15">
        <v>43215</v>
      </c>
      <c r="B1440" t="s">
        <v>1847</v>
      </c>
      <c r="C1440" t="s">
        <v>207</v>
      </c>
      <c r="E1440" t="s">
        <v>195</v>
      </c>
      <c r="F1440">
        <v>36.869999999999997</v>
      </c>
      <c r="G1440">
        <v>36.869999999999997</v>
      </c>
      <c r="H1440" t="s">
        <v>196</v>
      </c>
      <c r="I1440" t="s">
        <v>197</v>
      </c>
      <c r="J1440">
        <v>36.869999999999997</v>
      </c>
      <c r="K1440">
        <v>36.869999999999997</v>
      </c>
      <c r="L1440" t="s">
        <v>1847</v>
      </c>
      <c r="M1440" t="s">
        <v>198</v>
      </c>
      <c r="N1440" t="s">
        <v>307</v>
      </c>
      <c r="O1440">
        <v>0</v>
      </c>
      <c r="P1440" t="s">
        <v>200</v>
      </c>
      <c r="Q1440">
        <v>53449</v>
      </c>
      <c r="R1440" t="s">
        <v>201</v>
      </c>
      <c r="S1440" t="s">
        <v>202</v>
      </c>
      <c r="T1440" t="s">
        <v>203</v>
      </c>
      <c r="U1440" t="s">
        <v>2270</v>
      </c>
      <c r="V1440" t="s">
        <v>2282</v>
      </c>
      <c r="W1440" t="s">
        <v>658</v>
      </c>
    </row>
    <row r="1441" spans="1:23" x14ac:dyDescent="0.25">
      <c r="A1441" s="15">
        <v>43215</v>
      </c>
      <c r="B1441" t="s">
        <v>1847</v>
      </c>
      <c r="C1441" t="s">
        <v>207</v>
      </c>
      <c r="E1441" t="s">
        <v>195</v>
      </c>
      <c r="F1441">
        <v>6.9</v>
      </c>
      <c r="G1441">
        <v>6.9</v>
      </c>
      <c r="H1441" t="s">
        <v>196</v>
      </c>
      <c r="I1441" t="s">
        <v>197</v>
      </c>
      <c r="J1441">
        <v>6.9</v>
      </c>
      <c r="K1441">
        <v>6.9</v>
      </c>
      <c r="L1441" t="s">
        <v>1847</v>
      </c>
      <c r="M1441" t="s">
        <v>198</v>
      </c>
      <c r="N1441" t="s">
        <v>307</v>
      </c>
      <c r="O1441">
        <v>0</v>
      </c>
      <c r="P1441" t="s">
        <v>200</v>
      </c>
      <c r="Q1441">
        <v>53450</v>
      </c>
      <c r="R1441" t="s">
        <v>201</v>
      </c>
      <c r="S1441" t="s">
        <v>202</v>
      </c>
      <c r="T1441" t="s">
        <v>203</v>
      </c>
      <c r="U1441" t="s">
        <v>2270</v>
      </c>
      <c r="V1441" t="s">
        <v>2283</v>
      </c>
      <c r="W1441" t="s">
        <v>658</v>
      </c>
    </row>
    <row r="1442" spans="1:23" x14ac:dyDescent="0.25">
      <c r="A1442" s="15">
        <v>43215</v>
      </c>
      <c r="B1442" t="s">
        <v>1847</v>
      </c>
      <c r="C1442" t="s">
        <v>207</v>
      </c>
      <c r="E1442" t="s">
        <v>195</v>
      </c>
      <c r="F1442">
        <v>21</v>
      </c>
      <c r="G1442">
        <v>21</v>
      </c>
      <c r="H1442" t="s">
        <v>196</v>
      </c>
      <c r="I1442" t="s">
        <v>197</v>
      </c>
      <c r="J1442">
        <v>21</v>
      </c>
      <c r="K1442">
        <v>21</v>
      </c>
      <c r="L1442" t="s">
        <v>1847</v>
      </c>
      <c r="M1442" t="s">
        <v>198</v>
      </c>
      <c r="N1442" t="s">
        <v>307</v>
      </c>
      <c r="O1442">
        <v>0</v>
      </c>
      <c r="P1442" t="s">
        <v>200</v>
      </c>
      <c r="Q1442">
        <v>53451</v>
      </c>
      <c r="R1442" t="s">
        <v>201</v>
      </c>
      <c r="S1442" t="s">
        <v>202</v>
      </c>
      <c r="T1442" t="s">
        <v>203</v>
      </c>
      <c r="U1442" t="s">
        <v>2270</v>
      </c>
      <c r="V1442" t="s">
        <v>2284</v>
      </c>
      <c r="W1442" t="s">
        <v>658</v>
      </c>
    </row>
    <row r="1443" spans="1:23" x14ac:dyDescent="0.25">
      <c r="A1443" s="15">
        <v>43215</v>
      </c>
      <c r="B1443" t="s">
        <v>1847</v>
      </c>
      <c r="C1443" t="s">
        <v>207</v>
      </c>
      <c r="E1443" t="s">
        <v>195</v>
      </c>
      <c r="F1443">
        <v>9</v>
      </c>
      <c r="G1443">
        <v>9</v>
      </c>
      <c r="H1443" t="s">
        <v>196</v>
      </c>
      <c r="I1443" t="s">
        <v>197</v>
      </c>
      <c r="J1443">
        <v>9</v>
      </c>
      <c r="K1443">
        <v>9</v>
      </c>
      <c r="L1443" t="s">
        <v>1847</v>
      </c>
      <c r="M1443" t="s">
        <v>198</v>
      </c>
      <c r="N1443" t="s">
        <v>307</v>
      </c>
      <c r="O1443">
        <v>0</v>
      </c>
      <c r="P1443" t="s">
        <v>200</v>
      </c>
      <c r="Q1443">
        <v>53452</v>
      </c>
      <c r="R1443" t="s">
        <v>201</v>
      </c>
      <c r="S1443" t="s">
        <v>202</v>
      </c>
      <c r="T1443" t="s">
        <v>203</v>
      </c>
      <c r="U1443" t="s">
        <v>2270</v>
      </c>
      <c r="V1443" t="s">
        <v>2285</v>
      </c>
      <c r="W1443" t="s">
        <v>658</v>
      </c>
    </row>
    <row r="1444" spans="1:23" x14ac:dyDescent="0.25">
      <c r="A1444" s="15">
        <v>43215</v>
      </c>
      <c r="B1444" t="s">
        <v>1847</v>
      </c>
      <c r="C1444" t="s">
        <v>207</v>
      </c>
      <c r="E1444" t="s">
        <v>195</v>
      </c>
      <c r="F1444">
        <v>3.28</v>
      </c>
      <c r="G1444">
        <v>3.28</v>
      </c>
      <c r="H1444" t="s">
        <v>196</v>
      </c>
      <c r="I1444" t="s">
        <v>197</v>
      </c>
      <c r="J1444">
        <v>3.28</v>
      </c>
      <c r="K1444">
        <v>3.28</v>
      </c>
      <c r="L1444" t="s">
        <v>1847</v>
      </c>
      <c r="M1444" t="s">
        <v>198</v>
      </c>
      <c r="N1444" t="s">
        <v>307</v>
      </c>
      <c r="O1444">
        <v>0</v>
      </c>
      <c r="P1444" t="s">
        <v>200</v>
      </c>
      <c r="Q1444">
        <v>53453</v>
      </c>
      <c r="R1444" t="s">
        <v>201</v>
      </c>
      <c r="S1444" t="s">
        <v>202</v>
      </c>
      <c r="T1444" t="s">
        <v>203</v>
      </c>
      <c r="U1444" t="s">
        <v>2270</v>
      </c>
      <c r="V1444" t="s">
        <v>2286</v>
      </c>
      <c r="W1444" t="s">
        <v>658</v>
      </c>
    </row>
    <row r="1445" spans="1:23" x14ac:dyDescent="0.25">
      <c r="A1445" s="15">
        <v>43215</v>
      </c>
      <c r="B1445" t="s">
        <v>1847</v>
      </c>
      <c r="C1445" t="s">
        <v>207</v>
      </c>
      <c r="E1445" t="s">
        <v>195</v>
      </c>
      <c r="F1445">
        <v>7.66</v>
      </c>
      <c r="G1445">
        <v>7.66</v>
      </c>
      <c r="H1445" t="s">
        <v>196</v>
      </c>
      <c r="I1445" t="s">
        <v>197</v>
      </c>
      <c r="J1445">
        <v>7.66</v>
      </c>
      <c r="K1445">
        <v>7.66</v>
      </c>
      <c r="L1445" t="s">
        <v>1847</v>
      </c>
      <c r="M1445" t="s">
        <v>198</v>
      </c>
      <c r="N1445" t="s">
        <v>307</v>
      </c>
      <c r="O1445">
        <v>0</v>
      </c>
      <c r="P1445" t="s">
        <v>200</v>
      </c>
      <c r="Q1445">
        <v>53454</v>
      </c>
      <c r="R1445" t="s">
        <v>201</v>
      </c>
      <c r="S1445" t="s">
        <v>202</v>
      </c>
      <c r="T1445" t="s">
        <v>203</v>
      </c>
      <c r="U1445" t="s">
        <v>2270</v>
      </c>
      <c r="V1445" t="s">
        <v>2287</v>
      </c>
      <c r="W1445" t="s">
        <v>658</v>
      </c>
    </row>
    <row r="1446" spans="1:23" x14ac:dyDescent="0.25">
      <c r="A1446" s="15">
        <v>43215</v>
      </c>
      <c r="B1446" t="s">
        <v>1847</v>
      </c>
      <c r="C1446" t="s">
        <v>207</v>
      </c>
      <c r="E1446" t="s">
        <v>195</v>
      </c>
      <c r="F1446">
        <v>3.28</v>
      </c>
      <c r="G1446">
        <v>3.28</v>
      </c>
      <c r="H1446" t="s">
        <v>196</v>
      </c>
      <c r="I1446" t="s">
        <v>197</v>
      </c>
      <c r="J1446">
        <v>3.28</v>
      </c>
      <c r="K1446">
        <v>3.28</v>
      </c>
      <c r="L1446" t="s">
        <v>1847</v>
      </c>
      <c r="M1446" t="s">
        <v>198</v>
      </c>
      <c r="N1446" t="s">
        <v>307</v>
      </c>
      <c r="O1446">
        <v>0</v>
      </c>
      <c r="P1446" t="s">
        <v>200</v>
      </c>
      <c r="Q1446">
        <v>53455</v>
      </c>
      <c r="R1446" t="s">
        <v>201</v>
      </c>
      <c r="S1446" t="s">
        <v>202</v>
      </c>
      <c r="T1446" t="s">
        <v>203</v>
      </c>
      <c r="U1446" t="s">
        <v>2270</v>
      </c>
      <c r="V1446" t="s">
        <v>2288</v>
      </c>
      <c r="W1446" t="s">
        <v>658</v>
      </c>
    </row>
    <row r="1447" spans="1:23" x14ac:dyDescent="0.25">
      <c r="A1447" s="15">
        <v>43215</v>
      </c>
      <c r="B1447" t="s">
        <v>1847</v>
      </c>
      <c r="C1447" t="s">
        <v>207</v>
      </c>
      <c r="E1447" t="s">
        <v>195</v>
      </c>
      <c r="F1447">
        <v>7.66</v>
      </c>
      <c r="G1447">
        <v>7.66</v>
      </c>
      <c r="H1447" t="s">
        <v>196</v>
      </c>
      <c r="I1447" t="s">
        <v>197</v>
      </c>
      <c r="J1447">
        <v>7.66</v>
      </c>
      <c r="K1447">
        <v>7.66</v>
      </c>
      <c r="L1447" t="s">
        <v>1847</v>
      </c>
      <c r="M1447" t="s">
        <v>198</v>
      </c>
      <c r="N1447" t="s">
        <v>307</v>
      </c>
      <c r="O1447">
        <v>0</v>
      </c>
      <c r="P1447" t="s">
        <v>200</v>
      </c>
      <c r="Q1447">
        <v>53456</v>
      </c>
      <c r="R1447" t="s">
        <v>201</v>
      </c>
      <c r="S1447" t="s">
        <v>202</v>
      </c>
      <c r="T1447" t="s">
        <v>203</v>
      </c>
      <c r="U1447" t="s">
        <v>2270</v>
      </c>
      <c r="V1447" t="s">
        <v>2289</v>
      </c>
      <c r="W1447" t="s">
        <v>658</v>
      </c>
    </row>
    <row r="1448" spans="1:23" x14ac:dyDescent="0.25">
      <c r="A1448" s="15">
        <v>43215</v>
      </c>
      <c r="B1448" t="s">
        <v>1847</v>
      </c>
      <c r="C1448" t="s">
        <v>207</v>
      </c>
      <c r="E1448" t="s">
        <v>195</v>
      </c>
      <c r="F1448">
        <v>6.9</v>
      </c>
      <c r="G1448">
        <v>6.9</v>
      </c>
      <c r="H1448" t="s">
        <v>196</v>
      </c>
      <c r="I1448" t="s">
        <v>197</v>
      </c>
      <c r="J1448">
        <v>6.9</v>
      </c>
      <c r="K1448">
        <v>6.9</v>
      </c>
      <c r="L1448" t="s">
        <v>1847</v>
      </c>
      <c r="M1448" t="s">
        <v>198</v>
      </c>
      <c r="N1448" t="s">
        <v>307</v>
      </c>
      <c r="O1448">
        <v>0</v>
      </c>
      <c r="P1448" t="s">
        <v>200</v>
      </c>
      <c r="Q1448">
        <v>53457</v>
      </c>
      <c r="R1448" t="s">
        <v>201</v>
      </c>
      <c r="S1448" t="s">
        <v>202</v>
      </c>
      <c r="T1448" t="s">
        <v>203</v>
      </c>
      <c r="U1448" t="s">
        <v>2270</v>
      </c>
      <c r="V1448" t="s">
        <v>2290</v>
      </c>
      <c r="W1448" t="s">
        <v>658</v>
      </c>
    </row>
    <row r="1449" spans="1:23" x14ac:dyDescent="0.25">
      <c r="A1449" s="15">
        <v>43215</v>
      </c>
      <c r="B1449" t="s">
        <v>1847</v>
      </c>
      <c r="C1449" t="s">
        <v>207</v>
      </c>
      <c r="E1449" t="s">
        <v>195</v>
      </c>
      <c r="F1449">
        <v>6.9</v>
      </c>
      <c r="G1449">
        <v>6.9</v>
      </c>
      <c r="H1449" t="s">
        <v>196</v>
      </c>
      <c r="I1449" t="s">
        <v>197</v>
      </c>
      <c r="J1449">
        <v>6.9</v>
      </c>
      <c r="K1449">
        <v>6.9</v>
      </c>
      <c r="L1449" t="s">
        <v>1847</v>
      </c>
      <c r="M1449" t="s">
        <v>198</v>
      </c>
      <c r="N1449" t="s">
        <v>307</v>
      </c>
      <c r="O1449">
        <v>0</v>
      </c>
      <c r="P1449" t="s">
        <v>200</v>
      </c>
      <c r="Q1449">
        <v>53458</v>
      </c>
      <c r="R1449" t="s">
        <v>201</v>
      </c>
      <c r="S1449" t="s">
        <v>202</v>
      </c>
      <c r="T1449" t="s">
        <v>203</v>
      </c>
      <c r="U1449" t="s">
        <v>2270</v>
      </c>
      <c r="V1449" t="s">
        <v>2291</v>
      </c>
      <c r="W1449" t="s">
        <v>658</v>
      </c>
    </row>
    <row r="1450" spans="1:23" x14ac:dyDescent="0.25">
      <c r="A1450" s="15">
        <v>43215</v>
      </c>
      <c r="B1450" t="s">
        <v>1847</v>
      </c>
      <c r="C1450" t="s">
        <v>207</v>
      </c>
      <c r="E1450" t="s">
        <v>195</v>
      </c>
      <c r="F1450">
        <v>20.239999999999998</v>
      </c>
      <c r="G1450">
        <v>20.239999999999998</v>
      </c>
      <c r="H1450" t="s">
        <v>196</v>
      </c>
      <c r="I1450" t="s">
        <v>197</v>
      </c>
      <c r="J1450">
        <v>20.239999999999998</v>
      </c>
      <c r="K1450">
        <v>20.239999999999998</v>
      </c>
      <c r="L1450" t="s">
        <v>1847</v>
      </c>
      <c r="M1450" t="s">
        <v>198</v>
      </c>
      <c r="N1450" t="s">
        <v>307</v>
      </c>
      <c r="O1450">
        <v>0</v>
      </c>
      <c r="P1450" t="s">
        <v>200</v>
      </c>
      <c r="Q1450">
        <v>53459</v>
      </c>
      <c r="R1450" t="s">
        <v>201</v>
      </c>
      <c r="S1450" t="s">
        <v>202</v>
      </c>
      <c r="T1450" t="s">
        <v>203</v>
      </c>
      <c r="U1450" t="s">
        <v>2270</v>
      </c>
      <c r="V1450" t="s">
        <v>2292</v>
      </c>
      <c r="W1450" t="s">
        <v>658</v>
      </c>
    </row>
    <row r="1451" spans="1:23" x14ac:dyDescent="0.25">
      <c r="A1451" s="15">
        <v>43215</v>
      </c>
      <c r="B1451" t="s">
        <v>1847</v>
      </c>
      <c r="C1451" t="s">
        <v>207</v>
      </c>
      <c r="E1451" t="s">
        <v>195</v>
      </c>
      <c r="F1451">
        <v>6.9</v>
      </c>
      <c r="G1451">
        <v>6.9</v>
      </c>
      <c r="H1451" t="s">
        <v>196</v>
      </c>
      <c r="I1451" t="s">
        <v>197</v>
      </c>
      <c r="J1451">
        <v>6.9</v>
      </c>
      <c r="K1451">
        <v>6.9</v>
      </c>
      <c r="L1451" t="s">
        <v>1847</v>
      </c>
      <c r="M1451" t="s">
        <v>198</v>
      </c>
      <c r="N1451" t="s">
        <v>307</v>
      </c>
      <c r="O1451">
        <v>0</v>
      </c>
      <c r="P1451" t="s">
        <v>200</v>
      </c>
      <c r="Q1451">
        <v>53460</v>
      </c>
      <c r="R1451" t="s">
        <v>201</v>
      </c>
      <c r="S1451" t="s">
        <v>202</v>
      </c>
      <c r="T1451" t="s">
        <v>203</v>
      </c>
      <c r="U1451" t="s">
        <v>2270</v>
      </c>
      <c r="V1451" t="s">
        <v>2293</v>
      </c>
      <c r="W1451" t="s">
        <v>658</v>
      </c>
    </row>
    <row r="1452" spans="1:23" x14ac:dyDescent="0.25">
      <c r="A1452" s="15">
        <v>43215</v>
      </c>
      <c r="B1452" t="s">
        <v>1847</v>
      </c>
      <c r="C1452" t="s">
        <v>207</v>
      </c>
      <c r="E1452" t="s">
        <v>195</v>
      </c>
      <c r="F1452">
        <v>6.9</v>
      </c>
      <c r="G1452">
        <v>6.9</v>
      </c>
      <c r="H1452" t="s">
        <v>196</v>
      </c>
      <c r="I1452" t="s">
        <v>197</v>
      </c>
      <c r="J1452">
        <v>6.9</v>
      </c>
      <c r="K1452">
        <v>6.9</v>
      </c>
      <c r="L1452" t="s">
        <v>1847</v>
      </c>
      <c r="M1452" t="s">
        <v>198</v>
      </c>
      <c r="N1452" t="s">
        <v>307</v>
      </c>
      <c r="O1452">
        <v>0</v>
      </c>
      <c r="P1452" t="s">
        <v>200</v>
      </c>
      <c r="Q1452">
        <v>53461</v>
      </c>
      <c r="R1452" t="s">
        <v>201</v>
      </c>
      <c r="S1452" t="s">
        <v>202</v>
      </c>
      <c r="T1452" t="s">
        <v>203</v>
      </c>
      <c r="U1452" t="s">
        <v>2270</v>
      </c>
      <c r="V1452" t="s">
        <v>2294</v>
      </c>
      <c r="W1452" t="s">
        <v>658</v>
      </c>
    </row>
    <row r="1453" spans="1:23" x14ac:dyDescent="0.25">
      <c r="A1453" s="15">
        <v>43215</v>
      </c>
      <c r="B1453" t="s">
        <v>1847</v>
      </c>
      <c r="C1453" t="s">
        <v>207</v>
      </c>
      <c r="E1453" t="s">
        <v>195</v>
      </c>
      <c r="F1453">
        <v>6.9</v>
      </c>
      <c r="G1453">
        <v>6.9</v>
      </c>
      <c r="H1453" t="s">
        <v>196</v>
      </c>
      <c r="I1453" t="s">
        <v>197</v>
      </c>
      <c r="J1453">
        <v>6.9</v>
      </c>
      <c r="K1453">
        <v>6.9</v>
      </c>
      <c r="L1453" t="s">
        <v>1847</v>
      </c>
      <c r="M1453" t="s">
        <v>198</v>
      </c>
      <c r="N1453" t="s">
        <v>307</v>
      </c>
      <c r="O1453">
        <v>0</v>
      </c>
      <c r="P1453" t="s">
        <v>200</v>
      </c>
      <c r="Q1453">
        <v>53462</v>
      </c>
      <c r="R1453" t="s">
        <v>201</v>
      </c>
      <c r="S1453" t="s">
        <v>202</v>
      </c>
      <c r="T1453" t="s">
        <v>203</v>
      </c>
      <c r="U1453" t="s">
        <v>2270</v>
      </c>
      <c r="V1453" t="s">
        <v>2295</v>
      </c>
      <c r="W1453" t="s">
        <v>658</v>
      </c>
    </row>
    <row r="1454" spans="1:23" x14ac:dyDescent="0.25">
      <c r="A1454" s="15">
        <v>43215</v>
      </c>
      <c r="B1454" t="s">
        <v>1847</v>
      </c>
      <c r="C1454" t="s">
        <v>207</v>
      </c>
      <c r="E1454" t="s">
        <v>195</v>
      </c>
      <c r="F1454">
        <v>6.9</v>
      </c>
      <c r="G1454">
        <v>6.9</v>
      </c>
      <c r="H1454" t="s">
        <v>196</v>
      </c>
      <c r="I1454" t="s">
        <v>197</v>
      </c>
      <c r="J1454">
        <v>6.9</v>
      </c>
      <c r="K1454">
        <v>6.9</v>
      </c>
      <c r="L1454" t="s">
        <v>1847</v>
      </c>
      <c r="M1454" t="s">
        <v>198</v>
      </c>
      <c r="N1454" t="s">
        <v>307</v>
      </c>
      <c r="O1454">
        <v>0</v>
      </c>
      <c r="P1454" t="s">
        <v>200</v>
      </c>
      <c r="Q1454">
        <v>53463</v>
      </c>
      <c r="R1454" t="s">
        <v>201</v>
      </c>
      <c r="S1454" t="s">
        <v>202</v>
      </c>
      <c r="T1454" t="s">
        <v>203</v>
      </c>
      <c r="U1454" t="s">
        <v>2270</v>
      </c>
      <c r="V1454" t="s">
        <v>2296</v>
      </c>
      <c r="W1454" t="s">
        <v>658</v>
      </c>
    </row>
    <row r="1455" spans="1:23" x14ac:dyDescent="0.25">
      <c r="A1455" s="15">
        <v>43215</v>
      </c>
      <c r="B1455" t="s">
        <v>1847</v>
      </c>
      <c r="C1455" t="s">
        <v>207</v>
      </c>
      <c r="E1455" t="s">
        <v>195</v>
      </c>
      <c r="F1455">
        <v>30.36</v>
      </c>
      <c r="G1455">
        <v>30.36</v>
      </c>
      <c r="H1455" t="s">
        <v>196</v>
      </c>
      <c r="I1455" t="s">
        <v>197</v>
      </c>
      <c r="J1455">
        <v>30.36</v>
      </c>
      <c r="K1455">
        <v>30.36</v>
      </c>
      <c r="L1455" t="s">
        <v>1847</v>
      </c>
      <c r="M1455" t="s">
        <v>198</v>
      </c>
      <c r="N1455" t="s">
        <v>307</v>
      </c>
      <c r="O1455">
        <v>0</v>
      </c>
      <c r="P1455" t="s">
        <v>200</v>
      </c>
      <c r="Q1455">
        <v>53464</v>
      </c>
      <c r="R1455" t="s">
        <v>201</v>
      </c>
      <c r="S1455" t="s">
        <v>202</v>
      </c>
      <c r="T1455" t="s">
        <v>203</v>
      </c>
      <c r="U1455" t="s">
        <v>2270</v>
      </c>
      <c r="V1455" t="s">
        <v>2297</v>
      </c>
      <c r="W1455" t="s">
        <v>658</v>
      </c>
    </row>
    <row r="1456" spans="1:23" x14ac:dyDescent="0.25">
      <c r="A1456" s="15">
        <v>43215</v>
      </c>
      <c r="B1456" t="s">
        <v>1847</v>
      </c>
      <c r="C1456" t="s">
        <v>207</v>
      </c>
      <c r="E1456" t="s">
        <v>195</v>
      </c>
      <c r="F1456">
        <v>6.9</v>
      </c>
      <c r="G1456">
        <v>6.9</v>
      </c>
      <c r="H1456" t="s">
        <v>196</v>
      </c>
      <c r="I1456" t="s">
        <v>197</v>
      </c>
      <c r="J1456">
        <v>6.9</v>
      </c>
      <c r="K1456">
        <v>6.9</v>
      </c>
      <c r="L1456" t="s">
        <v>1847</v>
      </c>
      <c r="M1456" t="s">
        <v>198</v>
      </c>
      <c r="N1456" t="s">
        <v>307</v>
      </c>
      <c r="O1456">
        <v>0</v>
      </c>
      <c r="P1456" t="s">
        <v>200</v>
      </c>
      <c r="Q1456">
        <v>53465</v>
      </c>
      <c r="R1456" t="s">
        <v>201</v>
      </c>
      <c r="S1456" t="s">
        <v>202</v>
      </c>
      <c r="T1456" t="s">
        <v>203</v>
      </c>
      <c r="U1456" t="s">
        <v>2270</v>
      </c>
      <c r="V1456" t="s">
        <v>2298</v>
      </c>
      <c r="W1456" t="s">
        <v>658</v>
      </c>
    </row>
    <row r="1457" spans="1:23" x14ac:dyDescent="0.25">
      <c r="A1457" s="15">
        <v>43215</v>
      </c>
      <c r="B1457" t="s">
        <v>1847</v>
      </c>
      <c r="C1457" t="s">
        <v>207</v>
      </c>
      <c r="E1457" t="s">
        <v>195</v>
      </c>
      <c r="F1457">
        <v>2.39</v>
      </c>
      <c r="G1457">
        <v>2.39</v>
      </c>
      <c r="H1457" t="s">
        <v>196</v>
      </c>
      <c r="I1457" t="s">
        <v>197</v>
      </c>
      <c r="J1457">
        <v>2.39</v>
      </c>
      <c r="K1457">
        <v>2.39</v>
      </c>
      <c r="L1457" t="s">
        <v>1847</v>
      </c>
      <c r="M1457" t="s">
        <v>198</v>
      </c>
      <c r="N1457" t="s">
        <v>307</v>
      </c>
      <c r="O1457">
        <v>0</v>
      </c>
      <c r="P1457" t="s">
        <v>200</v>
      </c>
      <c r="Q1457">
        <v>53466</v>
      </c>
      <c r="R1457" t="s">
        <v>201</v>
      </c>
      <c r="S1457" t="s">
        <v>202</v>
      </c>
      <c r="T1457" t="s">
        <v>203</v>
      </c>
      <c r="U1457" t="s">
        <v>2270</v>
      </c>
      <c r="V1457" t="s">
        <v>2299</v>
      </c>
      <c r="W1457" t="s">
        <v>658</v>
      </c>
    </row>
    <row r="1458" spans="1:23" x14ac:dyDescent="0.25">
      <c r="A1458" s="15">
        <v>43215</v>
      </c>
      <c r="B1458" t="s">
        <v>1847</v>
      </c>
      <c r="C1458" t="s">
        <v>207</v>
      </c>
      <c r="E1458" t="s">
        <v>195</v>
      </c>
      <c r="F1458">
        <v>30</v>
      </c>
      <c r="G1458">
        <v>30</v>
      </c>
      <c r="H1458" t="s">
        <v>196</v>
      </c>
      <c r="I1458" t="s">
        <v>197</v>
      </c>
      <c r="J1458">
        <v>30</v>
      </c>
      <c r="K1458">
        <v>30</v>
      </c>
      <c r="L1458" t="s">
        <v>1847</v>
      </c>
      <c r="M1458" t="s">
        <v>198</v>
      </c>
      <c r="N1458" t="s">
        <v>307</v>
      </c>
      <c r="O1458">
        <v>0</v>
      </c>
      <c r="P1458" t="s">
        <v>200</v>
      </c>
      <c r="Q1458">
        <v>53467</v>
      </c>
      <c r="R1458" t="s">
        <v>201</v>
      </c>
      <c r="S1458" t="s">
        <v>202</v>
      </c>
      <c r="T1458" t="s">
        <v>203</v>
      </c>
      <c r="U1458" t="s">
        <v>2270</v>
      </c>
      <c r="V1458" t="s">
        <v>2300</v>
      </c>
      <c r="W1458" t="s">
        <v>658</v>
      </c>
    </row>
    <row r="1459" spans="1:23" x14ac:dyDescent="0.25">
      <c r="A1459" s="15">
        <v>43215</v>
      </c>
      <c r="B1459" t="s">
        <v>1847</v>
      </c>
      <c r="C1459" t="s">
        <v>207</v>
      </c>
      <c r="E1459" t="s">
        <v>195</v>
      </c>
      <c r="F1459">
        <v>309.42</v>
      </c>
      <c r="G1459">
        <v>309.42</v>
      </c>
      <c r="H1459" t="s">
        <v>196</v>
      </c>
      <c r="I1459" t="s">
        <v>197</v>
      </c>
      <c r="J1459">
        <v>309.42</v>
      </c>
      <c r="K1459">
        <v>309.42</v>
      </c>
      <c r="L1459" t="s">
        <v>1847</v>
      </c>
      <c r="M1459" t="s">
        <v>198</v>
      </c>
      <c r="N1459" t="s">
        <v>307</v>
      </c>
      <c r="O1459">
        <v>0</v>
      </c>
      <c r="P1459" t="s">
        <v>200</v>
      </c>
      <c r="Q1459">
        <v>53468</v>
      </c>
      <c r="R1459" t="s">
        <v>201</v>
      </c>
      <c r="S1459" t="s">
        <v>202</v>
      </c>
      <c r="T1459" t="s">
        <v>203</v>
      </c>
      <c r="U1459" t="s">
        <v>2270</v>
      </c>
      <c r="V1459" t="s">
        <v>2301</v>
      </c>
      <c r="W1459" t="s">
        <v>658</v>
      </c>
    </row>
    <row r="1460" spans="1:23" x14ac:dyDescent="0.25">
      <c r="A1460" s="15">
        <v>43215</v>
      </c>
      <c r="B1460" t="s">
        <v>1847</v>
      </c>
      <c r="C1460" t="s">
        <v>207</v>
      </c>
      <c r="E1460" t="s">
        <v>195</v>
      </c>
      <c r="F1460">
        <v>6.9</v>
      </c>
      <c r="G1460">
        <v>6.9</v>
      </c>
      <c r="H1460" t="s">
        <v>196</v>
      </c>
      <c r="I1460" t="s">
        <v>197</v>
      </c>
      <c r="J1460">
        <v>6.9</v>
      </c>
      <c r="K1460">
        <v>6.9</v>
      </c>
      <c r="L1460" t="s">
        <v>1847</v>
      </c>
      <c r="M1460" t="s">
        <v>198</v>
      </c>
      <c r="N1460" t="s">
        <v>307</v>
      </c>
      <c r="O1460">
        <v>0</v>
      </c>
      <c r="P1460" t="s">
        <v>200</v>
      </c>
      <c r="Q1460">
        <v>53469</v>
      </c>
      <c r="R1460" t="s">
        <v>201</v>
      </c>
      <c r="S1460" t="s">
        <v>202</v>
      </c>
      <c r="T1460" t="s">
        <v>203</v>
      </c>
      <c r="U1460" t="s">
        <v>2270</v>
      </c>
      <c r="V1460" t="s">
        <v>2302</v>
      </c>
      <c r="W1460" t="s">
        <v>658</v>
      </c>
    </row>
    <row r="1461" spans="1:23" x14ac:dyDescent="0.25">
      <c r="A1461" s="15">
        <v>43215</v>
      </c>
      <c r="B1461" t="s">
        <v>1847</v>
      </c>
      <c r="C1461" t="s">
        <v>207</v>
      </c>
      <c r="E1461" t="s">
        <v>195</v>
      </c>
      <c r="F1461">
        <v>18.05</v>
      </c>
      <c r="G1461">
        <v>18.05</v>
      </c>
      <c r="H1461" t="s">
        <v>196</v>
      </c>
      <c r="I1461" t="s">
        <v>197</v>
      </c>
      <c r="J1461">
        <v>18.05</v>
      </c>
      <c r="K1461">
        <v>18.05</v>
      </c>
      <c r="L1461" t="s">
        <v>1847</v>
      </c>
      <c r="M1461" t="s">
        <v>198</v>
      </c>
      <c r="N1461" t="s">
        <v>307</v>
      </c>
      <c r="O1461">
        <v>0</v>
      </c>
      <c r="P1461" t="s">
        <v>200</v>
      </c>
      <c r="Q1461">
        <v>53470</v>
      </c>
      <c r="R1461" t="s">
        <v>201</v>
      </c>
      <c r="S1461" t="s">
        <v>202</v>
      </c>
      <c r="T1461" t="s">
        <v>203</v>
      </c>
      <c r="U1461" t="s">
        <v>2270</v>
      </c>
      <c r="V1461" t="s">
        <v>2303</v>
      </c>
      <c r="W1461" t="s">
        <v>658</v>
      </c>
    </row>
    <row r="1462" spans="1:23" x14ac:dyDescent="0.25">
      <c r="A1462" s="15">
        <v>43215</v>
      </c>
      <c r="B1462" t="s">
        <v>1847</v>
      </c>
      <c r="C1462" t="s">
        <v>207</v>
      </c>
      <c r="E1462" t="s">
        <v>195</v>
      </c>
      <c r="F1462">
        <v>10.119999999999999</v>
      </c>
      <c r="G1462">
        <v>10.119999999999999</v>
      </c>
      <c r="H1462" t="s">
        <v>196</v>
      </c>
      <c r="I1462" t="s">
        <v>197</v>
      </c>
      <c r="J1462">
        <v>10.119999999999999</v>
      </c>
      <c r="K1462">
        <v>10.119999999999999</v>
      </c>
      <c r="L1462" t="s">
        <v>1847</v>
      </c>
      <c r="M1462" t="s">
        <v>198</v>
      </c>
      <c r="N1462" t="s">
        <v>307</v>
      </c>
      <c r="O1462">
        <v>0</v>
      </c>
      <c r="P1462" t="s">
        <v>200</v>
      </c>
      <c r="Q1462">
        <v>53471</v>
      </c>
      <c r="R1462" t="s">
        <v>201</v>
      </c>
      <c r="S1462" t="s">
        <v>202</v>
      </c>
      <c r="T1462" t="s">
        <v>203</v>
      </c>
      <c r="U1462" t="s">
        <v>2270</v>
      </c>
      <c r="V1462" t="s">
        <v>2304</v>
      </c>
      <c r="W1462" t="s">
        <v>658</v>
      </c>
    </row>
    <row r="1463" spans="1:23" x14ac:dyDescent="0.25">
      <c r="A1463" s="15">
        <v>43215</v>
      </c>
      <c r="B1463" t="s">
        <v>1847</v>
      </c>
      <c r="C1463" t="s">
        <v>207</v>
      </c>
      <c r="E1463" t="s">
        <v>195</v>
      </c>
      <c r="F1463">
        <v>28.92</v>
      </c>
      <c r="G1463">
        <v>28.92</v>
      </c>
      <c r="H1463" t="s">
        <v>196</v>
      </c>
      <c r="I1463" t="s">
        <v>197</v>
      </c>
      <c r="J1463">
        <v>28.92</v>
      </c>
      <c r="K1463">
        <v>28.92</v>
      </c>
      <c r="L1463" t="s">
        <v>1847</v>
      </c>
      <c r="M1463" t="s">
        <v>198</v>
      </c>
      <c r="N1463" t="s">
        <v>307</v>
      </c>
      <c r="O1463">
        <v>0</v>
      </c>
      <c r="P1463" t="s">
        <v>200</v>
      </c>
      <c r="Q1463">
        <v>53472</v>
      </c>
      <c r="R1463" t="s">
        <v>201</v>
      </c>
      <c r="S1463" t="s">
        <v>202</v>
      </c>
      <c r="T1463" t="s">
        <v>203</v>
      </c>
      <c r="U1463" t="s">
        <v>2270</v>
      </c>
      <c r="V1463" t="s">
        <v>2305</v>
      </c>
      <c r="W1463" t="s">
        <v>658</v>
      </c>
    </row>
    <row r="1464" spans="1:23" x14ac:dyDescent="0.25">
      <c r="A1464" s="15">
        <v>43215</v>
      </c>
      <c r="B1464" t="s">
        <v>1847</v>
      </c>
      <c r="C1464" t="s">
        <v>207</v>
      </c>
      <c r="E1464" t="s">
        <v>195</v>
      </c>
      <c r="F1464">
        <v>6.9</v>
      </c>
      <c r="G1464">
        <v>6.9</v>
      </c>
      <c r="H1464" t="s">
        <v>196</v>
      </c>
      <c r="I1464" t="s">
        <v>197</v>
      </c>
      <c r="J1464">
        <v>6.9</v>
      </c>
      <c r="K1464">
        <v>6.9</v>
      </c>
      <c r="L1464" t="s">
        <v>1847</v>
      </c>
      <c r="M1464" t="s">
        <v>198</v>
      </c>
      <c r="N1464" t="s">
        <v>307</v>
      </c>
      <c r="O1464">
        <v>0</v>
      </c>
      <c r="P1464" t="s">
        <v>200</v>
      </c>
      <c r="Q1464">
        <v>53473</v>
      </c>
      <c r="R1464" t="s">
        <v>201</v>
      </c>
      <c r="S1464" t="s">
        <v>202</v>
      </c>
      <c r="T1464" t="s">
        <v>203</v>
      </c>
      <c r="U1464" t="s">
        <v>2270</v>
      </c>
      <c r="V1464" t="s">
        <v>2306</v>
      </c>
      <c r="W1464" t="s">
        <v>658</v>
      </c>
    </row>
    <row r="1465" spans="1:23" x14ac:dyDescent="0.25">
      <c r="A1465" s="15">
        <v>43215</v>
      </c>
      <c r="B1465" t="s">
        <v>1847</v>
      </c>
      <c r="C1465" t="s">
        <v>207</v>
      </c>
      <c r="E1465" t="s">
        <v>195</v>
      </c>
      <c r="F1465">
        <v>6.9</v>
      </c>
      <c r="G1465">
        <v>6.9</v>
      </c>
      <c r="H1465" t="s">
        <v>196</v>
      </c>
      <c r="I1465" t="s">
        <v>197</v>
      </c>
      <c r="J1465">
        <v>6.9</v>
      </c>
      <c r="K1465">
        <v>6.9</v>
      </c>
      <c r="L1465" t="s">
        <v>1847</v>
      </c>
      <c r="M1465" t="s">
        <v>198</v>
      </c>
      <c r="N1465" t="s">
        <v>307</v>
      </c>
      <c r="O1465">
        <v>0</v>
      </c>
      <c r="P1465" t="s">
        <v>200</v>
      </c>
      <c r="Q1465">
        <v>53474</v>
      </c>
      <c r="R1465" t="s">
        <v>201</v>
      </c>
      <c r="S1465" t="s">
        <v>202</v>
      </c>
      <c r="T1465" t="s">
        <v>203</v>
      </c>
      <c r="U1465" t="s">
        <v>2270</v>
      </c>
      <c r="V1465" t="s">
        <v>2307</v>
      </c>
      <c r="W1465" t="s">
        <v>658</v>
      </c>
    </row>
    <row r="1466" spans="1:23" x14ac:dyDescent="0.25">
      <c r="A1466" s="15">
        <v>43215</v>
      </c>
      <c r="B1466" t="s">
        <v>1847</v>
      </c>
      <c r="C1466" t="s">
        <v>207</v>
      </c>
      <c r="E1466" t="s">
        <v>195</v>
      </c>
      <c r="F1466">
        <v>6.9</v>
      </c>
      <c r="G1466">
        <v>6.9</v>
      </c>
      <c r="H1466" t="s">
        <v>196</v>
      </c>
      <c r="I1466" t="s">
        <v>197</v>
      </c>
      <c r="J1466">
        <v>6.9</v>
      </c>
      <c r="K1466">
        <v>6.9</v>
      </c>
      <c r="L1466" t="s">
        <v>1847</v>
      </c>
      <c r="M1466" t="s">
        <v>198</v>
      </c>
      <c r="N1466" t="s">
        <v>307</v>
      </c>
      <c r="O1466">
        <v>0</v>
      </c>
      <c r="P1466" t="s">
        <v>200</v>
      </c>
      <c r="Q1466">
        <v>53475</v>
      </c>
      <c r="R1466" t="s">
        <v>201</v>
      </c>
      <c r="S1466" t="s">
        <v>202</v>
      </c>
      <c r="T1466" t="s">
        <v>203</v>
      </c>
      <c r="U1466" t="s">
        <v>2270</v>
      </c>
      <c r="V1466" t="s">
        <v>2308</v>
      </c>
      <c r="W1466" t="s">
        <v>658</v>
      </c>
    </row>
    <row r="1467" spans="1:23" x14ac:dyDescent="0.25">
      <c r="A1467" s="15">
        <v>43215</v>
      </c>
      <c r="B1467" t="s">
        <v>1847</v>
      </c>
      <c r="C1467" t="s">
        <v>207</v>
      </c>
      <c r="E1467" t="s">
        <v>195</v>
      </c>
      <c r="F1467">
        <v>13.02</v>
      </c>
      <c r="G1467">
        <v>13.02</v>
      </c>
      <c r="H1467" t="s">
        <v>196</v>
      </c>
      <c r="I1467" t="s">
        <v>197</v>
      </c>
      <c r="J1467">
        <v>13.02</v>
      </c>
      <c r="K1467">
        <v>13.02</v>
      </c>
      <c r="L1467" t="s">
        <v>1847</v>
      </c>
      <c r="M1467" t="s">
        <v>198</v>
      </c>
      <c r="N1467" t="s">
        <v>307</v>
      </c>
      <c r="O1467">
        <v>0</v>
      </c>
      <c r="P1467" t="s">
        <v>200</v>
      </c>
      <c r="Q1467">
        <v>53476</v>
      </c>
      <c r="R1467" t="s">
        <v>201</v>
      </c>
      <c r="S1467" t="s">
        <v>202</v>
      </c>
      <c r="T1467" t="s">
        <v>203</v>
      </c>
      <c r="U1467" t="s">
        <v>2270</v>
      </c>
      <c r="V1467" t="s">
        <v>2309</v>
      </c>
      <c r="W1467" t="s">
        <v>658</v>
      </c>
    </row>
    <row r="1468" spans="1:23" x14ac:dyDescent="0.25">
      <c r="A1468" s="15">
        <v>43215</v>
      </c>
      <c r="B1468" t="s">
        <v>1847</v>
      </c>
      <c r="C1468" t="s">
        <v>207</v>
      </c>
      <c r="E1468" t="s">
        <v>195</v>
      </c>
      <c r="F1468">
        <v>12.29</v>
      </c>
      <c r="G1468">
        <v>12.29</v>
      </c>
      <c r="H1468" t="s">
        <v>196</v>
      </c>
      <c r="I1468" t="s">
        <v>197</v>
      </c>
      <c r="J1468">
        <v>12.29</v>
      </c>
      <c r="K1468">
        <v>12.29</v>
      </c>
      <c r="L1468" t="s">
        <v>1847</v>
      </c>
      <c r="M1468" t="s">
        <v>198</v>
      </c>
      <c r="N1468" t="s">
        <v>307</v>
      </c>
      <c r="O1468">
        <v>0</v>
      </c>
      <c r="P1468" t="s">
        <v>200</v>
      </c>
      <c r="Q1468">
        <v>53477</v>
      </c>
      <c r="R1468" t="s">
        <v>201</v>
      </c>
      <c r="S1468" t="s">
        <v>202</v>
      </c>
      <c r="T1468" t="s">
        <v>203</v>
      </c>
      <c r="U1468" t="s">
        <v>2270</v>
      </c>
      <c r="V1468" t="s">
        <v>2310</v>
      </c>
      <c r="W1468" t="s">
        <v>658</v>
      </c>
    </row>
    <row r="1469" spans="1:23" x14ac:dyDescent="0.25">
      <c r="A1469" s="15">
        <v>43215</v>
      </c>
      <c r="B1469" t="s">
        <v>1847</v>
      </c>
      <c r="C1469" t="s">
        <v>207</v>
      </c>
      <c r="E1469" t="s">
        <v>195</v>
      </c>
      <c r="F1469">
        <v>13.71</v>
      </c>
      <c r="G1469">
        <v>13.71</v>
      </c>
      <c r="H1469" t="s">
        <v>196</v>
      </c>
      <c r="I1469" t="s">
        <v>197</v>
      </c>
      <c r="J1469">
        <v>13.71</v>
      </c>
      <c r="K1469">
        <v>13.71</v>
      </c>
      <c r="L1469" t="s">
        <v>1847</v>
      </c>
      <c r="M1469" t="s">
        <v>198</v>
      </c>
      <c r="N1469" t="s">
        <v>307</v>
      </c>
      <c r="O1469">
        <v>0</v>
      </c>
      <c r="P1469" t="s">
        <v>200</v>
      </c>
      <c r="Q1469">
        <v>53478</v>
      </c>
      <c r="R1469" t="s">
        <v>201</v>
      </c>
      <c r="S1469" t="s">
        <v>202</v>
      </c>
      <c r="T1469" t="s">
        <v>203</v>
      </c>
      <c r="U1469" t="s">
        <v>2270</v>
      </c>
      <c r="V1469" t="s">
        <v>2311</v>
      </c>
      <c r="W1469" t="s">
        <v>658</v>
      </c>
    </row>
    <row r="1470" spans="1:23" x14ac:dyDescent="0.25">
      <c r="A1470" s="15">
        <v>43215</v>
      </c>
      <c r="B1470" t="s">
        <v>1847</v>
      </c>
      <c r="C1470" t="s">
        <v>207</v>
      </c>
      <c r="E1470" t="s">
        <v>195</v>
      </c>
      <c r="F1470">
        <v>12.9</v>
      </c>
      <c r="G1470">
        <v>12.9</v>
      </c>
      <c r="H1470" t="s">
        <v>196</v>
      </c>
      <c r="I1470" t="s">
        <v>197</v>
      </c>
      <c r="J1470">
        <v>12.9</v>
      </c>
      <c r="K1470">
        <v>12.9</v>
      </c>
      <c r="L1470" t="s">
        <v>1847</v>
      </c>
      <c r="M1470" t="s">
        <v>198</v>
      </c>
      <c r="N1470" t="s">
        <v>307</v>
      </c>
      <c r="O1470">
        <v>0</v>
      </c>
      <c r="P1470" t="s">
        <v>200</v>
      </c>
      <c r="Q1470">
        <v>53479</v>
      </c>
      <c r="R1470" t="s">
        <v>201</v>
      </c>
      <c r="S1470" t="s">
        <v>202</v>
      </c>
      <c r="T1470" t="s">
        <v>203</v>
      </c>
      <c r="U1470" t="s">
        <v>2270</v>
      </c>
      <c r="V1470" t="s">
        <v>2312</v>
      </c>
      <c r="W1470" t="s">
        <v>658</v>
      </c>
    </row>
    <row r="1471" spans="1:23" x14ac:dyDescent="0.25">
      <c r="A1471" s="15">
        <v>43215</v>
      </c>
      <c r="B1471" t="s">
        <v>1847</v>
      </c>
      <c r="C1471" t="s">
        <v>207</v>
      </c>
      <c r="E1471" t="s">
        <v>195</v>
      </c>
      <c r="F1471">
        <v>10.119999999999999</v>
      </c>
      <c r="G1471">
        <v>10.119999999999999</v>
      </c>
      <c r="H1471" t="s">
        <v>196</v>
      </c>
      <c r="I1471" t="s">
        <v>197</v>
      </c>
      <c r="J1471">
        <v>10.119999999999999</v>
      </c>
      <c r="K1471">
        <v>10.119999999999999</v>
      </c>
      <c r="L1471" t="s">
        <v>1847</v>
      </c>
      <c r="M1471" t="s">
        <v>198</v>
      </c>
      <c r="N1471" t="s">
        <v>307</v>
      </c>
      <c r="O1471">
        <v>0</v>
      </c>
      <c r="P1471" t="s">
        <v>200</v>
      </c>
      <c r="Q1471">
        <v>53480</v>
      </c>
      <c r="R1471" t="s">
        <v>201</v>
      </c>
      <c r="S1471" t="s">
        <v>202</v>
      </c>
      <c r="T1471" t="s">
        <v>203</v>
      </c>
      <c r="U1471" t="s">
        <v>2270</v>
      </c>
      <c r="V1471" t="s">
        <v>2313</v>
      </c>
      <c r="W1471" t="s">
        <v>658</v>
      </c>
    </row>
    <row r="1472" spans="1:23" x14ac:dyDescent="0.25">
      <c r="A1472" s="15">
        <v>43215</v>
      </c>
      <c r="B1472" t="s">
        <v>1847</v>
      </c>
      <c r="C1472" t="s">
        <v>207</v>
      </c>
      <c r="E1472" t="s">
        <v>195</v>
      </c>
      <c r="F1472">
        <v>18.05</v>
      </c>
      <c r="G1472">
        <v>18.05</v>
      </c>
      <c r="H1472" t="s">
        <v>196</v>
      </c>
      <c r="I1472" t="s">
        <v>197</v>
      </c>
      <c r="J1472">
        <v>18.05</v>
      </c>
      <c r="K1472">
        <v>18.05</v>
      </c>
      <c r="L1472" t="s">
        <v>1847</v>
      </c>
      <c r="M1472" t="s">
        <v>198</v>
      </c>
      <c r="N1472" t="s">
        <v>307</v>
      </c>
      <c r="O1472">
        <v>0</v>
      </c>
      <c r="P1472" t="s">
        <v>200</v>
      </c>
      <c r="Q1472">
        <v>53481</v>
      </c>
      <c r="R1472" t="s">
        <v>201</v>
      </c>
      <c r="S1472" t="s">
        <v>202</v>
      </c>
      <c r="T1472" t="s">
        <v>203</v>
      </c>
      <c r="U1472" t="s">
        <v>2270</v>
      </c>
      <c r="V1472" t="s">
        <v>2314</v>
      </c>
      <c r="W1472" t="s">
        <v>658</v>
      </c>
    </row>
    <row r="1473" spans="1:23" x14ac:dyDescent="0.25">
      <c r="A1473" s="15">
        <v>43215</v>
      </c>
      <c r="B1473" t="s">
        <v>1847</v>
      </c>
      <c r="C1473" t="s">
        <v>207</v>
      </c>
      <c r="E1473" t="s">
        <v>195</v>
      </c>
      <c r="F1473">
        <v>6.9</v>
      </c>
      <c r="G1473">
        <v>6.9</v>
      </c>
      <c r="H1473" t="s">
        <v>196</v>
      </c>
      <c r="I1473" t="s">
        <v>197</v>
      </c>
      <c r="J1473">
        <v>6.9</v>
      </c>
      <c r="K1473">
        <v>6.9</v>
      </c>
      <c r="L1473" t="s">
        <v>1847</v>
      </c>
      <c r="M1473" t="s">
        <v>198</v>
      </c>
      <c r="N1473" t="s">
        <v>307</v>
      </c>
      <c r="O1473">
        <v>0</v>
      </c>
      <c r="P1473" t="s">
        <v>200</v>
      </c>
      <c r="Q1473">
        <v>53482</v>
      </c>
      <c r="R1473" t="s">
        <v>201</v>
      </c>
      <c r="S1473" t="s">
        <v>202</v>
      </c>
      <c r="T1473" t="s">
        <v>203</v>
      </c>
      <c r="U1473" t="s">
        <v>2270</v>
      </c>
      <c r="V1473" t="s">
        <v>2315</v>
      </c>
      <c r="W1473" t="s">
        <v>658</v>
      </c>
    </row>
    <row r="1474" spans="1:23" x14ac:dyDescent="0.25">
      <c r="A1474" s="15">
        <v>43215</v>
      </c>
      <c r="B1474" t="s">
        <v>1847</v>
      </c>
      <c r="C1474" t="s">
        <v>207</v>
      </c>
      <c r="E1474" t="s">
        <v>195</v>
      </c>
      <c r="F1474">
        <v>13.02</v>
      </c>
      <c r="G1474">
        <v>13.02</v>
      </c>
      <c r="H1474" t="s">
        <v>196</v>
      </c>
      <c r="I1474" t="s">
        <v>197</v>
      </c>
      <c r="J1474">
        <v>13.02</v>
      </c>
      <c r="K1474">
        <v>13.02</v>
      </c>
      <c r="L1474" t="s">
        <v>1847</v>
      </c>
      <c r="M1474" t="s">
        <v>198</v>
      </c>
      <c r="N1474" t="s">
        <v>307</v>
      </c>
      <c r="O1474">
        <v>0</v>
      </c>
      <c r="P1474" t="s">
        <v>200</v>
      </c>
      <c r="Q1474">
        <v>53483</v>
      </c>
      <c r="R1474" t="s">
        <v>201</v>
      </c>
      <c r="S1474" t="s">
        <v>202</v>
      </c>
      <c r="T1474" t="s">
        <v>203</v>
      </c>
      <c r="U1474" t="s">
        <v>2270</v>
      </c>
      <c r="V1474" t="s">
        <v>2316</v>
      </c>
      <c r="W1474" t="s">
        <v>658</v>
      </c>
    </row>
    <row r="1475" spans="1:23" x14ac:dyDescent="0.25">
      <c r="A1475" s="15">
        <v>43215</v>
      </c>
      <c r="B1475" t="s">
        <v>1847</v>
      </c>
      <c r="C1475" t="s">
        <v>207</v>
      </c>
      <c r="E1475" t="s">
        <v>195</v>
      </c>
      <c r="F1475">
        <v>12.29</v>
      </c>
      <c r="G1475">
        <v>12.29</v>
      </c>
      <c r="H1475" t="s">
        <v>196</v>
      </c>
      <c r="I1475" t="s">
        <v>197</v>
      </c>
      <c r="J1475">
        <v>12.29</v>
      </c>
      <c r="K1475">
        <v>12.29</v>
      </c>
      <c r="L1475" t="s">
        <v>1847</v>
      </c>
      <c r="M1475" t="s">
        <v>198</v>
      </c>
      <c r="N1475" t="s">
        <v>307</v>
      </c>
      <c r="O1475">
        <v>0</v>
      </c>
      <c r="P1475" t="s">
        <v>200</v>
      </c>
      <c r="Q1475">
        <v>53484</v>
      </c>
      <c r="R1475" t="s">
        <v>201</v>
      </c>
      <c r="S1475" t="s">
        <v>202</v>
      </c>
      <c r="T1475" t="s">
        <v>203</v>
      </c>
      <c r="U1475" t="s">
        <v>2270</v>
      </c>
      <c r="V1475" t="s">
        <v>2317</v>
      </c>
      <c r="W1475" t="s">
        <v>658</v>
      </c>
    </row>
    <row r="1476" spans="1:23" x14ac:dyDescent="0.25">
      <c r="A1476" s="15">
        <v>43215</v>
      </c>
      <c r="B1476" t="s">
        <v>1847</v>
      </c>
      <c r="C1476" t="s">
        <v>207</v>
      </c>
      <c r="E1476" t="s">
        <v>195</v>
      </c>
      <c r="F1476">
        <v>28.17</v>
      </c>
      <c r="G1476">
        <v>28.17</v>
      </c>
      <c r="H1476" t="s">
        <v>196</v>
      </c>
      <c r="I1476" t="s">
        <v>197</v>
      </c>
      <c r="J1476">
        <v>28.17</v>
      </c>
      <c r="K1476">
        <v>28.17</v>
      </c>
      <c r="L1476" t="s">
        <v>1847</v>
      </c>
      <c r="M1476" t="s">
        <v>198</v>
      </c>
      <c r="N1476" t="s">
        <v>307</v>
      </c>
      <c r="O1476">
        <v>0</v>
      </c>
      <c r="P1476" t="s">
        <v>200</v>
      </c>
      <c r="Q1476">
        <v>53485</v>
      </c>
      <c r="R1476" t="s">
        <v>201</v>
      </c>
      <c r="S1476" t="s">
        <v>202</v>
      </c>
      <c r="T1476" t="s">
        <v>203</v>
      </c>
      <c r="U1476" t="s">
        <v>2270</v>
      </c>
      <c r="V1476" t="s">
        <v>2318</v>
      </c>
      <c r="W1476" t="s">
        <v>658</v>
      </c>
    </row>
    <row r="1477" spans="1:23" x14ac:dyDescent="0.25">
      <c r="A1477" s="15">
        <v>43215</v>
      </c>
      <c r="B1477" t="s">
        <v>1847</v>
      </c>
      <c r="C1477" t="s">
        <v>207</v>
      </c>
      <c r="E1477" t="s">
        <v>195</v>
      </c>
      <c r="F1477">
        <v>12.29</v>
      </c>
      <c r="G1477">
        <v>12.29</v>
      </c>
      <c r="H1477" t="s">
        <v>196</v>
      </c>
      <c r="I1477" t="s">
        <v>197</v>
      </c>
      <c r="J1477">
        <v>12.29</v>
      </c>
      <c r="K1477">
        <v>12.29</v>
      </c>
      <c r="L1477" t="s">
        <v>1847</v>
      </c>
      <c r="M1477" t="s">
        <v>198</v>
      </c>
      <c r="N1477" t="s">
        <v>307</v>
      </c>
      <c r="O1477">
        <v>0</v>
      </c>
      <c r="P1477" t="s">
        <v>200</v>
      </c>
      <c r="Q1477">
        <v>53486</v>
      </c>
      <c r="R1477" t="s">
        <v>201</v>
      </c>
      <c r="S1477" t="s">
        <v>202</v>
      </c>
      <c r="T1477" t="s">
        <v>203</v>
      </c>
      <c r="U1477" t="s">
        <v>2270</v>
      </c>
      <c r="V1477" t="s">
        <v>2319</v>
      </c>
      <c r="W1477" t="s">
        <v>658</v>
      </c>
    </row>
    <row r="1478" spans="1:23" x14ac:dyDescent="0.25">
      <c r="A1478" s="15">
        <v>43215</v>
      </c>
      <c r="B1478" t="s">
        <v>1847</v>
      </c>
      <c r="C1478" t="s">
        <v>207</v>
      </c>
      <c r="E1478" t="s">
        <v>195</v>
      </c>
      <c r="F1478">
        <v>23</v>
      </c>
      <c r="G1478">
        <v>23</v>
      </c>
      <c r="H1478" t="s">
        <v>196</v>
      </c>
      <c r="I1478" t="s">
        <v>197</v>
      </c>
      <c r="J1478">
        <v>23</v>
      </c>
      <c r="K1478">
        <v>23</v>
      </c>
      <c r="L1478" t="s">
        <v>1847</v>
      </c>
      <c r="M1478" t="s">
        <v>198</v>
      </c>
      <c r="N1478" t="s">
        <v>307</v>
      </c>
      <c r="O1478">
        <v>0</v>
      </c>
      <c r="P1478" t="s">
        <v>200</v>
      </c>
      <c r="Q1478">
        <v>53487</v>
      </c>
      <c r="R1478" t="s">
        <v>201</v>
      </c>
      <c r="S1478" t="s">
        <v>202</v>
      </c>
      <c r="T1478" t="s">
        <v>203</v>
      </c>
      <c r="U1478" t="s">
        <v>2270</v>
      </c>
      <c r="V1478" t="s">
        <v>2320</v>
      </c>
      <c r="W1478" t="s">
        <v>658</v>
      </c>
    </row>
    <row r="1479" spans="1:23" x14ac:dyDescent="0.25">
      <c r="A1479" s="15">
        <v>43215</v>
      </c>
      <c r="B1479" t="s">
        <v>1847</v>
      </c>
      <c r="C1479" t="s">
        <v>207</v>
      </c>
      <c r="E1479" t="s">
        <v>195</v>
      </c>
      <c r="F1479">
        <v>30</v>
      </c>
      <c r="G1479">
        <v>30</v>
      </c>
      <c r="H1479" t="s">
        <v>196</v>
      </c>
      <c r="I1479" t="s">
        <v>197</v>
      </c>
      <c r="J1479">
        <v>30</v>
      </c>
      <c r="K1479">
        <v>30</v>
      </c>
      <c r="L1479" t="s">
        <v>1847</v>
      </c>
      <c r="M1479" t="s">
        <v>198</v>
      </c>
      <c r="N1479" t="s">
        <v>307</v>
      </c>
      <c r="O1479">
        <v>0</v>
      </c>
      <c r="P1479" t="s">
        <v>200</v>
      </c>
      <c r="Q1479">
        <v>53488</v>
      </c>
      <c r="R1479" t="s">
        <v>201</v>
      </c>
      <c r="S1479" t="s">
        <v>202</v>
      </c>
      <c r="T1479" t="s">
        <v>203</v>
      </c>
      <c r="U1479" t="s">
        <v>2270</v>
      </c>
      <c r="V1479" t="s">
        <v>2321</v>
      </c>
      <c r="W1479" t="s">
        <v>658</v>
      </c>
    </row>
    <row r="1480" spans="1:23" x14ac:dyDescent="0.25">
      <c r="A1480" s="15">
        <v>43215</v>
      </c>
      <c r="B1480" t="s">
        <v>1847</v>
      </c>
      <c r="C1480" t="s">
        <v>207</v>
      </c>
      <c r="E1480" t="s">
        <v>195</v>
      </c>
      <c r="F1480">
        <v>57.36</v>
      </c>
      <c r="G1480">
        <v>57.36</v>
      </c>
      <c r="H1480" t="s">
        <v>196</v>
      </c>
      <c r="I1480" t="s">
        <v>197</v>
      </c>
      <c r="J1480">
        <v>57.36</v>
      </c>
      <c r="K1480">
        <v>57.36</v>
      </c>
      <c r="L1480" t="s">
        <v>1847</v>
      </c>
      <c r="M1480" t="s">
        <v>198</v>
      </c>
      <c r="N1480" t="s">
        <v>307</v>
      </c>
      <c r="O1480">
        <v>0</v>
      </c>
      <c r="P1480" t="s">
        <v>200</v>
      </c>
      <c r="Q1480">
        <v>53489</v>
      </c>
      <c r="R1480" t="s">
        <v>201</v>
      </c>
      <c r="S1480" t="s">
        <v>202</v>
      </c>
      <c r="T1480" t="s">
        <v>203</v>
      </c>
      <c r="U1480" t="s">
        <v>2270</v>
      </c>
      <c r="V1480" t="s">
        <v>2322</v>
      </c>
      <c r="W1480" t="s">
        <v>658</v>
      </c>
    </row>
    <row r="1481" spans="1:23" x14ac:dyDescent="0.25">
      <c r="A1481" s="15">
        <v>43215</v>
      </c>
      <c r="B1481" t="s">
        <v>1847</v>
      </c>
      <c r="C1481" t="s">
        <v>207</v>
      </c>
      <c r="E1481" t="s">
        <v>195</v>
      </c>
      <c r="F1481">
        <v>345.86</v>
      </c>
      <c r="G1481">
        <v>345.86</v>
      </c>
      <c r="H1481" t="s">
        <v>196</v>
      </c>
      <c r="I1481" t="s">
        <v>197</v>
      </c>
      <c r="J1481">
        <v>345.86</v>
      </c>
      <c r="K1481">
        <v>345.86</v>
      </c>
      <c r="L1481" t="s">
        <v>1847</v>
      </c>
      <c r="M1481" t="s">
        <v>198</v>
      </c>
      <c r="N1481" t="s">
        <v>307</v>
      </c>
      <c r="O1481">
        <v>0</v>
      </c>
      <c r="P1481" t="s">
        <v>200</v>
      </c>
      <c r="Q1481">
        <v>53490</v>
      </c>
      <c r="R1481" t="s">
        <v>201</v>
      </c>
      <c r="S1481" t="s">
        <v>202</v>
      </c>
      <c r="T1481" t="s">
        <v>203</v>
      </c>
      <c r="U1481" t="s">
        <v>2270</v>
      </c>
      <c r="V1481" t="s">
        <v>2323</v>
      </c>
      <c r="W1481" t="s">
        <v>658</v>
      </c>
    </row>
    <row r="1482" spans="1:23" x14ac:dyDescent="0.25">
      <c r="A1482" s="15">
        <v>43215</v>
      </c>
      <c r="B1482" t="s">
        <v>1847</v>
      </c>
      <c r="C1482" t="s">
        <v>207</v>
      </c>
      <c r="E1482" t="s">
        <v>195</v>
      </c>
      <c r="F1482">
        <v>32.200000000000003</v>
      </c>
      <c r="G1482">
        <v>32.200000000000003</v>
      </c>
      <c r="H1482" t="s">
        <v>196</v>
      </c>
      <c r="I1482" t="s">
        <v>197</v>
      </c>
      <c r="J1482">
        <v>32.200000000000003</v>
      </c>
      <c r="K1482">
        <v>32.200000000000003</v>
      </c>
      <c r="L1482" t="s">
        <v>1847</v>
      </c>
      <c r="M1482" t="s">
        <v>198</v>
      </c>
      <c r="N1482" t="s">
        <v>307</v>
      </c>
      <c r="O1482">
        <v>0</v>
      </c>
      <c r="P1482" t="s">
        <v>200</v>
      </c>
      <c r="Q1482">
        <v>53491</v>
      </c>
      <c r="R1482" t="s">
        <v>201</v>
      </c>
      <c r="S1482" t="s">
        <v>202</v>
      </c>
      <c r="T1482" t="s">
        <v>203</v>
      </c>
      <c r="U1482" t="s">
        <v>2270</v>
      </c>
      <c r="V1482" t="s">
        <v>2324</v>
      </c>
      <c r="W1482" t="s">
        <v>658</v>
      </c>
    </row>
    <row r="1483" spans="1:23" x14ac:dyDescent="0.25">
      <c r="A1483" s="15">
        <v>43215</v>
      </c>
      <c r="B1483" t="s">
        <v>1847</v>
      </c>
      <c r="C1483" t="s">
        <v>207</v>
      </c>
      <c r="E1483" t="s">
        <v>195</v>
      </c>
      <c r="F1483">
        <v>80.959999999999994</v>
      </c>
      <c r="G1483">
        <v>80.959999999999994</v>
      </c>
      <c r="H1483" t="s">
        <v>196</v>
      </c>
      <c r="I1483" t="s">
        <v>197</v>
      </c>
      <c r="J1483">
        <v>80.959999999999994</v>
      </c>
      <c r="K1483">
        <v>80.959999999999994</v>
      </c>
      <c r="L1483" t="s">
        <v>1847</v>
      </c>
      <c r="M1483" t="s">
        <v>198</v>
      </c>
      <c r="N1483" t="s">
        <v>307</v>
      </c>
      <c r="O1483">
        <v>0</v>
      </c>
      <c r="P1483" t="s">
        <v>200</v>
      </c>
      <c r="Q1483">
        <v>53492</v>
      </c>
      <c r="R1483" t="s">
        <v>201</v>
      </c>
      <c r="S1483" t="s">
        <v>202</v>
      </c>
      <c r="T1483" t="s">
        <v>203</v>
      </c>
      <c r="U1483" t="s">
        <v>2270</v>
      </c>
      <c r="V1483" t="s">
        <v>2325</v>
      </c>
      <c r="W1483" t="s">
        <v>658</v>
      </c>
    </row>
    <row r="1484" spans="1:23" x14ac:dyDescent="0.25">
      <c r="A1484" s="15">
        <v>43215</v>
      </c>
      <c r="B1484" t="s">
        <v>1847</v>
      </c>
      <c r="C1484" t="s">
        <v>207</v>
      </c>
      <c r="E1484" t="s">
        <v>195</v>
      </c>
      <c r="F1484">
        <v>6.9</v>
      </c>
      <c r="G1484">
        <v>6.9</v>
      </c>
      <c r="H1484" t="s">
        <v>196</v>
      </c>
      <c r="I1484" t="s">
        <v>197</v>
      </c>
      <c r="J1484">
        <v>6.9</v>
      </c>
      <c r="K1484">
        <v>6.9</v>
      </c>
      <c r="L1484" t="s">
        <v>1847</v>
      </c>
      <c r="M1484" t="s">
        <v>198</v>
      </c>
      <c r="N1484" t="s">
        <v>307</v>
      </c>
      <c r="O1484">
        <v>0</v>
      </c>
      <c r="P1484" t="s">
        <v>200</v>
      </c>
      <c r="Q1484">
        <v>53493</v>
      </c>
      <c r="R1484" t="s">
        <v>201</v>
      </c>
      <c r="S1484" t="s">
        <v>202</v>
      </c>
      <c r="T1484" t="s">
        <v>203</v>
      </c>
      <c r="U1484" t="s">
        <v>2270</v>
      </c>
      <c r="V1484" t="s">
        <v>2326</v>
      </c>
      <c r="W1484" t="s">
        <v>658</v>
      </c>
    </row>
    <row r="1485" spans="1:23" x14ac:dyDescent="0.25">
      <c r="A1485" s="15">
        <v>43215</v>
      </c>
      <c r="B1485" t="s">
        <v>1847</v>
      </c>
      <c r="C1485" t="s">
        <v>207</v>
      </c>
      <c r="E1485" t="s">
        <v>195</v>
      </c>
      <c r="F1485">
        <v>16.100000000000001</v>
      </c>
      <c r="G1485">
        <v>16.100000000000001</v>
      </c>
      <c r="H1485" t="s">
        <v>196</v>
      </c>
      <c r="I1485" t="s">
        <v>197</v>
      </c>
      <c r="J1485">
        <v>16.100000000000001</v>
      </c>
      <c r="K1485">
        <v>16.100000000000001</v>
      </c>
      <c r="L1485" t="s">
        <v>1847</v>
      </c>
      <c r="M1485" t="s">
        <v>198</v>
      </c>
      <c r="N1485" t="s">
        <v>307</v>
      </c>
      <c r="O1485">
        <v>0</v>
      </c>
      <c r="P1485" t="s">
        <v>200</v>
      </c>
      <c r="Q1485">
        <v>53494</v>
      </c>
      <c r="R1485" t="s">
        <v>201</v>
      </c>
      <c r="S1485" t="s">
        <v>202</v>
      </c>
      <c r="T1485" t="s">
        <v>203</v>
      </c>
      <c r="U1485" t="s">
        <v>2270</v>
      </c>
      <c r="V1485" t="s">
        <v>2327</v>
      </c>
      <c r="W1485" t="s">
        <v>658</v>
      </c>
    </row>
    <row r="1486" spans="1:23" x14ac:dyDescent="0.25">
      <c r="A1486" s="15">
        <v>43215</v>
      </c>
      <c r="B1486" t="s">
        <v>1847</v>
      </c>
      <c r="C1486" t="s">
        <v>207</v>
      </c>
      <c r="E1486" t="s">
        <v>195</v>
      </c>
      <c r="F1486">
        <v>1</v>
      </c>
      <c r="G1486">
        <v>1</v>
      </c>
      <c r="H1486" t="s">
        <v>196</v>
      </c>
      <c r="I1486" t="s">
        <v>197</v>
      </c>
      <c r="J1486">
        <v>1</v>
      </c>
      <c r="K1486">
        <v>1</v>
      </c>
      <c r="L1486" t="s">
        <v>1847</v>
      </c>
      <c r="M1486" t="s">
        <v>198</v>
      </c>
      <c r="N1486" t="s">
        <v>307</v>
      </c>
      <c r="O1486">
        <v>0</v>
      </c>
      <c r="P1486" t="s">
        <v>200</v>
      </c>
      <c r="Q1486">
        <v>53495</v>
      </c>
      <c r="R1486" t="s">
        <v>201</v>
      </c>
      <c r="S1486" t="s">
        <v>202</v>
      </c>
      <c r="T1486" t="s">
        <v>203</v>
      </c>
      <c r="U1486" t="s">
        <v>2270</v>
      </c>
      <c r="V1486" t="s">
        <v>2328</v>
      </c>
      <c r="W1486" t="s">
        <v>658</v>
      </c>
    </row>
    <row r="1487" spans="1:23" x14ac:dyDescent="0.25">
      <c r="A1487" s="15">
        <v>43215</v>
      </c>
      <c r="B1487" t="s">
        <v>1847</v>
      </c>
      <c r="C1487" t="s">
        <v>207</v>
      </c>
      <c r="E1487" t="s">
        <v>195</v>
      </c>
      <c r="F1487">
        <v>27</v>
      </c>
      <c r="G1487">
        <v>27</v>
      </c>
      <c r="H1487" t="s">
        <v>196</v>
      </c>
      <c r="I1487" t="s">
        <v>197</v>
      </c>
      <c r="J1487">
        <v>27</v>
      </c>
      <c r="K1487">
        <v>27</v>
      </c>
      <c r="L1487" t="s">
        <v>1847</v>
      </c>
      <c r="M1487" t="s">
        <v>198</v>
      </c>
      <c r="N1487" t="s">
        <v>307</v>
      </c>
      <c r="O1487">
        <v>0</v>
      </c>
      <c r="P1487" t="s">
        <v>200</v>
      </c>
      <c r="Q1487">
        <v>53496</v>
      </c>
      <c r="R1487" t="s">
        <v>201</v>
      </c>
      <c r="S1487" t="s">
        <v>202</v>
      </c>
      <c r="T1487" t="s">
        <v>203</v>
      </c>
      <c r="U1487" t="s">
        <v>2270</v>
      </c>
      <c r="V1487" t="s">
        <v>2329</v>
      </c>
      <c r="W1487" t="s">
        <v>658</v>
      </c>
    </row>
    <row r="1488" spans="1:23" x14ac:dyDescent="0.25">
      <c r="A1488" s="15">
        <v>43215</v>
      </c>
      <c r="B1488" t="s">
        <v>1847</v>
      </c>
      <c r="C1488" t="s">
        <v>207</v>
      </c>
      <c r="E1488" t="s">
        <v>195</v>
      </c>
      <c r="F1488">
        <v>40.97</v>
      </c>
      <c r="G1488">
        <v>40.97</v>
      </c>
      <c r="H1488" t="s">
        <v>196</v>
      </c>
      <c r="I1488" t="s">
        <v>197</v>
      </c>
      <c r="J1488">
        <v>40.97</v>
      </c>
      <c r="K1488">
        <v>40.97</v>
      </c>
      <c r="L1488" t="s">
        <v>1847</v>
      </c>
      <c r="M1488" t="s">
        <v>198</v>
      </c>
      <c r="N1488" t="s">
        <v>307</v>
      </c>
      <c r="O1488">
        <v>0</v>
      </c>
      <c r="P1488" t="s">
        <v>200</v>
      </c>
      <c r="Q1488">
        <v>53497</v>
      </c>
      <c r="R1488" t="s">
        <v>201</v>
      </c>
      <c r="S1488" t="s">
        <v>202</v>
      </c>
      <c r="T1488" t="s">
        <v>203</v>
      </c>
      <c r="U1488" t="s">
        <v>2270</v>
      </c>
      <c r="V1488" t="s">
        <v>2330</v>
      </c>
      <c r="W1488" t="s">
        <v>658</v>
      </c>
    </row>
    <row r="1489" spans="1:23" x14ac:dyDescent="0.25">
      <c r="A1489" s="15">
        <v>43215</v>
      </c>
      <c r="B1489" t="s">
        <v>1847</v>
      </c>
      <c r="C1489" t="s">
        <v>207</v>
      </c>
      <c r="E1489" t="s">
        <v>195</v>
      </c>
      <c r="F1489">
        <v>33.44</v>
      </c>
      <c r="G1489">
        <v>33.44</v>
      </c>
      <c r="H1489" t="s">
        <v>196</v>
      </c>
      <c r="I1489" t="s">
        <v>197</v>
      </c>
      <c r="J1489">
        <v>33.44</v>
      </c>
      <c r="K1489">
        <v>33.44</v>
      </c>
      <c r="L1489" t="s">
        <v>1847</v>
      </c>
      <c r="M1489" t="s">
        <v>198</v>
      </c>
      <c r="N1489" t="s">
        <v>307</v>
      </c>
      <c r="O1489">
        <v>0</v>
      </c>
      <c r="P1489" t="s">
        <v>200</v>
      </c>
      <c r="Q1489">
        <v>53498</v>
      </c>
      <c r="R1489" t="s">
        <v>201</v>
      </c>
      <c r="S1489" t="s">
        <v>202</v>
      </c>
      <c r="T1489" t="s">
        <v>203</v>
      </c>
      <c r="U1489" t="s">
        <v>2270</v>
      </c>
      <c r="V1489" t="s">
        <v>2331</v>
      </c>
      <c r="W1489" t="s">
        <v>658</v>
      </c>
    </row>
    <row r="1490" spans="1:23" x14ac:dyDescent="0.25">
      <c r="A1490" s="15">
        <v>43215</v>
      </c>
      <c r="B1490" t="s">
        <v>1847</v>
      </c>
      <c r="C1490" t="s">
        <v>207</v>
      </c>
      <c r="E1490" t="s">
        <v>195</v>
      </c>
      <c r="F1490">
        <v>64.16</v>
      </c>
      <c r="G1490">
        <v>64.16</v>
      </c>
      <c r="H1490" t="s">
        <v>196</v>
      </c>
      <c r="I1490" t="s">
        <v>197</v>
      </c>
      <c r="J1490">
        <v>64.16</v>
      </c>
      <c r="K1490">
        <v>64.16</v>
      </c>
      <c r="L1490" t="s">
        <v>1847</v>
      </c>
      <c r="M1490" t="s">
        <v>198</v>
      </c>
      <c r="N1490" t="s">
        <v>307</v>
      </c>
      <c r="O1490">
        <v>0</v>
      </c>
      <c r="P1490" t="s">
        <v>200</v>
      </c>
      <c r="Q1490">
        <v>53499</v>
      </c>
      <c r="R1490" t="s">
        <v>201</v>
      </c>
      <c r="S1490" t="s">
        <v>202</v>
      </c>
      <c r="T1490" t="s">
        <v>203</v>
      </c>
      <c r="U1490" t="s">
        <v>2270</v>
      </c>
      <c r="V1490" t="s">
        <v>2332</v>
      </c>
      <c r="W1490" t="s">
        <v>658</v>
      </c>
    </row>
    <row r="1491" spans="1:23" x14ac:dyDescent="0.25">
      <c r="A1491" s="15">
        <v>43215</v>
      </c>
      <c r="B1491" t="s">
        <v>1847</v>
      </c>
      <c r="C1491" t="s">
        <v>207</v>
      </c>
      <c r="E1491" t="s">
        <v>195</v>
      </c>
      <c r="F1491">
        <v>49.7</v>
      </c>
      <c r="G1491">
        <v>49.7</v>
      </c>
      <c r="H1491" t="s">
        <v>196</v>
      </c>
      <c r="I1491" t="s">
        <v>197</v>
      </c>
      <c r="J1491">
        <v>49.7</v>
      </c>
      <c r="K1491">
        <v>49.7</v>
      </c>
      <c r="L1491" t="s">
        <v>1847</v>
      </c>
      <c r="M1491" t="s">
        <v>198</v>
      </c>
      <c r="N1491" t="s">
        <v>307</v>
      </c>
      <c r="O1491">
        <v>0</v>
      </c>
      <c r="P1491" t="s">
        <v>200</v>
      </c>
      <c r="Q1491">
        <v>53500</v>
      </c>
      <c r="R1491" t="s">
        <v>201</v>
      </c>
      <c r="S1491" t="s">
        <v>202</v>
      </c>
      <c r="T1491" t="s">
        <v>203</v>
      </c>
      <c r="U1491" t="s">
        <v>2270</v>
      </c>
      <c r="V1491" t="s">
        <v>2333</v>
      </c>
      <c r="W1491" t="s">
        <v>658</v>
      </c>
    </row>
    <row r="1492" spans="1:23" x14ac:dyDescent="0.25">
      <c r="A1492" s="15">
        <v>43215</v>
      </c>
      <c r="B1492" t="s">
        <v>1847</v>
      </c>
      <c r="C1492" t="s">
        <v>207</v>
      </c>
      <c r="E1492" t="s">
        <v>195</v>
      </c>
      <c r="F1492">
        <v>33.44</v>
      </c>
      <c r="G1492">
        <v>33.44</v>
      </c>
      <c r="H1492" t="s">
        <v>196</v>
      </c>
      <c r="I1492" t="s">
        <v>197</v>
      </c>
      <c r="J1492">
        <v>33.44</v>
      </c>
      <c r="K1492">
        <v>33.44</v>
      </c>
      <c r="L1492" t="s">
        <v>1847</v>
      </c>
      <c r="M1492" t="s">
        <v>198</v>
      </c>
      <c r="N1492" t="s">
        <v>307</v>
      </c>
      <c r="O1492">
        <v>0</v>
      </c>
      <c r="P1492" t="s">
        <v>200</v>
      </c>
      <c r="Q1492">
        <v>53501</v>
      </c>
      <c r="R1492" t="s">
        <v>201</v>
      </c>
      <c r="S1492" t="s">
        <v>202</v>
      </c>
      <c r="T1492" t="s">
        <v>203</v>
      </c>
      <c r="U1492" t="s">
        <v>2270</v>
      </c>
      <c r="V1492" t="s">
        <v>2334</v>
      </c>
      <c r="W1492" t="s">
        <v>658</v>
      </c>
    </row>
    <row r="1493" spans="1:23" x14ac:dyDescent="0.25">
      <c r="A1493" s="15">
        <v>43215</v>
      </c>
      <c r="B1493" t="s">
        <v>1847</v>
      </c>
      <c r="C1493" t="s">
        <v>207</v>
      </c>
      <c r="E1493" t="s">
        <v>195</v>
      </c>
      <c r="F1493">
        <v>40.97</v>
      </c>
      <c r="G1493">
        <v>40.97</v>
      </c>
      <c r="H1493" t="s">
        <v>196</v>
      </c>
      <c r="I1493" t="s">
        <v>197</v>
      </c>
      <c r="J1493">
        <v>40.97</v>
      </c>
      <c r="K1493">
        <v>40.97</v>
      </c>
      <c r="L1493" t="s">
        <v>1847</v>
      </c>
      <c r="M1493" t="s">
        <v>198</v>
      </c>
      <c r="N1493" t="s">
        <v>307</v>
      </c>
      <c r="O1493">
        <v>0</v>
      </c>
      <c r="P1493" t="s">
        <v>200</v>
      </c>
      <c r="Q1493">
        <v>53502</v>
      </c>
      <c r="R1493" t="s">
        <v>201</v>
      </c>
      <c r="S1493" t="s">
        <v>202</v>
      </c>
      <c r="T1493" t="s">
        <v>203</v>
      </c>
      <c r="U1493" t="s">
        <v>2270</v>
      </c>
      <c r="V1493" t="s">
        <v>2335</v>
      </c>
      <c r="W1493" t="s">
        <v>658</v>
      </c>
    </row>
    <row r="1494" spans="1:23" x14ac:dyDescent="0.25">
      <c r="A1494" s="15">
        <v>43215</v>
      </c>
      <c r="B1494" t="s">
        <v>1847</v>
      </c>
      <c r="C1494" t="s">
        <v>207</v>
      </c>
      <c r="E1494" t="s">
        <v>195</v>
      </c>
      <c r="F1494">
        <v>16.100000000000001</v>
      </c>
      <c r="G1494">
        <v>16.100000000000001</v>
      </c>
      <c r="H1494" t="s">
        <v>196</v>
      </c>
      <c r="I1494" t="s">
        <v>197</v>
      </c>
      <c r="J1494">
        <v>16.100000000000001</v>
      </c>
      <c r="K1494">
        <v>16.100000000000001</v>
      </c>
      <c r="L1494" t="s">
        <v>1847</v>
      </c>
      <c r="M1494" t="s">
        <v>198</v>
      </c>
      <c r="N1494" t="s">
        <v>307</v>
      </c>
      <c r="O1494">
        <v>0</v>
      </c>
      <c r="P1494" t="s">
        <v>200</v>
      </c>
      <c r="Q1494">
        <v>53503</v>
      </c>
      <c r="R1494" t="s">
        <v>201</v>
      </c>
      <c r="S1494" t="s">
        <v>202</v>
      </c>
      <c r="T1494" t="s">
        <v>203</v>
      </c>
      <c r="U1494" t="s">
        <v>2270</v>
      </c>
      <c r="V1494" t="s">
        <v>2336</v>
      </c>
      <c r="W1494" t="s">
        <v>658</v>
      </c>
    </row>
    <row r="1495" spans="1:23" x14ac:dyDescent="0.25">
      <c r="A1495" s="15">
        <v>43215</v>
      </c>
      <c r="B1495" t="s">
        <v>1847</v>
      </c>
      <c r="C1495" t="s">
        <v>207</v>
      </c>
      <c r="E1495" t="s">
        <v>195</v>
      </c>
      <c r="F1495">
        <v>6.9</v>
      </c>
      <c r="G1495">
        <v>6.9</v>
      </c>
      <c r="H1495" t="s">
        <v>196</v>
      </c>
      <c r="I1495" t="s">
        <v>197</v>
      </c>
      <c r="J1495">
        <v>6.9</v>
      </c>
      <c r="K1495">
        <v>6.9</v>
      </c>
      <c r="L1495" t="s">
        <v>1847</v>
      </c>
      <c r="M1495" t="s">
        <v>198</v>
      </c>
      <c r="N1495" t="s">
        <v>307</v>
      </c>
      <c r="O1495">
        <v>0</v>
      </c>
      <c r="P1495" t="s">
        <v>200</v>
      </c>
      <c r="Q1495">
        <v>53504</v>
      </c>
      <c r="R1495" t="s">
        <v>201</v>
      </c>
      <c r="S1495" t="s">
        <v>202</v>
      </c>
      <c r="T1495" t="s">
        <v>203</v>
      </c>
      <c r="U1495" t="s">
        <v>2270</v>
      </c>
      <c r="V1495" t="s">
        <v>2337</v>
      </c>
      <c r="W1495" t="s">
        <v>658</v>
      </c>
    </row>
    <row r="1496" spans="1:23" x14ac:dyDescent="0.25">
      <c r="A1496" s="15">
        <v>43215</v>
      </c>
      <c r="B1496" t="s">
        <v>1847</v>
      </c>
      <c r="C1496" t="s">
        <v>207</v>
      </c>
      <c r="E1496" t="s">
        <v>195</v>
      </c>
      <c r="F1496">
        <v>7.66</v>
      </c>
      <c r="G1496">
        <v>7.66</v>
      </c>
      <c r="H1496" t="s">
        <v>196</v>
      </c>
      <c r="I1496" t="s">
        <v>197</v>
      </c>
      <c r="J1496">
        <v>7.66</v>
      </c>
      <c r="K1496">
        <v>7.66</v>
      </c>
      <c r="L1496" t="s">
        <v>1847</v>
      </c>
      <c r="M1496" t="s">
        <v>198</v>
      </c>
      <c r="N1496" t="s">
        <v>307</v>
      </c>
      <c r="O1496">
        <v>0</v>
      </c>
      <c r="P1496" t="s">
        <v>200</v>
      </c>
      <c r="Q1496">
        <v>53505</v>
      </c>
      <c r="R1496" t="s">
        <v>201</v>
      </c>
      <c r="S1496" t="s">
        <v>202</v>
      </c>
      <c r="T1496" t="s">
        <v>203</v>
      </c>
      <c r="U1496" t="s">
        <v>2270</v>
      </c>
      <c r="V1496" t="s">
        <v>2338</v>
      </c>
      <c r="W1496" t="s">
        <v>658</v>
      </c>
    </row>
    <row r="1497" spans="1:23" x14ac:dyDescent="0.25">
      <c r="A1497" s="15">
        <v>43215</v>
      </c>
      <c r="B1497" t="s">
        <v>1847</v>
      </c>
      <c r="C1497" t="s">
        <v>207</v>
      </c>
      <c r="E1497" t="s">
        <v>195</v>
      </c>
      <c r="F1497">
        <v>3.28</v>
      </c>
      <c r="G1497">
        <v>3.28</v>
      </c>
      <c r="H1497" t="s">
        <v>196</v>
      </c>
      <c r="I1497" t="s">
        <v>197</v>
      </c>
      <c r="J1497">
        <v>3.28</v>
      </c>
      <c r="K1497">
        <v>3.28</v>
      </c>
      <c r="L1497" t="s">
        <v>1847</v>
      </c>
      <c r="M1497" t="s">
        <v>198</v>
      </c>
      <c r="N1497" t="s">
        <v>307</v>
      </c>
      <c r="O1497">
        <v>0</v>
      </c>
      <c r="P1497" t="s">
        <v>200</v>
      </c>
      <c r="Q1497">
        <v>53506</v>
      </c>
      <c r="R1497" t="s">
        <v>201</v>
      </c>
      <c r="S1497" t="s">
        <v>202</v>
      </c>
      <c r="T1497" t="s">
        <v>203</v>
      </c>
      <c r="U1497" t="s">
        <v>2270</v>
      </c>
      <c r="V1497" t="s">
        <v>2339</v>
      </c>
      <c r="W1497" t="s">
        <v>658</v>
      </c>
    </row>
    <row r="1498" spans="1:23" x14ac:dyDescent="0.25">
      <c r="A1498" s="15">
        <v>43215</v>
      </c>
      <c r="B1498" t="s">
        <v>1847</v>
      </c>
      <c r="C1498" t="s">
        <v>207</v>
      </c>
      <c r="E1498" t="s">
        <v>195</v>
      </c>
      <c r="F1498">
        <v>6.9</v>
      </c>
      <c r="G1498">
        <v>6.9</v>
      </c>
      <c r="H1498" t="s">
        <v>196</v>
      </c>
      <c r="I1498" t="s">
        <v>197</v>
      </c>
      <c r="J1498">
        <v>6.9</v>
      </c>
      <c r="K1498">
        <v>6.9</v>
      </c>
      <c r="L1498" t="s">
        <v>1847</v>
      </c>
      <c r="M1498" t="s">
        <v>198</v>
      </c>
      <c r="N1498" t="s">
        <v>307</v>
      </c>
      <c r="O1498">
        <v>0</v>
      </c>
      <c r="P1498" t="s">
        <v>200</v>
      </c>
      <c r="Q1498">
        <v>53507</v>
      </c>
      <c r="R1498" t="s">
        <v>201</v>
      </c>
      <c r="S1498" t="s">
        <v>202</v>
      </c>
      <c r="T1498" t="s">
        <v>203</v>
      </c>
      <c r="U1498" t="s">
        <v>2270</v>
      </c>
      <c r="V1498" t="s">
        <v>2340</v>
      </c>
      <c r="W1498" t="s">
        <v>658</v>
      </c>
    </row>
    <row r="1499" spans="1:23" x14ac:dyDescent="0.25">
      <c r="A1499" s="15">
        <v>43215</v>
      </c>
      <c r="B1499" t="s">
        <v>1847</v>
      </c>
      <c r="C1499" t="s">
        <v>207</v>
      </c>
      <c r="E1499" t="s">
        <v>195</v>
      </c>
      <c r="F1499">
        <v>6.9</v>
      </c>
      <c r="G1499">
        <v>6.9</v>
      </c>
      <c r="H1499" t="s">
        <v>196</v>
      </c>
      <c r="I1499" t="s">
        <v>197</v>
      </c>
      <c r="J1499">
        <v>6.9</v>
      </c>
      <c r="K1499">
        <v>6.9</v>
      </c>
      <c r="L1499" t="s">
        <v>1847</v>
      </c>
      <c r="M1499" t="s">
        <v>198</v>
      </c>
      <c r="N1499" t="s">
        <v>307</v>
      </c>
      <c r="O1499">
        <v>0</v>
      </c>
      <c r="P1499" t="s">
        <v>200</v>
      </c>
      <c r="Q1499">
        <v>53508</v>
      </c>
      <c r="R1499" t="s">
        <v>201</v>
      </c>
      <c r="S1499" t="s">
        <v>202</v>
      </c>
      <c r="T1499" t="s">
        <v>203</v>
      </c>
      <c r="U1499" t="s">
        <v>2270</v>
      </c>
      <c r="V1499" t="s">
        <v>2341</v>
      </c>
      <c r="W1499" t="s">
        <v>658</v>
      </c>
    </row>
    <row r="1500" spans="1:23" x14ac:dyDescent="0.25">
      <c r="A1500" s="15">
        <v>43215</v>
      </c>
      <c r="B1500" t="s">
        <v>1847</v>
      </c>
      <c r="C1500" t="s">
        <v>207</v>
      </c>
      <c r="E1500" t="s">
        <v>195</v>
      </c>
      <c r="F1500">
        <v>6.9</v>
      </c>
      <c r="G1500">
        <v>6.9</v>
      </c>
      <c r="H1500" t="s">
        <v>196</v>
      </c>
      <c r="I1500" t="s">
        <v>197</v>
      </c>
      <c r="J1500">
        <v>6.9</v>
      </c>
      <c r="K1500">
        <v>6.9</v>
      </c>
      <c r="L1500" t="s">
        <v>1847</v>
      </c>
      <c r="M1500" t="s">
        <v>198</v>
      </c>
      <c r="N1500" t="s">
        <v>307</v>
      </c>
      <c r="O1500">
        <v>0</v>
      </c>
      <c r="P1500" t="s">
        <v>200</v>
      </c>
      <c r="Q1500">
        <v>53509</v>
      </c>
      <c r="R1500" t="s">
        <v>201</v>
      </c>
      <c r="S1500" t="s">
        <v>202</v>
      </c>
      <c r="T1500" t="s">
        <v>203</v>
      </c>
      <c r="U1500" t="s">
        <v>2270</v>
      </c>
      <c r="V1500" t="s">
        <v>2342</v>
      </c>
      <c r="W1500" t="s">
        <v>658</v>
      </c>
    </row>
    <row r="1501" spans="1:23" x14ac:dyDescent="0.25">
      <c r="A1501" s="15">
        <v>43215</v>
      </c>
      <c r="B1501" t="s">
        <v>1847</v>
      </c>
      <c r="C1501" t="s">
        <v>207</v>
      </c>
      <c r="E1501" t="s">
        <v>195</v>
      </c>
      <c r="F1501">
        <v>13.02</v>
      </c>
      <c r="G1501">
        <v>13.02</v>
      </c>
      <c r="H1501" t="s">
        <v>196</v>
      </c>
      <c r="I1501" t="s">
        <v>197</v>
      </c>
      <c r="J1501">
        <v>13.02</v>
      </c>
      <c r="K1501">
        <v>13.02</v>
      </c>
      <c r="L1501" t="s">
        <v>1847</v>
      </c>
      <c r="M1501" t="s">
        <v>198</v>
      </c>
      <c r="N1501" t="s">
        <v>307</v>
      </c>
      <c r="O1501">
        <v>0</v>
      </c>
      <c r="P1501" t="s">
        <v>200</v>
      </c>
      <c r="Q1501">
        <v>53510</v>
      </c>
      <c r="R1501" t="s">
        <v>201</v>
      </c>
      <c r="S1501" t="s">
        <v>202</v>
      </c>
      <c r="T1501" t="s">
        <v>203</v>
      </c>
      <c r="U1501" t="s">
        <v>2270</v>
      </c>
      <c r="V1501" t="s">
        <v>2343</v>
      </c>
      <c r="W1501" t="s">
        <v>658</v>
      </c>
    </row>
    <row r="1502" spans="1:23" x14ac:dyDescent="0.25">
      <c r="A1502" s="15">
        <v>43215</v>
      </c>
      <c r="B1502" t="s">
        <v>1847</v>
      </c>
      <c r="C1502" t="s">
        <v>207</v>
      </c>
      <c r="E1502" t="s">
        <v>195</v>
      </c>
      <c r="F1502">
        <v>16.100000000000001</v>
      </c>
      <c r="G1502">
        <v>16.100000000000001</v>
      </c>
      <c r="H1502" t="s">
        <v>196</v>
      </c>
      <c r="I1502" t="s">
        <v>197</v>
      </c>
      <c r="J1502">
        <v>16.100000000000001</v>
      </c>
      <c r="K1502">
        <v>16.100000000000001</v>
      </c>
      <c r="L1502" t="s">
        <v>1847</v>
      </c>
      <c r="M1502" t="s">
        <v>198</v>
      </c>
      <c r="N1502" t="s">
        <v>307</v>
      </c>
      <c r="O1502">
        <v>0</v>
      </c>
      <c r="P1502" t="s">
        <v>200</v>
      </c>
      <c r="Q1502">
        <v>53511</v>
      </c>
      <c r="R1502" t="s">
        <v>201</v>
      </c>
      <c r="S1502" t="s">
        <v>202</v>
      </c>
      <c r="T1502" t="s">
        <v>203</v>
      </c>
      <c r="U1502" t="s">
        <v>2270</v>
      </c>
      <c r="V1502" t="s">
        <v>2344</v>
      </c>
      <c r="W1502" t="s">
        <v>658</v>
      </c>
    </row>
    <row r="1503" spans="1:23" x14ac:dyDescent="0.25">
      <c r="A1503" s="15">
        <v>43215</v>
      </c>
      <c r="B1503" t="s">
        <v>1847</v>
      </c>
      <c r="C1503" t="s">
        <v>207</v>
      </c>
      <c r="E1503" t="s">
        <v>195</v>
      </c>
      <c r="F1503">
        <v>6.9</v>
      </c>
      <c r="G1503">
        <v>6.9</v>
      </c>
      <c r="H1503" t="s">
        <v>196</v>
      </c>
      <c r="I1503" t="s">
        <v>197</v>
      </c>
      <c r="J1503">
        <v>6.9</v>
      </c>
      <c r="K1503">
        <v>6.9</v>
      </c>
      <c r="L1503" t="s">
        <v>1847</v>
      </c>
      <c r="M1503" t="s">
        <v>198</v>
      </c>
      <c r="N1503" t="s">
        <v>307</v>
      </c>
      <c r="O1503">
        <v>0</v>
      </c>
      <c r="P1503" t="s">
        <v>200</v>
      </c>
      <c r="Q1503">
        <v>53512</v>
      </c>
      <c r="R1503" t="s">
        <v>201</v>
      </c>
      <c r="S1503" t="s">
        <v>202</v>
      </c>
      <c r="T1503" t="s">
        <v>203</v>
      </c>
      <c r="U1503" t="s">
        <v>2270</v>
      </c>
      <c r="V1503" t="s">
        <v>2345</v>
      </c>
      <c r="W1503" t="s">
        <v>658</v>
      </c>
    </row>
    <row r="1504" spans="1:23" x14ac:dyDescent="0.25">
      <c r="A1504" s="15">
        <v>43215</v>
      </c>
      <c r="B1504" t="s">
        <v>1847</v>
      </c>
      <c r="C1504" t="s">
        <v>207</v>
      </c>
      <c r="E1504" t="s">
        <v>195</v>
      </c>
      <c r="F1504">
        <v>6.9</v>
      </c>
      <c r="G1504">
        <v>6.9</v>
      </c>
      <c r="H1504" t="s">
        <v>196</v>
      </c>
      <c r="I1504" t="s">
        <v>197</v>
      </c>
      <c r="J1504">
        <v>6.9</v>
      </c>
      <c r="K1504">
        <v>6.9</v>
      </c>
      <c r="L1504" t="s">
        <v>1847</v>
      </c>
      <c r="M1504" t="s">
        <v>198</v>
      </c>
      <c r="N1504" t="s">
        <v>307</v>
      </c>
      <c r="O1504">
        <v>0</v>
      </c>
      <c r="P1504" t="s">
        <v>200</v>
      </c>
      <c r="Q1504">
        <v>53513</v>
      </c>
      <c r="R1504" t="s">
        <v>201</v>
      </c>
      <c r="S1504" t="s">
        <v>202</v>
      </c>
      <c r="T1504" t="s">
        <v>203</v>
      </c>
      <c r="U1504" t="s">
        <v>2270</v>
      </c>
      <c r="V1504" t="s">
        <v>2346</v>
      </c>
      <c r="W1504" t="s">
        <v>658</v>
      </c>
    </row>
    <row r="1505" spans="1:23" x14ac:dyDescent="0.25">
      <c r="A1505" s="15">
        <v>43215</v>
      </c>
      <c r="B1505" t="s">
        <v>1847</v>
      </c>
      <c r="C1505" t="s">
        <v>207</v>
      </c>
      <c r="E1505" t="s">
        <v>195</v>
      </c>
      <c r="F1505">
        <v>406.89</v>
      </c>
      <c r="G1505">
        <v>406.89</v>
      </c>
      <c r="H1505" t="s">
        <v>196</v>
      </c>
      <c r="I1505" t="s">
        <v>197</v>
      </c>
      <c r="J1505">
        <v>406.89</v>
      </c>
      <c r="K1505">
        <v>406.89</v>
      </c>
      <c r="L1505" t="s">
        <v>1847</v>
      </c>
      <c r="M1505" t="s">
        <v>198</v>
      </c>
      <c r="N1505" t="s">
        <v>307</v>
      </c>
      <c r="O1505">
        <v>0</v>
      </c>
      <c r="P1505" t="s">
        <v>200</v>
      </c>
      <c r="Q1505">
        <v>53514</v>
      </c>
      <c r="R1505" t="s">
        <v>201</v>
      </c>
      <c r="S1505" t="s">
        <v>202</v>
      </c>
      <c r="T1505" t="s">
        <v>203</v>
      </c>
      <c r="U1505" t="s">
        <v>2270</v>
      </c>
      <c r="V1505" t="s">
        <v>2347</v>
      </c>
      <c r="W1505" t="s">
        <v>658</v>
      </c>
    </row>
    <row r="1506" spans="1:23" x14ac:dyDescent="0.25">
      <c r="A1506" s="15">
        <v>43215</v>
      </c>
      <c r="B1506" t="s">
        <v>1847</v>
      </c>
      <c r="C1506" t="s">
        <v>207</v>
      </c>
      <c r="E1506" t="s">
        <v>195</v>
      </c>
      <c r="F1506">
        <v>56.98</v>
      </c>
      <c r="G1506">
        <v>56.98</v>
      </c>
      <c r="H1506" t="s">
        <v>196</v>
      </c>
      <c r="I1506" t="s">
        <v>197</v>
      </c>
      <c r="J1506">
        <v>56.98</v>
      </c>
      <c r="K1506">
        <v>56.98</v>
      </c>
      <c r="L1506" t="s">
        <v>1847</v>
      </c>
      <c r="M1506" t="s">
        <v>198</v>
      </c>
      <c r="N1506" t="s">
        <v>307</v>
      </c>
      <c r="O1506">
        <v>0</v>
      </c>
      <c r="P1506" t="s">
        <v>200</v>
      </c>
      <c r="Q1506">
        <v>53515</v>
      </c>
      <c r="R1506" t="s">
        <v>201</v>
      </c>
      <c r="S1506" t="s">
        <v>202</v>
      </c>
      <c r="T1506" t="s">
        <v>203</v>
      </c>
      <c r="U1506" t="s">
        <v>2270</v>
      </c>
      <c r="V1506" t="s">
        <v>2348</v>
      </c>
      <c r="W1506" t="s">
        <v>658</v>
      </c>
    </row>
    <row r="1507" spans="1:23" x14ac:dyDescent="0.25">
      <c r="A1507" s="15">
        <v>43215</v>
      </c>
      <c r="B1507" t="s">
        <v>1847</v>
      </c>
      <c r="C1507" t="s">
        <v>207</v>
      </c>
      <c r="E1507" t="s">
        <v>195</v>
      </c>
      <c r="F1507">
        <v>20.239999999999998</v>
      </c>
      <c r="G1507">
        <v>20.239999999999998</v>
      </c>
      <c r="H1507" t="s">
        <v>196</v>
      </c>
      <c r="I1507" t="s">
        <v>197</v>
      </c>
      <c r="J1507">
        <v>20.239999999999998</v>
      </c>
      <c r="K1507">
        <v>20.239999999999998</v>
      </c>
      <c r="L1507" t="s">
        <v>1847</v>
      </c>
      <c r="M1507" t="s">
        <v>198</v>
      </c>
      <c r="N1507" t="s">
        <v>307</v>
      </c>
      <c r="O1507">
        <v>0</v>
      </c>
      <c r="P1507" t="s">
        <v>200</v>
      </c>
      <c r="Q1507">
        <v>53516</v>
      </c>
      <c r="R1507" t="s">
        <v>201</v>
      </c>
      <c r="S1507" t="s">
        <v>202</v>
      </c>
      <c r="T1507" t="s">
        <v>203</v>
      </c>
      <c r="U1507" t="s">
        <v>2270</v>
      </c>
      <c r="V1507" t="s">
        <v>2349</v>
      </c>
      <c r="W1507" t="s">
        <v>658</v>
      </c>
    </row>
    <row r="1508" spans="1:23" x14ac:dyDescent="0.25">
      <c r="A1508" s="15">
        <v>43215</v>
      </c>
      <c r="B1508" t="s">
        <v>1847</v>
      </c>
      <c r="C1508" t="s">
        <v>207</v>
      </c>
      <c r="E1508" t="s">
        <v>195</v>
      </c>
      <c r="F1508">
        <v>6.9</v>
      </c>
      <c r="G1508">
        <v>6.9</v>
      </c>
      <c r="H1508" t="s">
        <v>196</v>
      </c>
      <c r="I1508" t="s">
        <v>197</v>
      </c>
      <c r="J1508">
        <v>6.9</v>
      </c>
      <c r="K1508">
        <v>6.9</v>
      </c>
      <c r="L1508" t="s">
        <v>1847</v>
      </c>
      <c r="M1508" t="s">
        <v>198</v>
      </c>
      <c r="N1508" t="s">
        <v>307</v>
      </c>
      <c r="O1508">
        <v>0</v>
      </c>
      <c r="P1508" t="s">
        <v>200</v>
      </c>
      <c r="Q1508">
        <v>53517</v>
      </c>
      <c r="R1508" t="s">
        <v>201</v>
      </c>
      <c r="S1508" t="s">
        <v>202</v>
      </c>
      <c r="T1508" t="s">
        <v>203</v>
      </c>
      <c r="U1508" t="s">
        <v>2270</v>
      </c>
      <c r="V1508" t="s">
        <v>2350</v>
      </c>
      <c r="W1508" t="s">
        <v>658</v>
      </c>
    </row>
    <row r="1509" spans="1:23" x14ac:dyDescent="0.25">
      <c r="A1509" s="15">
        <v>43215</v>
      </c>
      <c r="B1509" t="s">
        <v>1847</v>
      </c>
      <c r="C1509" t="s">
        <v>207</v>
      </c>
      <c r="E1509" t="s">
        <v>195</v>
      </c>
      <c r="F1509">
        <v>6.9</v>
      </c>
      <c r="G1509">
        <v>6.9</v>
      </c>
      <c r="H1509" t="s">
        <v>196</v>
      </c>
      <c r="I1509" t="s">
        <v>197</v>
      </c>
      <c r="J1509">
        <v>6.9</v>
      </c>
      <c r="K1509">
        <v>6.9</v>
      </c>
      <c r="L1509" t="s">
        <v>1847</v>
      </c>
      <c r="M1509" t="s">
        <v>198</v>
      </c>
      <c r="N1509" t="s">
        <v>307</v>
      </c>
      <c r="O1509">
        <v>0</v>
      </c>
      <c r="P1509" t="s">
        <v>200</v>
      </c>
      <c r="Q1509">
        <v>53518</v>
      </c>
      <c r="R1509" t="s">
        <v>201</v>
      </c>
      <c r="S1509" t="s">
        <v>202</v>
      </c>
      <c r="T1509" t="s">
        <v>203</v>
      </c>
      <c r="U1509" t="s">
        <v>2270</v>
      </c>
      <c r="V1509" t="s">
        <v>2351</v>
      </c>
      <c r="W1509" t="s">
        <v>658</v>
      </c>
    </row>
    <row r="1510" spans="1:23" x14ac:dyDescent="0.25">
      <c r="A1510" s="15">
        <v>43215</v>
      </c>
      <c r="B1510" t="s">
        <v>1847</v>
      </c>
      <c r="C1510" t="s">
        <v>207</v>
      </c>
      <c r="E1510" t="s">
        <v>195</v>
      </c>
      <c r="F1510">
        <v>6.9</v>
      </c>
      <c r="G1510">
        <v>6.9</v>
      </c>
      <c r="H1510" t="s">
        <v>196</v>
      </c>
      <c r="I1510" t="s">
        <v>197</v>
      </c>
      <c r="J1510">
        <v>6.9</v>
      </c>
      <c r="K1510">
        <v>6.9</v>
      </c>
      <c r="L1510" t="s">
        <v>1847</v>
      </c>
      <c r="M1510" t="s">
        <v>198</v>
      </c>
      <c r="N1510" t="s">
        <v>307</v>
      </c>
      <c r="O1510">
        <v>0</v>
      </c>
      <c r="P1510" t="s">
        <v>200</v>
      </c>
      <c r="Q1510">
        <v>53519</v>
      </c>
      <c r="R1510" t="s">
        <v>201</v>
      </c>
      <c r="S1510" t="s">
        <v>202</v>
      </c>
      <c r="T1510" t="s">
        <v>203</v>
      </c>
      <c r="U1510" t="s">
        <v>2270</v>
      </c>
      <c r="V1510" t="s">
        <v>2352</v>
      </c>
      <c r="W1510" t="s">
        <v>658</v>
      </c>
    </row>
    <row r="1511" spans="1:23" x14ac:dyDescent="0.25">
      <c r="A1511" s="15">
        <v>43215</v>
      </c>
      <c r="B1511" t="s">
        <v>1847</v>
      </c>
      <c r="C1511" t="s">
        <v>207</v>
      </c>
      <c r="E1511" t="s">
        <v>195</v>
      </c>
      <c r="F1511">
        <v>16.100000000000001</v>
      </c>
      <c r="G1511">
        <v>16.100000000000001</v>
      </c>
      <c r="H1511" t="s">
        <v>196</v>
      </c>
      <c r="I1511" t="s">
        <v>197</v>
      </c>
      <c r="J1511">
        <v>16.100000000000001</v>
      </c>
      <c r="K1511">
        <v>16.100000000000001</v>
      </c>
      <c r="L1511" t="s">
        <v>1847</v>
      </c>
      <c r="M1511" t="s">
        <v>198</v>
      </c>
      <c r="N1511" t="s">
        <v>307</v>
      </c>
      <c r="O1511">
        <v>0</v>
      </c>
      <c r="P1511" t="s">
        <v>200</v>
      </c>
      <c r="Q1511">
        <v>53520</v>
      </c>
      <c r="R1511" t="s">
        <v>201</v>
      </c>
      <c r="S1511" t="s">
        <v>202</v>
      </c>
      <c r="T1511" t="s">
        <v>203</v>
      </c>
      <c r="U1511" t="s">
        <v>2270</v>
      </c>
      <c r="V1511" t="s">
        <v>2353</v>
      </c>
      <c r="W1511" t="s">
        <v>658</v>
      </c>
    </row>
    <row r="1512" spans="1:23" x14ac:dyDescent="0.25">
      <c r="A1512" s="15">
        <v>43215</v>
      </c>
      <c r="B1512" t="s">
        <v>1847</v>
      </c>
      <c r="C1512" t="s">
        <v>207</v>
      </c>
      <c r="E1512" t="s">
        <v>195</v>
      </c>
      <c r="F1512">
        <v>6.46</v>
      </c>
      <c r="G1512">
        <v>6.46</v>
      </c>
      <c r="H1512" t="s">
        <v>196</v>
      </c>
      <c r="I1512" t="s">
        <v>197</v>
      </c>
      <c r="J1512">
        <v>6.46</v>
      </c>
      <c r="K1512">
        <v>6.46</v>
      </c>
      <c r="L1512" t="s">
        <v>1847</v>
      </c>
      <c r="M1512" t="s">
        <v>198</v>
      </c>
      <c r="N1512" t="s">
        <v>307</v>
      </c>
      <c r="O1512">
        <v>0</v>
      </c>
      <c r="P1512" t="s">
        <v>200</v>
      </c>
      <c r="Q1512">
        <v>53521</v>
      </c>
      <c r="R1512" t="s">
        <v>201</v>
      </c>
      <c r="S1512" t="s">
        <v>202</v>
      </c>
      <c r="T1512" t="s">
        <v>203</v>
      </c>
      <c r="U1512" t="s">
        <v>2270</v>
      </c>
      <c r="V1512" t="s">
        <v>2354</v>
      </c>
      <c r="W1512" t="s">
        <v>658</v>
      </c>
    </row>
    <row r="1513" spans="1:23" x14ac:dyDescent="0.25">
      <c r="A1513" s="15">
        <v>43215</v>
      </c>
      <c r="B1513" t="s">
        <v>1847</v>
      </c>
      <c r="C1513" t="s">
        <v>207</v>
      </c>
      <c r="E1513" t="s">
        <v>195</v>
      </c>
      <c r="F1513">
        <v>89.92</v>
      </c>
      <c r="G1513">
        <v>89.92</v>
      </c>
      <c r="H1513" t="s">
        <v>196</v>
      </c>
      <c r="I1513" t="s">
        <v>197</v>
      </c>
      <c r="J1513">
        <v>89.92</v>
      </c>
      <c r="K1513">
        <v>89.92</v>
      </c>
      <c r="L1513" t="s">
        <v>1847</v>
      </c>
      <c r="M1513" t="s">
        <v>198</v>
      </c>
      <c r="N1513" t="s">
        <v>307</v>
      </c>
      <c r="O1513">
        <v>0</v>
      </c>
      <c r="P1513" t="s">
        <v>200</v>
      </c>
      <c r="Q1513">
        <v>53522</v>
      </c>
      <c r="R1513" t="s">
        <v>201</v>
      </c>
      <c r="S1513" t="s">
        <v>202</v>
      </c>
      <c r="T1513" t="s">
        <v>203</v>
      </c>
      <c r="U1513" t="s">
        <v>2270</v>
      </c>
      <c r="V1513" t="s">
        <v>2355</v>
      </c>
      <c r="W1513" t="s">
        <v>658</v>
      </c>
    </row>
    <row r="1514" spans="1:23" x14ac:dyDescent="0.25">
      <c r="A1514" s="15">
        <v>43215</v>
      </c>
      <c r="B1514" t="s">
        <v>1847</v>
      </c>
      <c r="C1514" t="s">
        <v>207</v>
      </c>
      <c r="E1514" t="s">
        <v>195</v>
      </c>
      <c r="F1514">
        <v>7.98</v>
      </c>
      <c r="G1514">
        <v>7.98</v>
      </c>
      <c r="H1514" t="s">
        <v>196</v>
      </c>
      <c r="I1514" t="s">
        <v>197</v>
      </c>
      <c r="J1514">
        <v>7.98</v>
      </c>
      <c r="K1514">
        <v>7.98</v>
      </c>
      <c r="L1514" t="s">
        <v>1847</v>
      </c>
      <c r="M1514" t="s">
        <v>198</v>
      </c>
      <c r="N1514" t="s">
        <v>307</v>
      </c>
      <c r="O1514">
        <v>0</v>
      </c>
      <c r="P1514" t="s">
        <v>200</v>
      </c>
      <c r="Q1514">
        <v>53523</v>
      </c>
      <c r="R1514" t="s">
        <v>201</v>
      </c>
      <c r="S1514" t="s">
        <v>202</v>
      </c>
      <c r="T1514" t="s">
        <v>203</v>
      </c>
      <c r="U1514" t="s">
        <v>2270</v>
      </c>
      <c r="V1514" t="s">
        <v>2356</v>
      </c>
      <c r="W1514" t="s">
        <v>658</v>
      </c>
    </row>
    <row r="1515" spans="1:23" x14ac:dyDescent="0.25">
      <c r="A1515" s="15">
        <v>43215</v>
      </c>
      <c r="B1515" t="s">
        <v>1847</v>
      </c>
      <c r="C1515" t="s">
        <v>207</v>
      </c>
      <c r="E1515" t="s">
        <v>195</v>
      </c>
      <c r="F1515">
        <v>198.75</v>
      </c>
      <c r="G1515">
        <v>198.75</v>
      </c>
      <c r="H1515" t="s">
        <v>196</v>
      </c>
      <c r="I1515" t="s">
        <v>197</v>
      </c>
      <c r="J1515">
        <v>198.75</v>
      </c>
      <c r="K1515">
        <v>198.75</v>
      </c>
      <c r="L1515" t="s">
        <v>1847</v>
      </c>
      <c r="M1515" t="s">
        <v>198</v>
      </c>
      <c r="N1515" t="s">
        <v>307</v>
      </c>
      <c r="O1515">
        <v>0</v>
      </c>
      <c r="P1515" t="s">
        <v>200</v>
      </c>
      <c r="Q1515">
        <v>53524</v>
      </c>
      <c r="R1515" t="s">
        <v>201</v>
      </c>
      <c r="S1515" t="s">
        <v>202</v>
      </c>
      <c r="T1515" t="s">
        <v>203</v>
      </c>
      <c r="U1515" t="s">
        <v>2270</v>
      </c>
      <c r="V1515" t="s">
        <v>2357</v>
      </c>
      <c r="W1515" t="s">
        <v>658</v>
      </c>
    </row>
    <row r="1516" spans="1:23" x14ac:dyDescent="0.25">
      <c r="A1516" s="15">
        <v>43215</v>
      </c>
      <c r="B1516" t="s">
        <v>1847</v>
      </c>
      <c r="C1516" t="s">
        <v>207</v>
      </c>
      <c r="E1516" t="s">
        <v>195</v>
      </c>
      <c r="F1516">
        <v>13.02</v>
      </c>
      <c r="G1516">
        <v>13.02</v>
      </c>
      <c r="H1516" t="s">
        <v>196</v>
      </c>
      <c r="I1516" t="s">
        <v>197</v>
      </c>
      <c r="J1516">
        <v>13.02</v>
      </c>
      <c r="K1516">
        <v>13.02</v>
      </c>
      <c r="L1516" t="s">
        <v>1847</v>
      </c>
      <c r="M1516" t="s">
        <v>198</v>
      </c>
      <c r="N1516" t="s">
        <v>307</v>
      </c>
      <c r="O1516">
        <v>0</v>
      </c>
      <c r="P1516" t="s">
        <v>200</v>
      </c>
      <c r="Q1516">
        <v>53525</v>
      </c>
      <c r="R1516" t="s">
        <v>201</v>
      </c>
      <c r="S1516" t="s">
        <v>202</v>
      </c>
      <c r="T1516" t="s">
        <v>203</v>
      </c>
      <c r="U1516" t="s">
        <v>2270</v>
      </c>
      <c r="V1516" t="s">
        <v>2358</v>
      </c>
      <c r="W1516" t="s">
        <v>658</v>
      </c>
    </row>
    <row r="1517" spans="1:23" x14ac:dyDescent="0.25">
      <c r="A1517" s="15">
        <v>43215</v>
      </c>
      <c r="B1517" t="s">
        <v>1847</v>
      </c>
      <c r="C1517" t="s">
        <v>207</v>
      </c>
      <c r="E1517" t="s">
        <v>195</v>
      </c>
      <c r="F1517">
        <v>8.68</v>
      </c>
      <c r="G1517">
        <v>8.68</v>
      </c>
      <c r="H1517" t="s">
        <v>196</v>
      </c>
      <c r="I1517" t="s">
        <v>197</v>
      </c>
      <c r="J1517">
        <v>8.68</v>
      </c>
      <c r="K1517">
        <v>8.68</v>
      </c>
      <c r="L1517" t="s">
        <v>1847</v>
      </c>
      <c r="M1517" t="s">
        <v>198</v>
      </c>
      <c r="N1517" t="s">
        <v>307</v>
      </c>
      <c r="O1517">
        <v>0</v>
      </c>
      <c r="P1517" t="s">
        <v>200</v>
      </c>
      <c r="Q1517">
        <v>53526</v>
      </c>
      <c r="R1517" t="s">
        <v>201</v>
      </c>
      <c r="S1517" t="s">
        <v>202</v>
      </c>
      <c r="T1517" t="s">
        <v>203</v>
      </c>
      <c r="U1517" t="s">
        <v>2270</v>
      </c>
      <c r="V1517" t="s">
        <v>2359</v>
      </c>
      <c r="W1517" t="s">
        <v>658</v>
      </c>
    </row>
    <row r="1518" spans="1:23" x14ac:dyDescent="0.25">
      <c r="A1518" s="15">
        <v>43215</v>
      </c>
      <c r="B1518" t="s">
        <v>1847</v>
      </c>
      <c r="C1518" t="s">
        <v>207</v>
      </c>
      <c r="E1518" t="s">
        <v>195</v>
      </c>
      <c r="F1518">
        <v>6.9</v>
      </c>
      <c r="G1518">
        <v>6.9</v>
      </c>
      <c r="H1518" t="s">
        <v>196</v>
      </c>
      <c r="I1518" t="s">
        <v>197</v>
      </c>
      <c r="J1518">
        <v>6.9</v>
      </c>
      <c r="K1518">
        <v>6.9</v>
      </c>
      <c r="L1518" t="s">
        <v>1847</v>
      </c>
      <c r="M1518" t="s">
        <v>198</v>
      </c>
      <c r="N1518" t="s">
        <v>307</v>
      </c>
      <c r="O1518">
        <v>0</v>
      </c>
      <c r="P1518" t="s">
        <v>200</v>
      </c>
      <c r="Q1518">
        <v>53527</v>
      </c>
      <c r="R1518" t="s">
        <v>201</v>
      </c>
      <c r="S1518" t="s">
        <v>202</v>
      </c>
      <c r="T1518" t="s">
        <v>203</v>
      </c>
      <c r="U1518" t="s">
        <v>2270</v>
      </c>
      <c r="V1518" t="s">
        <v>2360</v>
      </c>
      <c r="W1518" t="s">
        <v>658</v>
      </c>
    </row>
    <row r="1519" spans="1:23" x14ac:dyDescent="0.25">
      <c r="A1519" s="15">
        <v>43215</v>
      </c>
      <c r="B1519" t="s">
        <v>1847</v>
      </c>
      <c r="C1519" t="s">
        <v>207</v>
      </c>
      <c r="E1519" t="s">
        <v>195</v>
      </c>
      <c r="F1519">
        <v>6.9</v>
      </c>
      <c r="G1519">
        <v>6.9</v>
      </c>
      <c r="H1519" t="s">
        <v>196</v>
      </c>
      <c r="I1519" t="s">
        <v>197</v>
      </c>
      <c r="J1519">
        <v>6.9</v>
      </c>
      <c r="K1519">
        <v>6.9</v>
      </c>
      <c r="L1519" t="s">
        <v>1847</v>
      </c>
      <c r="M1519" t="s">
        <v>198</v>
      </c>
      <c r="N1519" t="s">
        <v>307</v>
      </c>
      <c r="O1519">
        <v>0</v>
      </c>
      <c r="P1519" t="s">
        <v>200</v>
      </c>
      <c r="Q1519">
        <v>53528</v>
      </c>
      <c r="R1519" t="s">
        <v>201</v>
      </c>
      <c r="S1519" t="s">
        <v>202</v>
      </c>
      <c r="T1519" t="s">
        <v>203</v>
      </c>
      <c r="U1519" t="s">
        <v>2270</v>
      </c>
      <c r="V1519" t="s">
        <v>2361</v>
      </c>
      <c r="W1519" t="s">
        <v>658</v>
      </c>
    </row>
    <row r="1520" spans="1:23" x14ac:dyDescent="0.25">
      <c r="A1520" s="15">
        <v>43215</v>
      </c>
      <c r="B1520" t="s">
        <v>1847</v>
      </c>
      <c r="C1520" t="s">
        <v>207</v>
      </c>
      <c r="E1520" t="s">
        <v>195</v>
      </c>
      <c r="F1520">
        <v>26.88</v>
      </c>
      <c r="G1520">
        <v>26.88</v>
      </c>
      <c r="H1520" t="s">
        <v>196</v>
      </c>
      <c r="I1520" t="s">
        <v>197</v>
      </c>
      <c r="J1520">
        <v>26.88</v>
      </c>
      <c r="K1520">
        <v>26.88</v>
      </c>
      <c r="L1520" t="s">
        <v>1847</v>
      </c>
      <c r="M1520" t="s">
        <v>198</v>
      </c>
      <c r="N1520" t="s">
        <v>307</v>
      </c>
      <c r="O1520">
        <v>0</v>
      </c>
      <c r="P1520" t="s">
        <v>200</v>
      </c>
      <c r="Q1520">
        <v>53529</v>
      </c>
      <c r="R1520" t="s">
        <v>201</v>
      </c>
      <c r="S1520" t="s">
        <v>202</v>
      </c>
      <c r="T1520" t="s">
        <v>203</v>
      </c>
      <c r="U1520" t="s">
        <v>2270</v>
      </c>
      <c r="V1520" t="s">
        <v>2362</v>
      </c>
      <c r="W1520" t="s">
        <v>658</v>
      </c>
    </row>
    <row r="1521" spans="1:23" x14ac:dyDescent="0.25">
      <c r="A1521" s="15">
        <v>43215</v>
      </c>
      <c r="B1521" t="s">
        <v>1847</v>
      </c>
      <c r="C1521" t="s">
        <v>207</v>
      </c>
      <c r="E1521" t="s">
        <v>195</v>
      </c>
      <c r="F1521">
        <v>15.9</v>
      </c>
      <c r="G1521">
        <v>15.9</v>
      </c>
      <c r="H1521" t="s">
        <v>196</v>
      </c>
      <c r="I1521" t="s">
        <v>197</v>
      </c>
      <c r="J1521">
        <v>15.9</v>
      </c>
      <c r="K1521">
        <v>15.9</v>
      </c>
      <c r="L1521" t="s">
        <v>1847</v>
      </c>
      <c r="M1521" t="s">
        <v>198</v>
      </c>
      <c r="N1521" t="s">
        <v>307</v>
      </c>
      <c r="O1521">
        <v>0</v>
      </c>
      <c r="P1521" t="s">
        <v>200</v>
      </c>
      <c r="Q1521">
        <v>53530</v>
      </c>
      <c r="R1521" t="s">
        <v>201</v>
      </c>
      <c r="S1521" t="s">
        <v>202</v>
      </c>
      <c r="T1521" t="s">
        <v>203</v>
      </c>
      <c r="U1521" t="s">
        <v>2270</v>
      </c>
      <c r="V1521" t="s">
        <v>2363</v>
      </c>
      <c r="W1521" t="s">
        <v>658</v>
      </c>
    </row>
    <row r="1522" spans="1:23" x14ac:dyDescent="0.25">
      <c r="A1522" s="15">
        <v>43215</v>
      </c>
      <c r="B1522" t="s">
        <v>1847</v>
      </c>
      <c r="C1522" t="s">
        <v>207</v>
      </c>
      <c r="E1522" t="s">
        <v>195</v>
      </c>
      <c r="F1522">
        <v>6.9</v>
      </c>
      <c r="G1522">
        <v>6.9</v>
      </c>
      <c r="H1522" t="s">
        <v>196</v>
      </c>
      <c r="I1522" t="s">
        <v>197</v>
      </c>
      <c r="J1522">
        <v>6.9</v>
      </c>
      <c r="K1522">
        <v>6.9</v>
      </c>
      <c r="L1522" t="s">
        <v>1847</v>
      </c>
      <c r="M1522" t="s">
        <v>198</v>
      </c>
      <c r="N1522" t="s">
        <v>307</v>
      </c>
      <c r="O1522">
        <v>0</v>
      </c>
      <c r="P1522" t="s">
        <v>200</v>
      </c>
      <c r="Q1522">
        <v>53531</v>
      </c>
      <c r="R1522" t="s">
        <v>201</v>
      </c>
      <c r="S1522" t="s">
        <v>202</v>
      </c>
      <c r="T1522" t="s">
        <v>203</v>
      </c>
      <c r="U1522" t="s">
        <v>2270</v>
      </c>
      <c r="V1522" t="s">
        <v>2364</v>
      </c>
      <c r="W1522" t="s">
        <v>658</v>
      </c>
    </row>
    <row r="1523" spans="1:23" x14ac:dyDescent="0.25">
      <c r="A1523" s="15">
        <v>43215</v>
      </c>
      <c r="B1523" t="s">
        <v>1847</v>
      </c>
      <c r="C1523" t="s">
        <v>207</v>
      </c>
      <c r="E1523" t="s">
        <v>195</v>
      </c>
      <c r="F1523">
        <v>10.119999999999999</v>
      </c>
      <c r="G1523">
        <v>10.119999999999999</v>
      </c>
      <c r="H1523" t="s">
        <v>196</v>
      </c>
      <c r="I1523" t="s">
        <v>197</v>
      </c>
      <c r="J1523">
        <v>10.119999999999999</v>
      </c>
      <c r="K1523">
        <v>10.119999999999999</v>
      </c>
      <c r="L1523" t="s">
        <v>1847</v>
      </c>
      <c r="M1523" t="s">
        <v>198</v>
      </c>
      <c r="N1523" t="s">
        <v>307</v>
      </c>
      <c r="O1523">
        <v>0</v>
      </c>
      <c r="P1523" t="s">
        <v>200</v>
      </c>
      <c r="Q1523">
        <v>53532</v>
      </c>
      <c r="R1523" t="s">
        <v>201</v>
      </c>
      <c r="S1523" t="s">
        <v>202</v>
      </c>
      <c r="T1523" t="s">
        <v>203</v>
      </c>
      <c r="U1523" t="s">
        <v>2270</v>
      </c>
      <c r="V1523" t="s">
        <v>2365</v>
      </c>
      <c r="W1523" t="s">
        <v>658</v>
      </c>
    </row>
    <row r="1524" spans="1:23" x14ac:dyDescent="0.25">
      <c r="A1524" s="15">
        <v>43215</v>
      </c>
      <c r="B1524" t="s">
        <v>1847</v>
      </c>
      <c r="C1524" t="s">
        <v>207</v>
      </c>
      <c r="E1524" t="s">
        <v>195</v>
      </c>
      <c r="F1524">
        <v>709.5</v>
      </c>
      <c r="G1524">
        <v>709.5</v>
      </c>
      <c r="H1524" t="s">
        <v>196</v>
      </c>
      <c r="I1524" t="s">
        <v>197</v>
      </c>
      <c r="J1524">
        <v>709.5</v>
      </c>
      <c r="K1524">
        <v>709.5</v>
      </c>
      <c r="L1524" t="s">
        <v>1847</v>
      </c>
      <c r="M1524" t="s">
        <v>198</v>
      </c>
      <c r="N1524" t="s">
        <v>307</v>
      </c>
      <c r="O1524">
        <v>0</v>
      </c>
      <c r="P1524" t="s">
        <v>200</v>
      </c>
      <c r="Q1524">
        <v>53533</v>
      </c>
      <c r="R1524" t="s">
        <v>201</v>
      </c>
      <c r="S1524" t="s">
        <v>202</v>
      </c>
      <c r="T1524" t="s">
        <v>203</v>
      </c>
      <c r="U1524" t="s">
        <v>2270</v>
      </c>
      <c r="V1524" t="s">
        <v>2366</v>
      </c>
      <c r="W1524" t="s">
        <v>658</v>
      </c>
    </row>
    <row r="1525" spans="1:23" x14ac:dyDescent="0.25">
      <c r="A1525" s="15">
        <v>43215</v>
      </c>
      <c r="B1525" t="s">
        <v>1847</v>
      </c>
      <c r="C1525" t="s">
        <v>207</v>
      </c>
      <c r="E1525" t="s">
        <v>195</v>
      </c>
      <c r="F1525">
        <v>785.82</v>
      </c>
      <c r="G1525">
        <v>785.82</v>
      </c>
      <c r="H1525" t="s">
        <v>196</v>
      </c>
      <c r="I1525" t="s">
        <v>197</v>
      </c>
      <c r="J1525">
        <v>785.82</v>
      </c>
      <c r="K1525">
        <v>785.82</v>
      </c>
      <c r="L1525" t="s">
        <v>1847</v>
      </c>
      <c r="M1525" t="s">
        <v>198</v>
      </c>
      <c r="N1525" t="s">
        <v>307</v>
      </c>
      <c r="O1525">
        <v>0</v>
      </c>
      <c r="P1525" t="s">
        <v>200</v>
      </c>
      <c r="Q1525">
        <v>53534</v>
      </c>
      <c r="R1525" t="s">
        <v>201</v>
      </c>
      <c r="S1525" t="s">
        <v>202</v>
      </c>
      <c r="T1525" t="s">
        <v>203</v>
      </c>
      <c r="U1525" t="s">
        <v>2270</v>
      </c>
      <c r="V1525" t="s">
        <v>2367</v>
      </c>
      <c r="W1525" t="s">
        <v>658</v>
      </c>
    </row>
    <row r="1526" spans="1:23" x14ac:dyDescent="0.25">
      <c r="A1526" s="15">
        <v>43215</v>
      </c>
      <c r="B1526" t="s">
        <v>1847</v>
      </c>
      <c r="C1526" t="s">
        <v>207</v>
      </c>
      <c r="E1526" t="s">
        <v>195</v>
      </c>
      <c r="F1526">
        <v>6.9</v>
      </c>
      <c r="G1526">
        <v>6.9</v>
      </c>
      <c r="H1526" t="s">
        <v>196</v>
      </c>
      <c r="I1526" t="s">
        <v>197</v>
      </c>
      <c r="J1526">
        <v>6.9</v>
      </c>
      <c r="K1526">
        <v>6.9</v>
      </c>
      <c r="L1526" t="s">
        <v>1847</v>
      </c>
      <c r="M1526" t="s">
        <v>198</v>
      </c>
      <c r="N1526" t="s">
        <v>307</v>
      </c>
      <c r="O1526">
        <v>0</v>
      </c>
      <c r="P1526" t="s">
        <v>200</v>
      </c>
      <c r="Q1526">
        <v>53535</v>
      </c>
      <c r="R1526" t="s">
        <v>201</v>
      </c>
      <c r="S1526" t="s">
        <v>202</v>
      </c>
      <c r="T1526" t="s">
        <v>203</v>
      </c>
      <c r="U1526" t="s">
        <v>2270</v>
      </c>
      <c r="V1526" t="s">
        <v>2368</v>
      </c>
      <c r="W1526" t="s">
        <v>658</v>
      </c>
    </row>
    <row r="1527" spans="1:23" x14ac:dyDescent="0.25">
      <c r="A1527" s="15">
        <v>43215</v>
      </c>
      <c r="B1527" t="s">
        <v>1847</v>
      </c>
      <c r="C1527" t="s">
        <v>207</v>
      </c>
      <c r="E1527" t="s">
        <v>195</v>
      </c>
      <c r="F1527">
        <v>6.9</v>
      </c>
      <c r="G1527">
        <v>6.9</v>
      </c>
      <c r="H1527" t="s">
        <v>196</v>
      </c>
      <c r="I1527" t="s">
        <v>197</v>
      </c>
      <c r="J1527">
        <v>6.9</v>
      </c>
      <c r="K1527">
        <v>6.9</v>
      </c>
      <c r="L1527" t="s">
        <v>1847</v>
      </c>
      <c r="M1527" t="s">
        <v>198</v>
      </c>
      <c r="N1527" t="s">
        <v>307</v>
      </c>
      <c r="O1527">
        <v>0</v>
      </c>
      <c r="P1527" t="s">
        <v>200</v>
      </c>
      <c r="Q1527">
        <v>53536</v>
      </c>
      <c r="R1527" t="s">
        <v>201</v>
      </c>
      <c r="S1527" t="s">
        <v>202</v>
      </c>
      <c r="T1527" t="s">
        <v>203</v>
      </c>
      <c r="U1527" t="s">
        <v>2270</v>
      </c>
      <c r="V1527" t="s">
        <v>2369</v>
      </c>
      <c r="W1527" t="s">
        <v>658</v>
      </c>
    </row>
    <row r="1528" spans="1:23" x14ac:dyDescent="0.25">
      <c r="A1528" s="15">
        <v>43215</v>
      </c>
      <c r="B1528" t="s">
        <v>1847</v>
      </c>
      <c r="C1528" t="s">
        <v>207</v>
      </c>
      <c r="E1528" t="s">
        <v>195</v>
      </c>
      <c r="F1528">
        <v>12.29</v>
      </c>
      <c r="G1528">
        <v>12.29</v>
      </c>
      <c r="H1528" t="s">
        <v>196</v>
      </c>
      <c r="I1528" t="s">
        <v>197</v>
      </c>
      <c r="J1528">
        <v>12.29</v>
      </c>
      <c r="K1528">
        <v>12.29</v>
      </c>
      <c r="L1528" t="s">
        <v>1847</v>
      </c>
      <c r="M1528" t="s">
        <v>198</v>
      </c>
      <c r="N1528" t="s">
        <v>307</v>
      </c>
      <c r="O1528">
        <v>0</v>
      </c>
      <c r="P1528" t="s">
        <v>200</v>
      </c>
      <c r="Q1528">
        <v>53537</v>
      </c>
      <c r="R1528" t="s">
        <v>201</v>
      </c>
      <c r="S1528" t="s">
        <v>202</v>
      </c>
      <c r="T1528" t="s">
        <v>203</v>
      </c>
      <c r="U1528" t="s">
        <v>2270</v>
      </c>
      <c r="V1528" t="s">
        <v>2370</v>
      </c>
      <c r="W1528" t="s">
        <v>658</v>
      </c>
    </row>
    <row r="1529" spans="1:23" x14ac:dyDescent="0.25">
      <c r="A1529" s="15">
        <v>43215</v>
      </c>
      <c r="B1529" t="s">
        <v>1847</v>
      </c>
      <c r="C1529" t="s">
        <v>207</v>
      </c>
      <c r="E1529" t="s">
        <v>195</v>
      </c>
      <c r="F1529">
        <v>13.02</v>
      </c>
      <c r="G1529">
        <v>13.02</v>
      </c>
      <c r="H1529" t="s">
        <v>196</v>
      </c>
      <c r="I1529" t="s">
        <v>197</v>
      </c>
      <c r="J1529">
        <v>13.02</v>
      </c>
      <c r="K1529">
        <v>13.02</v>
      </c>
      <c r="L1529" t="s">
        <v>1847</v>
      </c>
      <c r="M1529" t="s">
        <v>198</v>
      </c>
      <c r="N1529" t="s">
        <v>307</v>
      </c>
      <c r="O1529">
        <v>0</v>
      </c>
      <c r="P1529" t="s">
        <v>200</v>
      </c>
      <c r="Q1529">
        <v>53538</v>
      </c>
      <c r="R1529" t="s">
        <v>201</v>
      </c>
      <c r="S1529" t="s">
        <v>202</v>
      </c>
      <c r="T1529" t="s">
        <v>203</v>
      </c>
      <c r="U1529" t="s">
        <v>2270</v>
      </c>
      <c r="V1529" t="s">
        <v>2371</v>
      </c>
      <c r="W1529" t="s">
        <v>658</v>
      </c>
    </row>
    <row r="1530" spans="1:23" x14ac:dyDescent="0.25">
      <c r="A1530" s="15">
        <v>43215</v>
      </c>
      <c r="B1530" t="s">
        <v>1847</v>
      </c>
      <c r="C1530" t="s">
        <v>207</v>
      </c>
      <c r="E1530" t="s">
        <v>195</v>
      </c>
      <c r="F1530">
        <v>6.9</v>
      </c>
      <c r="G1530">
        <v>6.9</v>
      </c>
      <c r="H1530" t="s">
        <v>196</v>
      </c>
      <c r="I1530" t="s">
        <v>197</v>
      </c>
      <c r="J1530">
        <v>6.9</v>
      </c>
      <c r="K1530">
        <v>6.9</v>
      </c>
      <c r="L1530" t="s">
        <v>1847</v>
      </c>
      <c r="M1530" t="s">
        <v>198</v>
      </c>
      <c r="N1530" t="s">
        <v>307</v>
      </c>
      <c r="O1530">
        <v>0</v>
      </c>
      <c r="P1530" t="s">
        <v>200</v>
      </c>
      <c r="Q1530">
        <v>53539</v>
      </c>
      <c r="R1530" t="s">
        <v>201</v>
      </c>
      <c r="S1530" t="s">
        <v>202</v>
      </c>
      <c r="T1530" t="s">
        <v>203</v>
      </c>
      <c r="U1530" t="s">
        <v>2270</v>
      </c>
      <c r="V1530" t="s">
        <v>2372</v>
      </c>
      <c r="W1530" t="s">
        <v>658</v>
      </c>
    </row>
    <row r="1531" spans="1:23" x14ac:dyDescent="0.25">
      <c r="A1531" s="15">
        <v>43215</v>
      </c>
      <c r="B1531" t="s">
        <v>1847</v>
      </c>
      <c r="C1531" t="s">
        <v>207</v>
      </c>
      <c r="E1531" t="s">
        <v>195</v>
      </c>
      <c r="F1531">
        <v>13.02</v>
      </c>
      <c r="G1531">
        <v>13.02</v>
      </c>
      <c r="H1531" t="s">
        <v>196</v>
      </c>
      <c r="I1531" t="s">
        <v>197</v>
      </c>
      <c r="J1531">
        <v>13.02</v>
      </c>
      <c r="K1531">
        <v>13.02</v>
      </c>
      <c r="L1531" t="s">
        <v>1847</v>
      </c>
      <c r="M1531" t="s">
        <v>198</v>
      </c>
      <c r="N1531" t="s">
        <v>307</v>
      </c>
      <c r="O1531">
        <v>0</v>
      </c>
      <c r="P1531" t="s">
        <v>200</v>
      </c>
      <c r="Q1531">
        <v>53540</v>
      </c>
      <c r="R1531" t="s">
        <v>201</v>
      </c>
      <c r="S1531" t="s">
        <v>202</v>
      </c>
      <c r="T1531" t="s">
        <v>203</v>
      </c>
      <c r="U1531" t="s">
        <v>2270</v>
      </c>
      <c r="V1531" t="s">
        <v>2373</v>
      </c>
      <c r="W1531" t="s">
        <v>658</v>
      </c>
    </row>
    <row r="1532" spans="1:23" x14ac:dyDescent="0.25">
      <c r="A1532" s="15">
        <v>43215</v>
      </c>
      <c r="B1532" t="s">
        <v>1847</v>
      </c>
      <c r="C1532" t="s">
        <v>207</v>
      </c>
      <c r="E1532" t="s">
        <v>195</v>
      </c>
      <c r="F1532">
        <v>12.29</v>
      </c>
      <c r="G1532">
        <v>12.29</v>
      </c>
      <c r="H1532" t="s">
        <v>196</v>
      </c>
      <c r="I1532" t="s">
        <v>197</v>
      </c>
      <c r="J1532">
        <v>12.29</v>
      </c>
      <c r="K1532">
        <v>12.29</v>
      </c>
      <c r="L1532" t="s">
        <v>1847</v>
      </c>
      <c r="M1532" t="s">
        <v>198</v>
      </c>
      <c r="N1532" t="s">
        <v>307</v>
      </c>
      <c r="O1532">
        <v>0</v>
      </c>
      <c r="P1532" t="s">
        <v>200</v>
      </c>
      <c r="Q1532">
        <v>53541</v>
      </c>
      <c r="R1532" t="s">
        <v>201</v>
      </c>
      <c r="S1532" t="s">
        <v>202</v>
      </c>
      <c r="T1532" t="s">
        <v>203</v>
      </c>
      <c r="U1532" t="s">
        <v>2270</v>
      </c>
      <c r="V1532" t="s">
        <v>2374</v>
      </c>
      <c r="W1532" t="s">
        <v>658</v>
      </c>
    </row>
    <row r="1533" spans="1:23" x14ac:dyDescent="0.25">
      <c r="A1533" s="15">
        <v>43215</v>
      </c>
      <c r="B1533" t="s">
        <v>1847</v>
      </c>
      <c r="C1533" t="s">
        <v>207</v>
      </c>
      <c r="E1533" t="s">
        <v>195</v>
      </c>
      <c r="F1533">
        <v>6.9</v>
      </c>
      <c r="G1533">
        <v>6.9</v>
      </c>
      <c r="H1533" t="s">
        <v>196</v>
      </c>
      <c r="I1533" t="s">
        <v>197</v>
      </c>
      <c r="J1533">
        <v>6.9</v>
      </c>
      <c r="K1533">
        <v>6.9</v>
      </c>
      <c r="L1533" t="s">
        <v>1847</v>
      </c>
      <c r="M1533" t="s">
        <v>198</v>
      </c>
      <c r="N1533" t="s">
        <v>307</v>
      </c>
      <c r="O1533">
        <v>0</v>
      </c>
      <c r="P1533" t="s">
        <v>200</v>
      </c>
      <c r="Q1533">
        <v>53542</v>
      </c>
      <c r="R1533" t="s">
        <v>201</v>
      </c>
      <c r="S1533" t="s">
        <v>202</v>
      </c>
      <c r="T1533" t="s">
        <v>203</v>
      </c>
      <c r="U1533" t="s">
        <v>2270</v>
      </c>
      <c r="V1533" t="s">
        <v>2375</v>
      </c>
      <c r="W1533" t="s">
        <v>658</v>
      </c>
    </row>
    <row r="1534" spans="1:23" x14ac:dyDescent="0.25">
      <c r="A1534" s="15">
        <v>43215</v>
      </c>
      <c r="B1534" t="s">
        <v>1847</v>
      </c>
      <c r="C1534" t="s">
        <v>207</v>
      </c>
      <c r="E1534" t="s">
        <v>195</v>
      </c>
      <c r="F1534">
        <v>80.25</v>
      </c>
      <c r="G1534">
        <v>80.25</v>
      </c>
      <c r="H1534" t="s">
        <v>196</v>
      </c>
      <c r="I1534" t="s">
        <v>197</v>
      </c>
      <c r="J1534">
        <v>80.25</v>
      </c>
      <c r="K1534">
        <v>80.25</v>
      </c>
      <c r="L1534" t="s">
        <v>1847</v>
      </c>
      <c r="M1534" t="s">
        <v>198</v>
      </c>
      <c r="N1534" t="s">
        <v>307</v>
      </c>
      <c r="O1534">
        <v>0</v>
      </c>
      <c r="P1534" t="s">
        <v>200</v>
      </c>
      <c r="Q1534">
        <v>53543</v>
      </c>
      <c r="R1534" t="s">
        <v>201</v>
      </c>
      <c r="S1534" t="s">
        <v>202</v>
      </c>
      <c r="T1534" t="s">
        <v>203</v>
      </c>
      <c r="U1534" t="s">
        <v>2270</v>
      </c>
      <c r="V1534" t="s">
        <v>2376</v>
      </c>
      <c r="W1534" t="s">
        <v>658</v>
      </c>
    </row>
    <row r="1535" spans="1:23" x14ac:dyDescent="0.25">
      <c r="A1535" s="15">
        <v>43215</v>
      </c>
      <c r="B1535" t="s">
        <v>1847</v>
      </c>
      <c r="C1535" t="s">
        <v>207</v>
      </c>
      <c r="E1535" t="s">
        <v>195</v>
      </c>
      <c r="F1535">
        <v>6.9</v>
      </c>
      <c r="G1535">
        <v>6.9</v>
      </c>
      <c r="H1535" t="s">
        <v>196</v>
      </c>
      <c r="I1535" t="s">
        <v>197</v>
      </c>
      <c r="J1535">
        <v>6.9</v>
      </c>
      <c r="K1535">
        <v>6.9</v>
      </c>
      <c r="L1535" t="s">
        <v>1847</v>
      </c>
      <c r="M1535" t="s">
        <v>198</v>
      </c>
      <c r="N1535" t="s">
        <v>307</v>
      </c>
      <c r="O1535">
        <v>0</v>
      </c>
      <c r="P1535" t="s">
        <v>200</v>
      </c>
      <c r="Q1535">
        <v>53544</v>
      </c>
      <c r="R1535" t="s">
        <v>201</v>
      </c>
      <c r="S1535" t="s">
        <v>202</v>
      </c>
      <c r="T1535" t="s">
        <v>203</v>
      </c>
      <c r="U1535" t="s">
        <v>2270</v>
      </c>
      <c r="V1535" t="s">
        <v>2377</v>
      </c>
      <c r="W1535" t="s">
        <v>658</v>
      </c>
    </row>
    <row r="1536" spans="1:23" x14ac:dyDescent="0.25">
      <c r="A1536" s="15">
        <v>43215</v>
      </c>
      <c r="B1536" t="s">
        <v>1847</v>
      </c>
      <c r="C1536" t="s">
        <v>207</v>
      </c>
      <c r="E1536" t="s">
        <v>195</v>
      </c>
      <c r="F1536">
        <v>6.9</v>
      </c>
      <c r="G1536">
        <v>6.9</v>
      </c>
      <c r="H1536" t="s">
        <v>196</v>
      </c>
      <c r="I1536" t="s">
        <v>197</v>
      </c>
      <c r="J1536">
        <v>6.9</v>
      </c>
      <c r="K1536">
        <v>6.9</v>
      </c>
      <c r="L1536" t="s">
        <v>1847</v>
      </c>
      <c r="M1536" t="s">
        <v>198</v>
      </c>
      <c r="N1536" t="s">
        <v>307</v>
      </c>
      <c r="O1536">
        <v>0</v>
      </c>
      <c r="P1536" t="s">
        <v>200</v>
      </c>
      <c r="Q1536">
        <v>53545</v>
      </c>
      <c r="R1536" t="s">
        <v>201</v>
      </c>
      <c r="S1536" t="s">
        <v>202</v>
      </c>
      <c r="T1536" t="s">
        <v>203</v>
      </c>
      <c r="U1536" t="s">
        <v>2270</v>
      </c>
      <c r="V1536" t="s">
        <v>2378</v>
      </c>
      <c r="W1536" t="s">
        <v>658</v>
      </c>
    </row>
    <row r="1537" spans="1:23" x14ac:dyDescent="0.25">
      <c r="A1537" s="15">
        <v>43215</v>
      </c>
      <c r="B1537" t="s">
        <v>1847</v>
      </c>
      <c r="C1537" t="s">
        <v>207</v>
      </c>
      <c r="E1537" t="s">
        <v>195</v>
      </c>
      <c r="F1537">
        <v>57.6</v>
      </c>
      <c r="G1537">
        <v>57.6</v>
      </c>
      <c r="H1537" t="s">
        <v>196</v>
      </c>
      <c r="I1537" t="s">
        <v>197</v>
      </c>
      <c r="J1537">
        <v>57.6</v>
      </c>
      <c r="K1537">
        <v>57.6</v>
      </c>
      <c r="L1537" t="s">
        <v>1847</v>
      </c>
      <c r="M1537" t="s">
        <v>198</v>
      </c>
      <c r="N1537" t="s">
        <v>307</v>
      </c>
      <c r="O1537">
        <v>0</v>
      </c>
      <c r="P1537" t="s">
        <v>200</v>
      </c>
      <c r="Q1537">
        <v>53546</v>
      </c>
      <c r="R1537" t="s">
        <v>201</v>
      </c>
      <c r="S1537" t="s">
        <v>202</v>
      </c>
      <c r="T1537" t="s">
        <v>203</v>
      </c>
      <c r="U1537" t="s">
        <v>2270</v>
      </c>
      <c r="V1537" t="s">
        <v>2379</v>
      </c>
      <c r="W1537" t="s">
        <v>658</v>
      </c>
    </row>
    <row r="1538" spans="1:23" x14ac:dyDescent="0.25">
      <c r="A1538" s="15">
        <v>43215</v>
      </c>
      <c r="B1538" t="s">
        <v>1847</v>
      </c>
      <c r="C1538" t="s">
        <v>207</v>
      </c>
      <c r="E1538" t="s">
        <v>195</v>
      </c>
      <c r="F1538">
        <v>5.75</v>
      </c>
      <c r="G1538">
        <v>5.75</v>
      </c>
      <c r="H1538" t="s">
        <v>196</v>
      </c>
      <c r="I1538" t="s">
        <v>197</v>
      </c>
      <c r="J1538">
        <v>5.75</v>
      </c>
      <c r="K1538">
        <v>5.75</v>
      </c>
      <c r="L1538" t="s">
        <v>1847</v>
      </c>
      <c r="M1538" t="s">
        <v>198</v>
      </c>
      <c r="N1538" t="s">
        <v>307</v>
      </c>
      <c r="O1538">
        <v>0</v>
      </c>
      <c r="P1538" t="s">
        <v>200</v>
      </c>
      <c r="Q1538">
        <v>53547</v>
      </c>
      <c r="R1538" t="s">
        <v>201</v>
      </c>
      <c r="S1538" t="s">
        <v>202</v>
      </c>
      <c r="T1538" t="s">
        <v>203</v>
      </c>
      <c r="U1538" t="s">
        <v>2270</v>
      </c>
      <c r="V1538" t="s">
        <v>2380</v>
      </c>
      <c r="W1538" t="s">
        <v>658</v>
      </c>
    </row>
    <row r="1539" spans="1:23" x14ac:dyDescent="0.25">
      <c r="A1539" s="15">
        <v>43215</v>
      </c>
      <c r="B1539" t="s">
        <v>1847</v>
      </c>
      <c r="C1539" t="s">
        <v>249</v>
      </c>
      <c r="E1539" t="s">
        <v>195</v>
      </c>
      <c r="F1539">
        <v>12.31</v>
      </c>
      <c r="G1539">
        <v>12.31</v>
      </c>
      <c r="H1539" t="s">
        <v>196</v>
      </c>
      <c r="I1539" t="s">
        <v>197</v>
      </c>
      <c r="J1539">
        <v>12.31</v>
      </c>
      <c r="K1539">
        <v>12.31</v>
      </c>
      <c r="L1539" t="s">
        <v>1847</v>
      </c>
      <c r="M1539" t="s">
        <v>198</v>
      </c>
      <c r="N1539" t="s">
        <v>307</v>
      </c>
      <c r="O1539">
        <v>0</v>
      </c>
      <c r="P1539" t="s">
        <v>200</v>
      </c>
      <c r="Q1539">
        <v>53559</v>
      </c>
      <c r="R1539" t="s">
        <v>201</v>
      </c>
      <c r="S1539" t="s">
        <v>202</v>
      </c>
      <c r="T1539" t="s">
        <v>203</v>
      </c>
      <c r="U1539" t="s">
        <v>2381</v>
      </c>
      <c r="V1539" t="s">
        <v>2382</v>
      </c>
      <c r="W1539" t="s">
        <v>658</v>
      </c>
    </row>
    <row r="1540" spans="1:23" x14ac:dyDescent="0.25">
      <c r="A1540" s="15">
        <v>43215</v>
      </c>
      <c r="B1540" t="s">
        <v>1847</v>
      </c>
      <c r="C1540" t="s">
        <v>249</v>
      </c>
      <c r="E1540" t="s">
        <v>195</v>
      </c>
      <c r="F1540">
        <v>14.14</v>
      </c>
      <c r="G1540">
        <v>14.14</v>
      </c>
      <c r="H1540" t="s">
        <v>196</v>
      </c>
      <c r="I1540" t="s">
        <v>197</v>
      </c>
      <c r="J1540">
        <v>14.14</v>
      </c>
      <c r="K1540">
        <v>14.14</v>
      </c>
      <c r="L1540" t="s">
        <v>1847</v>
      </c>
      <c r="M1540" t="s">
        <v>198</v>
      </c>
      <c r="N1540" t="s">
        <v>307</v>
      </c>
      <c r="O1540">
        <v>0</v>
      </c>
      <c r="P1540" t="s">
        <v>200</v>
      </c>
      <c r="Q1540">
        <v>53560</v>
      </c>
      <c r="R1540" t="s">
        <v>201</v>
      </c>
      <c r="S1540" t="s">
        <v>202</v>
      </c>
      <c r="T1540" t="s">
        <v>203</v>
      </c>
      <c r="U1540" t="s">
        <v>2381</v>
      </c>
      <c r="V1540" t="s">
        <v>2383</v>
      </c>
      <c r="W1540" t="s">
        <v>658</v>
      </c>
    </row>
    <row r="1541" spans="1:23" x14ac:dyDescent="0.25">
      <c r="A1541" s="15">
        <v>43215</v>
      </c>
      <c r="B1541" t="s">
        <v>1847</v>
      </c>
      <c r="C1541" t="s">
        <v>249</v>
      </c>
      <c r="E1541" t="s">
        <v>195</v>
      </c>
      <c r="F1541">
        <v>14.14</v>
      </c>
      <c r="G1541">
        <v>14.14</v>
      </c>
      <c r="H1541" t="s">
        <v>196</v>
      </c>
      <c r="I1541" t="s">
        <v>197</v>
      </c>
      <c r="J1541">
        <v>14.14</v>
      </c>
      <c r="K1541">
        <v>14.14</v>
      </c>
      <c r="L1541" t="s">
        <v>1847</v>
      </c>
      <c r="M1541" t="s">
        <v>198</v>
      </c>
      <c r="N1541" t="s">
        <v>307</v>
      </c>
      <c r="O1541">
        <v>0</v>
      </c>
      <c r="P1541" t="s">
        <v>200</v>
      </c>
      <c r="Q1541">
        <v>53561</v>
      </c>
      <c r="R1541" t="s">
        <v>201</v>
      </c>
      <c r="S1541" t="s">
        <v>202</v>
      </c>
      <c r="T1541" t="s">
        <v>203</v>
      </c>
      <c r="U1541" t="s">
        <v>2381</v>
      </c>
      <c r="V1541" t="s">
        <v>2384</v>
      </c>
      <c r="W1541" t="s">
        <v>658</v>
      </c>
    </row>
    <row r="1542" spans="1:23" x14ac:dyDescent="0.25">
      <c r="A1542" s="15">
        <v>43215</v>
      </c>
      <c r="B1542" t="s">
        <v>1847</v>
      </c>
      <c r="C1542" t="s">
        <v>249</v>
      </c>
      <c r="E1542" t="s">
        <v>195</v>
      </c>
      <c r="F1542">
        <v>12.44</v>
      </c>
      <c r="G1542">
        <v>12.44</v>
      </c>
      <c r="H1542" t="s">
        <v>196</v>
      </c>
      <c r="I1542" t="s">
        <v>197</v>
      </c>
      <c r="J1542">
        <v>12.44</v>
      </c>
      <c r="K1542">
        <v>12.44</v>
      </c>
      <c r="L1542" t="s">
        <v>1847</v>
      </c>
      <c r="M1542" t="s">
        <v>198</v>
      </c>
      <c r="N1542" t="s">
        <v>307</v>
      </c>
      <c r="O1542">
        <v>0</v>
      </c>
      <c r="P1542" t="s">
        <v>200</v>
      </c>
      <c r="Q1542">
        <v>53562</v>
      </c>
      <c r="R1542" t="s">
        <v>201</v>
      </c>
      <c r="S1542" t="s">
        <v>202</v>
      </c>
      <c r="T1542" t="s">
        <v>203</v>
      </c>
      <c r="U1542" t="s">
        <v>2381</v>
      </c>
      <c r="V1542" t="s">
        <v>2385</v>
      </c>
      <c r="W1542" t="s">
        <v>658</v>
      </c>
    </row>
    <row r="1543" spans="1:23" x14ac:dyDescent="0.25">
      <c r="A1543" s="15">
        <v>43215</v>
      </c>
      <c r="B1543" t="s">
        <v>1847</v>
      </c>
      <c r="C1543" t="s">
        <v>249</v>
      </c>
      <c r="E1543" t="s">
        <v>195</v>
      </c>
      <c r="F1543">
        <v>14.14</v>
      </c>
      <c r="G1543">
        <v>14.14</v>
      </c>
      <c r="H1543" t="s">
        <v>196</v>
      </c>
      <c r="I1543" t="s">
        <v>197</v>
      </c>
      <c r="J1543">
        <v>14.14</v>
      </c>
      <c r="K1543">
        <v>14.14</v>
      </c>
      <c r="L1543" t="s">
        <v>1847</v>
      </c>
      <c r="M1543" t="s">
        <v>198</v>
      </c>
      <c r="N1543" t="s">
        <v>307</v>
      </c>
      <c r="O1543">
        <v>0</v>
      </c>
      <c r="P1543" t="s">
        <v>200</v>
      </c>
      <c r="Q1543">
        <v>53563</v>
      </c>
      <c r="R1543" t="s">
        <v>201</v>
      </c>
      <c r="S1543" t="s">
        <v>202</v>
      </c>
      <c r="T1543" t="s">
        <v>203</v>
      </c>
      <c r="U1543" t="s">
        <v>2381</v>
      </c>
      <c r="V1543" t="s">
        <v>2386</v>
      </c>
      <c r="W1543" t="s">
        <v>658</v>
      </c>
    </row>
    <row r="1544" spans="1:23" x14ac:dyDescent="0.25">
      <c r="A1544" s="15">
        <v>43215</v>
      </c>
      <c r="B1544" t="s">
        <v>1847</v>
      </c>
      <c r="C1544" t="s">
        <v>249</v>
      </c>
      <c r="E1544" t="s">
        <v>195</v>
      </c>
      <c r="F1544">
        <v>6.1</v>
      </c>
      <c r="G1544">
        <v>6.1</v>
      </c>
      <c r="H1544" t="s">
        <v>196</v>
      </c>
      <c r="I1544" t="s">
        <v>197</v>
      </c>
      <c r="J1544">
        <v>6.1</v>
      </c>
      <c r="K1544">
        <v>6.1</v>
      </c>
      <c r="L1544" t="s">
        <v>1847</v>
      </c>
      <c r="M1544" t="s">
        <v>198</v>
      </c>
      <c r="N1544" t="s">
        <v>307</v>
      </c>
      <c r="O1544">
        <v>0</v>
      </c>
      <c r="P1544" t="s">
        <v>200</v>
      </c>
      <c r="Q1544">
        <v>53564</v>
      </c>
      <c r="R1544" t="s">
        <v>201</v>
      </c>
      <c r="S1544" t="s">
        <v>202</v>
      </c>
      <c r="T1544" t="s">
        <v>203</v>
      </c>
      <c r="U1544" t="s">
        <v>2381</v>
      </c>
      <c r="V1544" t="s">
        <v>2387</v>
      </c>
      <c r="W1544" t="s">
        <v>658</v>
      </c>
    </row>
    <row r="1545" spans="1:23" x14ac:dyDescent="0.25">
      <c r="A1545" s="15">
        <v>43215</v>
      </c>
      <c r="B1545" t="s">
        <v>1847</v>
      </c>
      <c r="C1545" t="s">
        <v>249</v>
      </c>
      <c r="E1545" t="s">
        <v>195</v>
      </c>
      <c r="F1545">
        <v>6.1</v>
      </c>
      <c r="G1545">
        <v>6.1</v>
      </c>
      <c r="H1545" t="s">
        <v>196</v>
      </c>
      <c r="I1545" t="s">
        <v>197</v>
      </c>
      <c r="J1545">
        <v>6.1</v>
      </c>
      <c r="K1545">
        <v>6.1</v>
      </c>
      <c r="L1545" t="s">
        <v>1847</v>
      </c>
      <c r="M1545" t="s">
        <v>198</v>
      </c>
      <c r="N1545" t="s">
        <v>307</v>
      </c>
      <c r="O1545">
        <v>0</v>
      </c>
      <c r="P1545" t="s">
        <v>200</v>
      </c>
      <c r="Q1545">
        <v>53565</v>
      </c>
      <c r="R1545" t="s">
        <v>201</v>
      </c>
      <c r="S1545" t="s">
        <v>202</v>
      </c>
      <c r="T1545" t="s">
        <v>203</v>
      </c>
      <c r="U1545" t="s">
        <v>2381</v>
      </c>
      <c r="V1545" t="s">
        <v>2388</v>
      </c>
      <c r="W1545" t="s">
        <v>658</v>
      </c>
    </row>
    <row r="1546" spans="1:23" x14ac:dyDescent="0.25">
      <c r="A1546" s="15">
        <v>43215</v>
      </c>
      <c r="B1546" t="s">
        <v>1847</v>
      </c>
      <c r="C1546" t="s">
        <v>249</v>
      </c>
      <c r="E1546" t="s">
        <v>195</v>
      </c>
      <c r="F1546">
        <v>20.53</v>
      </c>
      <c r="G1546">
        <v>20.53</v>
      </c>
      <c r="H1546" t="s">
        <v>196</v>
      </c>
      <c r="I1546" t="s">
        <v>197</v>
      </c>
      <c r="J1546">
        <v>20.53</v>
      </c>
      <c r="K1546">
        <v>20.53</v>
      </c>
      <c r="L1546" t="s">
        <v>1847</v>
      </c>
      <c r="M1546" t="s">
        <v>198</v>
      </c>
      <c r="N1546" t="s">
        <v>307</v>
      </c>
      <c r="O1546">
        <v>0</v>
      </c>
      <c r="P1546" t="s">
        <v>200</v>
      </c>
      <c r="Q1546">
        <v>53566</v>
      </c>
      <c r="R1546" t="s">
        <v>201</v>
      </c>
      <c r="S1546" t="s">
        <v>202</v>
      </c>
      <c r="T1546" t="s">
        <v>203</v>
      </c>
      <c r="U1546" t="s">
        <v>2381</v>
      </c>
      <c r="V1546" t="s">
        <v>2389</v>
      </c>
      <c r="W1546" t="s">
        <v>658</v>
      </c>
    </row>
    <row r="1547" spans="1:23" x14ac:dyDescent="0.25">
      <c r="A1547" s="15">
        <v>43215</v>
      </c>
      <c r="B1547" t="s">
        <v>1847</v>
      </c>
      <c r="C1547" t="s">
        <v>249</v>
      </c>
      <c r="E1547" t="s">
        <v>195</v>
      </c>
      <c r="F1547">
        <v>33.92</v>
      </c>
      <c r="G1547">
        <v>33.92</v>
      </c>
      <c r="H1547" t="s">
        <v>196</v>
      </c>
      <c r="I1547" t="s">
        <v>197</v>
      </c>
      <c r="J1547">
        <v>33.92</v>
      </c>
      <c r="K1547">
        <v>33.92</v>
      </c>
      <c r="L1547" t="s">
        <v>1847</v>
      </c>
      <c r="M1547" t="s">
        <v>198</v>
      </c>
      <c r="N1547" t="s">
        <v>307</v>
      </c>
      <c r="O1547">
        <v>0</v>
      </c>
      <c r="P1547" t="s">
        <v>200</v>
      </c>
      <c r="Q1547">
        <v>53567</v>
      </c>
      <c r="R1547" t="s">
        <v>201</v>
      </c>
      <c r="S1547" t="s">
        <v>202</v>
      </c>
      <c r="T1547" t="s">
        <v>203</v>
      </c>
      <c r="U1547" t="s">
        <v>2381</v>
      </c>
      <c r="V1547" t="s">
        <v>2390</v>
      </c>
      <c r="W1547" t="s">
        <v>658</v>
      </c>
    </row>
    <row r="1548" spans="1:23" x14ac:dyDescent="0.25">
      <c r="A1548" s="15">
        <v>43215</v>
      </c>
      <c r="B1548" t="s">
        <v>1847</v>
      </c>
      <c r="C1548" t="s">
        <v>249</v>
      </c>
      <c r="E1548" t="s">
        <v>195</v>
      </c>
      <c r="F1548">
        <v>10.16</v>
      </c>
      <c r="G1548">
        <v>10.16</v>
      </c>
      <c r="H1548" t="s">
        <v>196</v>
      </c>
      <c r="I1548" t="s">
        <v>197</v>
      </c>
      <c r="J1548">
        <v>10.16</v>
      </c>
      <c r="K1548">
        <v>10.16</v>
      </c>
      <c r="L1548" t="s">
        <v>1847</v>
      </c>
      <c r="M1548" t="s">
        <v>198</v>
      </c>
      <c r="N1548" t="s">
        <v>307</v>
      </c>
      <c r="O1548">
        <v>0</v>
      </c>
      <c r="P1548" t="s">
        <v>200</v>
      </c>
      <c r="Q1548">
        <v>53568</v>
      </c>
      <c r="R1548" t="s">
        <v>201</v>
      </c>
      <c r="S1548" t="s">
        <v>202</v>
      </c>
      <c r="T1548" t="s">
        <v>203</v>
      </c>
      <c r="U1548" t="s">
        <v>2381</v>
      </c>
      <c r="V1548" t="s">
        <v>2391</v>
      </c>
      <c r="W1548" t="s">
        <v>658</v>
      </c>
    </row>
    <row r="1549" spans="1:23" x14ac:dyDescent="0.25">
      <c r="A1549" s="15">
        <v>43215</v>
      </c>
      <c r="B1549" t="s">
        <v>1847</v>
      </c>
      <c r="C1549" t="s">
        <v>249</v>
      </c>
      <c r="E1549" t="s">
        <v>195</v>
      </c>
      <c r="F1549">
        <v>14.14</v>
      </c>
      <c r="G1549">
        <v>14.14</v>
      </c>
      <c r="H1549" t="s">
        <v>196</v>
      </c>
      <c r="I1549" t="s">
        <v>197</v>
      </c>
      <c r="J1549">
        <v>14.14</v>
      </c>
      <c r="K1549">
        <v>14.14</v>
      </c>
      <c r="L1549" t="s">
        <v>1847</v>
      </c>
      <c r="M1549" t="s">
        <v>198</v>
      </c>
      <c r="N1549" t="s">
        <v>307</v>
      </c>
      <c r="O1549">
        <v>0</v>
      </c>
      <c r="P1549" t="s">
        <v>200</v>
      </c>
      <c r="Q1549">
        <v>53569</v>
      </c>
      <c r="R1549" t="s">
        <v>201</v>
      </c>
      <c r="S1549" t="s">
        <v>202</v>
      </c>
      <c r="T1549" t="s">
        <v>203</v>
      </c>
      <c r="U1549" t="s">
        <v>2381</v>
      </c>
      <c r="V1549" t="s">
        <v>2392</v>
      </c>
      <c r="W1549" t="s">
        <v>658</v>
      </c>
    </row>
    <row r="1550" spans="1:23" x14ac:dyDescent="0.25">
      <c r="A1550" s="15">
        <v>43215</v>
      </c>
      <c r="B1550" t="s">
        <v>1847</v>
      </c>
      <c r="C1550" t="s">
        <v>249</v>
      </c>
      <c r="E1550" t="s">
        <v>195</v>
      </c>
      <c r="F1550">
        <v>59.54</v>
      </c>
      <c r="G1550">
        <v>59.54</v>
      </c>
      <c r="H1550" t="s">
        <v>196</v>
      </c>
      <c r="I1550" t="s">
        <v>197</v>
      </c>
      <c r="J1550">
        <v>59.54</v>
      </c>
      <c r="K1550">
        <v>59.54</v>
      </c>
      <c r="L1550" t="s">
        <v>1847</v>
      </c>
      <c r="M1550" t="s">
        <v>198</v>
      </c>
      <c r="N1550" t="s">
        <v>307</v>
      </c>
      <c r="O1550">
        <v>0</v>
      </c>
      <c r="P1550" t="s">
        <v>200</v>
      </c>
      <c r="Q1550">
        <v>53570</v>
      </c>
      <c r="R1550" t="s">
        <v>201</v>
      </c>
      <c r="S1550" t="s">
        <v>202</v>
      </c>
      <c r="T1550" t="s">
        <v>203</v>
      </c>
      <c r="U1550" t="s">
        <v>2381</v>
      </c>
      <c r="V1550" t="s">
        <v>2393</v>
      </c>
      <c r="W1550" t="s">
        <v>658</v>
      </c>
    </row>
    <row r="1551" spans="1:23" x14ac:dyDescent="0.25">
      <c r="A1551" s="15">
        <v>43215</v>
      </c>
      <c r="B1551" t="s">
        <v>1847</v>
      </c>
      <c r="C1551" t="s">
        <v>249</v>
      </c>
      <c r="E1551" t="s">
        <v>195</v>
      </c>
      <c r="F1551">
        <v>14.14</v>
      </c>
      <c r="G1551">
        <v>14.14</v>
      </c>
      <c r="H1551" t="s">
        <v>196</v>
      </c>
      <c r="I1551" t="s">
        <v>197</v>
      </c>
      <c r="J1551">
        <v>14.14</v>
      </c>
      <c r="K1551">
        <v>14.14</v>
      </c>
      <c r="L1551" t="s">
        <v>1847</v>
      </c>
      <c r="M1551" t="s">
        <v>198</v>
      </c>
      <c r="N1551" t="s">
        <v>307</v>
      </c>
      <c r="O1551">
        <v>0</v>
      </c>
      <c r="P1551" t="s">
        <v>200</v>
      </c>
      <c r="Q1551">
        <v>53571</v>
      </c>
      <c r="R1551" t="s">
        <v>201</v>
      </c>
      <c r="S1551" t="s">
        <v>202</v>
      </c>
      <c r="T1551" t="s">
        <v>203</v>
      </c>
      <c r="U1551" t="s">
        <v>2381</v>
      </c>
      <c r="V1551" t="s">
        <v>2394</v>
      </c>
      <c r="W1551" t="s">
        <v>658</v>
      </c>
    </row>
    <row r="1552" spans="1:23" x14ac:dyDescent="0.25">
      <c r="A1552" s="15">
        <v>43215</v>
      </c>
      <c r="B1552" t="s">
        <v>1847</v>
      </c>
      <c r="C1552" t="s">
        <v>249</v>
      </c>
      <c r="E1552" t="s">
        <v>195</v>
      </c>
      <c r="F1552">
        <v>4.57</v>
      </c>
      <c r="G1552">
        <v>4.57</v>
      </c>
      <c r="H1552" t="s">
        <v>196</v>
      </c>
      <c r="I1552" t="s">
        <v>197</v>
      </c>
      <c r="J1552">
        <v>4.57</v>
      </c>
      <c r="K1552">
        <v>4.57</v>
      </c>
      <c r="L1552" t="s">
        <v>1847</v>
      </c>
      <c r="M1552" t="s">
        <v>198</v>
      </c>
      <c r="N1552" t="s">
        <v>307</v>
      </c>
      <c r="O1552">
        <v>0</v>
      </c>
      <c r="P1552" t="s">
        <v>200</v>
      </c>
      <c r="Q1552">
        <v>53572</v>
      </c>
      <c r="R1552" t="s">
        <v>201</v>
      </c>
      <c r="S1552" t="s">
        <v>202</v>
      </c>
      <c r="T1552" t="s">
        <v>203</v>
      </c>
      <c r="U1552" t="s">
        <v>2381</v>
      </c>
      <c r="V1552" t="s">
        <v>2395</v>
      </c>
      <c r="W1552" t="s">
        <v>658</v>
      </c>
    </row>
    <row r="1553" spans="1:23" x14ac:dyDescent="0.25">
      <c r="A1553" s="15">
        <v>43215</v>
      </c>
      <c r="B1553" t="s">
        <v>1847</v>
      </c>
      <c r="C1553" t="s">
        <v>249</v>
      </c>
      <c r="E1553" t="s">
        <v>195</v>
      </c>
      <c r="F1553">
        <v>14.14</v>
      </c>
      <c r="G1553">
        <v>14.14</v>
      </c>
      <c r="H1553" t="s">
        <v>196</v>
      </c>
      <c r="I1553" t="s">
        <v>197</v>
      </c>
      <c r="J1553">
        <v>14.14</v>
      </c>
      <c r="K1553">
        <v>14.14</v>
      </c>
      <c r="L1553" t="s">
        <v>1847</v>
      </c>
      <c r="M1553" t="s">
        <v>198</v>
      </c>
      <c r="N1553" t="s">
        <v>307</v>
      </c>
      <c r="O1553">
        <v>0</v>
      </c>
      <c r="P1553" t="s">
        <v>200</v>
      </c>
      <c r="Q1553">
        <v>53573</v>
      </c>
      <c r="R1553" t="s">
        <v>201</v>
      </c>
      <c r="S1553" t="s">
        <v>202</v>
      </c>
      <c r="T1553" t="s">
        <v>203</v>
      </c>
      <c r="U1553" t="s">
        <v>2381</v>
      </c>
      <c r="V1553" t="s">
        <v>2396</v>
      </c>
      <c r="W1553" t="s">
        <v>658</v>
      </c>
    </row>
    <row r="1554" spans="1:23" x14ac:dyDescent="0.25">
      <c r="A1554" s="15">
        <v>43215</v>
      </c>
      <c r="B1554" t="s">
        <v>1847</v>
      </c>
      <c r="C1554" t="s">
        <v>249</v>
      </c>
      <c r="E1554" t="s">
        <v>195</v>
      </c>
      <c r="F1554">
        <v>4.57</v>
      </c>
      <c r="G1554">
        <v>4.57</v>
      </c>
      <c r="H1554" t="s">
        <v>196</v>
      </c>
      <c r="I1554" t="s">
        <v>197</v>
      </c>
      <c r="J1554">
        <v>4.57</v>
      </c>
      <c r="K1554">
        <v>4.57</v>
      </c>
      <c r="L1554" t="s">
        <v>1847</v>
      </c>
      <c r="M1554" t="s">
        <v>198</v>
      </c>
      <c r="N1554" t="s">
        <v>307</v>
      </c>
      <c r="O1554">
        <v>0</v>
      </c>
      <c r="P1554" t="s">
        <v>200</v>
      </c>
      <c r="Q1554">
        <v>53574</v>
      </c>
      <c r="R1554" t="s">
        <v>201</v>
      </c>
      <c r="S1554" t="s">
        <v>202</v>
      </c>
      <c r="T1554" t="s">
        <v>203</v>
      </c>
      <c r="U1554" t="s">
        <v>2381</v>
      </c>
      <c r="V1554" t="s">
        <v>2397</v>
      </c>
      <c r="W1554" t="s">
        <v>658</v>
      </c>
    </row>
    <row r="1555" spans="1:23" x14ac:dyDescent="0.25">
      <c r="A1555" s="15">
        <v>43215</v>
      </c>
      <c r="B1555" t="s">
        <v>1847</v>
      </c>
      <c r="C1555" t="s">
        <v>249</v>
      </c>
      <c r="E1555" t="s">
        <v>195</v>
      </c>
      <c r="F1555">
        <v>14.14</v>
      </c>
      <c r="G1555">
        <v>14.14</v>
      </c>
      <c r="H1555" t="s">
        <v>196</v>
      </c>
      <c r="I1555" t="s">
        <v>197</v>
      </c>
      <c r="J1555">
        <v>14.14</v>
      </c>
      <c r="K1555">
        <v>14.14</v>
      </c>
      <c r="L1555" t="s">
        <v>1847</v>
      </c>
      <c r="M1555" t="s">
        <v>198</v>
      </c>
      <c r="N1555" t="s">
        <v>307</v>
      </c>
      <c r="O1555">
        <v>0</v>
      </c>
      <c r="P1555" t="s">
        <v>200</v>
      </c>
      <c r="Q1555">
        <v>53575</v>
      </c>
      <c r="R1555" t="s">
        <v>201</v>
      </c>
      <c r="S1555" t="s">
        <v>202</v>
      </c>
      <c r="T1555" t="s">
        <v>203</v>
      </c>
      <c r="U1555" t="s">
        <v>2381</v>
      </c>
      <c r="V1555" t="s">
        <v>2398</v>
      </c>
      <c r="W1555" t="s">
        <v>658</v>
      </c>
    </row>
    <row r="1556" spans="1:23" x14ac:dyDescent="0.25">
      <c r="A1556" s="15">
        <v>43215</v>
      </c>
      <c r="B1556" t="s">
        <v>1847</v>
      </c>
      <c r="C1556" t="s">
        <v>249</v>
      </c>
      <c r="E1556" t="s">
        <v>195</v>
      </c>
      <c r="F1556">
        <v>14.14</v>
      </c>
      <c r="G1556">
        <v>14.14</v>
      </c>
      <c r="H1556" t="s">
        <v>196</v>
      </c>
      <c r="I1556" t="s">
        <v>197</v>
      </c>
      <c r="J1556">
        <v>14.14</v>
      </c>
      <c r="K1556">
        <v>14.14</v>
      </c>
      <c r="L1556" t="s">
        <v>1847</v>
      </c>
      <c r="M1556" t="s">
        <v>198</v>
      </c>
      <c r="N1556" t="s">
        <v>307</v>
      </c>
      <c r="O1556">
        <v>0</v>
      </c>
      <c r="P1556" t="s">
        <v>200</v>
      </c>
      <c r="Q1556">
        <v>53576</v>
      </c>
      <c r="R1556" t="s">
        <v>201</v>
      </c>
      <c r="S1556" t="s">
        <v>202</v>
      </c>
      <c r="T1556" t="s">
        <v>203</v>
      </c>
      <c r="U1556" t="s">
        <v>2381</v>
      </c>
      <c r="V1556" t="s">
        <v>2399</v>
      </c>
      <c r="W1556" t="s">
        <v>658</v>
      </c>
    </row>
    <row r="1557" spans="1:23" x14ac:dyDescent="0.25">
      <c r="A1557" s="15">
        <v>43215</v>
      </c>
      <c r="B1557" t="s">
        <v>1847</v>
      </c>
      <c r="C1557" t="s">
        <v>249</v>
      </c>
      <c r="E1557" t="s">
        <v>195</v>
      </c>
      <c r="F1557">
        <v>14.14</v>
      </c>
      <c r="G1557">
        <v>14.14</v>
      </c>
      <c r="H1557" t="s">
        <v>196</v>
      </c>
      <c r="I1557" t="s">
        <v>197</v>
      </c>
      <c r="J1557">
        <v>14.14</v>
      </c>
      <c r="K1557">
        <v>14.14</v>
      </c>
      <c r="L1557" t="s">
        <v>1847</v>
      </c>
      <c r="M1557" t="s">
        <v>198</v>
      </c>
      <c r="N1557" t="s">
        <v>307</v>
      </c>
      <c r="O1557">
        <v>0</v>
      </c>
      <c r="P1557" t="s">
        <v>200</v>
      </c>
      <c r="Q1557">
        <v>53577</v>
      </c>
      <c r="R1557" t="s">
        <v>201</v>
      </c>
      <c r="S1557" t="s">
        <v>202</v>
      </c>
      <c r="T1557" t="s">
        <v>203</v>
      </c>
      <c r="U1557" t="s">
        <v>2381</v>
      </c>
      <c r="V1557" t="s">
        <v>2400</v>
      </c>
      <c r="W1557" t="s">
        <v>658</v>
      </c>
    </row>
    <row r="1558" spans="1:23" x14ac:dyDescent="0.25">
      <c r="A1558" s="15">
        <v>43215</v>
      </c>
      <c r="B1558" t="s">
        <v>1847</v>
      </c>
      <c r="C1558" t="s">
        <v>249</v>
      </c>
      <c r="E1558" t="s">
        <v>195</v>
      </c>
      <c r="F1558">
        <v>12.31</v>
      </c>
      <c r="G1558">
        <v>12.31</v>
      </c>
      <c r="H1558" t="s">
        <v>196</v>
      </c>
      <c r="I1558" t="s">
        <v>197</v>
      </c>
      <c r="J1558">
        <v>12.31</v>
      </c>
      <c r="K1558">
        <v>12.31</v>
      </c>
      <c r="L1558" t="s">
        <v>1847</v>
      </c>
      <c r="M1558" t="s">
        <v>198</v>
      </c>
      <c r="N1558" t="s">
        <v>307</v>
      </c>
      <c r="O1558">
        <v>0</v>
      </c>
      <c r="P1558" t="s">
        <v>200</v>
      </c>
      <c r="Q1558">
        <v>53578</v>
      </c>
      <c r="R1558" t="s">
        <v>201</v>
      </c>
      <c r="S1558" t="s">
        <v>202</v>
      </c>
      <c r="T1558" t="s">
        <v>203</v>
      </c>
      <c r="U1558" t="s">
        <v>2381</v>
      </c>
      <c r="V1558" t="s">
        <v>2401</v>
      </c>
      <c r="W1558" t="s">
        <v>658</v>
      </c>
    </row>
    <row r="1559" spans="1:23" x14ac:dyDescent="0.25">
      <c r="A1559" s="15">
        <v>43215</v>
      </c>
      <c r="B1559" t="s">
        <v>1847</v>
      </c>
      <c r="C1559" t="s">
        <v>249</v>
      </c>
      <c r="E1559" t="s">
        <v>195</v>
      </c>
      <c r="F1559">
        <v>4.4400000000000004</v>
      </c>
      <c r="G1559">
        <v>4.4400000000000004</v>
      </c>
      <c r="H1559" t="s">
        <v>196</v>
      </c>
      <c r="I1559" t="s">
        <v>197</v>
      </c>
      <c r="J1559">
        <v>4.4400000000000004</v>
      </c>
      <c r="K1559">
        <v>4.4400000000000004</v>
      </c>
      <c r="L1559" t="s">
        <v>1847</v>
      </c>
      <c r="M1559" t="s">
        <v>198</v>
      </c>
      <c r="N1559" t="s">
        <v>307</v>
      </c>
      <c r="O1559">
        <v>0</v>
      </c>
      <c r="P1559" t="s">
        <v>200</v>
      </c>
      <c r="Q1559">
        <v>53579</v>
      </c>
      <c r="R1559" t="s">
        <v>201</v>
      </c>
      <c r="S1559" t="s">
        <v>202</v>
      </c>
      <c r="T1559" t="s">
        <v>203</v>
      </c>
      <c r="U1559" t="s">
        <v>2381</v>
      </c>
      <c r="V1559" t="s">
        <v>2402</v>
      </c>
      <c r="W1559" t="s">
        <v>658</v>
      </c>
    </row>
    <row r="1560" spans="1:23" x14ac:dyDescent="0.25">
      <c r="A1560" s="15">
        <v>43215</v>
      </c>
      <c r="B1560" t="s">
        <v>1847</v>
      </c>
      <c r="C1560" t="s">
        <v>249</v>
      </c>
      <c r="E1560" t="s">
        <v>195</v>
      </c>
      <c r="F1560">
        <v>4.4400000000000004</v>
      </c>
      <c r="G1560">
        <v>4.4400000000000004</v>
      </c>
      <c r="H1560" t="s">
        <v>196</v>
      </c>
      <c r="I1560" t="s">
        <v>197</v>
      </c>
      <c r="J1560">
        <v>4.4400000000000004</v>
      </c>
      <c r="K1560">
        <v>4.4400000000000004</v>
      </c>
      <c r="L1560" t="s">
        <v>1847</v>
      </c>
      <c r="M1560" t="s">
        <v>198</v>
      </c>
      <c r="N1560" t="s">
        <v>307</v>
      </c>
      <c r="O1560">
        <v>0</v>
      </c>
      <c r="P1560" t="s">
        <v>200</v>
      </c>
      <c r="Q1560">
        <v>53580</v>
      </c>
      <c r="R1560" t="s">
        <v>201</v>
      </c>
      <c r="S1560" t="s">
        <v>202</v>
      </c>
      <c r="T1560" t="s">
        <v>203</v>
      </c>
      <c r="U1560" t="s">
        <v>2381</v>
      </c>
      <c r="V1560" t="s">
        <v>2403</v>
      </c>
      <c r="W1560" t="s">
        <v>658</v>
      </c>
    </row>
    <row r="1561" spans="1:23" x14ac:dyDescent="0.25">
      <c r="A1561" s="15">
        <v>43215</v>
      </c>
      <c r="B1561" t="s">
        <v>1847</v>
      </c>
      <c r="C1561" t="s">
        <v>249</v>
      </c>
      <c r="E1561" t="s">
        <v>195</v>
      </c>
      <c r="F1561">
        <v>14.14</v>
      </c>
      <c r="G1561">
        <v>14.14</v>
      </c>
      <c r="H1561" t="s">
        <v>196</v>
      </c>
      <c r="I1561" t="s">
        <v>197</v>
      </c>
      <c r="J1561">
        <v>14.14</v>
      </c>
      <c r="K1561">
        <v>14.14</v>
      </c>
      <c r="L1561" t="s">
        <v>1847</v>
      </c>
      <c r="M1561" t="s">
        <v>198</v>
      </c>
      <c r="N1561" t="s">
        <v>307</v>
      </c>
      <c r="O1561">
        <v>0</v>
      </c>
      <c r="P1561" t="s">
        <v>200</v>
      </c>
      <c r="Q1561">
        <v>53581</v>
      </c>
      <c r="R1561" t="s">
        <v>201</v>
      </c>
      <c r="S1561" t="s">
        <v>202</v>
      </c>
      <c r="T1561" t="s">
        <v>203</v>
      </c>
      <c r="U1561" t="s">
        <v>2381</v>
      </c>
      <c r="V1561" t="s">
        <v>2404</v>
      </c>
      <c r="W1561" t="s">
        <v>658</v>
      </c>
    </row>
    <row r="1562" spans="1:23" x14ac:dyDescent="0.25">
      <c r="A1562" s="15">
        <v>43215</v>
      </c>
      <c r="B1562" t="s">
        <v>1847</v>
      </c>
      <c r="C1562" t="s">
        <v>249</v>
      </c>
      <c r="E1562" t="s">
        <v>195</v>
      </c>
      <c r="F1562">
        <v>12.31</v>
      </c>
      <c r="G1562">
        <v>12.31</v>
      </c>
      <c r="H1562" t="s">
        <v>196</v>
      </c>
      <c r="I1562" t="s">
        <v>197</v>
      </c>
      <c r="J1562">
        <v>12.31</v>
      </c>
      <c r="K1562">
        <v>12.31</v>
      </c>
      <c r="L1562" t="s">
        <v>1847</v>
      </c>
      <c r="M1562" t="s">
        <v>198</v>
      </c>
      <c r="N1562" t="s">
        <v>307</v>
      </c>
      <c r="O1562">
        <v>0</v>
      </c>
      <c r="P1562" t="s">
        <v>200</v>
      </c>
      <c r="Q1562">
        <v>53582</v>
      </c>
      <c r="R1562" t="s">
        <v>201</v>
      </c>
      <c r="S1562" t="s">
        <v>202</v>
      </c>
      <c r="T1562" t="s">
        <v>203</v>
      </c>
      <c r="U1562" t="s">
        <v>2381</v>
      </c>
      <c r="V1562" t="s">
        <v>2405</v>
      </c>
      <c r="W1562" t="s">
        <v>658</v>
      </c>
    </row>
    <row r="1563" spans="1:23" x14ac:dyDescent="0.25">
      <c r="A1563" s="15">
        <v>43215</v>
      </c>
      <c r="B1563" t="s">
        <v>1847</v>
      </c>
      <c r="C1563" t="s">
        <v>249</v>
      </c>
      <c r="E1563" t="s">
        <v>195</v>
      </c>
      <c r="F1563">
        <v>5.27</v>
      </c>
      <c r="G1563">
        <v>5.27</v>
      </c>
      <c r="H1563" t="s">
        <v>196</v>
      </c>
      <c r="I1563" t="s">
        <v>197</v>
      </c>
      <c r="J1563">
        <v>5.27</v>
      </c>
      <c r="K1563">
        <v>5.27</v>
      </c>
      <c r="L1563" t="s">
        <v>1847</v>
      </c>
      <c r="M1563" t="s">
        <v>198</v>
      </c>
      <c r="N1563" t="s">
        <v>307</v>
      </c>
      <c r="O1563">
        <v>0</v>
      </c>
      <c r="P1563" t="s">
        <v>200</v>
      </c>
      <c r="Q1563">
        <v>53583</v>
      </c>
      <c r="R1563" t="s">
        <v>201</v>
      </c>
      <c r="S1563" t="s">
        <v>202</v>
      </c>
      <c r="T1563" t="s">
        <v>203</v>
      </c>
      <c r="U1563" t="s">
        <v>2381</v>
      </c>
      <c r="V1563" t="s">
        <v>2406</v>
      </c>
      <c r="W1563" t="s">
        <v>658</v>
      </c>
    </row>
    <row r="1564" spans="1:23" x14ac:dyDescent="0.25">
      <c r="A1564" s="15">
        <v>43215</v>
      </c>
      <c r="B1564" t="s">
        <v>1847</v>
      </c>
      <c r="C1564" t="s">
        <v>249</v>
      </c>
      <c r="E1564" t="s">
        <v>195</v>
      </c>
      <c r="F1564">
        <v>6.1</v>
      </c>
      <c r="G1564">
        <v>6.1</v>
      </c>
      <c r="H1564" t="s">
        <v>196</v>
      </c>
      <c r="I1564" t="s">
        <v>197</v>
      </c>
      <c r="J1564">
        <v>6.1</v>
      </c>
      <c r="K1564">
        <v>6.1</v>
      </c>
      <c r="L1564" t="s">
        <v>1847</v>
      </c>
      <c r="M1564" t="s">
        <v>198</v>
      </c>
      <c r="N1564" t="s">
        <v>307</v>
      </c>
      <c r="O1564">
        <v>0</v>
      </c>
      <c r="P1564" t="s">
        <v>200</v>
      </c>
      <c r="Q1564">
        <v>53584</v>
      </c>
      <c r="R1564" t="s">
        <v>201</v>
      </c>
      <c r="S1564" t="s">
        <v>202</v>
      </c>
      <c r="T1564" t="s">
        <v>203</v>
      </c>
      <c r="U1564" t="s">
        <v>2381</v>
      </c>
      <c r="V1564" t="s">
        <v>2407</v>
      </c>
      <c r="W1564" t="s">
        <v>658</v>
      </c>
    </row>
    <row r="1565" spans="1:23" x14ac:dyDescent="0.25">
      <c r="A1565" s="15">
        <v>43215</v>
      </c>
      <c r="B1565" t="s">
        <v>1847</v>
      </c>
      <c r="C1565" t="s">
        <v>249</v>
      </c>
      <c r="E1565" t="s">
        <v>195</v>
      </c>
      <c r="F1565">
        <v>14.14</v>
      </c>
      <c r="G1565">
        <v>14.14</v>
      </c>
      <c r="H1565" t="s">
        <v>196</v>
      </c>
      <c r="I1565" t="s">
        <v>197</v>
      </c>
      <c r="J1565">
        <v>14.14</v>
      </c>
      <c r="K1565">
        <v>14.14</v>
      </c>
      <c r="L1565" t="s">
        <v>1847</v>
      </c>
      <c r="M1565" t="s">
        <v>198</v>
      </c>
      <c r="N1565" t="s">
        <v>307</v>
      </c>
      <c r="O1565">
        <v>0</v>
      </c>
      <c r="P1565" t="s">
        <v>200</v>
      </c>
      <c r="Q1565">
        <v>53585</v>
      </c>
      <c r="R1565" t="s">
        <v>201</v>
      </c>
      <c r="S1565" t="s">
        <v>202</v>
      </c>
      <c r="T1565" t="s">
        <v>203</v>
      </c>
      <c r="U1565" t="s">
        <v>2381</v>
      </c>
      <c r="V1565" t="s">
        <v>2408</v>
      </c>
      <c r="W1565" t="s">
        <v>658</v>
      </c>
    </row>
    <row r="1566" spans="1:23" x14ac:dyDescent="0.25">
      <c r="A1566" s="15">
        <v>43215</v>
      </c>
      <c r="B1566" t="s">
        <v>1847</v>
      </c>
      <c r="C1566" t="s">
        <v>249</v>
      </c>
      <c r="E1566" t="s">
        <v>195</v>
      </c>
      <c r="F1566">
        <v>50.15</v>
      </c>
      <c r="G1566">
        <v>50.15</v>
      </c>
      <c r="H1566" t="s">
        <v>196</v>
      </c>
      <c r="I1566" t="s">
        <v>197</v>
      </c>
      <c r="J1566">
        <v>50.15</v>
      </c>
      <c r="K1566">
        <v>50.15</v>
      </c>
      <c r="L1566" t="s">
        <v>1847</v>
      </c>
      <c r="M1566" t="s">
        <v>198</v>
      </c>
      <c r="N1566" t="s">
        <v>307</v>
      </c>
      <c r="O1566">
        <v>0</v>
      </c>
      <c r="P1566" t="s">
        <v>200</v>
      </c>
      <c r="Q1566">
        <v>53586</v>
      </c>
      <c r="R1566" t="s">
        <v>201</v>
      </c>
      <c r="S1566" t="s">
        <v>202</v>
      </c>
      <c r="T1566" t="s">
        <v>203</v>
      </c>
      <c r="U1566" t="s">
        <v>2381</v>
      </c>
      <c r="V1566" t="s">
        <v>2409</v>
      </c>
      <c r="W1566" t="s">
        <v>658</v>
      </c>
    </row>
    <row r="1567" spans="1:23" x14ac:dyDescent="0.25">
      <c r="A1567" s="15">
        <v>43215</v>
      </c>
      <c r="B1567" t="s">
        <v>1847</v>
      </c>
      <c r="C1567" t="s">
        <v>249</v>
      </c>
      <c r="E1567" t="s">
        <v>195</v>
      </c>
      <c r="F1567">
        <v>65.3</v>
      </c>
      <c r="G1567">
        <v>65.3</v>
      </c>
      <c r="H1567" t="s">
        <v>196</v>
      </c>
      <c r="I1567" t="s">
        <v>197</v>
      </c>
      <c r="J1567">
        <v>65.3</v>
      </c>
      <c r="K1567">
        <v>65.3</v>
      </c>
      <c r="L1567" t="s">
        <v>1847</v>
      </c>
      <c r="M1567" t="s">
        <v>198</v>
      </c>
      <c r="N1567" t="s">
        <v>307</v>
      </c>
      <c r="O1567">
        <v>0</v>
      </c>
      <c r="P1567" t="s">
        <v>200</v>
      </c>
      <c r="Q1567">
        <v>53587</v>
      </c>
      <c r="R1567" t="s">
        <v>201</v>
      </c>
      <c r="S1567" t="s">
        <v>202</v>
      </c>
      <c r="T1567" t="s">
        <v>203</v>
      </c>
      <c r="U1567" t="s">
        <v>2381</v>
      </c>
      <c r="V1567" t="s">
        <v>2410</v>
      </c>
      <c r="W1567" t="s">
        <v>658</v>
      </c>
    </row>
    <row r="1568" spans="1:23" x14ac:dyDescent="0.25">
      <c r="A1568" s="15">
        <v>43215</v>
      </c>
      <c r="B1568" t="s">
        <v>1847</v>
      </c>
      <c r="C1568" t="s">
        <v>249</v>
      </c>
      <c r="E1568" t="s">
        <v>195</v>
      </c>
      <c r="F1568">
        <v>20</v>
      </c>
      <c r="G1568">
        <v>20</v>
      </c>
      <c r="H1568" t="s">
        <v>196</v>
      </c>
      <c r="I1568" t="s">
        <v>197</v>
      </c>
      <c r="J1568">
        <v>20</v>
      </c>
      <c r="K1568">
        <v>20</v>
      </c>
      <c r="L1568" t="s">
        <v>1847</v>
      </c>
      <c r="M1568" t="s">
        <v>198</v>
      </c>
      <c r="N1568" t="s">
        <v>307</v>
      </c>
      <c r="O1568">
        <v>0</v>
      </c>
      <c r="P1568" t="s">
        <v>200</v>
      </c>
      <c r="Q1568">
        <v>53588</v>
      </c>
      <c r="R1568" t="s">
        <v>201</v>
      </c>
      <c r="S1568" t="s">
        <v>202</v>
      </c>
      <c r="T1568" t="s">
        <v>203</v>
      </c>
      <c r="U1568" t="s">
        <v>2381</v>
      </c>
      <c r="V1568" t="s">
        <v>2411</v>
      </c>
      <c r="W1568" t="s">
        <v>658</v>
      </c>
    </row>
    <row r="1569" spans="1:23" x14ac:dyDescent="0.25">
      <c r="A1569" s="15">
        <v>43215</v>
      </c>
      <c r="B1569" t="s">
        <v>1847</v>
      </c>
      <c r="C1569" t="s">
        <v>249</v>
      </c>
      <c r="E1569" t="s">
        <v>195</v>
      </c>
      <c r="F1569">
        <v>45.7</v>
      </c>
      <c r="G1569">
        <v>45.7</v>
      </c>
      <c r="H1569" t="s">
        <v>196</v>
      </c>
      <c r="I1569" t="s">
        <v>197</v>
      </c>
      <c r="J1569">
        <v>45.7</v>
      </c>
      <c r="K1569">
        <v>45.7</v>
      </c>
      <c r="L1569" t="s">
        <v>1847</v>
      </c>
      <c r="M1569" t="s">
        <v>198</v>
      </c>
      <c r="N1569" t="s">
        <v>307</v>
      </c>
      <c r="O1569">
        <v>0</v>
      </c>
      <c r="P1569" t="s">
        <v>200</v>
      </c>
      <c r="Q1569">
        <v>53589</v>
      </c>
      <c r="R1569" t="s">
        <v>201</v>
      </c>
      <c r="S1569" t="s">
        <v>202</v>
      </c>
      <c r="T1569" t="s">
        <v>203</v>
      </c>
      <c r="U1569" t="s">
        <v>2381</v>
      </c>
      <c r="V1569" t="s">
        <v>2412</v>
      </c>
      <c r="W1569" t="s">
        <v>658</v>
      </c>
    </row>
    <row r="1570" spans="1:23" x14ac:dyDescent="0.25">
      <c r="A1570" s="15">
        <v>43215</v>
      </c>
      <c r="B1570" t="s">
        <v>1847</v>
      </c>
      <c r="C1570" t="s">
        <v>249</v>
      </c>
      <c r="E1570" t="s">
        <v>195</v>
      </c>
      <c r="F1570">
        <v>0.88</v>
      </c>
      <c r="G1570">
        <v>0.88</v>
      </c>
      <c r="H1570" t="s">
        <v>196</v>
      </c>
      <c r="I1570" t="s">
        <v>197</v>
      </c>
      <c r="J1570">
        <v>0.88</v>
      </c>
      <c r="K1570">
        <v>0.88</v>
      </c>
      <c r="L1570" t="s">
        <v>1847</v>
      </c>
      <c r="M1570" t="s">
        <v>198</v>
      </c>
      <c r="N1570" t="s">
        <v>307</v>
      </c>
      <c r="O1570">
        <v>0</v>
      </c>
      <c r="P1570" t="s">
        <v>200</v>
      </c>
      <c r="Q1570">
        <v>53590</v>
      </c>
      <c r="R1570" t="s">
        <v>201</v>
      </c>
      <c r="S1570" t="s">
        <v>202</v>
      </c>
      <c r="T1570" t="s">
        <v>203</v>
      </c>
      <c r="U1570" t="s">
        <v>2381</v>
      </c>
      <c r="V1570" t="s">
        <v>2413</v>
      </c>
      <c r="W1570" t="s">
        <v>658</v>
      </c>
    </row>
    <row r="1571" spans="1:23" x14ac:dyDescent="0.25">
      <c r="A1571" s="15">
        <v>43215</v>
      </c>
      <c r="B1571" t="s">
        <v>1847</v>
      </c>
      <c r="C1571" t="s">
        <v>249</v>
      </c>
      <c r="E1571" t="s">
        <v>195</v>
      </c>
      <c r="F1571">
        <v>101.52</v>
      </c>
      <c r="G1571">
        <v>101.52</v>
      </c>
      <c r="H1571" t="s">
        <v>196</v>
      </c>
      <c r="I1571" t="s">
        <v>197</v>
      </c>
      <c r="J1571">
        <v>101.52</v>
      </c>
      <c r="K1571">
        <v>101.52</v>
      </c>
      <c r="L1571" t="s">
        <v>1847</v>
      </c>
      <c r="M1571" t="s">
        <v>198</v>
      </c>
      <c r="N1571" t="s">
        <v>307</v>
      </c>
      <c r="O1571">
        <v>0</v>
      </c>
      <c r="P1571" t="s">
        <v>200</v>
      </c>
      <c r="Q1571">
        <v>53591</v>
      </c>
      <c r="R1571" t="s">
        <v>201</v>
      </c>
      <c r="S1571" t="s">
        <v>202</v>
      </c>
      <c r="T1571" t="s">
        <v>203</v>
      </c>
      <c r="U1571" t="s">
        <v>2381</v>
      </c>
      <c r="V1571" t="s">
        <v>2414</v>
      </c>
      <c r="W1571" t="s">
        <v>658</v>
      </c>
    </row>
    <row r="1572" spans="1:23" x14ac:dyDescent="0.25">
      <c r="A1572" s="15">
        <v>43215</v>
      </c>
      <c r="B1572" t="s">
        <v>1847</v>
      </c>
      <c r="C1572" t="s">
        <v>249</v>
      </c>
      <c r="E1572" t="s">
        <v>195</v>
      </c>
      <c r="F1572">
        <v>123.44</v>
      </c>
      <c r="G1572">
        <v>123.44</v>
      </c>
      <c r="H1572" t="s">
        <v>196</v>
      </c>
      <c r="I1572" t="s">
        <v>197</v>
      </c>
      <c r="J1572">
        <v>123.44</v>
      </c>
      <c r="K1572">
        <v>123.44</v>
      </c>
      <c r="L1572" t="s">
        <v>1847</v>
      </c>
      <c r="M1572" t="s">
        <v>198</v>
      </c>
      <c r="N1572" t="s">
        <v>307</v>
      </c>
      <c r="O1572">
        <v>0</v>
      </c>
      <c r="P1572" t="s">
        <v>200</v>
      </c>
      <c r="Q1572">
        <v>53592</v>
      </c>
      <c r="R1572" t="s">
        <v>201</v>
      </c>
      <c r="S1572" t="s">
        <v>202</v>
      </c>
      <c r="T1572" t="s">
        <v>203</v>
      </c>
      <c r="U1572" t="s">
        <v>2381</v>
      </c>
      <c r="V1572" t="s">
        <v>2415</v>
      </c>
      <c r="W1572" t="s">
        <v>658</v>
      </c>
    </row>
    <row r="1573" spans="1:23" x14ac:dyDescent="0.25">
      <c r="A1573" s="15">
        <v>43215</v>
      </c>
      <c r="B1573" t="s">
        <v>1847</v>
      </c>
      <c r="C1573" t="s">
        <v>249</v>
      </c>
      <c r="E1573" t="s">
        <v>195</v>
      </c>
      <c r="F1573">
        <v>683.86</v>
      </c>
      <c r="G1573">
        <v>683.86</v>
      </c>
      <c r="H1573" t="s">
        <v>196</v>
      </c>
      <c r="I1573" t="s">
        <v>197</v>
      </c>
      <c r="J1573">
        <v>683.86</v>
      </c>
      <c r="K1573">
        <v>683.86</v>
      </c>
      <c r="L1573" t="s">
        <v>1847</v>
      </c>
      <c r="M1573" t="s">
        <v>198</v>
      </c>
      <c r="N1573" t="s">
        <v>307</v>
      </c>
      <c r="O1573">
        <v>0</v>
      </c>
      <c r="P1573" t="s">
        <v>200</v>
      </c>
      <c r="Q1573">
        <v>53593</v>
      </c>
      <c r="R1573" t="s">
        <v>201</v>
      </c>
      <c r="S1573" t="s">
        <v>202</v>
      </c>
      <c r="T1573" t="s">
        <v>203</v>
      </c>
      <c r="U1573" t="s">
        <v>2381</v>
      </c>
      <c r="V1573" t="s">
        <v>2416</v>
      </c>
      <c r="W1573" t="s">
        <v>658</v>
      </c>
    </row>
    <row r="1574" spans="1:23" x14ac:dyDescent="0.25">
      <c r="A1574" s="15">
        <v>43215</v>
      </c>
      <c r="B1574" t="s">
        <v>1847</v>
      </c>
      <c r="C1574" t="s">
        <v>249</v>
      </c>
      <c r="E1574" t="s">
        <v>195</v>
      </c>
      <c r="F1574">
        <v>11.96</v>
      </c>
      <c r="G1574">
        <v>11.96</v>
      </c>
      <c r="H1574" t="s">
        <v>196</v>
      </c>
      <c r="I1574" t="s">
        <v>197</v>
      </c>
      <c r="J1574">
        <v>11.96</v>
      </c>
      <c r="K1574">
        <v>11.96</v>
      </c>
      <c r="L1574" t="s">
        <v>1847</v>
      </c>
      <c r="M1574" t="s">
        <v>198</v>
      </c>
      <c r="N1574" t="s">
        <v>307</v>
      </c>
      <c r="O1574">
        <v>0</v>
      </c>
      <c r="P1574" t="s">
        <v>200</v>
      </c>
      <c r="Q1574">
        <v>53594</v>
      </c>
      <c r="R1574" t="s">
        <v>201</v>
      </c>
      <c r="S1574" t="s">
        <v>202</v>
      </c>
      <c r="T1574" t="s">
        <v>203</v>
      </c>
      <c r="U1574" t="s">
        <v>2381</v>
      </c>
      <c r="V1574" t="s">
        <v>2417</v>
      </c>
      <c r="W1574" t="s">
        <v>658</v>
      </c>
    </row>
    <row r="1575" spans="1:23" x14ac:dyDescent="0.25">
      <c r="A1575" s="15">
        <v>43215</v>
      </c>
      <c r="B1575" t="s">
        <v>1847</v>
      </c>
      <c r="C1575" t="s">
        <v>249</v>
      </c>
      <c r="E1575" t="s">
        <v>195</v>
      </c>
      <c r="F1575">
        <v>184.73</v>
      </c>
      <c r="G1575">
        <v>184.73</v>
      </c>
      <c r="H1575" t="s">
        <v>196</v>
      </c>
      <c r="I1575" t="s">
        <v>197</v>
      </c>
      <c r="J1575">
        <v>184.73</v>
      </c>
      <c r="K1575">
        <v>184.73</v>
      </c>
      <c r="L1575" t="s">
        <v>1847</v>
      </c>
      <c r="M1575" t="s">
        <v>198</v>
      </c>
      <c r="N1575" t="s">
        <v>307</v>
      </c>
      <c r="O1575">
        <v>0</v>
      </c>
      <c r="P1575" t="s">
        <v>200</v>
      </c>
      <c r="Q1575">
        <v>53595</v>
      </c>
      <c r="R1575" t="s">
        <v>201</v>
      </c>
      <c r="S1575" t="s">
        <v>202</v>
      </c>
      <c r="T1575" t="s">
        <v>203</v>
      </c>
      <c r="U1575" t="s">
        <v>2381</v>
      </c>
      <c r="V1575" t="s">
        <v>2418</v>
      </c>
      <c r="W1575" t="s">
        <v>658</v>
      </c>
    </row>
    <row r="1576" spans="1:23" x14ac:dyDescent="0.25">
      <c r="A1576" s="15">
        <v>43215</v>
      </c>
      <c r="B1576" t="s">
        <v>1847</v>
      </c>
      <c r="C1576" t="s">
        <v>249</v>
      </c>
      <c r="E1576" t="s">
        <v>195</v>
      </c>
      <c r="F1576">
        <v>8.2200000000000006</v>
      </c>
      <c r="G1576">
        <v>8.2200000000000006</v>
      </c>
      <c r="H1576" t="s">
        <v>196</v>
      </c>
      <c r="I1576" t="s">
        <v>197</v>
      </c>
      <c r="J1576">
        <v>8.2200000000000006</v>
      </c>
      <c r="K1576">
        <v>8.2200000000000006</v>
      </c>
      <c r="L1576" t="s">
        <v>1847</v>
      </c>
      <c r="M1576" t="s">
        <v>198</v>
      </c>
      <c r="N1576" t="s">
        <v>307</v>
      </c>
      <c r="O1576">
        <v>0</v>
      </c>
      <c r="P1576" t="s">
        <v>200</v>
      </c>
      <c r="Q1576">
        <v>53596</v>
      </c>
      <c r="R1576" t="s">
        <v>201</v>
      </c>
      <c r="S1576" t="s">
        <v>202</v>
      </c>
      <c r="T1576" t="s">
        <v>203</v>
      </c>
      <c r="U1576" t="s">
        <v>2381</v>
      </c>
      <c r="V1576" t="s">
        <v>2419</v>
      </c>
      <c r="W1576" t="s">
        <v>658</v>
      </c>
    </row>
    <row r="1577" spans="1:23" x14ac:dyDescent="0.25">
      <c r="A1577" s="15">
        <v>43215</v>
      </c>
      <c r="B1577" t="s">
        <v>1847</v>
      </c>
      <c r="C1577" t="s">
        <v>249</v>
      </c>
      <c r="E1577" t="s">
        <v>195</v>
      </c>
      <c r="F1577">
        <v>9.44</v>
      </c>
      <c r="G1577">
        <v>9.44</v>
      </c>
      <c r="H1577" t="s">
        <v>196</v>
      </c>
      <c r="I1577" t="s">
        <v>197</v>
      </c>
      <c r="J1577">
        <v>9.44</v>
      </c>
      <c r="K1577">
        <v>9.44</v>
      </c>
      <c r="L1577" t="s">
        <v>1847</v>
      </c>
      <c r="M1577" t="s">
        <v>198</v>
      </c>
      <c r="N1577" t="s">
        <v>307</v>
      </c>
      <c r="O1577">
        <v>0</v>
      </c>
      <c r="P1577" t="s">
        <v>200</v>
      </c>
      <c r="Q1577">
        <v>53597</v>
      </c>
      <c r="R1577" t="s">
        <v>201</v>
      </c>
      <c r="S1577" t="s">
        <v>202</v>
      </c>
      <c r="T1577" t="s">
        <v>203</v>
      </c>
      <c r="U1577" t="s">
        <v>2381</v>
      </c>
      <c r="V1577" t="s">
        <v>2420</v>
      </c>
      <c r="W1577" t="s">
        <v>658</v>
      </c>
    </row>
    <row r="1578" spans="1:23" x14ac:dyDescent="0.25">
      <c r="A1578" s="15">
        <v>43215</v>
      </c>
      <c r="B1578" t="s">
        <v>1847</v>
      </c>
      <c r="C1578" t="s">
        <v>249</v>
      </c>
      <c r="E1578" t="s">
        <v>195</v>
      </c>
      <c r="F1578">
        <v>8.2200000000000006</v>
      </c>
      <c r="G1578">
        <v>8.2200000000000006</v>
      </c>
      <c r="H1578" t="s">
        <v>196</v>
      </c>
      <c r="I1578" t="s">
        <v>197</v>
      </c>
      <c r="J1578">
        <v>8.2200000000000006</v>
      </c>
      <c r="K1578">
        <v>8.2200000000000006</v>
      </c>
      <c r="L1578" t="s">
        <v>1847</v>
      </c>
      <c r="M1578" t="s">
        <v>198</v>
      </c>
      <c r="N1578" t="s">
        <v>307</v>
      </c>
      <c r="O1578">
        <v>0</v>
      </c>
      <c r="P1578" t="s">
        <v>200</v>
      </c>
      <c r="Q1578">
        <v>53598</v>
      </c>
      <c r="R1578" t="s">
        <v>201</v>
      </c>
      <c r="S1578" t="s">
        <v>202</v>
      </c>
      <c r="T1578" t="s">
        <v>203</v>
      </c>
      <c r="U1578" t="s">
        <v>2381</v>
      </c>
      <c r="V1578" t="s">
        <v>2421</v>
      </c>
      <c r="W1578" t="s">
        <v>658</v>
      </c>
    </row>
    <row r="1579" spans="1:23" x14ac:dyDescent="0.25">
      <c r="A1579" s="15">
        <v>43215</v>
      </c>
      <c r="B1579" t="s">
        <v>1847</v>
      </c>
      <c r="C1579" t="s">
        <v>249</v>
      </c>
      <c r="E1579" t="s">
        <v>195</v>
      </c>
      <c r="F1579">
        <v>4.0599999999999996</v>
      </c>
      <c r="G1579">
        <v>4.0599999999999996</v>
      </c>
      <c r="H1579" t="s">
        <v>196</v>
      </c>
      <c r="I1579" t="s">
        <v>197</v>
      </c>
      <c r="J1579">
        <v>4.0599999999999996</v>
      </c>
      <c r="K1579">
        <v>4.0599999999999996</v>
      </c>
      <c r="L1579" t="s">
        <v>1847</v>
      </c>
      <c r="M1579" t="s">
        <v>198</v>
      </c>
      <c r="N1579" t="s">
        <v>307</v>
      </c>
      <c r="O1579">
        <v>0</v>
      </c>
      <c r="P1579" t="s">
        <v>200</v>
      </c>
      <c r="Q1579">
        <v>53599</v>
      </c>
      <c r="R1579" t="s">
        <v>201</v>
      </c>
      <c r="S1579" t="s">
        <v>202</v>
      </c>
      <c r="T1579" t="s">
        <v>203</v>
      </c>
      <c r="U1579" t="s">
        <v>2381</v>
      </c>
      <c r="V1579" t="s">
        <v>2422</v>
      </c>
      <c r="W1579" t="s">
        <v>658</v>
      </c>
    </row>
    <row r="1580" spans="1:23" x14ac:dyDescent="0.25">
      <c r="A1580" s="15">
        <v>43215</v>
      </c>
      <c r="B1580" t="s">
        <v>1847</v>
      </c>
      <c r="C1580" t="s">
        <v>222</v>
      </c>
      <c r="E1580" t="s">
        <v>195</v>
      </c>
      <c r="F1580">
        <v>20.239999999999998</v>
      </c>
      <c r="G1580">
        <v>20.239999999999998</v>
      </c>
      <c r="H1580" t="s">
        <v>196</v>
      </c>
      <c r="I1580" t="s">
        <v>197</v>
      </c>
      <c r="J1580">
        <v>20.239999999999998</v>
      </c>
      <c r="K1580">
        <v>20.239999999999998</v>
      </c>
      <c r="L1580" t="s">
        <v>1847</v>
      </c>
      <c r="M1580" t="s">
        <v>198</v>
      </c>
      <c r="N1580" t="s">
        <v>307</v>
      </c>
      <c r="O1580">
        <v>0</v>
      </c>
      <c r="P1580" t="s">
        <v>200</v>
      </c>
      <c r="Q1580">
        <v>53618</v>
      </c>
      <c r="R1580" t="s">
        <v>201</v>
      </c>
      <c r="S1580" t="s">
        <v>202</v>
      </c>
      <c r="T1580" t="s">
        <v>203</v>
      </c>
      <c r="U1580" t="s">
        <v>2423</v>
      </c>
      <c r="V1580" t="s">
        <v>2424</v>
      </c>
      <c r="W1580" t="s">
        <v>658</v>
      </c>
    </row>
    <row r="1581" spans="1:23" x14ac:dyDescent="0.25">
      <c r="A1581" s="15">
        <v>43215</v>
      </c>
      <c r="B1581" t="s">
        <v>1847</v>
      </c>
      <c r="C1581" t="s">
        <v>222</v>
      </c>
      <c r="E1581" t="s">
        <v>195</v>
      </c>
      <c r="F1581">
        <v>20.239999999999998</v>
      </c>
      <c r="G1581">
        <v>20.239999999999998</v>
      </c>
      <c r="H1581" t="s">
        <v>196</v>
      </c>
      <c r="I1581" t="s">
        <v>197</v>
      </c>
      <c r="J1581">
        <v>20.239999999999998</v>
      </c>
      <c r="K1581">
        <v>20.239999999999998</v>
      </c>
      <c r="L1581" t="s">
        <v>1847</v>
      </c>
      <c r="M1581" t="s">
        <v>198</v>
      </c>
      <c r="N1581" t="s">
        <v>307</v>
      </c>
      <c r="O1581">
        <v>0</v>
      </c>
      <c r="P1581" t="s">
        <v>200</v>
      </c>
      <c r="Q1581">
        <v>53619</v>
      </c>
      <c r="R1581" t="s">
        <v>201</v>
      </c>
      <c r="S1581" t="s">
        <v>202</v>
      </c>
      <c r="T1581" t="s">
        <v>203</v>
      </c>
      <c r="U1581" t="s">
        <v>2423</v>
      </c>
      <c r="V1581" t="s">
        <v>2425</v>
      </c>
      <c r="W1581" t="s">
        <v>658</v>
      </c>
    </row>
    <row r="1582" spans="1:23" x14ac:dyDescent="0.25">
      <c r="A1582" s="15">
        <v>43215</v>
      </c>
      <c r="B1582" t="s">
        <v>1847</v>
      </c>
      <c r="C1582" t="s">
        <v>222</v>
      </c>
      <c r="E1582" t="s">
        <v>195</v>
      </c>
      <c r="F1582">
        <v>161.04</v>
      </c>
      <c r="G1582">
        <v>161.04</v>
      </c>
      <c r="H1582" t="s">
        <v>196</v>
      </c>
      <c r="I1582" t="s">
        <v>197</v>
      </c>
      <c r="J1582">
        <v>161.04</v>
      </c>
      <c r="K1582">
        <v>161.04</v>
      </c>
      <c r="L1582" t="s">
        <v>1847</v>
      </c>
      <c r="M1582" t="s">
        <v>198</v>
      </c>
      <c r="N1582" t="s">
        <v>307</v>
      </c>
      <c r="O1582">
        <v>0</v>
      </c>
      <c r="P1582" t="s">
        <v>200</v>
      </c>
      <c r="Q1582">
        <v>53620</v>
      </c>
      <c r="R1582" t="s">
        <v>201</v>
      </c>
      <c r="S1582" t="s">
        <v>202</v>
      </c>
      <c r="T1582" t="s">
        <v>203</v>
      </c>
      <c r="U1582" t="s">
        <v>2423</v>
      </c>
      <c r="V1582" t="s">
        <v>2426</v>
      </c>
      <c r="W1582" t="s">
        <v>658</v>
      </c>
    </row>
    <row r="1583" spans="1:23" x14ac:dyDescent="0.25">
      <c r="A1583" s="15">
        <v>43215</v>
      </c>
      <c r="B1583" t="s">
        <v>1847</v>
      </c>
      <c r="C1583" t="s">
        <v>222</v>
      </c>
      <c r="E1583" t="s">
        <v>195</v>
      </c>
      <c r="F1583">
        <v>336.51</v>
      </c>
      <c r="G1583">
        <v>336.51</v>
      </c>
      <c r="H1583" t="s">
        <v>196</v>
      </c>
      <c r="I1583" t="s">
        <v>197</v>
      </c>
      <c r="J1583">
        <v>336.51</v>
      </c>
      <c r="K1583">
        <v>336.51</v>
      </c>
      <c r="L1583" t="s">
        <v>1847</v>
      </c>
      <c r="M1583" t="s">
        <v>198</v>
      </c>
      <c r="N1583" t="s">
        <v>307</v>
      </c>
      <c r="O1583">
        <v>0</v>
      </c>
      <c r="P1583" t="s">
        <v>200</v>
      </c>
      <c r="Q1583">
        <v>53621</v>
      </c>
      <c r="R1583" t="s">
        <v>201</v>
      </c>
      <c r="S1583" t="s">
        <v>202</v>
      </c>
      <c r="T1583" t="s">
        <v>203</v>
      </c>
      <c r="U1583" t="s">
        <v>2423</v>
      </c>
      <c r="V1583" t="s">
        <v>2427</v>
      </c>
      <c r="W1583" t="s">
        <v>658</v>
      </c>
    </row>
    <row r="1584" spans="1:23" x14ac:dyDescent="0.25">
      <c r="A1584" s="15">
        <v>43215</v>
      </c>
      <c r="B1584" t="s">
        <v>1847</v>
      </c>
      <c r="C1584" t="s">
        <v>222</v>
      </c>
      <c r="E1584" t="s">
        <v>195</v>
      </c>
      <c r="F1584">
        <v>161.04</v>
      </c>
      <c r="G1584">
        <v>161.04</v>
      </c>
      <c r="H1584" t="s">
        <v>196</v>
      </c>
      <c r="I1584" t="s">
        <v>197</v>
      </c>
      <c r="J1584">
        <v>161.04</v>
      </c>
      <c r="K1584">
        <v>161.04</v>
      </c>
      <c r="L1584" t="s">
        <v>1847</v>
      </c>
      <c r="M1584" t="s">
        <v>198</v>
      </c>
      <c r="N1584" t="s">
        <v>307</v>
      </c>
      <c r="O1584">
        <v>0</v>
      </c>
      <c r="P1584" t="s">
        <v>200</v>
      </c>
      <c r="Q1584">
        <v>53622</v>
      </c>
      <c r="R1584" t="s">
        <v>201</v>
      </c>
      <c r="S1584" t="s">
        <v>202</v>
      </c>
      <c r="T1584" t="s">
        <v>203</v>
      </c>
      <c r="U1584" t="s">
        <v>2423</v>
      </c>
      <c r="V1584" t="s">
        <v>2428</v>
      </c>
      <c r="W1584" t="s">
        <v>658</v>
      </c>
    </row>
    <row r="1585" spans="1:23" x14ac:dyDescent="0.25">
      <c r="A1585" s="15">
        <v>43215</v>
      </c>
      <c r="B1585" t="s">
        <v>1847</v>
      </c>
      <c r="C1585" t="s">
        <v>222</v>
      </c>
      <c r="E1585" t="s">
        <v>195</v>
      </c>
      <c r="F1585">
        <v>1119.8499999999999</v>
      </c>
      <c r="G1585">
        <v>1119.8499999999999</v>
      </c>
      <c r="H1585" t="s">
        <v>196</v>
      </c>
      <c r="I1585" t="s">
        <v>197</v>
      </c>
      <c r="J1585">
        <v>1119.8499999999999</v>
      </c>
      <c r="K1585">
        <v>1119.8499999999999</v>
      </c>
      <c r="L1585" t="s">
        <v>1847</v>
      </c>
      <c r="M1585" t="s">
        <v>198</v>
      </c>
      <c r="N1585" t="s">
        <v>307</v>
      </c>
      <c r="O1585">
        <v>0</v>
      </c>
      <c r="P1585" t="s">
        <v>200</v>
      </c>
      <c r="Q1585">
        <v>53623</v>
      </c>
      <c r="R1585" t="s">
        <v>201</v>
      </c>
      <c r="S1585" t="s">
        <v>202</v>
      </c>
      <c r="T1585" t="s">
        <v>203</v>
      </c>
      <c r="U1585" t="s">
        <v>2423</v>
      </c>
      <c r="V1585" t="s">
        <v>2429</v>
      </c>
      <c r="W1585" t="s">
        <v>658</v>
      </c>
    </row>
    <row r="1586" spans="1:23" x14ac:dyDescent="0.25">
      <c r="A1586" s="15">
        <v>43215</v>
      </c>
      <c r="B1586" t="s">
        <v>1847</v>
      </c>
      <c r="C1586" t="s">
        <v>222</v>
      </c>
      <c r="E1586" t="s">
        <v>195</v>
      </c>
      <c r="F1586">
        <v>346.15</v>
      </c>
      <c r="G1586">
        <v>346.15</v>
      </c>
      <c r="H1586" t="s">
        <v>196</v>
      </c>
      <c r="I1586" t="s">
        <v>197</v>
      </c>
      <c r="J1586">
        <v>346.15</v>
      </c>
      <c r="K1586">
        <v>346.15</v>
      </c>
      <c r="L1586" t="s">
        <v>1847</v>
      </c>
      <c r="M1586" t="s">
        <v>198</v>
      </c>
      <c r="N1586" t="s">
        <v>307</v>
      </c>
      <c r="O1586">
        <v>0</v>
      </c>
      <c r="P1586" t="s">
        <v>200</v>
      </c>
      <c r="Q1586">
        <v>53624</v>
      </c>
      <c r="R1586" t="s">
        <v>201</v>
      </c>
      <c r="S1586" t="s">
        <v>202</v>
      </c>
      <c r="T1586" t="s">
        <v>203</v>
      </c>
      <c r="U1586" t="s">
        <v>2423</v>
      </c>
      <c r="V1586" t="s">
        <v>2430</v>
      </c>
      <c r="W1586" t="s">
        <v>658</v>
      </c>
    </row>
    <row r="1587" spans="1:23" x14ac:dyDescent="0.25">
      <c r="A1587" s="15">
        <v>43215</v>
      </c>
      <c r="B1587" t="s">
        <v>1847</v>
      </c>
      <c r="C1587" t="s">
        <v>222</v>
      </c>
      <c r="E1587" t="s">
        <v>195</v>
      </c>
      <c r="F1587">
        <v>28.92</v>
      </c>
      <c r="G1587">
        <v>28.92</v>
      </c>
      <c r="H1587" t="s">
        <v>196</v>
      </c>
      <c r="I1587" t="s">
        <v>197</v>
      </c>
      <c r="J1587">
        <v>28.92</v>
      </c>
      <c r="K1587">
        <v>28.92</v>
      </c>
      <c r="L1587" t="s">
        <v>1847</v>
      </c>
      <c r="M1587" t="s">
        <v>198</v>
      </c>
      <c r="N1587" t="s">
        <v>307</v>
      </c>
      <c r="O1587">
        <v>0</v>
      </c>
      <c r="P1587" t="s">
        <v>200</v>
      </c>
      <c r="Q1587">
        <v>53625</v>
      </c>
      <c r="R1587" t="s">
        <v>201</v>
      </c>
      <c r="S1587" t="s">
        <v>202</v>
      </c>
      <c r="T1587" t="s">
        <v>203</v>
      </c>
      <c r="U1587" t="s">
        <v>2423</v>
      </c>
      <c r="V1587" t="s">
        <v>2431</v>
      </c>
      <c r="W1587" t="s">
        <v>658</v>
      </c>
    </row>
    <row r="1588" spans="1:23" x14ac:dyDescent="0.25">
      <c r="A1588" s="15">
        <v>43215</v>
      </c>
      <c r="B1588" t="s">
        <v>1847</v>
      </c>
      <c r="C1588" t="s">
        <v>222</v>
      </c>
      <c r="E1588" t="s">
        <v>195</v>
      </c>
      <c r="F1588">
        <v>193.5</v>
      </c>
      <c r="G1588">
        <v>193.5</v>
      </c>
      <c r="H1588" t="s">
        <v>196</v>
      </c>
      <c r="I1588" t="s">
        <v>197</v>
      </c>
      <c r="J1588">
        <v>193.5</v>
      </c>
      <c r="K1588">
        <v>193.5</v>
      </c>
      <c r="L1588" t="s">
        <v>1847</v>
      </c>
      <c r="M1588" t="s">
        <v>198</v>
      </c>
      <c r="N1588" t="s">
        <v>307</v>
      </c>
      <c r="O1588">
        <v>0</v>
      </c>
      <c r="P1588" t="s">
        <v>200</v>
      </c>
      <c r="Q1588">
        <v>53626</v>
      </c>
      <c r="R1588" t="s">
        <v>201</v>
      </c>
      <c r="S1588" t="s">
        <v>202</v>
      </c>
      <c r="T1588" t="s">
        <v>203</v>
      </c>
      <c r="U1588" t="s">
        <v>2423</v>
      </c>
      <c r="V1588" t="s">
        <v>2432</v>
      </c>
      <c r="W1588" t="s">
        <v>658</v>
      </c>
    </row>
    <row r="1589" spans="1:23" x14ac:dyDescent="0.25">
      <c r="A1589" s="15">
        <v>43215</v>
      </c>
      <c r="B1589" t="s">
        <v>1847</v>
      </c>
      <c r="C1589" t="s">
        <v>222</v>
      </c>
      <c r="E1589" t="s">
        <v>195</v>
      </c>
      <c r="F1589">
        <v>27.8</v>
      </c>
      <c r="G1589">
        <v>27.8</v>
      </c>
      <c r="H1589" t="s">
        <v>196</v>
      </c>
      <c r="I1589" t="s">
        <v>197</v>
      </c>
      <c r="J1589">
        <v>27.8</v>
      </c>
      <c r="K1589">
        <v>27.8</v>
      </c>
      <c r="L1589" t="s">
        <v>1847</v>
      </c>
      <c r="M1589" t="s">
        <v>198</v>
      </c>
      <c r="N1589" t="s">
        <v>307</v>
      </c>
      <c r="O1589">
        <v>0</v>
      </c>
      <c r="P1589" t="s">
        <v>200</v>
      </c>
      <c r="Q1589">
        <v>53627</v>
      </c>
      <c r="R1589" t="s">
        <v>201</v>
      </c>
      <c r="S1589" t="s">
        <v>202</v>
      </c>
      <c r="T1589" t="s">
        <v>203</v>
      </c>
      <c r="U1589" t="s">
        <v>2423</v>
      </c>
      <c r="V1589" t="s">
        <v>2433</v>
      </c>
      <c r="W1589" t="s">
        <v>658</v>
      </c>
    </row>
    <row r="1590" spans="1:23" x14ac:dyDescent="0.25">
      <c r="A1590" s="15">
        <v>43215</v>
      </c>
      <c r="B1590" t="s">
        <v>1847</v>
      </c>
      <c r="C1590" t="s">
        <v>222</v>
      </c>
      <c r="E1590" t="s">
        <v>195</v>
      </c>
      <c r="F1590">
        <v>84.14</v>
      </c>
      <c r="G1590">
        <v>84.14</v>
      </c>
      <c r="H1590" t="s">
        <v>196</v>
      </c>
      <c r="I1590" t="s">
        <v>197</v>
      </c>
      <c r="J1590">
        <v>84.14</v>
      </c>
      <c r="K1590">
        <v>84.14</v>
      </c>
      <c r="L1590" t="s">
        <v>1847</v>
      </c>
      <c r="M1590" t="s">
        <v>198</v>
      </c>
      <c r="N1590" t="s">
        <v>307</v>
      </c>
      <c r="O1590">
        <v>0</v>
      </c>
      <c r="P1590" t="s">
        <v>200</v>
      </c>
      <c r="Q1590">
        <v>53628</v>
      </c>
      <c r="R1590" t="s">
        <v>201</v>
      </c>
      <c r="S1590" t="s">
        <v>202</v>
      </c>
      <c r="T1590" t="s">
        <v>203</v>
      </c>
      <c r="U1590" t="s">
        <v>2423</v>
      </c>
      <c r="V1590" t="s">
        <v>2434</v>
      </c>
      <c r="W1590" t="s">
        <v>658</v>
      </c>
    </row>
    <row r="1591" spans="1:23" x14ac:dyDescent="0.25">
      <c r="A1591" s="15">
        <v>43215</v>
      </c>
      <c r="B1591" t="s">
        <v>1847</v>
      </c>
      <c r="C1591" t="s">
        <v>222</v>
      </c>
      <c r="E1591" t="s">
        <v>195</v>
      </c>
      <c r="F1591">
        <v>152.15</v>
      </c>
      <c r="G1591">
        <v>152.15</v>
      </c>
      <c r="H1591" t="s">
        <v>196</v>
      </c>
      <c r="I1591" t="s">
        <v>197</v>
      </c>
      <c r="J1591">
        <v>152.15</v>
      </c>
      <c r="K1591">
        <v>152.15</v>
      </c>
      <c r="L1591" t="s">
        <v>1847</v>
      </c>
      <c r="M1591" t="s">
        <v>198</v>
      </c>
      <c r="N1591" t="s">
        <v>307</v>
      </c>
      <c r="O1591">
        <v>0</v>
      </c>
      <c r="P1591" t="s">
        <v>200</v>
      </c>
      <c r="Q1591">
        <v>53629</v>
      </c>
      <c r="R1591" t="s">
        <v>201</v>
      </c>
      <c r="S1591" t="s">
        <v>202</v>
      </c>
      <c r="T1591" t="s">
        <v>203</v>
      </c>
      <c r="U1591" t="s">
        <v>2423</v>
      </c>
      <c r="V1591" t="s">
        <v>2435</v>
      </c>
      <c r="W1591" t="s">
        <v>658</v>
      </c>
    </row>
    <row r="1592" spans="1:23" x14ac:dyDescent="0.25">
      <c r="A1592" s="15">
        <v>43215</v>
      </c>
      <c r="B1592" t="s">
        <v>1847</v>
      </c>
      <c r="C1592" t="s">
        <v>222</v>
      </c>
      <c r="E1592" t="s">
        <v>195</v>
      </c>
      <c r="F1592">
        <v>36.89</v>
      </c>
      <c r="G1592">
        <v>36.89</v>
      </c>
      <c r="H1592" t="s">
        <v>196</v>
      </c>
      <c r="I1592" t="s">
        <v>197</v>
      </c>
      <c r="J1592">
        <v>36.89</v>
      </c>
      <c r="K1592">
        <v>36.89</v>
      </c>
      <c r="L1592" t="s">
        <v>1847</v>
      </c>
      <c r="M1592" t="s">
        <v>198</v>
      </c>
      <c r="N1592" t="s">
        <v>307</v>
      </c>
      <c r="O1592">
        <v>0</v>
      </c>
      <c r="P1592" t="s">
        <v>200</v>
      </c>
      <c r="Q1592">
        <v>53630</v>
      </c>
      <c r="R1592" t="s">
        <v>201</v>
      </c>
      <c r="S1592" t="s">
        <v>202</v>
      </c>
      <c r="T1592" t="s">
        <v>203</v>
      </c>
      <c r="U1592" t="s">
        <v>2423</v>
      </c>
      <c r="V1592" t="s">
        <v>2436</v>
      </c>
      <c r="W1592" t="s">
        <v>658</v>
      </c>
    </row>
    <row r="1593" spans="1:23" x14ac:dyDescent="0.25">
      <c r="A1593" s="15">
        <v>43215</v>
      </c>
      <c r="B1593" t="s">
        <v>1847</v>
      </c>
      <c r="C1593" t="s">
        <v>222</v>
      </c>
      <c r="E1593" t="s">
        <v>195</v>
      </c>
      <c r="F1593">
        <v>54</v>
      </c>
      <c r="G1593">
        <v>54</v>
      </c>
      <c r="H1593" t="s">
        <v>196</v>
      </c>
      <c r="I1593" t="s">
        <v>197</v>
      </c>
      <c r="J1593">
        <v>54</v>
      </c>
      <c r="K1593">
        <v>54</v>
      </c>
      <c r="L1593" t="s">
        <v>1847</v>
      </c>
      <c r="M1593" t="s">
        <v>198</v>
      </c>
      <c r="N1593" t="s">
        <v>307</v>
      </c>
      <c r="O1593">
        <v>0</v>
      </c>
      <c r="P1593" t="s">
        <v>200</v>
      </c>
      <c r="Q1593">
        <v>53631</v>
      </c>
      <c r="R1593" t="s">
        <v>201</v>
      </c>
      <c r="S1593" t="s">
        <v>202</v>
      </c>
      <c r="T1593" t="s">
        <v>203</v>
      </c>
      <c r="U1593" t="s">
        <v>2423</v>
      </c>
      <c r="V1593" t="s">
        <v>2437</v>
      </c>
      <c r="W1593" t="s">
        <v>658</v>
      </c>
    </row>
    <row r="1594" spans="1:23" x14ac:dyDescent="0.25">
      <c r="A1594" s="15">
        <v>43215</v>
      </c>
      <c r="B1594" t="s">
        <v>1847</v>
      </c>
      <c r="C1594" t="s">
        <v>222</v>
      </c>
      <c r="E1594" t="s">
        <v>195</v>
      </c>
      <c r="F1594">
        <v>7.98</v>
      </c>
      <c r="G1594">
        <v>7.98</v>
      </c>
      <c r="H1594" t="s">
        <v>196</v>
      </c>
      <c r="I1594" t="s">
        <v>197</v>
      </c>
      <c r="J1594">
        <v>7.98</v>
      </c>
      <c r="K1594">
        <v>7.98</v>
      </c>
      <c r="L1594" t="s">
        <v>1847</v>
      </c>
      <c r="M1594" t="s">
        <v>198</v>
      </c>
      <c r="N1594" t="s">
        <v>307</v>
      </c>
      <c r="O1594">
        <v>0</v>
      </c>
      <c r="P1594" t="s">
        <v>200</v>
      </c>
      <c r="Q1594">
        <v>53632</v>
      </c>
      <c r="R1594" t="s">
        <v>201</v>
      </c>
      <c r="S1594" t="s">
        <v>202</v>
      </c>
      <c r="T1594" t="s">
        <v>203</v>
      </c>
      <c r="U1594" t="s">
        <v>2423</v>
      </c>
      <c r="V1594" t="s">
        <v>2438</v>
      </c>
      <c r="W1594" t="s">
        <v>658</v>
      </c>
    </row>
    <row r="1595" spans="1:23" x14ac:dyDescent="0.25">
      <c r="A1595" s="15">
        <v>43215</v>
      </c>
      <c r="B1595" t="s">
        <v>1847</v>
      </c>
      <c r="C1595" t="s">
        <v>222</v>
      </c>
      <c r="E1595" t="s">
        <v>195</v>
      </c>
      <c r="F1595">
        <v>191.51</v>
      </c>
      <c r="G1595">
        <v>191.51</v>
      </c>
      <c r="H1595" t="s">
        <v>196</v>
      </c>
      <c r="I1595" t="s">
        <v>197</v>
      </c>
      <c r="J1595">
        <v>191.51</v>
      </c>
      <c r="K1595">
        <v>191.51</v>
      </c>
      <c r="L1595" t="s">
        <v>1847</v>
      </c>
      <c r="M1595" t="s">
        <v>198</v>
      </c>
      <c r="N1595" t="s">
        <v>307</v>
      </c>
      <c r="O1595">
        <v>0</v>
      </c>
      <c r="P1595" t="s">
        <v>200</v>
      </c>
      <c r="Q1595">
        <v>53633</v>
      </c>
      <c r="R1595" t="s">
        <v>201</v>
      </c>
      <c r="S1595" t="s">
        <v>202</v>
      </c>
      <c r="T1595" t="s">
        <v>203</v>
      </c>
      <c r="U1595" t="s">
        <v>2423</v>
      </c>
      <c r="V1595" t="s">
        <v>2439</v>
      </c>
      <c r="W1595" t="s">
        <v>658</v>
      </c>
    </row>
    <row r="1596" spans="1:23" x14ac:dyDescent="0.25">
      <c r="A1596" s="15">
        <v>43215</v>
      </c>
      <c r="B1596" t="s">
        <v>1847</v>
      </c>
      <c r="C1596" t="s">
        <v>222</v>
      </c>
      <c r="E1596" t="s">
        <v>195</v>
      </c>
      <c r="F1596">
        <v>161.04</v>
      </c>
      <c r="G1596">
        <v>161.04</v>
      </c>
      <c r="H1596" t="s">
        <v>196</v>
      </c>
      <c r="I1596" t="s">
        <v>197</v>
      </c>
      <c r="J1596">
        <v>161.04</v>
      </c>
      <c r="K1596">
        <v>161.04</v>
      </c>
      <c r="L1596" t="s">
        <v>1847</v>
      </c>
      <c r="M1596" t="s">
        <v>198</v>
      </c>
      <c r="N1596" t="s">
        <v>307</v>
      </c>
      <c r="O1596">
        <v>0</v>
      </c>
      <c r="P1596" t="s">
        <v>200</v>
      </c>
      <c r="Q1596">
        <v>53634</v>
      </c>
      <c r="R1596" t="s">
        <v>201</v>
      </c>
      <c r="S1596" t="s">
        <v>202</v>
      </c>
      <c r="T1596" t="s">
        <v>203</v>
      </c>
      <c r="U1596" t="s">
        <v>2423</v>
      </c>
      <c r="V1596" t="s">
        <v>2440</v>
      </c>
      <c r="W1596" t="s">
        <v>658</v>
      </c>
    </row>
    <row r="1597" spans="1:23" x14ac:dyDescent="0.25">
      <c r="A1597" s="15">
        <v>43215</v>
      </c>
      <c r="B1597" t="s">
        <v>1847</v>
      </c>
      <c r="C1597" t="s">
        <v>222</v>
      </c>
      <c r="E1597" t="s">
        <v>195</v>
      </c>
      <c r="F1597">
        <v>18</v>
      </c>
      <c r="G1597">
        <v>18</v>
      </c>
      <c r="H1597" t="s">
        <v>196</v>
      </c>
      <c r="I1597" t="s">
        <v>197</v>
      </c>
      <c r="J1597">
        <v>18</v>
      </c>
      <c r="K1597">
        <v>18</v>
      </c>
      <c r="L1597" t="s">
        <v>1847</v>
      </c>
      <c r="M1597" t="s">
        <v>198</v>
      </c>
      <c r="N1597" t="s">
        <v>307</v>
      </c>
      <c r="O1597">
        <v>0</v>
      </c>
      <c r="P1597" t="s">
        <v>200</v>
      </c>
      <c r="Q1597">
        <v>53635</v>
      </c>
      <c r="R1597" t="s">
        <v>201</v>
      </c>
      <c r="S1597" t="s">
        <v>202</v>
      </c>
      <c r="T1597" t="s">
        <v>203</v>
      </c>
      <c r="U1597" t="s">
        <v>2423</v>
      </c>
      <c r="V1597" t="s">
        <v>2441</v>
      </c>
      <c r="W1597" t="s">
        <v>658</v>
      </c>
    </row>
    <row r="1598" spans="1:23" x14ac:dyDescent="0.25">
      <c r="A1598" s="15">
        <v>43215</v>
      </c>
      <c r="B1598" t="s">
        <v>1847</v>
      </c>
      <c r="C1598" t="s">
        <v>222</v>
      </c>
      <c r="E1598" t="s">
        <v>195</v>
      </c>
      <c r="F1598">
        <v>19.350000000000001</v>
      </c>
      <c r="G1598">
        <v>19.350000000000001</v>
      </c>
      <c r="H1598" t="s">
        <v>196</v>
      </c>
      <c r="I1598" t="s">
        <v>197</v>
      </c>
      <c r="J1598">
        <v>19.350000000000001</v>
      </c>
      <c r="K1598">
        <v>19.350000000000001</v>
      </c>
      <c r="L1598" t="s">
        <v>1847</v>
      </c>
      <c r="M1598" t="s">
        <v>198</v>
      </c>
      <c r="N1598" t="s">
        <v>307</v>
      </c>
      <c r="O1598">
        <v>0</v>
      </c>
      <c r="P1598" t="s">
        <v>200</v>
      </c>
      <c r="Q1598">
        <v>53636</v>
      </c>
      <c r="R1598" t="s">
        <v>201</v>
      </c>
      <c r="S1598" t="s">
        <v>202</v>
      </c>
      <c r="T1598" t="s">
        <v>203</v>
      </c>
      <c r="U1598" t="s">
        <v>2423</v>
      </c>
      <c r="V1598" t="s">
        <v>2442</v>
      </c>
      <c r="W1598" t="s">
        <v>658</v>
      </c>
    </row>
    <row r="1599" spans="1:23" x14ac:dyDescent="0.25">
      <c r="A1599" s="15">
        <v>43215</v>
      </c>
      <c r="B1599" t="s">
        <v>1847</v>
      </c>
      <c r="C1599" t="s">
        <v>222</v>
      </c>
      <c r="E1599" t="s">
        <v>195</v>
      </c>
      <c r="F1599">
        <v>73.52</v>
      </c>
      <c r="G1599">
        <v>73.52</v>
      </c>
      <c r="H1599" t="s">
        <v>196</v>
      </c>
      <c r="I1599" t="s">
        <v>197</v>
      </c>
      <c r="J1599">
        <v>73.52</v>
      </c>
      <c r="K1599">
        <v>73.52</v>
      </c>
      <c r="L1599" t="s">
        <v>1847</v>
      </c>
      <c r="M1599" t="s">
        <v>198</v>
      </c>
      <c r="N1599" t="s">
        <v>307</v>
      </c>
      <c r="O1599">
        <v>0</v>
      </c>
      <c r="P1599" t="s">
        <v>200</v>
      </c>
      <c r="Q1599">
        <v>53637</v>
      </c>
      <c r="R1599" t="s">
        <v>201</v>
      </c>
      <c r="S1599" t="s">
        <v>202</v>
      </c>
      <c r="T1599" t="s">
        <v>203</v>
      </c>
      <c r="U1599" t="s">
        <v>2423</v>
      </c>
      <c r="V1599" t="s">
        <v>2443</v>
      </c>
      <c r="W1599" t="s">
        <v>658</v>
      </c>
    </row>
    <row r="1600" spans="1:23" x14ac:dyDescent="0.25">
      <c r="A1600" s="15">
        <v>43215</v>
      </c>
      <c r="B1600" t="s">
        <v>1847</v>
      </c>
      <c r="C1600" t="s">
        <v>222</v>
      </c>
      <c r="E1600" t="s">
        <v>195</v>
      </c>
      <c r="F1600">
        <v>83.85</v>
      </c>
      <c r="G1600">
        <v>83.85</v>
      </c>
      <c r="H1600" t="s">
        <v>196</v>
      </c>
      <c r="I1600" t="s">
        <v>197</v>
      </c>
      <c r="J1600">
        <v>83.85</v>
      </c>
      <c r="K1600">
        <v>83.85</v>
      </c>
      <c r="L1600" t="s">
        <v>1847</v>
      </c>
      <c r="M1600" t="s">
        <v>198</v>
      </c>
      <c r="N1600" t="s">
        <v>307</v>
      </c>
      <c r="O1600">
        <v>0</v>
      </c>
      <c r="P1600" t="s">
        <v>200</v>
      </c>
      <c r="Q1600">
        <v>53638</v>
      </c>
      <c r="R1600" t="s">
        <v>201</v>
      </c>
      <c r="S1600" t="s">
        <v>202</v>
      </c>
      <c r="T1600" t="s">
        <v>203</v>
      </c>
      <c r="U1600" t="s">
        <v>2423</v>
      </c>
      <c r="V1600" t="s">
        <v>2444</v>
      </c>
      <c r="W1600" t="s">
        <v>658</v>
      </c>
    </row>
    <row r="1601" spans="1:23" x14ac:dyDescent="0.25">
      <c r="A1601" s="15">
        <v>43215</v>
      </c>
      <c r="B1601" t="s">
        <v>1847</v>
      </c>
      <c r="C1601" t="s">
        <v>222</v>
      </c>
      <c r="E1601" t="s">
        <v>195</v>
      </c>
      <c r="F1601">
        <v>10.119999999999999</v>
      </c>
      <c r="G1601">
        <v>10.119999999999999</v>
      </c>
      <c r="H1601" t="s">
        <v>196</v>
      </c>
      <c r="I1601" t="s">
        <v>197</v>
      </c>
      <c r="J1601">
        <v>10.119999999999999</v>
      </c>
      <c r="K1601">
        <v>10.119999999999999</v>
      </c>
      <c r="L1601" t="s">
        <v>1847</v>
      </c>
      <c r="M1601" t="s">
        <v>198</v>
      </c>
      <c r="N1601" t="s">
        <v>307</v>
      </c>
      <c r="O1601">
        <v>0</v>
      </c>
      <c r="P1601" t="s">
        <v>200</v>
      </c>
      <c r="Q1601">
        <v>53639</v>
      </c>
      <c r="R1601" t="s">
        <v>201</v>
      </c>
      <c r="S1601" t="s">
        <v>202</v>
      </c>
      <c r="T1601" t="s">
        <v>203</v>
      </c>
      <c r="U1601" t="s">
        <v>2423</v>
      </c>
      <c r="V1601" t="s">
        <v>2445</v>
      </c>
      <c r="W1601" t="s">
        <v>658</v>
      </c>
    </row>
    <row r="1602" spans="1:23" x14ac:dyDescent="0.25">
      <c r="A1602" s="15">
        <v>43215</v>
      </c>
      <c r="B1602" t="s">
        <v>1847</v>
      </c>
      <c r="C1602" t="s">
        <v>222</v>
      </c>
      <c r="E1602" t="s">
        <v>195</v>
      </c>
      <c r="F1602">
        <v>336.51</v>
      </c>
      <c r="G1602">
        <v>336.51</v>
      </c>
      <c r="H1602" t="s">
        <v>196</v>
      </c>
      <c r="I1602" t="s">
        <v>197</v>
      </c>
      <c r="J1602">
        <v>336.51</v>
      </c>
      <c r="K1602">
        <v>336.51</v>
      </c>
      <c r="L1602" t="s">
        <v>1847</v>
      </c>
      <c r="M1602" t="s">
        <v>198</v>
      </c>
      <c r="N1602" t="s">
        <v>307</v>
      </c>
      <c r="O1602">
        <v>0</v>
      </c>
      <c r="P1602" t="s">
        <v>200</v>
      </c>
      <c r="Q1602">
        <v>53640</v>
      </c>
      <c r="R1602" t="s">
        <v>201</v>
      </c>
      <c r="S1602" t="s">
        <v>202</v>
      </c>
      <c r="T1602" t="s">
        <v>203</v>
      </c>
      <c r="U1602" t="s">
        <v>2423</v>
      </c>
      <c r="V1602" t="s">
        <v>2446</v>
      </c>
      <c r="W1602" t="s">
        <v>658</v>
      </c>
    </row>
    <row r="1603" spans="1:23" x14ac:dyDescent="0.25">
      <c r="A1603" s="15">
        <v>43215</v>
      </c>
      <c r="B1603" t="s">
        <v>1847</v>
      </c>
      <c r="C1603" t="s">
        <v>222</v>
      </c>
      <c r="E1603" t="s">
        <v>195</v>
      </c>
      <c r="F1603">
        <v>198.75</v>
      </c>
      <c r="G1603">
        <v>198.75</v>
      </c>
      <c r="H1603" t="s">
        <v>196</v>
      </c>
      <c r="I1603" t="s">
        <v>197</v>
      </c>
      <c r="J1603">
        <v>198.75</v>
      </c>
      <c r="K1603">
        <v>198.75</v>
      </c>
      <c r="L1603" t="s">
        <v>1847</v>
      </c>
      <c r="M1603" t="s">
        <v>198</v>
      </c>
      <c r="N1603" t="s">
        <v>307</v>
      </c>
      <c r="O1603">
        <v>0</v>
      </c>
      <c r="P1603" t="s">
        <v>200</v>
      </c>
      <c r="Q1603">
        <v>53641</v>
      </c>
      <c r="R1603" t="s">
        <v>201</v>
      </c>
      <c r="S1603" t="s">
        <v>202</v>
      </c>
      <c r="T1603" t="s">
        <v>203</v>
      </c>
      <c r="U1603" t="s">
        <v>2423</v>
      </c>
      <c r="V1603" t="s">
        <v>2447</v>
      </c>
      <c r="W1603" t="s">
        <v>658</v>
      </c>
    </row>
    <row r="1604" spans="1:23" x14ac:dyDescent="0.25">
      <c r="A1604" s="15">
        <v>43215</v>
      </c>
      <c r="B1604" t="s">
        <v>1847</v>
      </c>
      <c r="C1604" t="s">
        <v>222</v>
      </c>
      <c r="E1604" t="s">
        <v>195</v>
      </c>
      <c r="F1604">
        <v>20.97</v>
      </c>
      <c r="G1604">
        <v>20.97</v>
      </c>
      <c r="H1604" t="s">
        <v>196</v>
      </c>
      <c r="I1604" t="s">
        <v>197</v>
      </c>
      <c r="J1604">
        <v>20.97</v>
      </c>
      <c r="K1604">
        <v>20.97</v>
      </c>
      <c r="L1604" t="s">
        <v>1847</v>
      </c>
      <c r="M1604" t="s">
        <v>198</v>
      </c>
      <c r="N1604" t="s">
        <v>307</v>
      </c>
      <c r="O1604">
        <v>0</v>
      </c>
      <c r="P1604" t="s">
        <v>200</v>
      </c>
      <c r="Q1604">
        <v>53642</v>
      </c>
      <c r="R1604" t="s">
        <v>201</v>
      </c>
      <c r="S1604" t="s">
        <v>202</v>
      </c>
      <c r="T1604" t="s">
        <v>203</v>
      </c>
      <c r="U1604" t="s">
        <v>2423</v>
      </c>
      <c r="V1604" t="s">
        <v>2448</v>
      </c>
      <c r="W1604" t="s">
        <v>658</v>
      </c>
    </row>
    <row r="1605" spans="1:23" x14ac:dyDescent="0.25">
      <c r="A1605" s="15">
        <v>43215</v>
      </c>
      <c r="B1605" t="s">
        <v>1847</v>
      </c>
      <c r="C1605" t="s">
        <v>222</v>
      </c>
      <c r="E1605" t="s">
        <v>195</v>
      </c>
      <c r="F1605">
        <v>23.86</v>
      </c>
      <c r="G1605">
        <v>23.86</v>
      </c>
      <c r="H1605" t="s">
        <v>196</v>
      </c>
      <c r="I1605" t="s">
        <v>197</v>
      </c>
      <c r="J1605">
        <v>23.86</v>
      </c>
      <c r="K1605">
        <v>23.86</v>
      </c>
      <c r="L1605" t="s">
        <v>1847</v>
      </c>
      <c r="M1605" t="s">
        <v>198</v>
      </c>
      <c r="N1605" t="s">
        <v>307</v>
      </c>
      <c r="O1605">
        <v>0</v>
      </c>
      <c r="P1605" t="s">
        <v>200</v>
      </c>
      <c r="Q1605">
        <v>53643</v>
      </c>
      <c r="R1605" t="s">
        <v>201</v>
      </c>
      <c r="S1605" t="s">
        <v>202</v>
      </c>
      <c r="T1605" t="s">
        <v>203</v>
      </c>
      <c r="U1605" t="s">
        <v>2423</v>
      </c>
      <c r="V1605" t="s">
        <v>2449</v>
      </c>
      <c r="W1605" t="s">
        <v>658</v>
      </c>
    </row>
    <row r="1606" spans="1:23" x14ac:dyDescent="0.25">
      <c r="A1606" s="15">
        <v>43215</v>
      </c>
      <c r="B1606" t="s">
        <v>1847</v>
      </c>
      <c r="C1606" t="s">
        <v>222</v>
      </c>
      <c r="E1606" t="s">
        <v>195</v>
      </c>
      <c r="F1606">
        <v>8.68</v>
      </c>
      <c r="G1606">
        <v>8.68</v>
      </c>
      <c r="H1606" t="s">
        <v>196</v>
      </c>
      <c r="I1606" t="s">
        <v>197</v>
      </c>
      <c r="J1606">
        <v>8.68</v>
      </c>
      <c r="K1606">
        <v>8.68</v>
      </c>
      <c r="L1606" t="s">
        <v>1847</v>
      </c>
      <c r="M1606" t="s">
        <v>198</v>
      </c>
      <c r="N1606" t="s">
        <v>307</v>
      </c>
      <c r="O1606">
        <v>0</v>
      </c>
      <c r="P1606" t="s">
        <v>200</v>
      </c>
      <c r="Q1606">
        <v>53644</v>
      </c>
      <c r="R1606" t="s">
        <v>201</v>
      </c>
      <c r="S1606" t="s">
        <v>202</v>
      </c>
      <c r="T1606" t="s">
        <v>203</v>
      </c>
      <c r="U1606" t="s">
        <v>2423</v>
      </c>
      <c r="V1606" t="s">
        <v>2450</v>
      </c>
      <c r="W1606" t="s">
        <v>658</v>
      </c>
    </row>
    <row r="1607" spans="1:23" x14ac:dyDescent="0.25">
      <c r="A1607" s="15">
        <v>43215</v>
      </c>
      <c r="B1607" t="s">
        <v>1847</v>
      </c>
      <c r="C1607" t="s">
        <v>222</v>
      </c>
      <c r="E1607" t="s">
        <v>195</v>
      </c>
      <c r="F1607">
        <v>6.38</v>
      </c>
      <c r="G1607">
        <v>6.38</v>
      </c>
      <c r="H1607" t="s">
        <v>196</v>
      </c>
      <c r="I1607" t="s">
        <v>197</v>
      </c>
      <c r="J1607">
        <v>6.38</v>
      </c>
      <c r="K1607">
        <v>6.38</v>
      </c>
      <c r="L1607" t="s">
        <v>1847</v>
      </c>
      <c r="M1607" t="s">
        <v>198</v>
      </c>
      <c r="N1607" t="s">
        <v>307</v>
      </c>
      <c r="O1607">
        <v>0</v>
      </c>
      <c r="P1607" t="s">
        <v>200</v>
      </c>
      <c r="Q1607">
        <v>53645</v>
      </c>
      <c r="R1607" t="s">
        <v>201</v>
      </c>
      <c r="S1607" t="s">
        <v>202</v>
      </c>
      <c r="T1607" t="s">
        <v>203</v>
      </c>
      <c r="U1607" t="s">
        <v>2423</v>
      </c>
      <c r="V1607" t="s">
        <v>2451</v>
      </c>
      <c r="W1607" t="s">
        <v>658</v>
      </c>
    </row>
    <row r="1608" spans="1:23" x14ac:dyDescent="0.25">
      <c r="A1608" s="15">
        <v>43215</v>
      </c>
      <c r="B1608" t="s">
        <v>1847</v>
      </c>
      <c r="C1608" t="s">
        <v>222</v>
      </c>
      <c r="E1608" t="s">
        <v>195</v>
      </c>
      <c r="F1608">
        <v>32.25</v>
      </c>
      <c r="G1608">
        <v>32.25</v>
      </c>
      <c r="H1608" t="s">
        <v>196</v>
      </c>
      <c r="I1608" t="s">
        <v>197</v>
      </c>
      <c r="J1608">
        <v>32.25</v>
      </c>
      <c r="K1608">
        <v>32.25</v>
      </c>
      <c r="L1608" t="s">
        <v>1847</v>
      </c>
      <c r="M1608" t="s">
        <v>198</v>
      </c>
      <c r="N1608" t="s">
        <v>307</v>
      </c>
      <c r="O1608">
        <v>0</v>
      </c>
      <c r="P1608" t="s">
        <v>200</v>
      </c>
      <c r="Q1608">
        <v>53646</v>
      </c>
      <c r="R1608" t="s">
        <v>201</v>
      </c>
      <c r="S1608" t="s">
        <v>202</v>
      </c>
      <c r="T1608" t="s">
        <v>203</v>
      </c>
      <c r="U1608" t="s">
        <v>2423</v>
      </c>
      <c r="V1608" t="s">
        <v>2452</v>
      </c>
      <c r="W1608" t="s">
        <v>658</v>
      </c>
    </row>
    <row r="1609" spans="1:23" x14ac:dyDescent="0.25">
      <c r="A1609" s="15">
        <v>43215</v>
      </c>
      <c r="B1609" t="s">
        <v>1847</v>
      </c>
      <c r="C1609" t="s">
        <v>222</v>
      </c>
      <c r="E1609" t="s">
        <v>195</v>
      </c>
      <c r="F1609">
        <v>13.02</v>
      </c>
      <c r="G1609">
        <v>13.02</v>
      </c>
      <c r="H1609" t="s">
        <v>196</v>
      </c>
      <c r="I1609" t="s">
        <v>197</v>
      </c>
      <c r="J1609">
        <v>13.02</v>
      </c>
      <c r="K1609">
        <v>13.02</v>
      </c>
      <c r="L1609" t="s">
        <v>1847</v>
      </c>
      <c r="M1609" t="s">
        <v>198</v>
      </c>
      <c r="N1609" t="s">
        <v>307</v>
      </c>
      <c r="O1609">
        <v>0</v>
      </c>
      <c r="P1609" t="s">
        <v>200</v>
      </c>
      <c r="Q1609">
        <v>53647</v>
      </c>
      <c r="R1609" t="s">
        <v>201</v>
      </c>
      <c r="S1609" t="s">
        <v>202</v>
      </c>
      <c r="T1609" t="s">
        <v>203</v>
      </c>
      <c r="U1609" t="s">
        <v>2423</v>
      </c>
      <c r="V1609" t="s">
        <v>2453</v>
      </c>
      <c r="W1609" t="s">
        <v>658</v>
      </c>
    </row>
    <row r="1610" spans="1:23" x14ac:dyDescent="0.25">
      <c r="A1610" s="15">
        <v>43215</v>
      </c>
      <c r="B1610" t="s">
        <v>1847</v>
      </c>
      <c r="C1610" t="s">
        <v>222</v>
      </c>
      <c r="E1610" t="s">
        <v>195</v>
      </c>
      <c r="F1610">
        <v>2.39</v>
      </c>
      <c r="G1610">
        <v>2.39</v>
      </c>
      <c r="H1610" t="s">
        <v>196</v>
      </c>
      <c r="I1610" t="s">
        <v>197</v>
      </c>
      <c r="J1610">
        <v>2.39</v>
      </c>
      <c r="K1610">
        <v>2.39</v>
      </c>
      <c r="L1610" t="s">
        <v>1847</v>
      </c>
      <c r="M1610" t="s">
        <v>198</v>
      </c>
      <c r="N1610" t="s">
        <v>307</v>
      </c>
      <c r="O1610">
        <v>0</v>
      </c>
      <c r="P1610" t="s">
        <v>200</v>
      </c>
      <c r="Q1610">
        <v>53648</v>
      </c>
      <c r="R1610" t="s">
        <v>201</v>
      </c>
      <c r="S1610" t="s">
        <v>202</v>
      </c>
      <c r="T1610" t="s">
        <v>203</v>
      </c>
      <c r="U1610" t="s">
        <v>2423</v>
      </c>
      <c r="V1610" t="s">
        <v>2454</v>
      </c>
      <c r="W1610" t="s">
        <v>658</v>
      </c>
    </row>
    <row r="1611" spans="1:23" x14ac:dyDescent="0.25">
      <c r="A1611" s="15">
        <v>43215</v>
      </c>
      <c r="B1611" t="s">
        <v>1847</v>
      </c>
      <c r="C1611" t="s">
        <v>222</v>
      </c>
      <c r="E1611" t="s">
        <v>195</v>
      </c>
      <c r="F1611">
        <v>8.68</v>
      </c>
      <c r="G1611">
        <v>8.68</v>
      </c>
      <c r="H1611" t="s">
        <v>196</v>
      </c>
      <c r="I1611" t="s">
        <v>197</v>
      </c>
      <c r="J1611">
        <v>8.68</v>
      </c>
      <c r="K1611">
        <v>8.68</v>
      </c>
      <c r="L1611" t="s">
        <v>1847</v>
      </c>
      <c r="M1611" t="s">
        <v>198</v>
      </c>
      <c r="N1611" t="s">
        <v>307</v>
      </c>
      <c r="O1611">
        <v>0</v>
      </c>
      <c r="P1611" t="s">
        <v>200</v>
      </c>
      <c r="Q1611">
        <v>53649</v>
      </c>
      <c r="R1611" t="s">
        <v>201</v>
      </c>
      <c r="S1611" t="s">
        <v>202</v>
      </c>
      <c r="T1611" t="s">
        <v>203</v>
      </c>
      <c r="U1611" t="s">
        <v>2423</v>
      </c>
      <c r="V1611" t="s">
        <v>2455</v>
      </c>
      <c r="W1611" t="s">
        <v>658</v>
      </c>
    </row>
    <row r="1612" spans="1:23" x14ac:dyDescent="0.25">
      <c r="A1612" s="15">
        <v>43215</v>
      </c>
      <c r="B1612" t="s">
        <v>1847</v>
      </c>
      <c r="C1612" t="s">
        <v>222</v>
      </c>
      <c r="E1612" t="s">
        <v>195</v>
      </c>
      <c r="F1612">
        <v>268.75</v>
      </c>
      <c r="G1612">
        <v>268.75</v>
      </c>
      <c r="H1612" t="s">
        <v>196</v>
      </c>
      <c r="I1612" t="s">
        <v>197</v>
      </c>
      <c r="J1612">
        <v>268.75</v>
      </c>
      <c r="K1612">
        <v>268.75</v>
      </c>
      <c r="L1612" t="s">
        <v>1847</v>
      </c>
      <c r="M1612" t="s">
        <v>198</v>
      </c>
      <c r="N1612" t="s">
        <v>307</v>
      </c>
      <c r="O1612">
        <v>0</v>
      </c>
      <c r="P1612" t="s">
        <v>200</v>
      </c>
      <c r="Q1612">
        <v>53650</v>
      </c>
      <c r="R1612" t="s">
        <v>201</v>
      </c>
      <c r="S1612" t="s">
        <v>202</v>
      </c>
      <c r="T1612" t="s">
        <v>203</v>
      </c>
      <c r="U1612" t="s">
        <v>2423</v>
      </c>
      <c r="V1612" t="s">
        <v>2456</v>
      </c>
      <c r="W1612" t="s">
        <v>658</v>
      </c>
    </row>
    <row r="1613" spans="1:23" x14ac:dyDescent="0.25">
      <c r="A1613" s="15">
        <v>43215</v>
      </c>
      <c r="B1613" t="s">
        <v>1847</v>
      </c>
      <c r="C1613" t="s">
        <v>222</v>
      </c>
      <c r="E1613" t="s">
        <v>195</v>
      </c>
      <c r="F1613">
        <v>8.68</v>
      </c>
      <c r="G1613">
        <v>8.68</v>
      </c>
      <c r="H1613" t="s">
        <v>196</v>
      </c>
      <c r="I1613" t="s">
        <v>197</v>
      </c>
      <c r="J1613">
        <v>8.68</v>
      </c>
      <c r="K1613">
        <v>8.68</v>
      </c>
      <c r="L1613" t="s">
        <v>1847</v>
      </c>
      <c r="M1613" t="s">
        <v>198</v>
      </c>
      <c r="N1613" t="s">
        <v>307</v>
      </c>
      <c r="O1613">
        <v>0</v>
      </c>
      <c r="P1613" t="s">
        <v>200</v>
      </c>
      <c r="Q1613">
        <v>53651</v>
      </c>
      <c r="R1613" t="s">
        <v>201</v>
      </c>
      <c r="S1613" t="s">
        <v>202</v>
      </c>
      <c r="T1613" t="s">
        <v>203</v>
      </c>
      <c r="U1613" t="s">
        <v>2423</v>
      </c>
      <c r="V1613" t="s">
        <v>2457</v>
      </c>
      <c r="W1613" t="s">
        <v>658</v>
      </c>
    </row>
    <row r="1614" spans="1:23" x14ac:dyDescent="0.25">
      <c r="A1614" s="15">
        <v>43215</v>
      </c>
      <c r="B1614" t="s">
        <v>1847</v>
      </c>
      <c r="C1614" t="s">
        <v>222</v>
      </c>
      <c r="E1614" t="s">
        <v>195</v>
      </c>
      <c r="F1614">
        <v>21.79</v>
      </c>
      <c r="G1614">
        <v>21.79</v>
      </c>
      <c r="H1614" t="s">
        <v>196</v>
      </c>
      <c r="I1614" t="s">
        <v>197</v>
      </c>
      <c r="J1614">
        <v>21.79</v>
      </c>
      <c r="K1614">
        <v>21.79</v>
      </c>
      <c r="L1614" t="s">
        <v>1847</v>
      </c>
      <c r="M1614" t="s">
        <v>198</v>
      </c>
      <c r="N1614" t="s">
        <v>307</v>
      </c>
      <c r="O1614">
        <v>0</v>
      </c>
      <c r="P1614" t="s">
        <v>200</v>
      </c>
      <c r="Q1614">
        <v>53652</v>
      </c>
      <c r="R1614" t="s">
        <v>201</v>
      </c>
      <c r="S1614" t="s">
        <v>202</v>
      </c>
      <c r="T1614" t="s">
        <v>203</v>
      </c>
      <c r="U1614" t="s">
        <v>2423</v>
      </c>
      <c r="V1614" t="s">
        <v>2458</v>
      </c>
      <c r="W1614" t="s">
        <v>658</v>
      </c>
    </row>
    <row r="1615" spans="1:23" x14ac:dyDescent="0.25">
      <c r="A1615" s="15">
        <v>43215</v>
      </c>
      <c r="B1615" t="s">
        <v>1847</v>
      </c>
      <c r="C1615" t="s">
        <v>222</v>
      </c>
      <c r="E1615" t="s">
        <v>195</v>
      </c>
      <c r="F1615">
        <v>19.399999999999999</v>
      </c>
      <c r="G1615">
        <v>19.399999999999999</v>
      </c>
      <c r="H1615" t="s">
        <v>196</v>
      </c>
      <c r="I1615" t="s">
        <v>197</v>
      </c>
      <c r="J1615">
        <v>19.399999999999999</v>
      </c>
      <c r="K1615">
        <v>19.399999999999999</v>
      </c>
      <c r="L1615" t="s">
        <v>1847</v>
      </c>
      <c r="M1615" t="s">
        <v>198</v>
      </c>
      <c r="N1615" t="s">
        <v>307</v>
      </c>
      <c r="O1615">
        <v>0</v>
      </c>
      <c r="P1615" t="s">
        <v>200</v>
      </c>
      <c r="Q1615">
        <v>53653</v>
      </c>
      <c r="R1615" t="s">
        <v>201</v>
      </c>
      <c r="S1615" t="s">
        <v>202</v>
      </c>
      <c r="T1615" t="s">
        <v>203</v>
      </c>
      <c r="U1615" t="s">
        <v>2423</v>
      </c>
      <c r="V1615" t="s">
        <v>2459</v>
      </c>
      <c r="W1615" t="s">
        <v>658</v>
      </c>
    </row>
    <row r="1616" spans="1:23" x14ac:dyDescent="0.25">
      <c r="A1616" s="15">
        <v>43215</v>
      </c>
      <c r="B1616" t="s">
        <v>1847</v>
      </c>
      <c r="C1616" t="s">
        <v>222</v>
      </c>
      <c r="E1616" t="s">
        <v>195</v>
      </c>
      <c r="F1616">
        <v>198.75</v>
      </c>
      <c r="G1616">
        <v>198.75</v>
      </c>
      <c r="H1616" t="s">
        <v>196</v>
      </c>
      <c r="I1616" t="s">
        <v>197</v>
      </c>
      <c r="J1616">
        <v>198.75</v>
      </c>
      <c r="K1616">
        <v>198.75</v>
      </c>
      <c r="L1616" t="s">
        <v>1847</v>
      </c>
      <c r="M1616" t="s">
        <v>198</v>
      </c>
      <c r="N1616" t="s">
        <v>307</v>
      </c>
      <c r="O1616">
        <v>0</v>
      </c>
      <c r="P1616" t="s">
        <v>200</v>
      </c>
      <c r="Q1616">
        <v>53654</v>
      </c>
      <c r="R1616" t="s">
        <v>201</v>
      </c>
      <c r="S1616" t="s">
        <v>202</v>
      </c>
      <c r="T1616" t="s">
        <v>203</v>
      </c>
      <c r="U1616" t="s">
        <v>2423</v>
      </c>
      <c r="V1616" t="s">
        <v>2460</v>
      </c>
      <c r="W1616" t="s">
        <v>658</v>
      </c>
    </row>
    <row r="1617" spans="1:23" x14ac:dyDescent="0.25">
      <c r="A1617" s="15">
        <v>43215</v>
      </c>
      <c r="B1617" t="s">
        <v>1847</v>
      </c>
      <c r="C1617" t="s">
        <v>222</v>
      </c>
      <c r="E1617" t="s">
        <v>195</v>
      </c>
      <c r="F1617">
        <v>18.350000000000001</v>
      </c>
      <c r="G1617">
        <v>18.350000000000001</v>
      </c>
      <c r="H1617" t="s">
        <v>196</v>
      </c>
      <c r="I1617" t="s">
        <v>197</v>
      </c>
      <c r="J1617">
        <v>18.350000000000001</v>
      </c>
      <c r="K1617">
        <v>18.350000000000001</v>
      </c>
      <c r="L1617" t="s">
        <v>1847</v>
      </c>
      <c r="M1617" t="s">
        <v>198</v>
      </c>
      <c r="N1617" t="s">
        <v>307</v>
      </c>
      <c r="O1617">
        <v>0</v>
      </c>
      <c r="P1617" t="s">
        <v>200</v>
      </c>
      <c r="Q1617">
        <v>53655</v>
      </c>
      <c r="R1617" t="s">
        <v>201</v>
      </c>
      <c r="S1617" t="s">
        <v>202</v>
      </c>
      <c r="T1617" t="s">
        <v>203</v>
      </c>
      <c r="U1617" t="s">
        <v>2423</v>
      </c>
      <c r="V1617" t="s">
        <v>2461</v>
      </c>
      <c r="W1617" t="s">
        <v>658</v>
      </c>
    </row>
    <row r="1618" spans="1:23" x14ac:dyDescent="0.25">
      <c r="A1618" s="15">
        <v>43215</v>
      </c>
      <c r="B1618" t="s">
        <v>1847</v>
      </c>
      <c r="C1618" t="s">
        <v>222</v>
      </c>
      <c r="E1618" t="s">
        <v>195</v>
      </c>
      <c r="F1618">
        <v>12.29</v>
      </c>
      <c r="G1618">
        <v>12.29</v>
      </c>
      <c r="H1618" t="s">
        <v>196</v>
      </c>
      <c r="I1618" t="s">
        <v>197</v>
      </c>
      <c r="J1618">
        <v>12.29</v>
      </c>
      <c r="K1618">
        <v>12.29</v>
      </c>
      <c r="L1618" t="s">
        <v>1847</v>
      </c>
      <c r="M1618" t="s">
        <v>198</v>
      </c>
      <c r="N1618" t="s">
        <v>307</v>
      </c>
      <c r="O1618">
        <v>0</v>
      </c>
      <c r="P1618" t="s">
        <v>200</v>
      </c>
      <c r="Q1618">
        <v>53656</v>
      </c>
      <c r="R1618" t="s">
        <v>201</v>
      </c>
      <c r="S1618" t="s">
        <v>202</v>
      </c>
      <c r="T1618" t="s">
        <v>203</v>
      </c>
      <c r="U1618" t="s">
        <v>2423</v>
      </c>
      <c r="V1618" t="s">
        <v>2462</v>
      </c>
      <c r="W1618" t="s">
        <v>658</v>
      </c>
    </row>
    <row r="1619" spans="1:23" x14ac:dyDescent="0.25">
      <c r="A1619" s="15">
        <v>43215</v>
      </c>
      <c r="B1619" t="s">
        <v>1847</v>
      </c>
      <c r="C1619" t="s">
        <v>222</v>
      </c>
      <c r="E1619" t="s">
        <v>195</v>
      </c>
      <c r="F1619">
        <v>6.9</v>
      </c>
      <c r="G1619">
        <v>6.9</v>
      </c>
      <c r="H1619" t="s">
        <v>196</v>
      </c>
      <c r="I1619" t="s">
        <v>197</v>
      </c>
      <c r="J1619">
        <v>6.9</v>
      </c>
      <c r="K1619">
        <v>6.9</v>
      </c>
      <c r="L1619" t="s">
        <v>1847</v>
      </c>
      <c r="M1619" t="s">
        <v>198</v>
      </c>
      <c r="N1619" t="s">
        <v>307</v>
      </c>
      <c r="O1619">
        <v>0</v>
      </c>
      <c r="P1619" t="s">
        <v>200</v>
      </c>
      <c r="Q1619">
        <v>53657</v>
      </c>
      <c r="R1619" t="s">
        <v>201</v>
      </c>
      <c r="S1619" t="s">
        <v>202</v>
      </c>
      <c r="T1619" t="s">
        <v>203</v>
      </c>
      <c r="U1619" t="s">
        <v>2423</v>
      </c>
      <c r="V1619" t="s">
        <v>2463</v>
      </c>
      <c r="W1619" t="s">
        <v>658</v>
      </c>
    </row>
    <row r="1620" spans="1:23" x14ac:dyDescent="0.25">
      <c r="A1620" s="15">
        <v>43215</v>
      </c>
      <c r="B1620" t="s">
        <v>1847</v>
      </c>
      <c r="C1620" t="s">
        <v>222</v>
      </c>
      <c r="E1620" t="s">
        <v>195</v>
      </c>
      <c r="F1620">
        <v>55.67</v>
      </c>
      <c r="G1620">
        <v>55.67</v>
      </c>
      <c r="H1620" t="s">
        <v>196</v>
      </c>
      <c r="I1620" t="s">
        <v>197</v>
      </c>
      <c r="J1620">
        <v>55.67</v>
      </c>
      <c r="K1620">
        <v>55.67</v>
      </c>
      <c r="L1620" t="s">
        <v>1847</v>
      </c>
      <c r="M1620" t="s">
        <v>198</v>
      </c>
      <c r="N1620" t="s">
        <v>307</v>
      </c>
      <c r="O1620">
        <v>0</v>
      </c>
      <c r="P1620" t="s">
        <v>200</v>
      </c>
      <c r="Q1620">
        <v>53658</v>
      </c>
      <c r="R1620" t="s">
        <v>201</v>
      </c>
      <c r="S1620" t="s">
        <v>202</v>
      </c>
      <c r="T1620" t="s">
        <v>203</v>
      </c>
      <c r="U1620" t="s">
        <v>2423</v>
      </c>
      <c r="V1620" t="s">
        <v>2464</v>
      </c>
      <c r="W1620" t="s">
        <v>658</v>
      </c>
    </row>
    <row r="1621" spans="1:23" x14ac:dyDescent="0.25">
      <c r="A1621" s="15">
        <v>43215</v>
      </c>
      <c r="B1621" t="s">
        <v>225</v>
      </c>
      <c r="C1621" t="s">
        <v>194</v>
      </c>
      <c r="E1621" t="s">
        <v>195</v>
      </c>
      <c r="F1621">
        <v>720</v>
      </c>
      <c r="G1621">
        <v>720</v>
      </c>
      <c r="H1621" t="s">
        <v>196</v>
      </c>
      <c r="I1621" t="s">
        <v>197</v>
      </c>
      <c r="J1621">
        <v>720</v>
      </c>
      <c r="K1621">
        <v>720</v>
      </c>
      <c r="L1621" t="s">
        <v>225</v>
      </c>
      <c r="M1621" t="s">
        <v>198</v>
      </c>
      <c r="N1621" t="s">
        <v>199</v>
      </c>
      <c r="O1621">
        <v>0</v>
      </c>
      <c r="P1621" t="s">
        <v>200</v>
      </c>
      <c r="Q1621">
        <v>54186</v>
      </c>
      <c r="R1621" t="s">
        <v>201</v>
      </c>
      <c r="S1621" t="s">
        <v>202</v>
      </c>
      <c r="T1621" t="s">
        <v>203</v>
      </c>
      <c r="U1621" t="s">
        <v>2465</v>
      </c>
      <c r="V1621" t="s">
        <v>2466</v>
      </c>
      <c r="W1621" t="s">
        <v>658</v>
      </c>
    </row>
    <row r="1622" spans="1:23" x14ac:dyDescent="0.25">
      <c r="A1622" s="15">
        <v>43216</v>
      </c>
      <c r="B1622" t="s">
        <v>1584</v>
      </c>
      <c r="C1622" t="s">
        <v>208</v>
      </c>
      <c r="E1622" t="s">
        <v>195</v>
      </c>
      <c r="F1622">
        <v>39.14</v>
      </c>
      <c r="G1622">
        <v>39.14</v>
      </c>
      <c r="H1622" t="s">
        <v>196</v>
      </c>
      <c r="I1622" t="s">
        <v>197</v>
      </c>
      <c r="J1622">
        <v>39.14</v>
      </c>
      <c r="K1622">
        <v>39.14</v>
      </c>
      <c r="L1622" t="s">
        <v>1584</v>
      </c>
      <c r="M1622" t="s">
        <v>198</v>
      </c>
      <c r="N1622" t="s">
        <v>307</v>
      </c>
      <c r="O1622">
        <v>0</v>
      </c>
      <c r="P1622" t="s">
        <v>200</v>
      </c>
      <c r="Q1622">
        <v>51887</v>
      </c>
      <c r="R1622" t="s">
        <v>201</v>
      </c>
      <c r="S1622" t="s">
        <v>202</v>
      </c>
      <c r="T1622" t="s">
        <v>203</v>
      </c>
      <c r="U1622" t="s">
        <v>2467</v>
      </c>
      <c r="V1622" t="s">
        <v>2468</v>
      </c>
      <c r="W1622" t="s">
        <v>658</v>
      </c>
    </row>
    <row r="1623" spans="1:23" x14ac:dyDescent="0.25">
      <c r="A1623" s="15">
        <v>43216</v>
      </c>
      <c r="B1623" t="s">
        <v>1584</v>
      </c>
      <c r="C1623" t="s">
        <v>211</v>
      </c>
      <c r="E1623" t="s">
        <v>195</v>
      </c>
      <c r="F1623">
        <v>39.14</v>
      </c>
      <c r="G1623">
        <v>39.14</v>
      </c>
      <c r="H1623" t="s">
        <v>196</v>
      </c>
      <c r="I1623" t="s">
        <v>197</v>
      </c>
      <c r="J1623">
        <v>39.14</v>
      </c>
      <c r="K1623">
        <v>39.14</v>
      </c>
      <c r="L1623" t="s">
        <v>1584</v>
      </c>
      <c r="M1623" t="s">
        <v>198</v>
      </c>
      <c r="N1623" t="s">
        <v>307</v>
      </c>
      <c r="O1623">
        <v>0</v>
      </c>
      <c r="P1623" t="s">
        <v>200</v>
      </c>
      <c r="Q1623">
        <v>51887</v>
      </c>
      <c r="R1623" t="s">
        <v>201</v>
      </c>
      <c r="S1623" t="s">
        <v>202</v>
      </c>
      <c r="T1623" t="s">
        <v>203</v>
      </c>
      <c r="U1623" t="s">
        <v>2467</v>
      </c>
      <c r="V1623" t="s">
        <v>2468</v>
      </c>
      <c r="W1623" t="s">
        <v>658</v>
      </c>
    </row>
    <row r="1624" spans="1:23" x14ac:dyDescent="0.25">
      <c r="A1624" s="15">
        <v>43216</v>
      </c>
      <c r="B1624" t="s">
        <v>1584</v>
      </c>
      <c r="C1624" t="s">
        <v>212</v>
      </c>
      <c r="E1624" t="s">
        <v>195</v>
      </c>
      <c r="F1624">
        <v>39.14</v>
      </c>
      <c r="G1624">
        <v>39.14</v>
      </c>
      <c r="H1624" t="s">
        <v>196</v>
      </c>
      <c r="I1624" t="s">
        <v>197</v>
      </c>
      <c r="J1624">
        <v>39.14</v>
      </c>
      <c r="K1624">
        <v>39.14</v>
      </c>
      <c r="L1624" t="s">
        <v>1584</v>
      </c>
      <c r="M1624" t="s">
        <v>198</v>
      </c>
      <c r="N1624" t="s">
        <v>307</v>
      </c>
      <c r="O1624">
        <v>0</v>
      </c>
      <c r="P1624" t="s">
        <v>200</v>
      </c>
      <c r="Q1624">
        <v>51887</v>
      </c>
      <c r="R1624" t="s">
        <v>201</v>
      </c>
      <c r="S1624" t="s">
        <v>202</v>
      </c>
      <c r="T1624" t="s">
        <v>203</v>
      </c>
      <c r="U1624" t="s">
        <v>2467</v>
      </c>
      <c r="V1624" t="s">
        <v>2468</v>
      </c>
      <c r="W1624" t="s">
        <v>658</v>
      </c>
    </row>
    <row r="1625" spans="1:23" x14ac:dyDescent="0.25">
      <c r="A1625" s="15">
        <v>43216</v>
      </c>
      <c r="B1625" t="s">
        <v>1584</v>
      </c>
      <c r="C1625" t="s">
        <v>194</v>
      </c>
      <c r="E1625" t="s">
        <v>195</v>
      </c>
      <c r="F1625">
        <v>39.14</v>
      </c>
      <c r="G1625">
        <v>39.14</v>
      </c>
      <c r="H1625" t="s">
        <v>196</v>
      </c>
      <c r="I1625" t="s">
        <v>197</v>
      </c>
      <c r="J1625">
        <v>39.14</v>
      </c>
      <c r="K1625">
        <v>39.14</v>
      </c>
      <c r="L1625" t="s">
        <v>1584</v>
      </c>
      <c r="M1625" t="s">
        <v>198</v>
      </c>
      <c r="N1625" t="s">
        <v>307</v>
      </c>
      <c r="O1625">
        <v>0</v>
      </c>
      <c r="P1625" t="s">
        <v>200</v>
      </c>
      <c r="Q1625">
        <v>51887</v>
      </c>
      <c r="R1625" t="s">
        <v>201</v>
      </c>
      <c r="S1625" t="s">
        <v>202</v>
      </c>
      <c r="T1625" t="s">
        <v>203</v>
      </c>
      <c r="U1625" t="s">
        <v>2467</v>
      </c>
      <c r="V1625" t="s">
        <v>2468</v>
      </c>
      <c r="W1625" t="s">
        <v>658</v>
      </c>
    </row>
    <row r="1626" spans="1:23" x14ac:dyDescent="0.25">
      <c r="A1626" s="15">
        <v>43216</v>
      </c>
      <c r="B1626" t="s">
        <v>1584</v>
      </c>
      <c r="C1626" t="s">
        <v>207</v>
      </c>
      <c r="E1626" t="s">
        <v>195</v>
      </c>
      <c r="F1626">
        <v>39.15</v>
      </c>
      <c r="G1626">
        <v>39.15</v>
      </c>
      <c r="H1626" t="s">
        <v>196</v>
      </c>
      <c r="I1626" t="s">
        <v>197</v>
      </c>
      <c r="J1626">
        <v>39.15</v>
      </c>
      <c r="K1626">
        <v>39.15</v>
      </c>
      <c r="L1626" t="s">
        <v>1584</v>
      </c>
      <c r="M1626" t="s">
        <v>198</v>
      </c>
      <c r="N1626" t="s">
        <v>307</v>
      </c>
      <c r="O1626">
        <v>0</v>
      </c>
      <c r="P1626" t="s">
        <v>200</v>
      </c>
      <c r="Q1626">
        <v>51887</v>
      </c>
      <c r="R1626" t="s">
        <v>201</v>
      </c>
      <c r="S1626" t="s">
        <v>202</v>
      </c>
      <c r="T1626" t="s">
        <v>203</v>
      </c>
      <c r="U1626" t="s">
        <v>2467</v>
      </c>
      <c r="V1626" t="s">
        <v>2468</v>
      </c>
      <c r="W1626" t="s">
        <v>658</v>
      </c>
    </row>
    <row r="1627" spans="1:23" x14ac:dyDescent="0.25">
      <c r="A1627" s="15">
        <v>43216</v>
      </c>
      <c r="B1627" t="s">
        <v>225</v>
      </c>
      <c r="C1627" t="s">
        <v>194</v>
      </c>
      <c r="E1627" t="s">
        <v>195</v>
      </c>
      <c r="F1627">
        <v>387.72</v>
      </c>
      <c r="G1627">
        <v>387.72</v>
      </c>
      <c r="H1627" t="s">
        <v>196</v>
      </c>
      <c r="I1627" t="s">
        <v>197</v>
      </c>
      <c r="J1627">
        <v>387.72</v>
      </c>
      <c r="K1627">
        <v>387.72</v>
      </c>
      <c r="L1627" t="s">
        <v>225</v>
      </c>
      <c r="M1627" t="s">
        <v>198</v>
      </c>
      <c r="N1627" t="s">
        <v>199</v>
      </c>
      <c r="O1627">
        <v>0</v>
      </c>
      <c r="P1627" t="s">
        <v>200</v>
      </c>
      <c r="Q1627">
        <v>51895</v>
      </c>
      <c r="R1627" t="s">
        <v>201</v>
      </c>
      <c r="S1627" t="s">
        <v>202</v>
      </c>
      <c r="T1627" t="s">
        <v>203</v>
      </c>
      <c r="U1627" t="s">
        <v>2469</v>
      </c>
      <c r="V1627" t="s">
        <v>2470</v>
      </c>
      <c r="W1627" t="s">
        <v>658</v>
      </c>
    </row>
    <row r="1628" spans="1:23" x14ac:dyDescent="0.25">
      <c r="A1628" s="15">
        <v>43216</v>
      </c>
      <c r="B1628" t="s">
        <v>285</v>
      </c>
      <c r="C1628" t="s">
        <v>208</v>
      </c>
      <c r="E1628" t="s">
        <v>195</v>
      </c>
      <c r="F1628">
        <v>2008</v>
      </c>
      <c r="G1628">
        <v>2008</v>
      </c>
      <c r="H1628" t="s">
        <v>196</v>
      </c>
      <c r="I1628" t="s">
        <v>197</v>
      </c>
      <c r="J1628">
        <v>2008</v>
      </c>
      <c r="K1628">
        <v>2008</v>
      </c>
      <c r="L1628" t="s">
        <v>285</v>
      </c>
      <c r="M1628" t="s">
        <v>198</v>
      </c>
      <c r="N1628" t="s">
        <v>199</v>
      </c>
      <c r="O1628">
        <v>0</v>
      </c>
      <c r="P1628" t="s">
        <v>200</v>
      </c>
      <c r="Q1628">
        <v>51971</v>
      </c>
      <c r="R1628" t="s">
        <v>201</v>
      </c>
      <c r="S1628" t="s">
        <v>202</v>
      </c>
      <c r="T1628" t="s">
        <v>203</v>
      </c>
      <c r="U1628" t="s">
        <v>2471</v>
      </c>
      <c r="V1628" t="s">
        <v>2472</v>
      </c>
      <c r="W1628" t="s">
        <v>658</v>
      </c>
    </row>
    <row r="1629" spans="1:23" x14ac:dyDescent="0.25">
      <c r="A1629" s="15">
        <v>43216</v>
      </c>
      <c r="B1629" t="s">
        <v>228</v>
      </c>
      <c r="C1629" t="s">
        <v>208</v>
      </c>
      <c r="E1629" t="s">
        <v>195</v>
      </c>
      <c r="F1629">
        <v>-991.47</v>
      </c>
      <c r="G1629">
        <v>991.47</v>
      </c>
      <c r="H1629" t="s">
        <v>217</v>
      </c>
      <c r="I1629" t="s">
        <v>218</v>
      </c>
      <c r="J1629">
        <v>991.47</v>
      </c>
      <c r="K1629">
        <v>-991.47</v>
      </c>
      <c r="L1629" t="s">
        <v>228</v>
      </c>
      <c r="M1629" t="s">
        <v>198</v>
      </c>
      <c r="N1629" t="s">
        <v>199</v>
      </c>
      <c r="O1629">
        <v>0</v>
      </c>
      <c r="P1629" t="s">
        <v>200</v>
      </c>
      <c r="Q1629">
        <v>51972</v>
      </c>
      <c r="R1629" t="s">
        <v>201</v>
      </c>
      <c r="S1629" t="s">
        <v>202</v>
      </c>
      <c r="T1629" t="s">
        <v>203</v>
      </c>
      <c r="U1629" t="s">
        <v>2473</v>
      </c>
      <c r="V1629" t="s">
        <v>2474</v>
      </c>
      <c r="W1629" t="s">
        <v>658</v>
      </c>
    </row>
    <row r="1630" spans="1:23" x14ac:dyDescent="0.25">
      <c r="A1630" s="15">
        <v>43216</v>
      </c>
      <c r="B1630" t="s">
        <v>228</v>
      </c>
      <c r="C1630" t="s">
        <v>208</v>
      </c>
      <c r="E1630" t="s">
        <v>195</v>
      </c>
      <c r="F1630">
        <v>-57.9</v>
      </c>
      <c r="G1630">
        <v>57.9</v>
      </c>
      <c r="H1630" t="s">
        <v>217</v>
      </c>
      <c r="I1630" t="s">
        <v>218</v>
      </c>
      <c r="J1630">
        <v>57.9</v>
      </c>
      <c r="K1630">
        <v>-57.9</v>
      </c>
      <c r="L1630" t="s">
        <v>228</v>
      </c>
      <c r="M1630" t="s">
        <v>198</v>
      </c>
      <c r="N1630" t="s">
        <v>199</v>
      </c>
      <c r="O1630">
        <v>0</v>
      </c>
      <c r="P1630" t="s">
        <v>200</v>
      </c>
      <c r="Q1630">
        <v>52002</v>
      </c>
      <c r="R1630" t="s">
        <v>201</v>
      </c>
      <c r="S1630" t="s">
        <v>202</v>
      </c>
      <c r="T1630" t="s">
        <v>203</v>
      </c>
      <c r="U1630" t="s">
        <v>2475</v>
      </c>
      <c r="V1630" t="s">
        <v>2476</v>
      </c>
      <c r="W1630" t="s">
        <v>658</v>
      </c>
    </row>
    <row r="1631" spans="1:23" x14ac:dyDescent="0.25">
      <c r="A1631" s="15">
        <v>43216</v>
      </c>
      <c r="B1631" t="s">
        <v>228</v>
      </c>
      <c r="C1631" t="s">
        <v>208</v>
      </c>
      <c r="E1631" t="s">
        <v>195</v>
      </c>
      <c r="F1631">
        <v>222.7</v>
      </c>
      <c r="G1631">
        <v>222.7</v>
      </c>
      <c r="H1631" t="s">
        <v>196</v>
      </c>
      <c r="I1631" t="s">
        <v>197</v>
      </c>
      <c r="J1631">
        <v>222.7</v>
      </c>
      <c r="K1631">
        <v>222.7</v>
      </c>
      <c r="L1631" t="s">
        <v>228</v>
      </c>
      <c r="M1631" t="s">
        <v>198</v>
      </c>
      <c r="N1631" t="s">
        <v>199</v>
      </c>
      <c r="O1631">
        <v>0</v>
      </c>
      <c r="P1631" t="s">
        <v>200</v>
      </c>
      <c r="Q1631">
        <v>52004</v>
      </c>
      <c r="R1631" t="s">
        <v>201</v>
      </c>
      <c r="S1631" t="s">
        <v>202</v>
      </c>
      <c r="T1631" t="s">
        <v>203</v>
      </c>
      <c r="U1631" t="s">
        <v>2477</v>
      </c>
      <c r="V1631" t="s">
        <v>2478</v>
      </c>
      <c r="W1631" t="s">
        <v>658</v>
      </c>
    </row>
    <row r="1632" spans="1:23" x14ac:dyDescent="0.25">
      <c r="A1632" s="15">
        <v>43216</v>
      </c>
      <c r="B1632" t="s">
        <v>228</v>
      </c>
      <c r="C1632" t="s">
        <v>211</v>
      </c>
      <c r="E1632" t="s">
        <v>195</v>
      </c>
      <c r="F1632">
        <v>355</v>
      </c>
      <c r="G1632">
        <v>355</v>
      </c>
      <c r="H1632" t="s">
        <v>196</v>
      </c>
      <c r="I1632" t="s">
        <v>197</v>
      </c>
      <c r="J1632">
        <v>355</v>
      </c>
      <c r="K1632">
        <v>355</v>
      </c>
      <c r="L1632" t="s">
        <v>228</v>
      </c>
      <c r="M1632" t="s">
        <v>198</v>
      </c>
      <c r="N1632" t="s">
        <v>199</v>
      </c>
      <c r="O1632">
        <v>0</v>
      </c>
      <c r="P1632" t="s">
        <v>200</v>
      </c>
      <c r="Q1632">
        <v>52029</v>
      </c>
      <c r="R1632" t="s">
        <v>201</v>
      </c>
      <c r="S1632" t="s">
        <v>202</v>
      </c>
      <c r="T1632" t="s">
        <v>203</v>
      </c>
      <c r="U1632" t="s">
        <v>2479</v>
      </c>
      <c r="V1632" t="s">
        <v>2480</v>
      </c>
      <c r="W1632" t="s">
        <v>658</v>
      </c>
    </row>
    <row r="1633" spans="1:23" x14ac:dyDescent="0.25">
      <c r="A1633" s="15">
        <v>43216</v>
      </c>
      <c r="B1633" t="s">
        <v>228</v>
      </c>
      <c r="C1633" t="s">
        <v>211</v>
      </c>
      <c r="E1633" t="s">
        <v>195</v>
      </c>
      <c r="F1633">
        <v>40</v>
      </c>
      <c r="G1633">
        <v>40</v>
      </c>
      <c r="H1633" t="s">
        <v>196</v>
      </c>
      <c r="I1633" t="s">
        <v>197</v>
      </c>
      <c r="J1633">
        <v>40</v>
      </c>
      <c r="K1633">
        <v>40</v>
      </c>
      <c r="L1633" t="s">
        <v>228</v>
      </c>
      <c r="M1633" t="s">
        <v>198</v>
      </c>
      <c r="N1633" t="s">
        <v>199</v>
      </c>
      <c r="O1633">
        <v>0</v>
      </c>
      <c r="P1633" t="s">
        <v>200</v>
      </c>
      <c r="Q1633">
        <v>52039</v>
      </c>
      <c r="R1633" t="s">
        <v>201</v>
      </c>
      <c r="S1633" t="s">
        <v>202</v>
      </c>
      <c r="T1633" t="s">
        <v>203</v>
      </c>
      <c r="U1633" t="s">
        <v>2481</v>
      </c>
      <c r="V1633" t="s">
        <v>2482</v>
      </c>
      <c r="W1633" t="s">
        <v>658</v>
      </c>
    </row>
    <row r="1634" spans="1:23" x14ac:dyDescent="0.25">
      <c r="A1634" s="15">
        <v>43216</v>
      </c>
      <c r="B1634" t="s">
        <v>225</v>
      </c>
      <c r="C1634" t="s">
        <v>194</v>
      </c>
      <c r="E1634" t="s">
        <v>195</v>
      </c>
      <c r="F1634">
        <v>49.5</v>
      </c>
      <c r="G1634">
        <v>49.5</v>
      </c>
      <c r="H1634" t="s">
        <v>196</v>
      </c>
      <c r="I1634" t="s">
        <v>197</v>
      </c>
      <c r="J1634">
        <v>49.5</v>
      </c>
      <c r="K1634">
        <v>49.5</v>
      </c>
      <c r="L1634" t="s">
        <v>225</v>
      </c>
      <c r="M1634" t="s">
        <v>198</v>
      </c>
      <c r="N1634" t="s">
        <v>199</v>
      </c>
      <c r="O1634">
        <v>0</v>
      </c>
      <c r="P1634" t="s">
        <v>200</v>
      </c>
      <c r="Q1634">
        <v>54185</v>
      </c>
      <c r="R1634" t="s">
        <v>201</v>
      </c>
      <c r="S1634" t="s">
        <v>202</v>
      </c>
      <c r="T1634" t="s">
        <v>203</v>
      </c>
      <c r="U1634" t="s">
        <v>2483</v>
      </c>
      <c r="V1634" t="s">
        <v>2484</v>
      </c>
      <c r="W1634" t="s">
        <v>658</v>
      </c>
    </row>
    <row r="1635" spans="1:23" x14ac:dyDescent="0.25">
      <c r="A1635" s="15">
        <v>43217</v>
      </c>
      <c r="B1635" t="s">
        <v>253</v>
      </c>
      <c r="C1635" t="s">
        <v>208</v>
      </c>
      <c r="E1635" t="s">
        <v>195</v>
      </c>
      <c r="F1635">
        <v>1800</v>
      </c>
      <c r="G1635">
        <v>1800</v>
      </c>
      <c r="H1635" t="s">
        <v>196</v>
      </c>
      <c r="I1635" t="s">
        <v>197</v>
      </c>
      <c r="J1635">
        <v>1800</v>
      </c>
      <c r="K1635">
        <v>1800</v>
      </c>
      <c r="L1635" t="s">
        <v>253</v>
      </c>
      <c r="M1635" t="s">
        <v>198</v>
      </c>
      <c r="N1635" t="s">
        <v>199</v>
      </c>
      <c r="O1635">
        <v>0</v>
      </c>
      <c r="P1635" t="s">
        <v>200</v>
      </c>
      <c r="Q1635">
        <v>51891</v>
      </c>
      <c r="R1635" t="s">
        <v>201</v>
      </c>
      <c r="S1635" t="s">
        <v>202</v>
      </c>
      <c r="T1635" t="s">
        <v>203</v>
      </c>
      <c r="U1635" t="s">
        <v>2485</v>
      </c>
      <c r="V1635" t="s">
        <v>2486</v>
      </c>
      <c r="W1635" t="s">
        <v>658</v>
      </c>
    </row>
    <row r="1636" spans="1:23" x14ac:dyDescent="0.25">
      <c r="A1636" s="15">
        <v>43217</v>
      </c>
      <c r="B1636" t="s">
        <v>480</v>
      </c>
      <c r="C1636" t="s">
        <v>208</v>
      </c>
      <c r="E1636" t="s">
        <v>195</v>
      </c>
      <c r="F1636">
        <v>350</v>
      </c>
      <c r="G1636">
        <v>350</v>
      </c>
      <c r="H1636" t="s">
        <v>196</v>
      </c>
      <c r="I1636" t="s">
        <v>197</v>
      </c>
      <c r="J1636">
        <v>350</v>
      </c>
      <c r="K1636">
        <v>350</v>
      </c>
      <c r="L1636" t="s">
        <v>480</v>
      </c>
      <c r="M1636" t="s">
        <v>198</v>
      </c>
      <c r="N1636" t="s">
        <v>199</v>
      </c>
      <c r="O1636">
        <v>0</v>
      </c>
      <c r="P1636" t="s">
        <v>200</v>
      </c>
      <c r="Q1636">
        <v>51892</v>
      </c>
      <c r="R1636" t="s">
        <v>201</v>
      </c>
      <c r="S1636" t="s">
        <v>202</v>
      </c>
      <c r="T1636" t="s">
        <v>203</v>
      </c>
      <c r="U1636" t="s">
        <v>2485</v>
      </c>
      <c r="V1636" t="s">
        <v>2487</v>
      </c>
      <c r="W1636" t="s">
        <v>658</v>
      </c>
    </row>
    <row r="1637" spans="1:23" x14ac:dyDescent="0.25">
      <c r="A1637" s="15">
        <v>43217</v>
      </c>
      <c r="B1637" t="s">
        <v>216</v>
      </c>
      <c r="C1637" t="s">
        <v>194</v>
      </c>
      <c r="E1637" t="s">
        <v>195</v>
      </c>
      <c r="F1637">
        <v>1164.6099999999999</v>
      </c>
      <c r="G1637">
        <v>1164.6099999999999</v>
      </c>
      <c r="H1637" t="s">
        <v>196</v>
      </c>
      <c r="I1637" t="s">
        <v>197</v>
      </c>
      <c r="J1637">
        <v>1164.6099999999999</v>
      </c>
      <c r="K1637">
        <v>1164.6099999999999</v>
      </c>
      <c r="L1637" t="s">
        <v>216</v>
      </c>
      <c r="M1637" t="s">
        <v>198</v>
      </c>
      <c r="N1637" t="s">
        <v>199</v>
      </c>
      <c r="O1637">
        <v>0</v>
      </c>
      <c r="P1637" t="s">
        <v>200</v>
      </c>
      <c r="Q1637">
        <v>51946</v>
      </c>
      <c r="R1637" t="s">
        <v>201</v>
      </c>
      <c r="S1637" t="s">
        <v>202</v>
      </c>
      <c r="T1637" t="s">
        <v>203</v>
      </c>
      <c r="U1637" t="s">
        <v>2488</v>
      </c>
      <c r="V1637" t="s">
        <v>2489</v>
      </c>
      <c r="W1637" t="s">
        <v>658</v>
      </c>
    </row>
    <row r="1638" spans="1:23" x14ac:dyDescent="0.25">
      <c r="A1638" s="15">
        <v>43217</v>
      </c>
      <c r="B1638" t="s">
        <v>216</v>
      </c>
      <c r="C1638" t="s">
        <v>211</v>
      </c>
      <c r="E1638" t="s">
        <v>195</v>
      </c>
      <c r="F1638">
        <v>387.76</v>
      </c>
      <c r="G1638">
        <v>387.76</v>
      </c>
      <c r="H1638" t="s">
        <v>196</v>
      </c>
      <c r="I1638" t="s">
        <v>197</v>
      </c>
      <c r="J1638">
        <v>387.76</v>
      </c>
      <c r="K1638">
        <v>387.76</v>
      </c>
      <c r="L1638" t="s">
        <v>216</v>
      </c>
      <c r="M1638" t="s">
        <v>198</v>
      </c>
      <c r="N1638" t="s">
        <v>199</v>
      </c>
      <c r="O1638">
        <v>0</v>
      </c>
      <c r="P1638" t="s">
        <v>200</v>
      </c>
      <c r="Q1638">
        <v>52040</v>
      </c>
      <c r="R1638" t="s">
        <v>201</v>
      </c>
      <c r="S1638" t="s">
        <v>202</v>
      </c>
      <c r="T1638" t="s">
        <v>203</v>
      </c>
      <c r="U1638" t="s">
        <v>2490</v>
      </c>
      <c r="V1638" t="s">
        <v>2491</v>
      </c>
      <c r="W1638" t="s">
        <v>658</v>
      </c>
    </row>
    <row r="1639" spans="1:23" x14ac:dyDescent="0.25">
      <c r="A1639" s="15">
        <v>43217</v>
      </c>
      <c r="B1639" t="s">
        <v>216</v>
      </c>
      <c r="C1639" t="s">
        <v>211</v>
      </c>
      <c r="E1639" t="s">
        <v>195</v>
      </c>
      <c r="F1639">
        <v>37.880000000000003</v>
      </c>
      <c r="G1639">
        <v>37.880000000000003</v>
      </c>
      <c r="H1639" t="s">
        <v>196</v>
      </c>
      <c r="I1639" t="s">
        <v>197</v>
      </c>
      <c r="J1639">
        <v>37.880000000000003</v>
      </c>
      <c r="K1639">
        <v>37.880000000000003</v>
      </c>
      <c r="L1639" t="s">
        <v>216</v>
      </c>
      <c r="M1639" t="s">
        <v>198</v>
      </c>
      <c r="N1639" t="s">
        <v>199</v>
      </c>
      <c r="O1639">
        <v>0</v>
      </c>
      <c r="P1639" t="s">
        <v>200</v>
      </c>
      <c r="Q1639">
        <v>52041</v>
      </c>
      <c r="R1639" t="s">
        <v>201</v>
      </c>
      <c r="S1639" t="s">
        <v>202</v>
      </c>
      <c r="T1639" t="s">
        <v>203</v>
      </c>
      <c r="U1639" t="s">
        <v>2490</v>
      </c>
      <c r="V1639" t="s">
        <v>2492</v>
      </c>
      <c r="W1639" t="s">
        <v>658</v>
      </c>
    </row>
    <row r="1640" spans="1:23" x14ac:dyDescent="0.25">
      <c r="A1640" s="15">
        <v>43217</v>
      </c>
      <c r="B1640" t="s">
        <v>566</v>
      </c>
      <c r="C1640" t="s">
        <v>194</v>
      </c>
      <c r="E1640" t="s">
        <v>195</v>
      </c>
      <c r="F1640">
        <v>-142.19999999999999</v>
      </c>
      <c r="G1640">
        <v>142.19999999999999</v>
      </c>
      <c r="H1640" t="s">
        <v>217</v>
      </c>
      <c r="I1640" t="s">
        <v>197</v>
      </c>
      <c r="J1640">
        <v>142.19999999999999</v>
      </c>
      <c r="K1640">
        <v>-142.19999999999999</v>
      </c>
      <c r="L1640" t="s">
        <v>566</v>
      </c>
      <c r="M1640" t="s">
        <v>198</v>
      </c>
      <c r="N1640" t="s">
        <v>199</v>
      </c>
      <c r="O1640">
        <v>0</v>
      </c>
      <c r="P1640" t="s">
        <v>200</v>
      </c>
      <c r="Q1640">
        <v>52189</v>
      </c>
      <c r="R1640" t="s">
        <v>201</v>
      </c>
      <c r="S1640" t="s">
        <v>202</v>
      </c>
      <c r="T1640" t="s">
        <v>203</v>
      </c>
      <c r="U1640" t="s">
        <v>2493</v>
      </c>
      <c r="V1640" t="s">
        <v>2494</v>
      </c>
      <c r="W1640" t="s">
        <v>658</v>
      </c>
    </row>
    <row r="1641" spans="1:23" x14ac:dyDescent="0.25">
      <c r="A1641" s="15">
        <v>43217</v>
      </c>
      <c r="B1641" t="s">
        <v>566</v>
      </c>
      <c r="C1641" t="s">
        <v>207</v>
      </c>
      <c r="E1641" t="s">
        <v>195</v>
      </c>
      <c r="F1641">
        <v>-12.3</v>
      </c>
      <c r="G1641">
        <v>12.3</v>
      </c>
      <c r="H1641" t="s">
        <v>217</v>
      </c>
      <c r="I1641" t="s">
        <v>197</v>
      </c>
      <c r="J1641">
        <v>12.3</v>
      </c>
      <c r="K1641">
        <v>-12.3</v>
      </c>
      <c r="L1641" t="s">
        <v>566</v>
      </c>
      <c r="M1641" t="s">
        <v>198</v>
      </c>
      <c r="N1641" t="s">
        <v>199</v>
      </c>
      <c r="O1641">
        <v>0</v>
      </c>
      <c r="P1641" t="s">
        <v>200</v>
      </c>
      <c r="Q1641">
        <v>52190</v>
      </c>
      <c r="R1641" t="s">
        <v>201</v>
      </c>
      <c r="S1641" t="s">
        <v>202</v>
      </c>
      <c r="T1641" t="s">
        <v>203</v>
      </c>
      <c r="U1641" t="s">
        <v>2495</v>
      </c>
      <c r="V1641" t="s">
        <v>2496</v>
      </c>
      <c r="W1641" t="s">
        <v>658</v>
      </c>
    </row>
    <row r="1642" spans="1:23" x14ac:dyDescent="0.25">
      <c r="A1642" s="15">
        <v>43217</v>
      </c>
      <c r="B1642" t="s">
        <v>566</v>
      </c>
      <c r="C1642" t="s">
        <v>194</v>
      </c>
      <c r="E1642" t="s">
        <v>195</v>
      </c>
      <c r="F1642">
        <v>-338.7</v>
      </c>
      <c r="G1642">
        <v>338.7</v>
      </c>
      <c r="H1642" t="s">
        <v>217</v>
      </c>
      <c r="I1642" t="s">
        <v>197</v>
      </c>
      <c r="J1642">
        <v>338.7</v>
      </c>
      <c r="K1642">
        <v>-338.7</v>
      </c>
      <c r="L1642" t="s">
        <v>566</v>
      </c>
      <c r="M1642" t="s">
        <v>198</v>
      </c>
      <c r="N1642" t="s">
        <v>199</v>
      </c>
      <c r="O1642">
        <v>0</v>
      </c>
      <c r="P1642" t="s">
        <v>200</v>
      </c>
      <c r="Q1642">
        <v>52192</v>
      </c>
      <c r="R1642" t="s">
        <v>201</v>
      </c>
      <c r="S1642" t="s">
        <v>202</v>
      </c>
      <c r="T1642" t="s">
        <v>203</v>
      </c>
      <c r="U1642" t="s">
        <v>2497</v>
      </c>
      <c r="V1642" t="s">
        <v>2498</v>
      </c>
      <c r="W1642" t="s">
        <v>658</v>
      </c>
    </row>
    <row r="1643" spans="1:23" x14ac:dyDescent="0.25">
      <c r="A1643" s="15">
        <v>43217</v>
      </c>
      <c r="B1643" t="s">
        <v>566</v>
      </c>
      <c r="C1643" t="s">
        <v>194</v>
      </c>
      <c r="E1643" t="s">
        <v>195</v>
      </c>
      <c r="F1643">
        <v>-377.7</v>
      </c>
      <c r="G1643">
        <v>377.7</v>
      </c>
      <c r="H1643" t="s">
        <v>217</v>
      </c>
      <c r="I1643" t="s">
        <v>197</v>
      </c>
      <c r="J1643">
        <v>377.7</v>
      </c>
      <c r="K1643">
        <v>-377.7</v>
      </c>
      <c r="L1643" t="s">
        <v>566</v>
      </c>
      <c r="M1643" t="s">
        <v>198</v>
      </c>
      <c r="N1643" t="s">
        <v>199</v>
      </c>
      <c r="O1643">
        <v>0</v>
      </c>
      <c r="P1643" t="s">
        <v>200</v>
      </c>
      <c r="Q1643">
        <v>52193</v>
      </c>
      <c r="R1643" t="s">
        <v>201</v>
      </c>
      <c r="S1643" t="s">
        <v>202</v>
      </c>
      <c r="T1643" t="s">
        <v>203</v>
      </c>
      <c r="U1643" t="s">
        <v>2499</v>
      </c>
      <c r="V1643" t="s">
        <v>2500</v>
      </c>
      <c r="W1643" t="s">
        <v>658</v>
      </c>
    </row>
    <row r="1644" spans="1:23" x14ac:dyDescent="0.25">
      <c r="A1644" s="15">
        <v>43217</v>
      </c>
      <c r="B1644" t="s">
        <v>566</v>
      </c>
      <c r="C1644" t="s">
        <v>194</v>
      </c>
      <c r="E1644" t="s">
        <v>195</v>
      </c>
      <c r="F1644">
        <v>-13.2</v>
      </c>
      <c r="G1644">
        <v>13.2</v>
      </c>
      <c r="H1644" t="s">
        <v>217</v>
      </c>
      <c r="I1644" t="s">
        <v>197</v>
      </c>
      <c r="J1644">
        <v>13.2</v>
      </c>
      <c r="K1644">
        <v>-13.2</v>
      </c>
      <c r="L1644" t="s">
        <v>566</v>
      </c>
      <c r="M1644" t="s">
        <v>198</v>
      </c>
      <c r="N1644" t="s">
        <v>199</v>
      </c>
      <c r="O1644">
        <v>0</v>
      </c>
      <c r="P1644" t="s">
        <v>200</v>
      </c>
      <c r="Q1644">
        <v>52195</v>
      </c>
      <c r="R1644" t="s">
        <v>201</v>
      </c>
      <c r="S1644" t="s">
        <v>202</v>
      </c>
      <c r="T1644" t="s">
        <v>203</v>
      </c>
      <c r="U1644" t="s">
        <v>2501</v>
      </c>
      <c r="V1644" t="s">
        <v>2502</v>
      </c>
      <c r="W1644" t="s">
        <v>658</v>
      </c>
    </row>
    <row r="1645" spans="1:23" x14ac:dyDescent="0.25">
      <c r="A1645" s="15">
        <v>43217</v>
      </c>
      <c r="B1645" t="s">
        <v>566</v>
      </c>
      <c r="C1645" t="s">
        <v>194</v>
      </c>
      <c r="E1645" t="s">
        <v>195</v>
      </c>
      <c r="F1645">
        <v>-79.650000000000006</v>
      </c>
      <c r="G1645">
        <v>79.650000000000006</v>
      </c>
      <c r="H1645" t="s">
        <v>217</v>
      </c>
      <c r="I1645" t="s">
        <v>197</v>
      </c>
      <c r="J1645">
        <v>79.650000000000006</v>
      </c>
      <c r="K1645">
        <v>-79.650000000000006</v>
      </c>
      <c r="L1645" t="s">
        <v>566</v>
      </c>
      <c r="M1645" t="s">
        <v>198</v>
      </c>
      <c r="N1645" t="s">
        <v>199</v>
      </c>
      <c r="O1645">
        <v>0</v>
      </c>
      <c r="P1645" t="s">
        <v>200</v>
      </c>
      <c r="Q1645">
        <v>52197</v>
      </c>
      <c r="R1645" t="s">
        <v>201</v>
      </c>
      <c r="S1645" t="s">
        <v>202</v>
      </c>
      <c r="T1645" t="s">
        <v>203</v>
      </c>
      <c r="U1645" t="s">
        <v>2503</v>
      </c>
      <c r="V1645" t="s">
        <v>2504</v>
      </c>
      <c r="W1645" t="s">
        <v>658</v>
      </c>
    </row>
    <row r="1646" spans="1:23" x14ac:dyDescent="0.25">
      <c r="A1646" s="15">
        <v>43220</v>
      </c>
      <c r="B1646" t="s">
        <v>475</v>
      </c>
      <c r="C1646" t="s">
        <v>207</v>
      </c>
      <c r="E1646" t="s">
        <v>195</v>
      </c>
      <c r="F1646">
        <v>1047.56</v>
      </c>
      <c r="G1646">
        <v>1047.56</v>
      </c>
      <c r="H1646" t="s">
        <v>196</v>
      </c>
      <c r="I1646" t="s">
        <v>197</v>
      </c>
      <c r="J1646">
        <v>1047.56</v>
      </c>
      <c r="K1646">
        <v>1047.56</v>
      </c>
      <c r="L1646" t="s">
        <v>475</v>
      </c>
      <c r="M1646" t="s">
        <v>198</v>
      </c>
      <c r="N1646" t="s">
        <v>199</v>
      </c>
      <c r="O1646">
        <v>0</v>
      </c>
      <c r="P1646" t="s">
        <v>200</v>
      </c>
      <c r="Q1646">
        <v>51335</v>
      </c>
      <c r="R1646" t="s">
        <v>201</v>
      </c>
      <c r="S1646" t="s">
        <v>202</v>
      </c>
      <c r="T1646" t="s">
        <v>203</v>
      </c>
      <c r="U1646" t="s">
        <v>2505</v>
      </c>
      <c r="V1646" t="s">
        <v>2506</v>
      </c>
      <c r="W1646" t="s">
        <v>658</v>
      </c>
    </row>
    <row r="1647" spans="1:23" x14ac:dyDescent="0.25">
      <c r="A1647" s="15">
        <v>43220</v>
      </c>
      <c r="B1647" t="s">
        <v>310</v>
      </c>
      <c r="C1647" t="s">
        <v>208</v>
      </c>
      <c r="E1647" t="s">
        <v>195</v>
      </c>
      <c r="F1647">
        <v>0.02</v>
      </c>
      <c r="G1647">
        <v>0.02</v>
      </c>
      <c r="H1647" t="s">
        <v>196</v>
      </c>
      <c r="I1647" t="s">
        <v>197</v>
      </c>
      <c r="J1647">
        <v>0.02</v>
      </c>
      <c r="K1647">
        <v>0.02</v>
      </c>
      <c r="L1647" t="s">
        <v>310</v>
      </c>
      <c r="M1647" t="s">
        <v>198</v>
      </c>
      <c r="N1647" t="s">
        <v>307</v>
      </c>
      <c r="O1647">
        <v>0</v>
      </c>
      <c r="P1647" t="s">
        <v>200</v>
      </c>
      <c r="Q1647">
        <v>51789</v>
      </c>
      <c r="R1647" t="s">
        <v>201</v>
      </c>
      <c r="S1647" t="s">
        <v>202</v>
      </c>
      <c r="T1647" t="s">
        <v>203</v>
      </c>
      <c r="U1647" t="s">
        <v>2507</v>
      </c>
      <c r="V1647" t="s">
        <v>2508</v>
      </c>
      <c r="W1647" t="s">
        <v>658</v>
      </c>
    </row>
    <row r="1648" spans="1:23" x14ac:dyDescent="0.25">
      <c r="A1648" s="15">
        <v>43220</v>
      </c>
      <c r="B1648" t="s">
        <v>310</v>
      </c>
      <c r="C1648" t="s">
        <v>212</v>
      </c>
      <c r="E1648" t="s">
        <v>195</v>
      </c>
      <c r="F1648">
        <v>7.0000000000000007E-2</v>
      </c>
      <c r="G1648">
        <v>7.0000000000000007E-2</v>
      </c>
      <c r="H1648" t="s">
        <v>196</v>
      </c>
      <c r="I1648" t="s">
        <v>197</v>
      </c>
      <c r="J1648">
        <v>7.0000000000000007E-2</v>
      </c>
      <c r="K1648">
        <v>7.0000000000000007E-2</v>
      </c>
      <c r="L1648" t="s">
        <v>310</v>
      </c>
      <c r="M1648" t="s">
        <v>198</v>
      </c>
      <c r="N1648" t="s">
        <v>307</v>
      </c>
      <c r="O1648">
        <v>0</v>
      </c>
      <c r="P1648" t="s">
        <v>200</v>
      </c>
      <c r="Q1648">
        <v>51796</v>
      </c>
      <c r="R1648" t="s">
        <v>201</v>
      </c>
      <c r="S1648" t="s">
        <v>202</v>
      </c>
      <c r="T1648" t="s">
        <v>203</v>
      </c>
      <c r="U1648" t="s">
        <v>2509</v>
      </c>
      <c r="V1648" t="s">
        <v>2510</v>
      </c>
      <c r="W1648" t="s">
        <v>658</v>
      </c>
    </row>
    <row r="1649" spans="1:23" x14ac:dyDescent="0.25">
      <c r="A1649" s="15">
        <v>43220</v>
      </c>
      <c r="B1649" t="s">
        <v>310</v>
      </c>
      <c r="C1649" t="s">
        <v>211</v>
      </c>
      <c r="E1649" t="s">
        <v>195</v>
      </c>
      <c r="F1649">
        <v>0.03</v>
      </c>
      <c r="G1649">
        <v>0.03</v>
      </c>
      <c r="H1649" t="s">
        <v>196</v>
      </c>
      <c r="I1649" t="s">
        <v>197</v>
      </c>
      <c r="J1649">
        <v>0.03</v>
      </c>
      <c r="K1649">
        <v>0.03</v>
      </c>
      <c r="L1649" t="s">
        <v>310</v>
      </c>
      <c r="M1649" t="s">
        <v>198</v>
      </c>
      <c r="N1649" t="s">
        <v>307</v>
      </c>
      <c r="O1649">
        <v>0</v>
      </c>
      <c r="P1649" t="s">
        <v>200</v>
      </c>
      <c r="Q1649">
        <v>51797</v>
      </c>
      <c r="R1649" t="s">
        <v>201</v>
      </c>
      <c r="S1649" t="s">
        <v>202</v>
      </c>
      <c r="T1649" t="s">
        <v>203</v>
      </c>
      <c r="U1649" t="s">
        <v>2511</v>
      </c>
      <c r="V1649" t="s">
        <v>2512</v>
      </c>
      <c r="W1649" t="s">
        <v>658</v>
      </c>
    </row>
    <row r="1650" spans="1:23" x14ac:dyDescent="0.25">
      <c r="A1650" s="15">
        <v>43220</v>
      </c>
      <c r="B1650" t="s">
        <v>310</v>
      </c>
      <c r="C1650" t="s">
        <v>208</v>
      </c>
      <c r="E1650" t="s">
        <v>195</v>
      </c>
      <c r="F1650">
        <v>0.05</v>
      </c>
      <c r="G1650">
        <v>0.05</v>
      </c>
      <c r="H1650" t="s">
        <v>196</v>
      </c>
      <c r="I1650" t="s">
        <v>197</v>
      </c>
      <c r="J1650">
        <v>0.05</v>
      </c>
      <c r="K1650">
        <v>0.05</v>
      </c>
      <c r="L1650" t="s">
        <v>310</v>
      </c>
      <c r="M1650" t="s">
        <v>198</v>
      </c>
      <c r="N1650" t="s">
        <v>307</v>
      </c>
      <c r="O1650">
        <v>0</v>
      </c>
      <c r="P1650" t="s">
        <v>200</v>
      </c>
      <c r="Q1650">
        <v>51799</v>
      </c>
      <c r="R1650" t="s">
        <v>201</v>
      </c>
      <c r="S1650" t="s">
        <v>202</v>
      </c>
      <c r="T1650" t="s">
        <v>203</v>
      </c>
      <c r="U1650" t="s">
        <v>2513</v>
      </c>
      <c r="V1650" t="s">
        <v>2514</v>
      </c>
      <c r="W1650" t="s">
        <v>658</v>
      </c>
    </row>
    <row r="1651" spans="1:23" x14ac:dyDescent="0.25">
      <c r="A1651" s="15">
        <v>43220</v>
      </c>
      <c r="B1651" t="s">
        <v>490</v>
      </c>
      <c r="C1651" t="s">
        <v>194</v>
      </c>
      <c r="E1651" t="s">
        <v>195</v>
      </c>
      <c r="F1651">
        <v>1972.35</v>
      </c>
      <c r="G1651">
        <v>1972.35</v>
      </c>
      <c r="H1651" t="s">
        <v>196</v>
      </c>
      <c r="I1651" t="s">
        <v>197</v>
      </c>
      <c r="J1651">
        <v>1972.35</v>
      </c>
      <c r="K1651">
        <v>1972.35</v>
      </c>
      <c r="L1651" t="s">
        <v>490</v>
      </c>
      <c r="M1651" t="s">
        <v>198</v>
      </c>
      <c r="N1651" t="s">
        <v>199</v>
      </c>
      <c r="O1651">
        <v>0</v>
      </c>
      <c r="P1651" t="s">
        <v>200</v>
      </c>
      <c r="Q1651">
        <v>51909</v>
      </c>
      <c r="R1651" t="s">
        <v>201</v>
      </c>
      <c r="S1651" t="s">
        <v>202</v>
      </c>
      <c r="T1651" t="s">
        <v>203</v>
      </c>
      <c r="U1651" t="s">
        <v>2515</v>
      </c>
      <c r="V1651" t="s">
        <v>2516</v>
      </c>
      <c r="W1651" t="s">
        <v>658</v>
      </c>
    </row>
    <row r="1652" spans="1:23" x14ac:dyDescent="0.25">
      <c r="A1652" s="15">
        <v>43220</v>
      </c>
      <c r="B1652" t="s">
        <v>490</v>
      </c>
      <c r="C1652" t="s">
        <v>194</v>
      </c>
      <c r="E1652" t="s">
        <v>195</v>
      </c>
      <c r="F1652">
        <v>1883.2</v>
      </c>
      <c r="G1652">
        <v>1883.2</v>
      </c>
      <c r="H1652" t="s">
        <v>196</v>
      </c>
      <c r="I1652" t="s">
        <v>197</v>
      </c>
      <c r="J1652">
        <v>1883.2</v>
      </c>
      <c r="K1652">
        <v>1883.2</v>
      </c>
      <c r="L1652" t="s">
        <v>490</v>
      </c>
      <c r="M1652" t="s">
        <v>198</v>
      </c>
      <c r="N1652" t="s">
        <v>199</v>
      </c>
      <c r="O1652">
        <v>0</v>
      </c>
      <c r="P1652" t="s">
        <v>200</v>
      </c>
      <c r="Q1652">
        <v>51919</v>
      </c>
      <c r="R1652" t="s">
        <v>201</v>
      </c>
      <c r="S1652" t="s">
        <v>202</v>
      </c>
      <c r="T1652" t="s">
        <v>203</v>
      </c>
      <c r="U1652" t="s">
        <v>2517</v>
      </c>
      <c r="V1652" t="s">
        <v>2518</v>
      </c>
      <c r="W1652" t="s">
        <v>658</v>
      </c>
    </row>
    <row r="1653" spans="1:23" x14ac:dyDescent="0.25">
      <c r="A1653" s="15">
        <v>43220</v>
      </c>
      <c r="B1653" t="s">
        <v>490</v>
      </c>
      <c r="C1653" t="s">
        <v>194</v>
      </c>
      <c r="E1653" t="s">
        <v>195</v>
      </c>
      <c r="F1653">
        <v>1591.5</v>
      </c>
      <c r="G1653">
        <v>1591.5</v>
      </c>
      <c r="H1653" t="s">
        <v>196</v>
      </c>
      <c r="I1653" t="s">
        <v>197</v>
      </c>
      <c r="J1653">
        <v>1591.5</v>
      </c>
      <c r="K1653">
        <v>1591.5</v>
      </c>
      <c r="L1653" t="s">
        <v>490</v>
      </c>
      <c r="M1653" t="s">
        <v>198</v>
      </c>
      <c r="N1653" t="s">
        <v>199</v>
      </c>
      <c r="O1653">
        <v>0</v>
      </c>
      <c r="P1653" t="s">
        <v>200</v>
      </c>
      <c r="Q1653">
        <v>51923</v>
      </c>
      <c r="R1653" t="s">
        <v>201</v>
      </c>
      <c r="S1653" t="s">
        <v>202</v>
      </c>
      <c r="T1653" t="s">
        <v>203</v>
      </c>
      <c r="U1653" t="s">
        <v>2519</v>
      </c>
      <c r="V1653" t="s">
        <v>2520</v>
      </c>
      <c r="W1653" t="s">
        <v>658</v>
      </c>
    </row>
    <row r="1654" spans="1:23" x14ac:dyDescent="0.25">
      <c r="A1654" s="15">
        <v>43220</v>
      </c>
      <c r="B1654" t="s">
        <v>490</v>
      </c>
      <c r="C1654" t="s">
        <v>194</v>
      </c>
      <c r="E1654" t="s">
        <v>195</v>
      </c>
      <c r="F1654">
        <v>1038</v>
      </c>
      <c r="G1654">
        <v>1038</v>
      </c>
      <c r="H1654" t="s">
        <v>196</v>
      </c>
      <c r="I1654" t="s">
        <v>197</v>
      </c>
      <c r="J1654">
        <v>1038</v>
      </c>
      <c r="K1654">
        <v>1038</v>
      </c>
      <c r="L1654" t="s">
        <v>490</v>
      </c>
      <c r="M1654" t="s">
        <v>198</v>
      </c>
      <c r="N1654" t="s">
        <v>199</v>
      </c>
      <c r="O1654">
        <v>0</v>
      </c>
      <c r="P1654" t="s">
        <v>200</v>
      </c>
      <c r="Q1654">
        <v>51924</v>
      </c>
      <c r="R1654" t="s">
        <v>201</v>
      </c>
      <c r="S1654" t="s">
        <v>202</v>
      </c>
      <c r="T1654" t="s">
        <v>203</v>
      </c>
      <c r="U1654" t="s">
        <v>2521</v>
      </c>
      <c r="V1654" t="s">
        <v>2522</v>
      </c>
      <c r="W1654" t="s">
        <v>658</v>
      </c>
    </row>
    <row r="1655" spans="1:23" x14ac:dyDescent="0.25">
      <c r="A1655" s="15">
        <v>43220</v>
      </c>
      <c r="B1655" t="s">
        <v>458</v>
      </c>
      <c r="C1655" t="s">
        <v>194</v>
      </c>
      <c r="E1655" t="s">
        <v>195</v>
      </c>
      <c r="F1655">
        <v>820</v>
      </c>
      <c r="G1655">
        <v>820</v>
      </c>
      <c r="H1655" t="s">
        <v>196</v>
      </c>
      <c r="I1655" t="s">
        <v>197</v>
      </c>
      <c r="J1655">
        <v>820</v>
      </c>
      <c r="K1655">
        <v>820</v>
      </c>
      <c r="L1655" t="s">
        <v>458</v>
      </c>
      <c r="M1655" t="s">
        <v>198</v>
      </c>
      <c r="N1655" t="s">
        <v>199</v>
      </c>
      <c r="O1655">
        <v>0</v>
      </c>
      <c r="P1655" t="s">
        <v>200</v>
      </c>
      <c r="Q1655">
        <v>51925</v>
      </c>
      <c r="R1655" t="s">
        <v>201</v>
      </c>
      <c r="S1655" t="s">
        <v>202</v>
      </c>
      <c r="T1655" t="s">
        <v>203</v>
      </c>
      <c r="U1655" t="s">
        <v>2523</v>
      </c>
      <c r="V1655" t="s">
        <v>2524</v>
      </c>
      <c r="W1655" t="s">
        <v>658</v>
      </c>
    </row>
    <row r="1656" spans="1:23" x14ac:dyDescent="0.25">
      <c r="A1656" s="15">
        <v>43220</v>
      </c>
      <c r="B1656" t="s">
        <v>517</v>
      </c>
      <c r="C1656" t="s">
        <v>207</v>
      </c>
      <c r="E1656" t="s">
        <v>195</v>
      </c>
      <c r="F1656">
        <v>19.75</v>
      </c>
      <c r="G1656">
        <v>19.75</v>
      </c>
      <c r="H1656" t="s">
        <v>196</v>
      </c>
      <c r="I1656" t="s">
        <v>197</v>
      </c>
      <c r="J1656">
        <v>19.75</v>
      </c>
      <c r="K1656">
        <v>19.75</v>
      </c>
      <c r="L1656" t="s">
        <v>517</v>
      </c>
      <c r="M1656" t="s">
        <v>198</v>
      </c>
      <c r="N1656" t="s">
        <v>518</v>
      </c>
      <c r="O1656">
        <v>0</v>
      </c>
      <c r="P1656" t="s">
        <v>200</v>
      </c>
      <c r="Q1656">
        <v>51939</v>
      </c>
      <c r="R1656" t="s">
        <v>201</v>
      </c>
      <c r="S1656" t="s">
        <v>202</v>
      </c>
      <c r="T1656" t="s">
        <v>203</v>
      </c>
      <c r="U1656" t="s">
        <v>2525</v>
      </c>
      <c r="V1656" t="s">
        <v>2526</v>
      </c>
      <c r="W1656" t="s">
        <v>658</v>
      </c>
    </row>
    <row r="1657" spans="1:23" x14ac:dyDescent="0.25">
      <c r="A1657" s="15">
        <v>43220</v>
      </c>
      <c r="B1657" t="s">
        <v>521</v>
      </c>
      <c r="C1657" t="s">
        <v>211</v>
      </c>
      <c r="E1657" t="s">
        <v>195</v>
      </c>
      <c r="F1657">
        <v>2518.5500000000002</v>
      </c>
      <c r="G1657">
        <v>2518.5500000000002</v>
      </c>
      <c r="H1657" t="s">
        <v>196</v>
      </c>
      <c r="I1657" t="s">
        <v>197</v>
      </c>
      <c r="J1657">
        <v>2518.5500000000002</v>
      </c>
      <c r="K1657">
        <v>2518.5500000000002</v>
      </c>
      <c r="L1657" t="s">
        <v>521</v>
      </c>
      <c r="M1657" t="s">
        <v>198</v>
      </c>
      <c r="N1657" t="s">
        <v>518</v>
      </c>
      <c r="O1657">
        <v>0</v>
      </c>
      <c r="P1657" t="s">
        <v>200</v>
      </c>
      <c r="Q1657">
        <v>51937</v>
      </c>
      <c r="R1657" t="s">
        <v>201</v>
      </c>
      <c r="S1657" t="s">
        <v>202</v>
      </c>
      <c r="T1657" t="s">
        <v>203</v>
      </c>
      <c r="U1657" t="s">
        <v>2525</v>
      </c>
      <c r="V1657" t="s">
        <v>2527</v>
      </c>
      <c r="W1657" t="s">
        <v>658</v>
      </c>
    </row>
    <row r="1658" spans="1:23" x14ac:dyDescent="0.25">
      <c r="A1658" s="15">
        <v>43220</v>
      </c>
      <c r="B1658" t="s">
        <v>521</v>
      </c>
      <c r="C1658" t="s">
        <v>208</v>
      </c>
      <c r="E1658" t="s">
        <v>195</v>
      </c>
      <c r="F1658">
        <v>10200.68</v>
      </c>
      <c r="G1658">
        <v>10200.68</v>
      </c>
      <c r="H1658" t="s">
        <v>196</v>
      </c>
      <c r="I1658" t="s">
        <v>197</v>
      </c>
      <c r="J1658">
        <v>10200.68</v>
      </c>
      <c r="K1658">
        <v>10200.68</v>
      </c>
      <c r="L1658" t="s">
        <v>521</v>
      </c>
      <c r="M1658" t="s">
        <v>198</v>
      </c>
      <c r="N1658" t="s">
        <v>518</v>
      </c>
      <c r="O1658">
        <v>0</v>
      </c>
      <c r="P1658" t="s">
        <v>200</v>
      </c>
      <c r="Q1658">
        <v>51937</v>
      </c>
      <c r="R1658" t="s">
        <v>201</v>
      </c>
      <c r="S1658" t="s">
        <v>202</v>
      </c>
      <c r="T1658" t="s">
        <v>203</v>
      </c>
      <c r="U1658" t="s">
        <v>2525</v>
      </c>
      <c r="V1658" t="s">
        <v>2527</v>
      </c>
      <c r="W1658" t="s">
        <v>658</v>
      </c>
    </row>
    <row r="1659" spans="1:23" x14ac:dyDescent="0.25">
      <c r="A1659" s="15">
        <v>43220</v>
      </c>
      <c r="B1659" t="s">
        <v>521</v>
      </c>
      <c r="C1659" t="s">
        <v>207</v>
      </c>
      <c r="E1659" t="s">
        <v>195</v>
      </c>
      <c r="F1659">
        <v>8084.68</v>
      </c>
      <c r="G1659">
        <v>8084.68</v>
      </c>
      <c r="H1659" t="s">
        <v>196</v>
      </c>
      <c r="I1659" t="s">
        <v>197</v>
      </c>
      <c r="J1659">
        <v>8084.68</v>
      </c>
      <c r="K1659">
        <v>8084.68</v>
      </c>
      <c r="L1659" t="s">
        <v>521</v>
      </c>
      <c r="M1659" t="s">
        <v>198</v>
      </c>
      <c r="N1659" t="s">
        <v>518</v>
      </c>
      <c r="O1659">
        <v>0</v>
      </c>
      <c r="P1659" t="s">
        <v>200</v>
      </c>
      <c r="Q1659">
        <v>51937</v>
      </c>
      <c r="R1659" t="s">
        <v>201</v>
      </c>
      <c r="S1659" t="s">
        <v>202</v>
      </c>
      <c r="T1659" t="s">
        <v>203</v>
      </c>
      <c r="U1659" t="s">
        <v>2525</v>
      </c>
      <c r="V1659" t="s">
        <v>2527</v>
      </c>
      <c r="W1659" t="s">
        <v>658</v>
      </c>
    </row>
    <row r="1660" spans="1:23" x14ac:dyDescent="0.25">
      <c r="A1660" s="15">
        <v>43220</v>
      </c>
      <c r="B1660" t="s">
        <v>521</v>
      </c>
      <c r="C1660" t="s">
        <v>194</v>
      </c>
      <c r="E1660" t="s">
        <v>195</v>
      </c>
      <c r="F1660">
        <v>50576.99</v>
      </c>
      <c r="G1660">
        <v>50576.99</v>
      </c>
      <c r="H1660" t="s">
        <v>196</v>
      </c>
      <c r="I1660" t="s">
        <v>197</v>
      </c>
      <c r="J1660">
        <v>50576.99</v>
      </c>
      <c r="K1660">
        <v>50576.99</v>
      </c>
      <c r="L1660" t="s">
        <v>521</v>
      </c>
      <c r="M1660" t="s">
        <v>198</v>
      </c>
      <c r="N1660" t="s">
        <v>518</v>
      </c>
      <c r="O1660">
        <v>0</v>
      </c>
      <c r="P1660" t="s">
        <v>200</v>
      </c>
      <c r="Q1660">
        <v>51937</v>
      </c>
      <c r="R1660" t="s">
        <v>201</v>
      </c>
      <c r="S1660" t="s">
        <v>202</v>
      </c>
      <c r="T1660" t="s">
        <v>203</v>
      </c>
      <c r="U1660" t="s">
        <v>2525</v>
      </c>
      <c r="V1660" t="s">
        <v>2527</v>
      </c>
      <c r="W1660" t="s">
        <v>658</v>
      </c>
    </row>
    <row r="1661" spans="1:23" x14ac:dyDescent="0.25">
      <c r="A1661" s="15">
        <v>43220</v>
      </c>
      <c r="B1661" t="s">
        <v>521</v>
      </c>
      <c r="C1661" t="s">
        <v>212</v>
      </c>
      <c r="E1661" t="s">
        <v>195</v>
      </c>
      <c r="F1661">
        <v>5365</v>
      </c>
      <c r="G1661">
        <v>5365</v>
      </c>
      <c r="H1661" t="s">
        <v>196</v>
      </c>
      <c r="I1661" t="s">
        <v>197</v>
      </c>
      <c r="J1661">
        <v>5365</v>
      </c>
      <c r="K1661">
        <v>5365</v>
      </c>
      <c r="L1661" t="s">
        <v>521</v>
      </c>
      <c r="M1661" t="s">
        <v>198</v>
      </c>
      <c r="N1661" t="s">
        <v>518</v>
      </c>
      <c r="O1661">
        <v>0</v>
      </c>
      <c r="P1661" t="s">
        <v>200</v>
      </c>
      <c r="Q1661">
        <v>51937</v>
      </c>
      <c r="R1661" t="s">
        <v>201</v>
      </c>
      <c r="S1661" t="s">
        <v>202</v>
      </c>
      <c r="T1661" t="s">
        <v>203</v>
      </c>
      <c r="U1661" t="s">
        <v>2525</v>
      </c>
      <c r="V1661" t="s">
        <v>2527</v>
      </c>
      <c r="W1661" t="s">
        <v>658</v>
      </c>
    </row>
    <row r="1662" spans="1:23" x14ac:dyDescent="0.25">
      <c r="A1662" s="15">
        <v>43220</v>
      </c>
      <c r="B1662" t="s">
        <v>523</v>
      </c>
      <c r="C1662" t="s">
        <v>212</v>
      </c>
      <c r="E1662" t="s">
        <v>195</v>
      </c>
      <c r="F1662">
        <v>1882.1</v>
      </c>
      <c r="G1662">
        <v>1882.1</v>
      </c>
      <c r="H1662" t="s">
        <v>196</v>
      </c>
      <c r="I1662" t="s">
        <v>197</v>
      </c>
      <c r="J1662">
        <v>1882.1</v>
      </c>
      <c r="K1662">
        <v>1882.1</v>
      </c>
      <c r="L1662" t="s">
        <v>523</v>
      </c>
      <c r="M1662" t="s">
        <v>198</v>
      </c>
      <c r="N1662" t="s">
        <v>518</v>
      </c>
      <c r="O1662">
        <v>0</v>
      </c>
      <c r="P1662" t="s">
        <v>200</v>
      </c>
      <c r="Q1662">
        <v>51940</v>
      </c>
      <c r="R1662" t="s">
        <v>201</v>
      </c>
      <c r="S1662" t="s">
        <v>202</v>
      </c>
      <c r="T1662" t="s">
        <v>203</v>
      </c>
      <c r="U1662" t="s">
        <v>2528</v>
      </c>
      <c r="V1662" t="s">
        <v>2529</v>
      </c>
      <c r="W1662" t="s">
        <v>658</v>
      </c>
    </row>
    <row r="1663" spans="1:23" x14ac:dyDescent="0.25">
      <c r="A1663" s="15">
        <v>43220</v>
      </c>
      <c r="B1663" t="s">
        <v>523</v>
      </c>
      <c r="C1663" t="s">
        <v>211</v>
      </c>
      <c r="E1663" t="s">
        <v>195</v>
      </c>
      <c r="F1663">
        <v>948</v>
      </c>
      <c r="G1663">
        <v>948</v>
      </c>
      <c r="H1663" t="s">
        <v>196</v>
      </c>
      <c r="I1663" t="s">
        <v>197</v>
      </c>
      <c r="J1663">
        <v>948</v>
      </c>
      <c r="K1663">
        <v>948</v>
      </c>
      <c r="L1663" t="s">
        <v>523</v>
      </c>
      <c r="M1663" t="s">
        <v>198</v>
      </c>
      <c r="N1663" t="s">
        <v>518</v>
      </c>
      <c r="O1663">
        <v>0</v>
      </c>
      <c r="P1663" t="s">
        <v>200</v>
      </c>
      <c r="Q1663">
        <v>51940</v>
      </c>
      <c r="R1663" t="s">
        <v>201</v>
      </c>
      <c r="S1663" t="s">
        <v>202</v>
      </c>
      <c r="T1663" t="s">
        <v>203</v>
      </c>
      <c r="U1663" t="s">
        <v>2528</v>
      </c>
      <c r="V1663" t="s">
        <v>2529</v>
      </c>
      <c r="W1663" t="s">
        <v>658</v>
      </c>
    </row>
    <row r="1664" spans="1:23" x14ac:dyDescent="0.25">
      <c r="A1664" s="15">
        <v>43220</v>
      </c>
      <c r="B1664" t="s">
        <v>523</v>
      </c>
      <c r="C1664" t="s">
        <v>208</v>
      </c>
      <c r="E1664" t="s">
        <v>195</v>
      </c>
      <c r="F1664">
        <v>3070.77</v>
      </c>
      <c r="G1664">
        <v>3070.77</v>
      </c>
      <c r="H1664" t="s">
        <v>196</v>
      </c>
      <c r="I1664" t="s">
        <v>197</v>
      </c>
      <c r="J1664">
        <v>3070.77</v>
      </c>
      <c r="K1664">
        <v>3070.77</v>
      </c>
      <c r="L1664" t="s">
        <v>523</v>
      </c>
      <c r="M1664" t="s">
        <v>198</v>
      </c>
      <c r="N1664" t="s">
        <v>518</v>
      </c>
      <c r="O1664">
        <v>0</v>
      </c>
      <c r="P1664" t="s">
        <v>200</v>
      </c>
      <c r="Q1664">
        <v>51940</v>
      </c>
      <c r="R1664" t="s">
        <v>201</v>
      </c>
      <c r="S1664" t="s">
        <v>202</v>
      </c>
      <c r="T1664" t="s">
        <v>203</v>
      </c>
      <c r="U1664" t="s">
        <v>2528</v>
      </c>
      <c r="V1664" t="s">
        <v>2529</v>
      </c>
      <c r="W1664" t="s">
        <v>658</v>
      </c>
    </row>
    <row r="1665" spans="1:23" x14ac:dyDescent="0.25">
      <c r="A1665" s="15">
        <v>43220</v>
      </c>
      <c r="B1665" t="s">
        <v>523</v>
      </c>
      <c r="C1665" t="s">
        <v>207</v>
      </c>
      <c r="E1665" t="s">
        <v>195</v>
      </c>
      <c r="F1665">
        <v>2352.83</v>
      </c>
      <c r="G1665">
        <v>2352.83</v>
      </c>
      <c r="H1665" t="s">
        <v>196</v>
      </c>
      <c r="I1665" t="s">
        <v>197</v>
      </c>
      <c r="J1665">
        <v>2352.83</v>
      </c>
      <c r="K1665">
        <v>2352.83</v>
      </c>
      <c r="L1665" t="s">
        <v>523</v>
      </c>
      <c r="M1665" t="s">
        <v>198</v>
      </c>
      <c r="N1665" t="s">
        <v>518</v>
      </c>
      <c r="O1665">
        <v>0</v>
      </c>
      <c r="P1665" t="s">
        <v>200</v>
      </c>
      <c r="Q1665">
        <v>51940</v>
      </c>
      <c r="R1665" t="s">
        <v>201</v>
      </c>
      <c r="S1665" t="s">
        <v>202</v>
      </c>
      <c r="T1665" t="s">
        <v>203</v>
      </c>
      <c r="U1665" t="s">
        <v>2528</v>
      </c>
      <c r="V1665" t="s">
        <v>2529</v>
      </c>
      <c r="W1665" t="s">
        <v>658</v>
      </c>
    </row>
    <row r="1666" spans="1:23" x14ac:dyDescent="0.25">
      <c r="A1666" s="15">
        <v>43220</v>
      </c>
      <c r="B1666" t="s">
        <v>523</v>
      </c>
      <c r="C1666" t="s">
        <v>194</v>
      </c>
      <c r="E1666" t="s">
        <v>195</v>
      </c>
      <c r="F1666">
        <v>15095.2</v>
      </c>
      <c r="G1666">
        <v>15095.2</v>
      </c>
      <c r="H1666" t="s">
        <v>196</v>
      </c>
      <c r="I1666" t="s">
        <v>197</v>
      </c>
      <c r="J1666">
        <v>15095.2</v>
      </c>
      <c r="K1666">
        <v>15095.2</v>
      </c>
      <c r="L1666" t="s">
        <v>523</v>
      </c>
      <c r="M1666" t="s">
        <v>198</v>
      </c>
      <c r="N1666" t="s">
        <v>518</v>
      </c>
      <c r="O1666">
        <v>0</v>
      </c>
      <c r="P1666" t="s">
        <v>200</v>
      </c>
      <c r="Q1666">
        <v>51940</v>
      </c>
      <c r="R1666" t="s">
        <v>201</v>
      </c>
      <c r="S1666" t="s">
        <v>202</v>
      </c>
      <c r="T1666" t="s">
        <v>203</v>
      </c>
      <c r="U1666" t="s">
        <v>2528</v>
      </c>
      <c r="V1666" t="s">
        <v>2529</v>
      </c>
      <c r="W1666" t="s">
        <v>658</v>
      </c>
    </row>
    <row r="1667" spans="1:23" x14ac:dyDescent="0.25">
      <c r="A1667" s="15">
        <v>43220</v>
      </c>
      <c r="B1667" t="s">
        <v>526</v>
      </c>
      <c r="C1667" t="s">
        <v>212</v>
      </c>
      <c r="E1667" t="s">
        <v>195</v>
      </c>
      <c r="F1667">
        <v>384.95</v>
      </c>
      <c r="G1667">
        <v>384.95</v>
      </c>
      <c r="H1667" t="s">
        <v>196</v>
      </c>
      <c r="I1667" t="s">
        <v>197</v>
      </c>
      <c r="J1667">
        <v>384.95</v>
      </c>
      <c r="K1667">
        <v>384.95</v>
      </c>
      <c r="L1667" t="s">
        <v>526</v>
      </c>
      <c r="M1667" t="s">
        <v>198</v>
      </c>
      <c r="N1667" t="s">
        <v>518</v>
      </c>
      <c r="O1667">
        <v>0</v>
      </c>
      <c r="P1667" t="s">
        <v>200</v>
      </c>
      <c r="Q1667">
        <v>51941</v>
      </c>
      <c r="R1667" t="s">
        <v>201</v>
      </c>
      <c r="S1667" t="s">
        <v>202</v>
      </c>
      <c r="T1667" t="s">
        <v>203</v>
      </c>
      <c r="U1667" t="s">
        <v>2528</v>
      </c>
      <c r="V1667" t="s">
        <v>2530</v>
      </c>
      <c r="W1667" t="s">
        <v>658</v>
      </c>
    </row>
    <row r="1668" spans="1:23" x14ac:dyDescent="0.25">
      <c r="A1668" s="15">
        <v>43220</v>
      </c>
      <c r="B1668" t="s">
        <v>526</v>
      </c>
      <c r="C1668" t="s">
        <v>211</v>
      </c>
      <c r="E1668" t="s">
        <v>195</v>
      </c>
      <c r="F1668">
        <v>220.36</v>
      </c>
      <c r="G1668">
        <v>220.36</v>
      </c>
      <c r="H1668" t="s">
        <v>196</v>
      </c>
      <c r="I1668" t="s">
        <v>197</v>
      </c>
      <c r="J1668">
        <v>220.36</v>
      </c>
      <c r="K1668">
        <v>220.36</v>
      </c>
      <c r="L1668" t="s">
        <v>526</v>
      </c>
      <c r="M1668" t="s">
        <v>198</v>
      </c>
      <c r="N1668" t="s">
        <v>518</v>
      </c>
      <c r="O1668">
        <v>0</v>
      </c>
      <c r="P1668" t="s">
        <v>200</v>
      </c>
      <c r="Q1668">
        <v>51941</v>
      </c>
      <c r="R1668" t="s">
        <v>201</v>
      </c>
      <c r="S1668" t="s">
        <v>202</v>
      </c>
      <c r="T1668" t="s">
        <v>203</v>
      </c>
      <c r="U1668" t="s">
        <v>2528</v>
      </c>
      <c r="V1668" t="s">
        <v>2530</v>
      </c>
      <c r="W1668" t="s">
        <v>658</v>
      </c>
    </row>
    <row r="1669" spans="1:23" x14ac:dyDescent="0.25">
      <c r="A1669" s="15">
        <v>43220</v>
      </c>
      <c r="B1669" t="s">
        <v>526</v>
      </c>
      <c r="C1669" t="s">
        <v>208</v>
      </c>
      <c r="E1669" t="s">
        <v>195</v>
      </c>
      <c r="F1669">
        <v>685.37</v>
      </c>
      <c r="G1669">
        <v>685.37</v>
      </c>
      <c r="H1669" t="s">
        <v>196</v>
      </c>
      <c r="I1669" t="s">
        <v>197</v>
      </c>
      <c r="J1669">
        <v>685.37</v>
      </c>
      <c r="K1669">
        <v>685.37</v>
      </c>
      <c r="L1669" t="s">
        <v>526</v>
      </c>
      <c r="M1669" t="s">
        <v>198</v>
      </c>
      <c r="N1669" t="s">
        <v>518</v>
      </c>
      <c r="O1669">
        <v>0</v>
      </c>
      <c r="P1669" t="s">
        <v>200</v>
      </c>
      <c r="Q1669">
        <v>51941</v>
      </c>
      <c r="R1669" t="s">
        <v>201</v>
      </c>
      <c r="S1669" t="s">
        <v>202</v>
      </c>
      <c r="T1669" t="s">
        <v>203</v>
      </c>
      <c r="U1669" t="s">
        <v>2528</v>
      </c>
      <c r="V1669" t="s">
        <v>2530</v>
      </c>
      <c r="W1669" t="s">
        <v>658</v>
      </c>
    </row>
    <row r="1670" spans="1:23" x14ac:dyDescent="0.25">
      <c r="A1670" s="15">
        <v>43220</v>
      </c>
      <c r="B1670" t="s">
        <v>526</v>
      </c>
      <c r="C1670" t="s">
        <v>207</v>
      </c>
      <c r="E1670" t="s">
        <v>195</v>
      </c>
      <c r="F1670">
        <v>760.2</v>
      </c>
      <c r="G1670">
        <v>760.2</v>
      </c>
      <c r="H1670" t="s">
        <v>196</v>
      </c>
      <c r="I1670" t="s">
        <v>197</v>
      </c>
      <c r="J1670">
        <v>760.2</v>
      </c>
      <c r="K1670">
        <v>760.2</v>
      </c>
      <c r="L1670" t="s">
        <v>526</v>
      </c>
      <c r="M1670" t="s">
        <v>198</v>
      </c>
      <c r="N1670" t="s">
        <v>518</v>
      </c>
      <c r="O1670">
        <v>0</v>
      </c>
      <c r="P1670" t="s">
        <v>200</v>
      </c>
      <c r="Q1670">
        <v>51941</v>
      </c>
      <c r="R1670" t="s">
        <v>201</v>
      </c>
      <c r="S1670" t="s">
        <v>202</v>
      </c>
      <c r="T1670" t="s">
        <v>203</v>
      </c>
      <c r="U1670" t="s">
        <v>2528</v>
      </c>
      <c r="V1670" t="s">
        <v>2530</v>
      </c>
      <c r="W1670" t="s">
        <v>658</v>
      </c>
    </row>
    <row r="1671" spans="1:23" x14ac:dyDescent="0.25">
      <c r="A1671" s="15">
        <v>43220</v>
      </c>
      <c r="B1671" t="s">
        <v>526</v>
      </c>
      <c r="C1671" t="s">
        <v>194</v>
      </c>
      <c r="E1671" t="s">
        <v>195</v>
      </c>
      <c r="F1671">
        <v>4715.8</v>
      </c>
      <c r="G1671">
        <v>4715.8</v>
      </c>
      <c r="H1671" t="s">
        <v>196</v>
      </c>
      <c r="I1671" t="s">
        <v>197</v>
      </c>
      <c r="J1671">
        <v>4715.8</v>
      </c>
      <c r="K1671">
        <v>4715.8</v>
      </c>
      <c r="L1671" t="s">
        <v>526</v>
      </c>
      <c r="M1671" t="s">
        <v>198</v>
      </c>
      <c r="N1671" t="s">
        <v>518</v>
      </c>
      <c r="O1671">
        <v>0</v>
      </c>
      <c r="P1671" t="s">
        <v>200</v>
      </c>
      <c r="Q1671">
        <v>51941</v>
      </c>
      <c r="R1671" t="s">
        <v>201</v>
      </c>
      <c r="S1671" t="s">
        <v>202</v>
      </c>
      <c r="T1671" t="s">
        <v>203</v>
      </c>
      <c r="U1671" t="s">
        <v>2528</v>
      </c>
      <c r="V1671" t="s">
        <v>2530</v>
      </c>
      <c r="W1671" t="s">
        <v>658</v>
      </c>
    </row>
    <row r="1672" spans="1:23" x14ac:dyDescent="0.25">
      <c r="A1672" s="15">
        <v>43220</v>
      </c>
      <c r="B1672" t="s">
        <v>528</v>
      </c>
      <c r="C1672" t="s">
        <v>212</v>
      </c>
      <c r="E1672" t="s">
        <v>195</v>
      </c>
      <c r="F1672">
        <v>96.03</v>
      </c>
      <c r="G1672">
        <v>96.03</v>
      </c>
      <c r="H1672" t="s">
        <v>196</v>
      </c>
      <c r="I1672" t="s">
        <v>197</v>
      </c>
      <c r="J1672">
        <v>96.03</v>
      </c>
      <c r="K1672">
        <v>96.03</v>
      </c>
      <c r="L1672" t="s">
        <v>528</v>
      </c>
      <c r="M1672" t="s">
        <v>198</v>
      </c>
      <c r="N1672" t="s">
        <v>518</v>
      </c>
      <c r="O1672">
        <v>0</v>
      </c>
      <c r="P1672" t="s">
        <v>200</v>
      </c>
      <c r="Q1672">
        <v>51942</v>
      </c>
      <c r="R1672" t="s">
        <v>201</v>
      </c>
      <c r="S1672" t="s">
        <v>202</v>
      </c>
      <c r="T1672" t="s">
        <v>203</v>
      </c>
      <c r="U1672" t="s">
        <v>2528</v>
      </c>
      <c r="V1672" t="s">
        <v>2531</v>
      </c>
      <c r="W1672" t="s">
        <v>658</v>
      </c>
    </row>
    <row r="1673" spans="1:23" x14ac:dyDescent="0.25">
      <c r="A1673" s="15">
        <v>43220</v>
      </c>
      <c r="B1673" t="s">
        <v>528</v>
      </c>
      <c r="C1673" t="s">
        <v>211</v>
      </c>
      <c r="E1673" t="s">
        <v>195</v>
      </c>
      <c r="F1673">
        <v>42.58</v>
      </c>
      <c r="G1673">
        <v>42.58</v>
      </c>
      <c r="H1673" t="s">
        <v>196</v>
      </c>
      <c r="I1673" t="s">
        <v>197</v>
      </c>
      <c r="J1673">
        <v>42.58</v>
      </c>
      <c r="K1673">
        <v>42.58</v>
      </c>
      <c r="L1673" t="s">
        <v>528</v>
      </c>
      <c r="M1673" t="s">
        <v>198</v>
      </c>
      <c r="N1673" t="s">
        <v>518</v>
      </c>
      <c r="O1673">
        <v>0</v>
      </c>
      <c r="P1673" t="s">
        <v>200</v>
      </c>
      <c r="Q1673">
        <v>51942</v>
      </c>
      <c r="R1673" t="s">
        <v>201</v>
      </c>
      <c r="S1673" t="s">
        <v>202</v>
      </c>
      <c r="T1673" t="s">
        <v>203</v>
      </c>
      <c r="U1673" t="s">
        <v>2528</v>
      </c>
      <c r="V1673" t="s">
        <v>2531</v>
      </c>
      <c r="W1673" t="s">
        <v>658</v>
      </c>
    </row>
    <row r="1674" spans="1:23" x14ac:dyDescent="0.25">
      <c r="A1674" s="15">
        <v>43220</v>
      </c>
      <c r="B1674" t="s">
        <v>528</v>
      </c>
      <c r="C1674" t="s">
        <v>208</v>
      </c>
      <c r="E1674" t="s">
        <v>195</v>
      </c>
      <c r="F1674">
        <v>182.59</v>
      </c>
      <c r="G1674">
        <v>182.59</v>
      </c>
      <c r="H1674" t="s">
        <v>196</v>
      </c>
      <c r="I1674" t="s">
        <v>197</v>
      </c>
      <c r="J1674">
        <v>182.59</v>
      </c>
      <c r="K1674">
        <v>182.59</v>
      </c>
      <c r="L1674" t="s">
        <v>528</v>
      </c>
      <c r="M1674" t="s">
        <v>198</v>
      </c>
      <c r="N1674" t="s">
        <v>518</v>
      </c>
      <c r="O1674">
        <v>0</v>
      </c>
      <c r="P1674" t="s">
        <v>200</v>
      </c>
      <c r="Q1674">
        <v>51942</v>
      </c>
      <c r="R1674" t="s">
        <v>201</v>
      </c>
      <c r="S1674" t="s">
        <v>202</v>
      </c>
      <c r="T1674" t="s">
        <v>203</v>
      </c>
      <c r="U1674" t="s">
        <v>2528</v>
      </c>
      <c r="V1674" t="s">
        <v>2531</v>
      </c>
      <c r="W1674" t="s">
        <v>658</v>
      </c>
    </row>
    <row r="1675" spans="1:23" x14ac:dyDescent="0.25">
      <c r="A1675" s="15">
        <v>43220</v>
      </c>
      <c r="B1675" t="s">
        <v>528</v>
      </c>
      <c r="C1675" t="s">
        <v>207</v>
      </c>
      <c r="E1675" t="s">
        <v>195</v>
      </c>
      <c r="F1675">
        <v>174.7</v>
      </c>
      <c r="G1675">
        <v>174.7</v>
      </c>
      <c r="H1675" t="s">
        <v>196</v>
      </c>
      <c r="I1675" t="s">
        <v>197</v>
      </c>
      <c r="J1675">
        <v>174.7</v>
      </c>
      <c r="K1675">
        <v>174.7</v>
      </c>
      <c r="L1675" t="s">
        <v>528</v>
      </c>
      <c r="M1675" t="s">
        <v>198</v>
      </c>
      <c r="N1675" t="s">
        <v>518</v>
      </c>
      <c r="O1675">
        <v>0</v>
      </c>
      <c r="P1675" t="s">
        <v>200</v>
      </c>
      <c r="Q1675">
        <v>51942</v>
      </c>
      <c r="R1675" t="s">
        <v>201</v>
      </c>
      <c r="S1675" t="s">
        <v>202</v>
      </c>
      <c r="T1675" t="s">
        <v>203</v>
      </c>
      <c r="U1675" t="s">
        <v>2528</v>
      </c>
      <c r="V1675" t="s">
        <v>2531</v>
      </c>
      <c r="W1675" t="s">
        <v>658</v>
      </c>
    </row>
    <row r="1676" spans="1:23" x14ac:dyDescent="0.25">
      <c r="A1676" s="15">
        <v>43220</v>
      </c>
      <c r="B1676" t="s">
        <v>528</v>
      </c>
      <c r="C1676" t="s">
        <v>194</v>
      </c>
      <c r="E1676" t="s">
        <v>195</v>
      </c>
      <c r="F1676">
        <v>1100.8</v>
      </c>
      <c r="G1676">
        <v>1100.8</v>
      </c>
      <c r="H1676" t="s">
        <v>196</v>
      </c>
      <c r="I1676" t="s">
        <v>197</v>
      </c>
      <c r="J1676">
        <v>1100.8</v>
      </c>
      <c r="K1676">
        <v>1100.8</v>
      </c>
      <c r="L1676" t="s">
        <v>528</v>
      </c>
      <c r="M1676" t="s">
        <v>198</v>
      </c>
      <c r="N1676" t="s">
        <v>518</v>
      </c>
      <c r="O1676">
        <v>0</v>
      </c>
      <c r="P1676" t="s">
        <v>200</v>
      </c>
      <c r="Q1676">
        <v>51942</v>
      </c>
      <c r="R1676" t="s">
        <v>201</v>
      </c>
      <c r="S1676" t="s">
        <v>202</v>
      </c>
      <c r="T1676" t="s">
        <v>203</v>
      </c>
      <c r="U1676" t="s">
        <v>2528</v>
      </c>
      <c r="V1676" t="s">
        <v>2531</v>
      </c>
      <c r="W1676" t="s">
        <v>658</v>
      </c>
    </row>
    <row r="1677" spans="1:23" x14ac:dyDescent="0.25">
      <c r="A1677" s="15">
        <v>43220</v>
      </c>
      <c r="B1677" t="s">
        <v>530</v>
      </c>
      <c r="C1677" t="s">
        <v>212</v>
      </c>
      <c r="E1677" t="s">
        <v>195</v>
      </c>
      <c r="F1677">
        <v>61.88</v>
      </c>
      <c r="G1677">
        <v>61.88</v>
      </c>
      <c r="H1677" t="s">
        <v>196</v>
      </c>
      <c r="I1677" t="s">
        <v>197</v>
      </c>
      <c r="J1677">
        <v>61.88</v>
      </c>
      <c r="K1677">
        <v>61.88</v>
      </c>
      <c r="L1677" t="s">
        <v>530</v>
      </c>
      <c r="M1677" t="s">
        <v>198</v>
      </c>
      <c r="N1677" t="s">
        <v>518</v>
      </c>
      <c r="O1677">
        <v>0</v>
      </c>
      <c r="P1677" t="s">
        <v>200</v>
      </c>
      <c r="Q1677">
        <v>51943</v>
      </c>
      <c r="R1677" t="s">
        <v>201</v>
      </c>
      <c r="S1677" t="s">
        <v>202</v>
      </c>
      <c r="T1677" t="s">
        <v>203</v>
      </c>
      <c r="U1677" t="s">
        <v>2528</v>
      </c>
      <c r="V1677" t="s">
        <v>2532</v>
      </c>
      <c r="W1677" t="s">
        <v>658</v>
      </c>
    </row>
    <row r="1678" spans="1:23" x14ac:dyDescent="0.25">
      <c r="A1678" s="15">
        <v>43220</v>
      </c>
      <c r="B1678" t="s">
        <v>530</v>
      </c>
      <c r="C1678" t="s">
        <v>208</v>
      </c>
      <c r="E1678" t="s">
        <v>195</v>
      </c>
      <c r="F1678">
        <v>123.76</v>
      </c>
      <c r="G1678">
        <v>123.76</v>
      </c>
      <c r="H1678" t="s">
        <v>196</v>
      </c>
      <c r="I1678" t="s">
        <v>197</v>
      </c>
      <c r="J1678">
        <v>123.76</v>
      </c>
      <c r="K1678">
        <v>123.76</v>
      </c>
      <c r="L1678" t="s">
        <v>530</v>
      </c>
      <c r="M1678" t="s">
        <v>198</v>
      </c>
      <c r="N1678" t="s">
        <v>518</v>
      </c>
      <c r="O1678">
        <v>0</v>
      </c>
      <c r="P1678" t="s">
        <v>200</v>
      </c>
      <c r="Q1678">
        <v>51943</v>
      </c>
      <c r="R1678" t="s">
        <v>201</v>
      </c>
      <c r="S1678" t="s">
        <v>202</v>
      </c>
      <c r="T1678" t="s">
        <v>203</v>
      </c>
      <c r="U1678" t="s">
        <v>2528</v>
      </c>
      <c r="V1678" t="s">
        <v>2532</v>
      </c>
      <c r="W1678" t="s">
        <v>658</v>
      </c>
    </row>
    <row r="1679" spans="1:23" x14ac:dyDescent="0.25">
      <c r="A1679" s="15">
        <v>43220</v>
      </c>
      <c r="B1679" t="s">
        <v>530</v>
      </c>
      <c r="C1679" t="s">
        <v>207</v>
      </c>
      <c r="E1679" t="s">
        <v>195</v>
      </c>
      <c r="F1679">
        <v>61.88</v>
      </c>
      <c r="G1679">
        <v>61.88</v>
      </c>
      <c r="H1679" t="s">
        <v>196</v>
      </c>
      <c r="I1679" t="s">
        <v>197</v>
      </c>
      <c r="J1679">
        <v>61.88</v>
      </c>
      <c r="K1679">
        <v>61.88</v>
      </c>
      <c r="L1679" t="s">
        <v>530</v>
      </c>
      <c r="M1679" t="s">
        <v>198</v>
      </c>
      <c r="N1679" t="s">
        <v>518</v>
      </c>
      <c r="O1679">
        <v>0</v>
      </c>
      <c r="P1679" t="s">
        <v>200</v>
      </c>
      <c r="Q1679">
        <v>51943</v>
      </c>
      <c r="R1679" t="s">
        <v>201</v>
      </c>
      <c r="S1679" t="s">
        <v>202</v>
      </c>
      <c r="T1679" t="s">
        <v>203</v>
      </c>
      <c r="U1679" t="s">
        <v>2528</v>
      </c>
      <c r="V1679" t="s">
        <v>2532</v>
      </c>
      <c r="W1679" t="s">
        <v>658</v>
      </c>
    </row>
    <row r="1680" spans="1:23" x14ac:dyDescent="0.25">
      <c r="A1680" s="15">
        <v>43220</v>
      </c>
      <c r="B1680" t="s">
        <v>530</v>
      </c>
      <c r="C1680" t="s">
        <v>194</v>
      </c>
      <c r="E1680" t="s">
        <v>195</v>
      </c>
      <c r="F1680">
        <v>371.28</v>
      </c>
      <c r="G1680">
        <v>371.28</v>
      </c>
      <c r="H1680" t="s">
        <v>196</v>
      </c>
      <c r="I1680" t="s">
        <v>197</v>
      </c>
      <c r="J1680">
        <v>371.28</v>
      </c>
      <c r="K1680">
        <v>371.28</v>
      </c>
      <c r="L1680" t="s">
        <v>530</v>
      </c>
      <c r="M1680" t="s">
        <v>198</v>
      </c>
      <c r="N1680" t="s">
        <v>518</v>
      </c>
      <c r="O1680">
        <v>0</v>
      </c>
      <c r="P1680" t="s">
        <v>200</v>
      </c>
      <c r="Q1680">
        <v>51943</v>
      </c>
      <c r="R1680" t="s">
        <v>201</v>
      </c>
      <c r="S1680" t="s">
        <v>202</v>
      </c>
      <c r="T1680" t="s">
        <v>203</v>
      </c>
      <c r="U1680" t="s">
        <v>2528</v>
      </c>
      <c r="V1680" t="s">
        <v>2532</v>
      </c>
      <c r="W1680" t="s">
        <v>658</v>
      </c>
    </row>
    <row r="1681" spans="1:23" x14ac:dyDescent="0.25">
      <c r="A1681" s="15">
        <v>43220</v>
      </c>
      <c r="B1681" t="s">
        <v>532</v>
      </c>
      <c r="C1681" t="s">
        <v>212</v>
      </c>
      <c r="E1681" t="s">
        <v>195</v>
      </c>
      <c r="F1681">
        <v>107.29</v>
      </c>
      <c r="G1681">
        <v>107.29</v>
      </c>
      <c r="H1681" t="s">
        <v>196</v>
      </c>
      <c r="I1681" t="s">
        <v>197</v>
      </c>
      <c r="J1681">
        <v>107.29</v>
      </c>
      <c r="K1681">
        <v>107.29</v>
      </c>
      <c r="L1681" t="s">
        <v>532</v>
      </c>
      <c r="M1681" t="s">
        <v>198</v>
      </c>
      <c r="N1681" t="s">
        <v>518</v>
      </c>
      <c r="O1681">
        <v>0</v>
      </c>
      <c r="P1681" t="s">
        <v>200</v>
      </c>
      <c r="Q1681">
        <v>51944</v>
      </c>
      <c r="R1681" t="s">
        <v>201</v>
      </c>
      <c r="S1681" t="s">
        <v>202</v>
      </c>
      <c r="T1681" t="s">
        <v>203</v>
      </c>
      <c r="U1681" t="s">
        <v>2528</v>
      </c>
      <c r="V1681" t="s">
        <v>2533</v>
      </c>
      <c r="W1681" t="s">
        <v>658</v>
      </c>
    </row>
    <row r="1682" spans="1:23" x14ac:dyDescent="0.25">
      <c r="A1682" s="15">
        <v>43220</v>
      </c>
      <c r="B1682" t="s">
        <v>532</v>
      </c>
      <c r="C1682" t="s">
        <v>211</v>
      </c>
      <c r="E1682" t="s">
        <v>195</v>
      </c>
      <c r="F1682">
        <v>81.540000000000006</v>
      </c>
      <c r="G1682">
        <v>81.540000000000006</v>
      </c>
      <c r="H1682" t="s">
        <v>196</v>
      </c>
      <c r="I1682" t="s">
        <v>197</v>
      </c>
      <c r="J1682">
        <v>81.540000000000006</v>
      </c>
      <c r="K1682">
        <v>81.540000000000006</v>
      </c>
      <c r="L1682" t="s">
        <v>532</v>
      </c>
      <c r="M1682" t="s">
        <v>198</v>
      </c>
      <c r="N1682" t="s">
        <v>518</v>
      </c>
      <c r="O1682">
        <v>0</v>
      </c>
      <c r="P1682" t="s">
        <v>200</v>
      </c>
      <c r="Q1682">
        <v>51944</v>
      </c>
      <c r="R1682" t="s">
        <v>201</v>
      </c>
      <c r="S1682" t="s">
        <v>202</v>
      </c>
      <c r="T1682" t="s">
        <v>203</v>
      </c>
      <c r="U1682" t="s">
        <v>2528</v>
      </c>
      <c r="V1682" t="s">
        <v>2533</v>
      </c>
      <c r="W1682" t="s">
        <v>658</v>
      </c>
    </row>
    <row r="1683" spans="1:23" x14ac:dyDescent="0.25">
      <c r="A1683" s="15">
        <v>43220</v>
      </c>
      <c r="B1683" t="s">
        <v>532</v>
      </c>
      <c r="C1683" t="s">
        <v>208</v>
      </c>
      <c r="E1683" t="s">
        <v>195</v>
      </c>
      <c r="F1683">
        <v>236.04</v>
      </c>
      <c r="G1683">
        <v>236.04</v>
      </c>
      <c r="H1683" t="s">
        <v>196</v>
      </c>
      <c r="I1683" t="s">
        <v>197</v>
      </c>
      <c r="J1683">
        <v>236.04</v>
      </c>
      <c r="K1683">
        <v>236.04</v>
      </c>
      <c r="L1683" t="s">
        <v>532</v>
      </c>
      <c r="M1683" t="s">
        <v>198</v>
      </c>
      <c r="N1683" t="s">
        <v>518</v>
      </c>
      <c r="O1683">
        <v>0</v>
      </c>
      <c r="P1683" t="s">
        <v>200</v>
      </c>
      <c r="Q1683">
        <v>51944</v>
      </c>
      <c r="R1683" t="s">
        <v>201</v>
      </c>
      <c r="S1683" t="s">
        <v>202</v>
      </c>
      <c r="T1683" t="s">
        <v>203</v>
      </c>
      <c r="U1683" t="s">
        <v>2528</v>
      </c>
      <c r="V1683" t="s">
        <v>2533</v>
      </c>
      <c r="W1683" t="s">
        <v>658</v>
      </c>
    </row>
    <row r="1684" spans="1:23" x14ac:dyDescent="0.25">
      <c r="A1684" s="15">
        <v>43220</v>
      </c>
      <c r="B1684" t="s">
        <v>532</v>
      </c>
      <c r="C1684" t="s">
        <v>207</v>
      </c>
      <c r="E1684" t="s">
        <v>195</v>
      </c>
      <c r="F1684">
        <v>141.9</v>
      </c>
      <c r="G1684">
        <v>141.9</v>
      </c>
      <c r="H1684" t="s">
        <v>196</v>
      </c>
      <c r="I1684" t="s">
        <v>197</v>
      </c>
      <c r="J1684">
        <v>141.9</v>
      </c>
      <c r="K1684">
        <v>141.9</v>
      </c>
      <c r="L1684" t="s">
        <v>532</v>
      </c>
      <c r="M1684" t="s">
        <v>198</v>
      </c>
      <c r="N1684" t="s">
        <v>518</v>
      </c>
      <c r="O1684">
        <v>0</v>
      </c>
      <c r="P1684" t="s">
        <v>200</v>
      </c>
      <c r="Q1684">
        <v>51944</v>
      </c>
      <c r="R1684" t="s">
        <v>201</v>
      </c>
      <c r="S1684" t="s">
        <v>202</v>
      </c>
      <c r="T1684" t="s">
        <v>203</v>
      </c>
      <c r="U1684" t="s">
        <v>2528</v>
      </c>
      <c r="V1684" t="s">
        <v>2533</v>
      </c>
      <c r="W1684" t="s">
        <v>658</v>
      </c>
    </row>
    <row r="1685" spans="1:23" x14ac:dyDescent="0.25">
      <c r="A1685" s="15">
        <v>43220</v>
      </c>
      <c r="B1685" t="s">
        <v>532</v>
      </c>
      <c r="C1685" t="s">
        <v>194</v>
      </c>
      <c r="E1685" t="s">
        <v>195</v>
      </c>
      <c r="F1685">
        <v>541.79999999999995</v>
      </c>
      <c r="G1685">
        <v>541.79999999999995</v>
      </c>
      <c r="H1685" t="s">
        <v>196</v>
      </c>
      <c r="I1685" t="s">
        <v>197</v>
      </c>
      <c r="J1685">
        <v>541.79999999999995</v>
      </c>
      <c r="K1685">
        <v>541.79999999999995</v>
      </c>
      <c r="L1685" t="s">
        <v>532</v>
      </c>
      <c r="M1685" t="s">
        <v>198</v>
      </c>
      <c r="N1685" t="s">
        <v>518</v>
      </c>
      <c r="O1685">
        <v>0</v>
      </c>
      <c r="P1685" t="s">
        <v>200</v>
      </c>
      <c r="Q1685">
        <v>51944</v>
      </c>
      <c r="R1685" t="s">
        <v>201</v>
      </c>
      <c r="S1685" t="s">
        <v>202</v>
      </c>
      <c r="T1685" t="s">
        <v>203</v>
      </c>
      <c r="U1685" t="s">
        <v>2528</v>
      </c>
      <c r="V1685" t="s">
        <v>2533</v>
      </c>
      <c r="W1685" t="s">
        <v>658</v>
      </c>
    </row>
    <row r="1686" spans="1:23" x14ac:dyDescent="0.25">
      <c r="A1686" s="15">
        <v>43220</v>
      </c>
      <c r="B1686" t="s">
        <v>819</v>
      </c>
      <c r="C1686" t="s">
        <v>211</v>
      </c>
      <c r="E1686" t="s">
        <v>195</v>
      </c>
      <c r="F1686">
        <v>80</v>
      </c>
      <c r="G1686">
        <v>80</v>
      </c>
      <c r="H1686" t="s">
        <v>196</v>
      </c>
      <c r="I1686" t="s">
        <v>197</v>
      </c>
      <c r="J1686">
        <v>80</v>
      </c>
      <c r="K1686">
        <v>80</v>
      </c>
      <c r="L1686" t="s">
        <v>819</v>
      </c>
      <c r="M1686" t="s">
        <v>198</v>
      </c>
      <c r="N1686" t="s">
        <v>199</v>
      </c>
      <c r="O1686">
        <v>0</v>
      </c>
      <c r="P1686" t="s">
        <v>200</v>
      </c>
      <c r="Q1686">
        <v>51947</v>
      </c>
      <c r="R1686" t="s">
        <v>201</v>
      </c>
      <c r="S1686" t="s">
        <v>202</v>
      </c>
      <c r="T1686" t="s">
        <v>203</v>
      </c>
      <c r="U1686" t="s">
        <v>2534</v>
      </c>
      <c r="V1686" t="s">
        <v>2535</v>
      </c>
      <c r="W1686" t="s">
        <v>658</v>
      </c>
    </row>
    <row r="1687" spans="1:23" x14ac:dyDescent="0.25">
      <c r="A1687" s="15">
        <v>43220</v>
      </c>
      <c r="B1687" t="s">
        <v>193</v>
      </c>
      <c r="C1687" t="s">
        <v>208</v>
      </c>
      <c r="E1687" t="s">
        <v>195</v>
      </c>
      <c r="F1687">
        <v>180.13</v>
      </c>
      <c r="G1687">
        <v>180.13</v>
      </c>
      <c r="H1687" t="s">
        <v>196</v>
      </c>
      <c r="I1687" t="s">
        <v>197</v>
      </c>
      <c r="J1687">
        <v>180.13</v>
      </c>
      <c r="K1687">
        <v>180.13</v>
      </c>
      <c r="L1687" t="s">
        <v>193</v>
      </c>
      <c r="M1687" t="s">
        <v>198</v>
      </c>
      <c r="N1687" t="s">
        <v>199</v>
      </c>
      <c r="O1687">
        <v>0</v>
      </c>
      <c r="P1687" t="s">
        <v>200</v>
      </c>
      <c r="Q1687">
        <v>51952</v>
      </c>
      <c r="R1687" t="s">
        <v>201</v>
      </c>
      <c r="S1687" t="s">
        <v>202</v>
      </c>
      <c r="T1687" t="s">
        <v>203</v>
      </c>
      <c r="U1687" t="s">
        <v>2536</v>
      </c>
      <c r="V1687" t="s">
        <v>2537</v>
      </c>
      <c r="W1687" t="s">
        <v>658</v>
      </c>
    </row>
    <row r="1688" spans="1:23" x14ac:dyDescent="0.25">
      <c r="A1688" s="15">
        <v>43220</v>
      </c>
      <c r="B1688" t="s">
        <v>193</v>
      </c>
      <c r="C1688" t="s">
        <v>194</v>
      </c>
      <c r="E1688" t="s">
        <v>195</v>
      </c>
      <c r="F1688">
        <v>216.16</v>
      </c>
      <c r="G1688">
        <v>216.16</v>
      </c>
      <c r="H1688" t="s">
        <v>196</v>
      </c>
      <c r="I1688" t="s">
        <v>197</v>
      </c>
      <c r="J1688">
        <v>216.16</v>
      </c>
      <c r="K1688">
        <v>216.16</v>
      </c>
      <c r="L1688" t="s">
        <v>193</v>
      </c>
      <c r="M1688" t="s">
        <v>198</v>
      </c>
      <c r="N1688" t="s">
        <v>199</v>
      </c>
      <c r="O1688">
        <v>0</v>
      </c>
      <c r="P1688" t="s">
        <v>200</v>
      </c>
      <c r="Q1688">
        <v>51953</v>
      </c>
      <c r="R1688" t="s">
        <v>201</v>
      </c>
      <c r="S1688" t="s">
        <v>202</v>
      </c>
      <c r="T1688" t="s">
        <v>203</v>
      </c>
      <c r="U1688" t="s">
        <v>2536</v>
      </c>
      <c r="V1688" t="s">
        <v>2538</v>
      </c>
      <c r="W1688" t="s">
        <v>658</v>
      </c>
    </row>
    <row r="1689" spans="1:23" x14ac:dyDescent="0.25">
      <c r="A1689" s="15">
        <v>43220</v>
      </c>
      <c r="B1689" t="s">
        <v>193</v>
      </c>
      <c r="C1689" t="s">
        <v>211</v>
      </c>
      <c r="E1689" t="s">
        <v>195</v>
      </c>
      <c r="F1689">
        <v>180.13</v>
      </c>
      <c r="G1689">
        <v>180.13</v>
      </c>
      <c r="H1689" t="s">
        <v>196</v>
      </c>
      <c r="I1689" t="s">
        <v>197</v>
      </c>
      <c r="J1689">
        <v>180.13</v>
      </c>
      <c r="K1689">
        <v>180.13</v>
      </c>
      <c r="L1689" t="s">
        <v>193</v>
      </c>
      <c r="M1689" t="s">
        <v>198</v>
      </c>
      <c r="N1689" t="s">
        <v>199</v>
      </c>
      <c r="O1689">
        <v>0</v>
      </c>
      <c r="P1689" t="s">
        <v>200</v>
      </c>
      <c r="Q1689">
        <v>51952</v>
      </c>
      <c r="R1689" t="s">
        <v>201</v>
      </c>
      <c r="S1689" t="s">
        <v>202</v>
      </c>
      <c r="T1689" t="s">
        <v>203</v>
      </c>
      <c r="U1689" t="s">
        <v>2536</v>
      </c>
      <c r="V1689" t="s">
        <v>2537</v>
      </c>
      <c r="W1689" t="s">
        <v>658</v>
      </c>
    </row>
    <row r="1690" spans="1:23" x14ac:dyDescent="0.25">
      <c r="A1690" s="15">
        <v>43220</v>
      </c>
      <c r="B1690" t="s">
        <v>193</v>
      </c>
      <c r="C1690" t="s">
        <v>212</v>
      </c>
      <c r="E1690" t="s">
        <v>195</v>
      </c>
      <c r="F1690">
        <v>180.14</v>
      </c>
      <c r="G1690">
        <v>180.14</v>
      </c>
      <c r="H1690" t="s">
        <v>196</v>
      </c>
      <c r="I1690" t="s">
        <v>197</v>
      </c>
      <c r="J1690">
        <v>180.14</v>
      </c>
      <c r="K1690">
        <v>180.14</v>
      </c>
      <c r="L1690" t="s">
        <v>193</v>
      </c>
      <c r="M1690" t="s">
        <v>198</v>
      </c>
      <c r="N1690" t="s">
        <v>199</v>
      </c>
      <c r="O1690">
        <v>0</v>
      </c>
      <c r="P1690" t="s">
        <v>200</v>
      </c>
      <c r="Q1690">
        <v>51952</v>
      </c>
      <c r="R1690" t="s">
        <v>201</v>
      </c>
      <c r="S1690" t="s">
        <v>202</v>
      </c>
      <c r="T1690" t="s">
        <v>203</v>
      </c>
      <c r="U1690" t="s">
        <v>2536</v>
      </c>
      <c r="V1690" t="s">
        <v>2537</v>
      </c>
      <c r="W1690" t="s">
        <v>658</v>
      </c>
    </row>
    <row r="1691" spans="1:23" x14ac:dyDescent="0.25">
      <c r="A1691" s="15">
        <v>43220</v>
      </c>
      <c r="B1691" t="s">
        <v>193</v>
      </c>
      <c r="C1691" t="s">
        <v>207</v>
      </c>
      <c r="E1691" t="s">
        <v>195</v>
      </c>
      <c r="F1691">
        <v>216.16</v>
      </c>
      <c r="G1691">
        <v>216.16</v>
      </c>
      <c r="H1691" t="s">
        <v>196</v>
      </c>
      <c r="I1691" t="s">
        <v>197</v>
      </c>
      <c r="J1691">
        <v>216.16</v>
      </c>
      <c r="K1691">
        <v>216.16</v>
      </c>
      <c r="L1691" t="s">
        <v>193</v>
      </c>
      <c r="M1691" t="s">
        <v>198</v>
      </c>
      <c r="N1691" t="s">
        <v>199</v>
      </c>
      <c r="O1691">
        <v>0</v>
      </c>
      <c r="P1691" t="s">
        <v>200</v>
      </c>
      <c r="Q1691">
        <v>51953</v>
      </c>
      <c r="R1691" t="s">
        <v>201</v>
      </c>
      <c r="S1691" t="s">
        <v>202</v>
      </c>
      <c r="T1691" t="s">
        <v>203</v>
      </c>
      <c r="U1691" t="s">
        <v>2536</v>
      </c>
      <c r="V1691" t="s">
        <v>2538</v>
      </c>
      <c r="W1691" t="s">
        <v>658</v>
      </c>
    </row>
    <row r="1692" spans="1:23" x14ac:dyDescent="0.25">
      <c r="A1692" s="15">
        <v>43220</v>
      </c>
      <c r="B1692" t="s">
        <v>475</v>
      </c>
      <c r="C1692" t="s">
        <v>212</v>
      </c>
      <c r="E1692" t="s">
        <v>195</v>
      </c>
      <c r="F1692">
        <v>324.75</v>
      </c>
      <c r="G1692">
        <v>324.75</v>
      </c>
      <c r="H1692" t="s">
        <v>196</v>
      </c>
      <c r="I1692" t="s">
        <v>197</v>
      </c>
      <c r="J1692">
        <v>324.75</v>
      </c>
      <c r="K1692">
        <v>324.75</v>
      </c>
      <c r="L1692" t="s">
        <v>475</v>
      </c>
      <c r="M1692" t="s">
        <v>198</v>
      </c>
      <c r="N1692" t="s">
        <v>199</v>
      </c>
      <c r="O1692">
        <v>0</v>
      </c>
      <c r="P1692" t="s">
        <v>200</v>
      </c>
      <c r="Q1692">
        <v>51958</v>
      </c>
      <c r="R1692" t="s">
        <v>201</v>
      </c>
      <c r="S1692" t="s">
        <v>202</v>
      </c>
      <c r="T1692" t="s">
        <v>203</v>
      </c>
      <c r="U1692" t="s">
        <v>2539</v>
      </c>
      <c r="V1692" t="s">
        <v>2540</v>
      </c>
      <c r="W1692" t="s">
        <v>658</v>
      </c>
    </row>
    <row r="1693" spans="1:23" x14ac:dyDescent="0.25">
      <c r="A1693" s="15">
        <v>43220</v>
      </c>
      <c r="B1693" t="s">
        <v>285</v>
      </c>
      <c r="C1693" t="s">
        <v>208</v>
      </c>
      <c r="E1693" t="s">
        <v>195</v>
      </c>
      <c r="F1693">
        <v>4792.29</v>
      </c>
      <c r="G1693">
        <v>4792.29</v>
      </c>
      <c r="H1693" t="s">
        <v>196</v>
      </c>
      <c r="I1693" t="s">
        <v>197</v>
      </c>
      <c r="J1693">
        <v>4792.29</v>
      </c>
      <c r="K1693">
        <v>4792.29</v>
      </c>
      <c r="L1693" t="s">
        <v>285</v>
      </c>
      <c r="M1693" t="s">
        <v>198</v>
      </c>
      <c r="N1693" t="s">
        <v>199</v>
      </c>
      <c r="O1693">
        <v>0</v>
      </c>
      <c r="P1693" t="s">
        <v>200</v>
      </c>
      <c r="Q1693">
        <v>51969</v>
      </c>
      <c r="R1693" t="s">
        <v>201</v>
      </c>
      <c r="S1693" t="s">
        <v>202</v>
      </c>
      <c r="T1693" t="s">
        <v>203</v>
      </c>
      <c r="U1693" t="s">
        <v>2541</v>
      </c>
      <c r="V1693" t="s">
        <v>2542</v>
      </c>
      <c r="W1693" t="s">
        <v>658</v>
      </c>
    </row>
    <row r="1694" spans="1:23" x14ac:dyDescent="0.25">
      <c r="A1694" s="15">
        <v>43220</v>
      </c>
      <c r="B1694" t="s">
        <v>285</v>
      </c>
      <c r="C1694" t="s">
        <v>208</v>
      </c>
      <c r="E1694" t="s">
        <v>195</v>
      </c>
      <c r="F1694">
        <v>-1547.16</v>
      </c>
      <c r="G1694">
        <v>1547.16</v>
      </c>
      <c r="H1694" t="s">
        <v>217</v>
      </c>
      <c r="I1694" t="s">
        <v>218</v>
      </c>
      <c r="J1694">
        <v>1547.16</v>
      </c>
      <c r="K1694">
        <v>-1547.16</v>
      </c>
      <c r="L1694" t="s">
        <v>285</v>
      </c>
      <c r="M1694" t="s">
        <v>198</v>
      </c>
      <c r="N1694" t="s">
        <v>199</v>
      </c>
      <c r="O1694">
        <v>0</v>
      </c>
      <c r="P1694" t="s">
        <v>200</v>
      </c>
      <c r="Q1694">
        <v>51970</v>
      </c>
      <c r="R1694" t="s">
        <v>201</v>
      </c>
      <c r="S1694" t="s">
        <v>202</v>
      </c>
      <c r="T1694" t="s">
        <v>203</v>
      </c>
      <c r="U1694" t="s">
        <v>2543</v>
      </c>
      <c r="V1694" t="s">
        <v>2544</v>
      </c>
      <c r="W1694" t="s">
        <v>658</v>
      </c>
    </row>
    <row r="1695" spans="1:23" x14ac:dyDescent="0.25">
      <c r="A1695" s="15">
        <v>43220</v>
      </c>
      <c r="B1695" t="s">
        <v>285</v>
      </c>
      <c r="C1695" t="s">
        <v>208</v>
      </c>
      <c r="E1695" t="s">
        <v>195</v>
      </c>
      <c r="F1695">
        <v>617.63</v>
      </c>
      <c r="G1695">
        <v>617.63</v>
      </c>
      <c r="H1695" t="s">
        <v>196</v>
      </c>
      <c r="I1695" t="s">
        <v>197</v>
      </c>
      <c r="J1695">
        <v>617.63</v>
      </c>
      <c r="K1695">
        <v>617.63</v>
      </c>
      <c r="L1695" t="s">
        <v>285</v>
      </c>
      <c r="M1695" t="s">
        <v>198</v>
      </c>
      <c r="N1695" t="s">
        <v>199</v>
      </c>
      <c r="O1695">
        <v>0</v>
      </c>
      <c r="P1695" t="s">
        <v>200</v>
      </c>
      <c r="Q1695">
        <v>51973</v>
      </c>
      <c r="R1695" t="s">
        <v>201</v>
      </c>
      <c r="S1695" t="s">
        <v>202</v>
      </c>
      <c r="T1695" t="s">
        <v>203</v>
      </c>
      <c r="U1695" t="s">
        <v>2545</v>
      </c>
      <c r="V1695" t="s">
        <v>2546</v>
      </c>
      <c r="W1695" t="s">
        <v>658</v>
      </c>
    </row>
    <row r="1696" spans="1:23" x14ac:dyDescent="0.25">
      <c r="A1696" s="15">
        <v>43220</v>
      </c>
      <c r="B1696" t="s">
        <v>618</v>
      </c>
      <c r="C1696" t="s">
        <v>208</v>
      </c>
      <c r="E1696" t="s">
        <v>195</v>
      </c>
      <c r="F1696">
        <v>37.28</v>
      </c>
      <c r="G1696">
        <v>37.28</v>
      </c>
      <c r="H1696" t="s">
        <v>196</v>
      </c>
      <c r="I1696" t="s">
        <v>197</v>
      </c>
      <c r="J1696">
        <v>37.28</v>
      </c>
      <c r="K1696">
        <v>37.28</v>
      </c>
      <c r="L1696" t="s">
        <v>618</v>
      </c>
      <c r="M1696" t="s">
        <v>198</v>
      </c>
      <c r="N1696" t="s">
        <v>199</v>
      </c>
      <c r="O1696">
        <v>0</v>
      </c>
      <c r="P1696" t="s">
        <v>200</v>
      </c>
      <c r="Q1696">
        <v>51974</v>
      </c>
      <c r="R1696" t="s">
        <v>201</v>
      </c>
      <c r="S1696" t="s">
        <v>202</v>
      </c>
      <c r="T1696" t="s">
        <v>203</v>
      </c>
      <c r="U1696" t="s">
        <v>2545</v>
      </c>
      <c r="V1696" t="s">
        <v>2547</v>
      </c>
      <c r="W1696" t="s">
        <v>658</v>
      </c>
    </row>
    <row r="1697" spans="1:23" x14ac:dyDescent="0.25">
      <c r="A1697" s="15">
        <v>43220</v>
      </c>
      <c r="B1697" t="s">
        <v>228</v>
      </c>
      <c r="C1697" t="s">
        <v>208</v>
      </c>
      <c r="E1697" t="s">
        <v>195</v>
      </c>
      <c r="F1697">
        <v>264.3</v>
      </c>
      <c r="G1697">
        <v>264.3</v>
      </c>
      <c r="H1697" t="s">
        <v>196</v>
      </c>
      <c r="I1697" t="s">
        <v>197</v>
      </c>
      <c r="J1697">
        <v>264.3</v>
      </c>
      <c r="K1697">
        <v>264.3</v>
      </c>
      <c r="L1697" t="s">
        <v>228</v>
      </c>
      <c r="M1697" t="s">
        <v>198</v>
      </c>
      <c r="N1697" t="s">
        <v>199</v>
      </c>
      <c r="O1697">
        <v>0</v>
      </c>
      <c r="P1697" t="s">
        <v>200</v>
      </c>
      <c r="Q1697">
        <v>51977</v>
      </c>
      <c r="R1697" t="s">
        <v>201</v>
      </c>
      <c r="S1697" t="s">
        <v>202</v>
      </c>
      <c r="T1697" t="s">
        <v>203</v>
      </c>
      <c r="U1697" t="s">
        <v>2548</v>
      </c>
      <c r="V1697" t="s">
        <v>2549</v>
      </c>
      <c r="W1697" t="s">
        <v>658</v>
      </c>
    </row>
    <row r="1698" spans="1:23" x14ac:dyDescent="0.25">
      <c r="A1698" s="15">
        <v>43220</v>
      </c>
      <c r="B1698" t="s">
        <v>228</v>
      </c>
      <c r="C1698" t="s">
        <v>208</v>
      </c>
      <c r="E1698" t="s">
        <v>195</v>
      </c>
      <c r="F1698">
        <v>-125.03</v>
      </c>
      <c r="G1698">
        <v>125.03</v>
      </c>
      <c r="H1698" t="s">
        <v>217</v>
      </c>
      <c r="I1698" t="s">
        <v>218</v>
      </c>
      <c r="J1698">
        <v>125.03</v>
      </c>
      <c r="K1698">
        <v>-125.03</v>
      </c>
      <c r="L1698" t="s">
        <v>228</v>
      </c>
      <c r="M1698" t="s">
        <v>198</v>
      </c>
      <c r="N1698" t="s">
        <v>199</v>
      </c>
      <c r="O1698">
        <v>0</v>
      </c>
      <c r="P1698" t="s">
        <v>200</v>
      </c>
      <c r="Q1698">
        <v>51978</v>
      </c>
      <c r="R1698" t="s">
        <v>201</v>
      </c>
      <c r="S1698" t="s">
        <v>202</v>
      </c>
      <c r="T1698" t="s">
        <v>203</v>
      </c>
      <c r="U1698" t="s">
        <v>2550</v>
      </c>
      <c r="V1698" t="s">
        <v>2551</v>
      </c>
      <c r="W1698" t="s">
        <v>658</v>
      </c>
    </row>
    <row r="1699" spans="1:23" x14ac:dyDescent="0.25">
      <c r="A1699" s="15">
        <v>43220</v>
      </c>
      <c r="B1699" t="s">
        <v>228</v>
      </c>
      <c r="C1699" t="s">
        <v>208</v>
      </c>
      <c r="E1699" t="s">
        <v>195</v>
      </c>
      <c r="F1699">
        <v>320.95</v>
      </c>
      <c r="G1699">
        <v>320.95</v>
      </c>
      <c r="H1699" t="s">
        <v>196</v>
      </c>
      <c r="I1699" t="s">
        <v>197</v>
      </c>
      <c r="J1699">
        <v>320.95</v>
      </c>
      <c r="K1699">
        <v>320.95</v>
      </c>
      <c r="L1699" t="s">
        <v>228</v>
      </c>
      <c r="M1699" t="s">
        <v>198</v>
      </c>
      <c r="N1699" t="s">
        <v>199</v>
      </c>
      <c r="O1699">
        <v>0</v>
      </c>
      <c r="P1699" t="s">
        <v>200</v>
      </c>
      <c r="Q1699">
        <v>51979</v>
      </c>
      <c r="R1699" t="s">
        <v>201</v>
      </c>
      <c r="S1699" t="s">
        <v>202</v>
      </c>
      <c r="T1699" t="s">
        <v>203</v>
      </c>
      <c r="U1699" t="s">
        <v>2552</v>
      </c>
      <c r="V1699" t="s">
        <v>2553</v>
      </c>
      <c r="W1699" t="s">
        <v>658</v>
      </c>
    </row>
    <row r="1700" spans="1:23" x14ac:dyDescent="0.25">
      <c r="A1700" s="15">
        <v>43220</v>
      </c>
      <c r="B1700" t="s">
        <v>228</v>
      </c>
      <c r="C1700" t="s">
        <v>208</v>
      </c>
      <c r="E1700" t="s">
        <v>195</v>
      </c>
      <c r="F1700">
        <v>-234.14</v>
      </c>
      <c r="G1700">
        <v>234.14</v>
      </c>
      <c r="H1700" t="s">
        <v>217</v>
      </c>
      <c r="I1700" t="s">
        <v>218</v>
      </c>
      <c r="J1700">
        <v>234.14</v>
      </c>
      <c r="K1700">
        <v>-234.14</v>
      </c>
      <c r="L1700" t="s">
        <v>228</v>
      </c>
      <c r="M1700" t="s">
        <v>198</v>
      </c>
      <c r="N1700" t="s">
        <v>199</v>
      </c>
      <c r="O1700">
        <v>0</v>
      </c>
      <c r="P1700" t="s">
        <v>200</v>
      </c>
      <c r="Q1700">
        <v>51981</v>
      </c>
      <c r="R1700" t="s">
        <v>201</v>
      </c>
      <c r="S1700" t="s">
        <v>202</v>
      </c>
      <c r="T1700" t="s">
        <v>203</v>
      </c>
      <c r="U1700" t="s">
        <v>2554</v>
      </c>
      <c r="V1700" t="s">
        <v>2555</v>
      </c>
      <c r="W1700" t="s">
        <v>658</v>
      </c>
    </row>
    <row r="1701" spans="1:23" x14ac:dyDescent="0.25">
      <c r="A1701" s="15">
        <v>43220</v>
      </c>
      <c r="B1701" t="s">
        <v>228</v>
      </c>
      <c r="C1701" t="s">
        <v>208</v>
      </c>
      <c r="E1701" t="s">
        <v>195</v>
      </c>
      <c r="F1701">
        <v>307.82</v>
      </c>
      <c r="G1701">
        <v>307.82</v>
      </c>
      <c r="H1701" t="s">
        <v>196</v>
      </c>
      <c r="I1701" t="s">
        <v>197</v>
      </c>
      <c r="J1701">
        <v>307.82</v>
      </c>
      <c r="K1701">
        <v>307.82</v>
      </c>
      <c r="L1701" t="s">
        <v>228</v>
      </c>
      <c r="M1701" t="s">
        <v>198</v>
      </c>
      <c r="N1701" t="s">
        <v>199</v>
      </c>
      <c r="O1701">
        <v>0</v>
      </c>
      <c r="P1701" t="s">
        <v>200</v>
      </c>
      <c r="Q1701">
        <v>51986</v>
      </c>
      <c r="R1701" t="s">
        <v>201</v>
      </c>
      <c r="S1701" t="s">
        <v>202</v>
      </c>
      <c r="T1701" t="s">
        <v>203</v>
      </c>
      <c r="U1701" t="s">
        <v>2556</v>
      </c>
      <c r="V1701" t="s">
        <v>2557</v>
      </c>
      <c r="W1701" t="s">
        <v>658</v>
      </c>
    </row>
    <row r="1702" spans="1:23" x14ac:dyDescent="0.25">
      <c r="A1702" s="15">
        <v>43220</v>
      </c>
      <c r="B1702" t="s">
        <v>228</v>
      </c>
      <c r="C1702" t="s">
        <v>208</v>
      </c>
      <c r="E1702" t="s">
        <v>195</v>
      </c>
      <c r="F1702">
        <v>1.9</v>
      </c>
      <c r="G1702">
        <v>1.9</v>
      </c>
      <c r="H1702" t="s">
        <v>196</v>
      </c>
      <c r="I1702" t="s">
        <v>197</v>
      </c>
      <c r="J1702">
        <v>1.9</v>
      </c>
      <c r="K1702">
        <v>1.9</v>
      </c>
      <c r="L1702" t="s">
        <v>228</v>
      </c>
      <c r="M1702" t="s">
        <v>198</v>
      </c>
      <c r="N1702" t="s">
        <v>199</v>
      </c>
      <c r="O1702">
        <v>0</v>
      </c>
      <c r="P1702" t="s">
        <v>200</v>
      </c>
      <c r="Q1702">
        <v>51996</v>
      </c>
      <c r="R1702" t="s">
        <v>201</v>
      </c>
      <c r="S1702" t="s">
        <v>202</v>
      </c>
      <c r="T1702" t="s">
        <v>203</v>
      </c>
      <c r="U1702" t="s">
        <v>2558</v>
      </c>
      <c r="V1702" t="s">
        <v>2559</v>
      </c>
      <c r="W1702" t="s">
        <v>658</v>
      </c>
    </row>
    <row r="1703" spans="1:23" x14ac:dyDescent="0.25">
      <c r="A1703" s="15">
        <v>43220</v>
      </c>
      <c r="B1703" t="s">
        <v>285</v>
      </c>
      <c r="C1703" t="s">
        <v>208</v>
      </c>
      <c r="E1703" t="s">
        <v>195</v>
      </c>
      <c r="F1703">
        <v>418.91</v>
      </c>
      <c r="G1703">
        <v>418.91</v>
      </c>
      <c r="H1703" t="s">
        <v>196</v>
      </c>
      <c r="I1703" t="s">
        <v>197</v>
      </c>
      <c r="J1703">
        <v>418.91</v>
      </c>
      <c r="K1703">
        <v>418.91</v>
      </c>
      <c r="L1703" t="s">
        <v>285</v>
      </c>
      <c r="M1703" t="s">
        <v>198</v>
      </c>
      <c r="N1703" t="s">
        <v>199</v>
      </c>
      <c r="O1703">
        <v>0</v>
      </c>
      <c r="P1703" t="s">
        <v>200</v>
      </c>
      <c r="Q1703">
        <v>51997</v>
      </c>
      <c r="R1703" t="s">
        <v>201</v>
      </c>
      <c r="S1703" t="s">
        <v>202</v>
      </c>
      <c r="T1703" t="s">
        <v>203</v>
      </c>
      <c r="U1703" t="s">
        <v>2560</v>
      </c>
      <c r="V1703" t="s">
        <v>2561</v>
      </c>
      <c r="W1703" t="s">
        <v>658</v>
      </c>
    </row>
    <row r="1704" spans="1:23" x14ac:dyDescent="0.25">
      <c r="A1704" s="15">
        <v>43220</v>
      </c>
      <c r="B1704" t="s">
        <v>228</v>
      </c>
      <c r="C1704" t="s">
        <v>208</v>
      </c>
      <c r="E1704" t="s">
        <v>195</v>
      </c>
      <c r="F1704">
        <v>933.87</v>
      </c>
      <c r="G1704">
        <v>933.87</v>
      </c>
      <c r="H1704" t="s">
        <v>196</v>
      </c>
      <c r="I1704" t="s">
        <v>197</v>
      </c>
      <c r="J1704">
        <v>933.87</v>
      </c>
      <c r="K1704">
        <v>933.87</v>
      </c>
      <c r="L1704" t="s">
        <v>228</v>
      </c>
      <c r="M1704" t="s">
        <v>198</v>
      </c>
      <c r="N1704" t="s">
        <v>199</v>
      </c>
      <c r="O1704">
        <v>0</v>
      </c>
      <c r="P1704" t="s">
        <v>200</v>
      </c>
      <c r="Q1704">
        <v>51998</v>
      </c>
      <c r="R1704" t="s">
        <v>201</v>
      </c>
      <c r="S1704" t="s">
        <v>202</v>
      </c>
      <c r="T1704" t="s">
        <v>203</v>
      </c>
      <c r="U1704" t="s">
        <v>2562</v>
      </c>
      <c r="V1704" t="s">
        <v>2563</v>
      </c>
      <c r="W1704" t="s">
        <v>658</v>
      </c>
    </row>
    <row r="1705" spans="1:23" x14ac:dyDescent="0.25">
      <c r="A1705" s="15">
        <v>43220</v>
      </c>
      <c r="B1705" t="s">
        <v>228</v>
      </c>
      <c r="C1705" t="s">
        <v>208</v>
      </c>
      <c r="E1705" t="s">
        <v>195</v>
      </c>
      <c r="F1705">
        <v>49.5</v>
      </c>
      <c r="G1705">
        <v>49.5</v>
      </c>
      <c r="H1705" t="s">
        <v>196</v>
      </c>
      <c r="I1705" t="s">
        <v>197</v>
      </c>
      <c r="J1705">
        <v>49.5</v>
      </c>
      <c r="K1705">
        <v>49.5</v>
      </c>
      <c r="L1705" t="s">
        <v>228</v>
      </c>
      <c r="M1705" t="s">
        <v>198</v>
      </c>
      <c r="N1705" t="s">
        <v>199</v>
      </c>
      <c r="O1705">
        <v>0</v>
      </c>
      <c r="P1705" t="s">
        <v>200</v>
      </c>
      <c r="Q1705">
        <v>51999</v>
      </c>
      <c r="R1705" t="s">
        <v>201</v>
      </c>
      <c r="S1705" t="s">
        <v>202</v>
      </c>
      <c r="T1705" t="s">
        <v>203</v>
      </c>
      <c r="U1705" t="s">
        <v>2564</v>
      </c>
      <c r="V1705" t="s">
        <v>2565</v>
      </c>
      <c r="W1705" t="s">
        <v>658</v>
      </c>
    </row>
    <row r="1706" spans="1:23" x14ac:dyDescent="0.25">
      <c r="A1706" s="15">
        <v>43220</v>
      </c>
      <c r="B1706" t="s">
        <v>560</v>
      </c>
      <c r="C1706" t="s">
        <v>208</v>
      </c>
      <c r="E1706" t="s">
        <v>195</v>
      </c>
      <c r="F1706">
        <v>38.25</v>
      </c>
      <c r="G1706">
        <v>38.25</v>
      </c>
      <c r="H1706" t="s">
        <v>196</v>
      </c>
      <c r="I1706" t="s">
        <v>197</v>
      </c>
      <c r="J1706">
        <v>38.25</v>
      </c>
      <c r="K1706">
        <v>38.25</v>
      </c>
      <c r="L1706" t="s">
        <v>560</v>
      </c>
      <c r="M1706" t="s">
        <v>198</v>
      </c>
      <c r="N1706" t="s">
        <v>199</v>
      </c>
      <c r="O1706">
        <v>0</v>
      </c>
      <c r="P1706" t="s">
        <v>200</v>
      </c>
      <c r="Q1706">
        <v>52000</v>
      </c>
      <c r="R1706" t="s">
        <v>201</v>
      </c>
      <c r="S1706" t="s">
        <v>202</v>
      </c>
      <c r="T1706" t="s">
        <v>203</v>
      </c>
      <c r="U1706" t="s">
        <v>2564</v>
      </c>
      <c r="V1706" t="s">
        <v>2566</v>
      </c>
      <c r="W1706" t="s">
        <v>658</v>
      </c>
    </row>
    <row r="1707" spans="1:23" x14ac:dyDescent="0.25">
      <c r="A1707" s="15">
        <v>43220</v>
      </c>
      <c r="B1707" t="s">
        <v>228</v>
      </c>
      <c r="C1707" t="s">
        <v>208</v>
      </c>
      <c r="E1707" t="s">
        <v>195</v>
      </c>
      <c r="F1707">
        <v>-57.9</v>
      </c>
      <c r="G1707">
        <v>57.9</v>
      </c>
      <c r="H1707" t="s">
        <v>217</v>
      </c>
      <c r="I1707" t="s">
        <v>218</v>
      </c>
      <c r="J1707">
        <v>57.9</v>
      </c>
      <c r="K1707">
        <v>-57.9</v>
      </c>
      <c r="L1707" t="s">
        <v>228</v>
      </c>
      <c r="M1707" t="s">
        <v>198</v>
      </c>
      <c r="N1707" t="s">
        <v>199</v>
      </c>
      <c r="O1707">
        <v>0</v>
      </c>
      <c r="P1707" t="s">
        <v>200</v>
      </c>
      <c r="Q1707">
        <v>52003</v>
      </c>
      <c r="R1707" t="s">
        <v>201</v>
      </c>
      <c r="S1707" t="s">
        <v>202</v>
      </c>
      <c r="T1707" t="s">
        <v>203</v>
      </c>
      <c r="U1707" t="s">
        <v>2567</v>
      </c>
      <c r="V1707" t="s">
        <v>2568</v>
      </c>
      <c r="W1707" t="s">
        <v>658</v>
      </c>
    </row>
    <row r="1708" spans="1:23" x14ac:dyDescent="0.25">
      <c r="A1708" s="15">
        <v>43220</v>
      </c>
      <c r="B1708" t="s">
        <v>475</v>
      </c>
      <c r="C1708" t="s">
        <v>208</v>
      </c>
      <c r="E1708" t="s">
        <v>195</v>
      </c>
      <c r="F1708">
        <v>903.95</v>
      </c>
      <c r="G1708">
        <v>903.95</v>
      </c>
      <c r="H1708" t="s">
        <v>196</v>
      </c>
      <c r="I1708" t="s">
        <v>197</v>
      </c>
      <c r="J1708">
        <v>903.95</v>
      </c>
      <c r="K1708">
        <v>903.95</v>
      </c>
      <c r="L1708" t="s">
        <v>475</v>
      </c>
      <c r="M1708" t="s">
        <v>198</v>
      </c>
      <c r="N1708" t="s">
        <v>199</v>
      </c>
      <c r="O1708">
        <v>0</v>
      </c>
      <c r="P1708" t="s">
        <v>200</v>
      </c>
      <c r="Q1708">
        <v>52006</v>
      </c>
      <c r="R1708" t="s">
        <v>201</v>
      </c>
      <c r="S1708" t="s">
        <v>202</v>
      </c>
      <c r="T1708" t="s">
        <v>203</v>
      </c>
      <c r="U1708" t="s">
        <v>2569</v>
      </c>
      <c r="V1708" t="s">
        <v>2570</v>
      </c>
      <c r="W1708" t="s">
        <v>658</v>
      </c>
    </row>
    <row r="1709" spans="1:23" x14ac:dyDescent="0.25">
      <c r="A1709" s="15">
        <v>43220</v>
      </c>
      <c r="B1709" t="s">
        <v>555</v>
      </c>
      <c r="C1709" t="s">
        <v>194</v>
      </c>
      <c r="E1709" t="s">
        <v>195</v>
      </c>
      <c r="F1709">
        <v>164.86</v>
      </c>
      <c r="G1709">
        <v>164.86</v>
      </c>
      <c r="H1709" t="s">
        <v>196</v>
      </c>
      <c r="I1709" t="s">
        <v>218</v>
      </c>
      <c r="J1709">
        <v>164.86</v>
      </c>
      <c r="K1709">
        <v>164.86</v>
      </c>
      <c r="L1709" t="s">
        <v>555</v>
      </c>
      <c r="M1709" t="s">
        <v>198</v>
      </c>
      <c r="N1709" t="s">
        <v>199</v>
      </c>
      <c r="O1709">
        <v>0</v>
      </c>
      <c r="P1709" t="s">
        <v>200</v>
      </c>
      <c r="Q1709">
        <v>52008</v>
      </c>
      <c r="R1709" t="s">
        <v>201</v>
      </c>
      <c r="S1709" t="s">
        <v>202</v>
      </c>
      <c r="T1709" t="s">
        <v>203</v>
      </c>
      <c r="U1709" t="s">
        <v>2571</v>
      </c>
      <c r="V1709" t="s">
        <v>2572</v>
      </c>
      <c r="W1709" t="s">
        <v>658</v>
      </c>
    </row>
    <row r="1710" spans="1:23" x14ac:dyDescent="0.25">
      <c r="A1710" s="15">
        <v>43220</v>
      </c>
      <c r="B1710" t="s">
        <v>475</v>
      </c>
      <c r="C1710" t="s">
        <v>194</v>
      </c>
      <c r="E1710" t="s">
        <v>195</v>
      </c>
      <c r="F1710">
        <v>651.62</v>
      </c>
      <c r="G1710">
        <v>651.62</v>
      </c>
      <c r="H1710" t="s">
        <v>196</v>
      </c>
      <c r="I1710" t="s">
        <v>197</v>
      </c>
      <c r="J1710">
        <v>651.62</v>
      </c>
      <c r="K1710">
        <v>651.62</v>
      </c>
      <c r="L1710" t="s">
        <v>475</v>
      </c>
      <c r="M1710" t="s">
        <v>198</v>
      </c>
      <c r="N1710" t="s">
        <v>199</v>
      </c>
      <c r="O1710">
        <v>0</v>
      </c>
      <c r="P1710" t="s">
        <v>200</v>
      </c>
      <c r="Q1710">
        <v>52009</v>
      </c>
      <c r="R1710" t="s">
        <v>201</v>
      </c>
      <c r="S1710" t="s">
        <v>202</v>
      </c>
      <c r="T1710" t="s">
        <v>203</v>
      </c>
      <c r="U1710" t="s">
        <v>2573</v>
      </c>
      <c r="V1710" t="s">
        <v>2574</v>
      </c>
      <c r="W1710" t="s">
        <v>658</v>
      </c>
    </row>
    <row r="1711" spans="1:23" x14ac:dyDescent="0.25">
      <c r="A1711" s="15">
        <v>43220</v>
      </c>
      <c r="B1711" t="s">
        <v>490</v>
      </c>
      <c r="C1711" t="s">
        <v>194</v>
      </c>
      <c r="E1711" t="s">
        <v>195</v>
      </c>
      <c r="F1711">
        <v>2298</v>
      </c>
      <c r="G1711">
        <v>2298</v>
      </c>
      <c r="H1711" t="s">
        <v>196</v>
      </c>
      <c r="I1711" t="s">
        <v>197</v>
      </c>
      <c r="J1711">
        <v>2298</v>
      </c>
      <c r="K1711">
        <v>2298</v>
      </c>
      <c r="L1711" t="s">
        <v>490</v>
      </c>
      <c r="M1711" t="s">
        <v>198</v>
      </c>
      <c r="N1711" t="s">
        <v>199</v>
      </c>
      <c r="O1711">
        <v>0</v>
      </c>
      <c r="P1711" t="s">
        <v>200</v>
      </c>
      <c r="Q1711">
        <v>52010</v>
      </c>
      <c r="R1711" t="s">
        <v>201</v>
      </c>
      <c r="S1711" t="s">
        <v>202</v>
      </c>
      <c r="T1711" t="s">
        <v>203</v>
      </c>
      <c r="U1711" t="s">
        <v>2575</v>
      </c>
      <c r="V1711" t="s">
        <v>2576</v>
      </c>
      <c r="W1711" t="s">
        <v>658</v>
      </c>
    </row>
    <row r="1712" spans="1:23" x14ac:dyDescent="0.25">
      <c r="A1712" s="15">
        <v>43220</v>
      </c>
      <c r="B1712" t="s">
        <v>490</v>
      </c>
      <c r="C1712" t="s">
        <v>194</v>
      </c>
      <c r="E1712" t="s">
        <v>195</v>
      </c>
      <c r="F1712">
        <v>666</v>
      </c>
      <c r="G1712">
        <v>666</v>
      </c>
      <c r="H1712" t="s">
        <v>196</v>
      </c>
      <c r="I1712" t="s">
        <v>197</v>
      </c>
      <c r="J1712">
        <v>666</v>
      </c>
      <c r="K1712">
        <v>666</v>
      </c>
      <c r="L1712" t="s">
        <v>490</v>
      </c>
      <c r="M1712" t="s">
        <v>198</v>
      </c>
      <c r="N1712" t="s">
        <v>199</v>
      </c>
      <c r="O1712">
        <v>0</v>
      </c>
      <c r="P1712" t="s">
        <v>200</v>
      </c>
      <c r="Q1712">
        <v>52011</v>
      </c>
      <c r="R1712" t="s">
        <v>201</v>
      </c>
      <c r="S1712" t="s">
        <v>202</v>
      </c>
      <c r="T1712" t="s">
        <v>203</v>
      </c>
      <c r="U1712" t="s">
        <v>2577</v>
      </c>
      <c r="V1712" t="s">
        <v>2578</v>
      </c>
      <c r="W1712" t="s">
        <v>658</v>
      </c>
    </row>
    <row r="1713" spans="1:23" x14ac:dyDescent="0.25">
      <c r="A1713" s="15">
        <v>43220</v>
      </c>
      <c r="B1713" t="s">
        <v>285</v>
      </c>
      <c r="C1713" t="s">
        <v>211</v>
      </c>
      <c r="E1713" t="s">
        <v>195</v>
      </c>
      <c r="F1713">
        <v>53.06</v>
      </c>
      <c r="G1713">
        <v>53.06</v>
      </c>
      <c r="H1713" t="s">
        <v>196</v>
      </c>
      <c r="I1713" t="s">
        <v>197</v>
      </c>
      <c r="J1713">
        <v>53.06</v>
      </c>
      <c r="K1713">
        <v>53.06</v>
      </c>
      <c r="L1713" t="s">
        <v>285</v>
      </c>
      <c r="M1713" t="s">
        <v>198</v>
      </c>
      <c r="N1713" t="s">
        <v>199</v>
      </c>
      <c r="O1713">
        <v>0</v>
      </c>
      <c r="P1713" t="s">
        <v>200</v>
      </c>
      <c r="Q1713">
        <v>52025</v>
      </c>
      <c r="R1713" t="s">
        <v>201</v>
      </c>
      <c r="S1713" t="s">
        <v>202</v>
      </c>
      <c r="T1713" t="s">
        <v>203</v>
      </c>
      <c r="U1713" t="s">
        <v>2579</v>
      </c>
      <c r="V1713" t="s">
        <v>2580</v>
      </c>
      <c r="W1713" t="s">
        <v>658</v>
      </c>
    </row>
    <row r="1714" spans="1:23" x14ac:dyDescent="0.25">
      <c r="A1714" s="15">
        <v>43220</v>
      </c>
      <c r="B1714" t="s">
        <v>257</v>
      </c>
      <c r="C1714" t="s">
        <v>211</v>
      </c>
      <c r="E1714" t="s">
        <v>195</v>
      </c>
      <c r="F1714">
        <v>5.9</v>
      </c>
      <c r="G1714">
        <v>5.9</v>
      </c>
      <c r="H1714" t="s">
        <v>196</v>
      </c>
      <c r="I1714" t="s">
        <v>197</v>
      </c>
      <c r="J1714">
        <v>5.9</v>
      </c>
      <c r="K1714">
        <v>5.9</v>
      </c>
      <c r="L1714" t="s">
        <v>257</v>
      </c>
      <c r="M1714" t="s">
        <v>198</v>
      </c>
      <c r="N1714" t="s">
        <v>199</v>
      </c>
      <c r="O1714">
        <v>0</v>
      </c>
      <c r="P1714" t="s">
        <v>200</v>
      </c>
      <c r="Q1714">
        <v>52026</v>
      </c>
      <c r="R1714" t="s">
        <v>201</v>
      </c>
      <c r="S1714" t="s">
        <v>202</v>
      </c>
      <c r="T1714" t="s">
        <v>203</v>
      </c>
      <c r="U1714" t="s">
        <v>2579</v>
      </c>
      <c r="V1714" t="s">
        <v>2581</v>
      </c>
      <c r="W1714" t="s">
        <v>658</v>
      </c>
    </row>
    <row r="1715" spans="1:23" x14ac:dyDescent="0.25">
      <c r="A1715" s="15">
        <v>43220</v>
      </c>
      <c r="B1715" t="s">
        <v>618</v>
      </c>
      <c r="C1715" t="s">
        <v>211</v>
      </c>
      <c r="E1715" t="s">
        <v>195</v>
      </c>
      <c r="F1715">
        <v>70.95</v>
      </c>
      <c r="G1715">
        <v>70.95</v>
      </c>
      <c r="H1715" t="s">
        <v>196</v>
      </c>
      <c r="I1715" t="s">
        <v>197</v>
      </c>
      <c r="J1715">
        <v>70.95</v>
      </c>
      <c r="K1715">
        <v>70.95</v>
      </c>
      <c r="L1715" t="s">
        <v>618</v>
      </c>
      <c r="M1715" t="s">
        <v>198</v>
      </c>
      <c r="N1715" t="s">
        <v>199</v>
      </c>
      <c r="O1715">
        <v>0</v>
      </c>
      <c r="P1715" t="s">
        <v>200</v>
      </c>
      <c r="Q1715">
        <v>52027</v>
      </c>
      <c r="R1715" t="s">
        <v>201</v>
      </c>
      <c r="S1715" t="s">
        <v>202</v>
      </c>
      <c r="T1715" t="s">
        <v>203</v>
      </c>
      <c r="U1715" t="s">
        <v>2579</v>
      </c>
      <c r="V1715" t="s">
        <v>2582</v>
      </c>
      <c r="W1715" t="s">
        <v>658</v>
      </c>
    </row>
    <row r="1716" spans="1:23" x14ac:dyDescent="0.25">
      <c r="A1716" s="15">
        <v>43220</v>
      </c>
      <c r="B1716" t="s">
        <v>228</v>
      </c>
      <c r="C1716" t="s">
        <v>211</v>
      </c>
      <c r="E1716" t="s">
        <v>195</v>
      </c>
      <c r="F1716">
        <v>712.85</v>
      </c>
      <c r="G1716">
        <v>712.85</v>
      </c>
      <c r="H1716" t="s">
        <v>196</v>
      </c>
      <c r="I1716" t="s">
        <v>197</v>
      </c>
      <c r="J1716">
        <v>712.85</v>
      </c>
      <c r="K1716">
        <v>712.85</v>
      </c>
      <c r="L1716" t="s">
        <v>228</v>
      </c>
      <c r="M1716" t="s">
        <v>198</v>
      </c>
      <c r="N1716" t="s">
        <v>199</v>
      </c>
      <c r="O1716">
        <v>0</v>
      </c>
      <c r="P1716" t="s">
        <v>200</v>
      </c>
      <c r="Q1716">
        <v>52028</v>
      </c>
      <c r="R1716" t="s">
        <v>201</v>
      </c>
      <c r="S1716" t="s">
        <v>202</v>
      </c>
      <c r="T1716" t="s">
        <v>203</v>
      </c>
      <c r="U1716" t="s">
        <v>2583</v>
      </c>
      <c r="V1716" t="s">
        <v>2584</v>
      </c>
      <c r="W1716" t="s">
        <v>658</v>
      </c>
    </row>
    <row r="1717" spans="1:23" x14ac:dyDescent="0.25">
      <c r="A1717" s="15">
        <v>43220</v>
      </c>
      <c r="B1717" t="s">
        <v>228</v>
      </c>
      <c r="C1717" t="s">
        <v>211</v>
      </c>
      <c r="E1717" t="s">
        <v>195</v>
      </c>
      <c r="F1717">
        <v>744.75</v>
      </c>
      <c r="G1717">
        <v>744.75</v>
      </c>
      <c r="H1717" t="s">
        <v>196</v>
      </c>
      <c r="I1717" t="s">
        <v>197</v>
      </c>
      <c r="J1717">
        <v>744.75</v>
      </c>
      <c r="K1717">
        <v>744.75</v>
      </c>
      <c r="L1717" t="s">
        <v>228</v>
      </c>
      <c r="M1717" t="s">
        <v>198</v>
      </c>
      <c r="N1717" t="s">
        <v>199</v>
      </c>
      <c r="O1717">
        <v>0</v>
      </c>
      <c r="P1717" t="s">
        <v>200</v>
      </c>
      <c r="Q1717">
        <v>52031</v>
      </c>
      <c r="R1717" t="s">
        <v>201</v>
      </c>
      <c r="S1717" t="s">
        <v>202</v>
      </c>
      <c r="T1717" t="s">
        <v>203</v>
      </c>
      <c r="U1717" t="s">
        <v>2585</v>
      </c>
      <c r="V1717" t="s">
        <v>2586</v>
      </c>
      <c r="W1717" t="s">
        <v>658</v>
      </c>
    </row>
    <row r="1718" spans="1:23" x14ac:dyDescent="0.25">
      <c r="A1718" s="15">
        <v>43220</v>
      </c>
      <c r="B1718" t="s">
        <v>560</v>
      </c>
      <c r="C1718" t="s">
        <v>211</v>
      </c>
      <c r="E1718" t="s">
        <v>195</v>
      </c>
      <c r="F1718">
        <v>133.4</v>
      </c>
      <c r="G1718">
        <v>133.4</v>
      </c>
      <c r="H1718" t="s">
        <v>196</v>
      </c>
      <c r="I1718" t="s">
        <v>197</v>
      </c>
      <c r="J1718">
        <v>133.4</v>
      </c>
      <c r="K1718">
        <v>133.4</v>
      </c>
      <c r="L1718" t="s">
        <v>560</v>
      </c>
      <c r="M1718" t="s">
        <v>198</v>
      </c>
      <c r="N1718" t="s">
        <v>199</v>
      </c>
      <c r="O1718">
        <v>0</v>
      </c>
      <c r="P1718" t="s">
        <v>200</v>
      </c>
      <c r="Q1718">
        <v>52032</v>
      </c>
      <c r="R1718" t="s">
        <v>201</v>
      </c>
      <c r="S1718" t="s">
        <v>202</v>
      </c>
      <c r="T1718" t="s">
        <v>203</v>
      </c>
      <c r="U1718" t="s">
        <v>2585</v>
      </c>
      <c r="V1718" t="s">
        <v>2587</v>
      </c>
      <c r="W1718" t="s">
        <v>658</v>
      </c>
    </row>
    <row r="1719" spans="1:23" x14ac:dyDescent="0.25">
      <c r="A1719" s="15">
        <v>43220</v>
      </c>
      <c r="B1719" t="s">
        <v>620</v>
      </c>
      <c r="C1719" t="s">
        <v>211</v>
      </c>
      <c r="E1719" t="s">
        <v>195</v>
      </c>
      <c r="F1719">
        <v>40.4</v>
      </c>
      <c r="G1719">
        <v>40.4</v>
      </c>
      <c r="H1719" t="s">
        <v>196</v>
      </c>
      <c r="I1719" t="s">
        <v>197</v>
      </c>
      <c r="J1719">
        <v>40.4</v>
      </c>
      <c r="K1719">
        <v>40.4</v>
      </c>
      <c r="L1719" t="s">
        <v>620</v>
      </c>
      <c r="M1719" t="s">
        <v>198</v>
      </c>
      <c r="N1719" t="s">
        <v>199</v>
      </c>
      <c r="O1719">
        <v>0</v>
      </c>
      <c r="P1719" t="s">
        <v>200</v>
      </c>
      <c r="Q1719">
        <v>52033</v>
      </c>
      <c r="R1719" t="s">
        <v>201</v>
      </c>
      <c r="S1719" t="s">
        <v>202</v>
      </c>
      <c r="T1719" t="s">
        <v>203</v>
      </c>
      <c r="U1719" t="s">
        <v>2585</v>
      </c>
      <c r="V1719" t="s">
        <v>2588</v>
      </c>
      <c r="W1719" t="s">
        <v>658</v>
      </c>
    </row>
    <row r="1720" spans="1:23" x14ac:dyDescent="0.25">
      <c r="A1720" s="15">
        <v>43220</v>
      </c>
      <c r="B1720" t="s">
        <v>285</v>
      </c>
      <c r="C1720" t="s">
        <v>211</v>
      </c>
      <c r="E1720" t="s">
        <v>195</v>
      </c>
      <c r="F1720">
        <v>2271.88</v>
      </c>
      <c r="G1720">
        <v>2271.88</v>
      </c>
      <c r="H1720" t="s">
        <v>196</v>
      </c>
      <c r="I1720" t="s">
        <v>197</v>
      </c>
      <c r="J1720">
        <v>2271.88</v>
      </c>
      <c r="K1720">
        <v>2271.88</v>
      </c>
      <c r="L1720" t="s">
        <v>285</v>
      </c>
      <c r="M1720" t="s">
        <v>198</v>
      </c>
      <c r="N1720" t="s">
        <v>199</v>
      </c>
      <c r="O1720">
        <v>0</v>
      </c>
      <c r="P1720" t="s">
        <v>200</v>
      </c>
      <c r="Q1720">
        <v>52035</v>
      </c>
      <c r="R1720" t="s">
        <v>201</v>
      </c>
      <c r="S1720" t="s">
        <v>202</v>
      </c>
      <c r="T1720" t="s">
        <v>203</v>
      </c>
      <c r="U1720" t="s">
        <v>2589</v>
      </c>
      <c r="V1720" t="s">
        <v>2590</v>
      </c>
      <c r="W1720" t="s">
        <v>658</v>
      </c>
    </row>
    <row r="1721" spans="1:23" x14ac:dyDescent="0.25">
      <c r="A1721" s="15">
        <v>43220</v>
      </c>
      <c r="B1721" t="s">
        <v>285</v>
      </c>
      <c r="C1721" t="s">
        <v>211</v>
      </c>
      <c r="E1721" t="s">
        <v>195</v>
      </c>
      <c r="F1721">
        <v>-879.76</v>
      </c>
      <c r="G1721">
        <v>879.76</v>
      </c>
      <c r="H1721" t="s">
        <v>217</v>
      </c>
      <c r="I1721" t="s">
        <v>218</v>
      </c>
      <c r="J1721">
        <v>879.76</v>
      </c>
      <c r="K1721">
        <v>-879.76</v>
      </c>
      <c r="L1721" t="s">
        <v>285</v>
      </c>
      <c r="M1721" t="s">
        <v>198</v>
      </c>
      <c r="N1721" t="s">
        <v>199</v>
      </c>
      <c r="O1721">
        <v>0</v>
      </c>
      <c r="P1721" t="s">
        <v>200</v>
      </c>
      <c r="Q1721">
        <v>52036</v>
      </c>
      <c r="R1721" t="s">
        <v>201</v>
      </c>
      <c r="S1721" t="s">
        <v>202</v>
      </c>
      <c r="T1721" t="s">
        <v>203</v>
      </c>
      <c r="U1721" t="s">
        <v>2591</v>
      </c>
      <c r="V1721" t="s">
        <v>2592</v>
      </c>
      <c r="W1721" t="s">
        <v>658</v>
      </c>
    </row>
    <row r="1722" spans="1:23" x14ac:dyDescent="0.25">
      <c r="A1722" s="15">
        <v>43220</v>
      </c>
      <c r="B1722" t="s">
        <v>228</v>
      </c>
      <c r="C1722" t="s">
        <v>211</v>
      </c>
      <c r="E1722" t="s">
        <v>195</v>
      </c>
      <c r="F1722">
        <v>59.3</v>
      </c>
      <c r="G1722">
        <v>59.3</v>
      </c>
      <c r="H1722" t="s">
        <v>196</v>
      </c>
      <c r="I1722" t="s">
        <v>197</v>
      </c>
      <c r="J1722">
        <v>59.3</v>
      </c>
      <c r="K1722">
        <v>59.3</v>
      </c>
      <c r="L1722" t="s">
        <v>228</v>
      </c>
      <c r="M1722" t="s">
        <v>198</v>
      </c>
      <c r="N1722" t="s">
        <v>199</v>
      </c>
      <c r="O1722">
        <v>0</v>
      </c>
      <c r="P1722" t="s">
        <v>200</v>
      </c>
      <c r="Q1722">
        <v>52038</v>
      </c>
      <c r="R1722" t="s">
        <v>201</v>
      </c>
      <c r="S1722" t="s">
        <v>202</v>
      </c>
      <c r="T1722" t="s">
        <v>203</v>
      </c>
      <c r="U1722" t="s">
        <v>2593</v>
      </c>
      <c r="V1722" t="s">
        <v>2594</v>
      </c>
      <c r="W1722" t="s">
        <v>658</v>
      </c>
    </row>
    <row r="1723" spans="1:23" x14ac:dyDescent="0.25">
      <c r="A1723" s="15">
        <v>43220</v>
      </c>
      <c r="B1723" t="s">
        <v>490</v>
      </c>
      <c r="C1723" t="s">
        <v>207</v>
      </c>
      <c r="E1723" t="s">
        <v>195</v>
      </c>
      <c r="F1723">
        <v>1920.15</v>
      </c>
      <c r="G1723">
        <v>1920.15</v>
      </c>
      <c r="H1723" t="s">
        <v>196</v>
      </c>
      <c r="I1723" t="s">
        <v>197</v>
      </c>
      <c r="J1723">
        <v>1920.15</v>
      </c>
      <c r="K1723">
        <v>1920.15</v>
      </c>
      <c r="L1723" t="s">
        <v>490</v>
      </c>
      <c r="M1723" t="s">
        <v>198</v>
      </c>
      <c r="N1723" t="s">
        <v>199</v>
      </c>
      <c r="O1723">
        <v>0</v>
      </c>
      <c r="P1723" t="s">
        <v>200</v>
      </c>
      <c r="Q1723">
        <v>52042</v>
      </c>
      <c r="R1723" t="s">
        <v>201</v>
      </c>
      <c r="S1723" t="s">
        <v>202</v>
      </c>
      <c r="T1723" t="s">
        <v>203</v>
      </c>
      <c r="U1723" t="s">
        <v>2595</v>
      </c>
      <c r="V1723" t="s">
        <v>2596</v>
      </c>
      <c r="W1723" t="s">
        <v>658</v>
      </c>
    </row>
    <row r="1724" spans="1:23" x14ac:dyDescent="0.25">
      <c r="A1724" s="15">
        <v>43220</v>
      </c>
      <c r="B1724" t="s">
        <v>228</v>
      </c>
      <c r="C1724" t="s">
        <v>211</v>
      </c>
      <c r="E1724" t="s">
        <v>195</v>
      </c>
      <c r="F1724">
        <v>-59.3</v>
      </c>
      <c r="G1724">
        <v>59.3</v>
      </c>
      <c r="H1724" t="s">
        <v>217</v>
      </c>
      <c r="I1724" t="s">
        <v>218</v>
      </c>
      <c r="J1724">
        <v>59.3</v>
      </c>
      <c r="K1724">
        <v>-59.3</v>
      </c>
      <c r="L1724" t="s">
        <v>228</v>
      </c>
      <c r="M1724" t="s">
        <v>198</v>
      </c>
      <c r="N1724" t="s">
        <v>199</v>
      </c>
      <c r="O1724">
        <v>0</v>
      </c>
      <c r="P1724" t="s">
        <v>200</v>
      </c>
      <c r="Q1724">
        <v>52048</v>
      </c>
      <c r="R1724" t="s">
        <v>201</v>
      </c>
      <c r="S1724" t="s">
        <v>202</v>
      </c>
      <c r="T1724" t="s">
        <v>203</v>
      </c>
      <c r="U1724" t="s">
        <v>2597</v>
      </c>
      <c r="V1724" t="s">
        <v>2598</v>
      </c>
      <c r="W1724" t="s">
        <v>658</v>
      </c>
    </row>
    <row r="1725" spans="1:23" x14ac:dyDescent="0.25">
      <c r="A1725" s="15">
        <v>43220</v>
      </c>
      <c r="B1725" t="s">
        <v>2599</v>
      </c>
      <c r="C1725" t="s">
        <v>207</v>
      </c>
      <c r="E1725" t="s">
        <v>195</v>
      </c>
      <c r="F1725">
        <v>52.7</v>
      </c>
      <c r="G1725">
        <v>52.7</v>
      </c>
      <c r="H1725" t="s">
        <v>196</v>
      </c>
      <c r="I1725" t="s">
        <v>197</v>
      </c>
      <c r="J1725">
        <v>52.7</v>
      </c>
      <c r="K1725">
        <v>52.7</v>
      </c>
      <c r="L1725" t="s">
        <v>2599</v>
      </c>
      <c r="M1725" t="s">
        <v>198</v>
      </c>
      <c r="N1725" t="s">
        <v>199</v>
      </c>
      <c r="O1725">
        <v>0</v>
      </c>
      <c r="P1725" t="s">
        <v>200</v>
      </c>
      <c r="Q1725">
        <v>52050</v>
      </c>
      <c r="R1725" t="s">
        <v>201</v>
      </c>
      <c r="S1725" t="s">
        <v>202</v>
      </c>
      <c r="T1725" t="s">
        <v>203</v>
      </c>
      <c r="U1725" t="s">
        <v>2600</v>
      </c>
      <c r="V1725" t="s">
        <v>2601</v>
      </c>
      <c r="W1725" t="s">
        <v>658</v>
      </c>
    </row>
    <row r="1726" spans="1:23" x14ac:dyDescent="0.25">
      <c r="A1726" s="15">
        <v>43220</v>
      </c>
      <c r="B1726" t="s">
        <v>490</v>
      </c>
      <c r="C1726" t="s">
        <v>207</v>
      </c>
      <c r="E1726" t="s">
        <v>195</v>
      </c>
      <c r="F1726">
        <v>823</v>
      </c>
      <c r="G1726">
        <v>823</v>
      </c>
      <c r="H1726" t="s">
        <v>196</v>
      </c>
      <c r="I1726" t="s">
        <v>197</v>
      </c>
      <c r="J1726">
        <v>823</v>
      </c>
      <c r="K1726">
        <v>823</v>
      </c>
      <c r="L1726" t="s">
        <v>490</v>
      </c>
      <c r="M1726" t="s">
        <v>198</v>
      </c>
      <c r="N1726" t="s">
        <v>199</v>
      </c>
      <c r="O1726">
        <v>0</v>
      </c>
      <c r="P1726" t="s">
        <v>200</v>
      </c>
      <c r="Q1726">
        <v>52051</v>
      </c>
      <c r="R1726" t="s">
        <v>201</v>
      </c>
      <c r="S1726" t="s">
        <v>202</v>
      </c>
      <c r="T1726" t="s">
        <v>203</v>
      </c>
      <c r="U1726" t="s">
        <v>2602</v>
      </c>
      <c r="V1726" t="s">
        <v>2603</v>
      </c>
      <c r="W1726" t="s">
        <v>658</v>
      </c>
    </row>
    <row r="1727" spans="1:23" x14ac:dyDescent="0.25">
      <c r="A1727" s="15">
        <v>43220</v>
      </c>
      <c r="B1727" t="s">
        <v>193</v>
      </c>
      <c r="C1727" t="s">
        <v>207</v>
      </c>
      <c r="E1727" t="s">
        <v>195</v>
      </c>
      <c r="F1727">
        <v>61.66</v>
      </c>
      <c r="G1727">
        <v>61.66</v>
      </c>
      <c r="H1727" t="s">
        <v>196</v>
      </c>
      <c r="I1727" t="s">
        <v>197</v>
      </c>
      <c r="J1727">
        <v>61.66</v>
      </c>
      <c r="K1727">
        <v>61.66</v>
      </c>
      <c r="L1727" t="s">
        <v>193</v>
      </c>
      <c r="M1727" t="s">
        <v>198</v>
      </c>
      <c r="N1727" t="s">
        <v>199</v>
      </c>
      <c r="O1727">
        <v>0</v>
      </c>
      <c r="P1727" t="s">
        <v>200</v>
      </c>
      <c r="Q1727">
        <v>52053</v>
      </c>
      <c r="R1727" t="s">
        <v>201</v>
      </c>
      <c r="S1727" t="s">
        <v>202</v>
      </c>
      <c r="T1727" t="s">
        <v>203</v>
      </c>
      <c r="U1727" t="s">
        <v>2604</v>
      </c>
      <c r="V1727" t="s">
        <v>2605</v>
      </c>
      <c r="W1727" t="s">
        <v>658</v>
      </c>
    </row>
    <row r="1728" spans="1:23" x14ac:dyDescent="0.25">
      <c r="A1728" s="15">
        <v>43220</v>
      </c>
      <c r="B1728" t="s">
        <v>285</v>
      </c>
      <c r="C1728" t="s">
        <v>208</v>
      </c>
      <c r="E1728" t="s">
        <v>195</v>
      </c>
      <c r="F1728">
        <v>486.45</v>
      </c>
      <c r="G1728">
        <v>486.45</v>
      </c>
      <c r="H1728" t="s">
        <v>196</v>
      </c>
      <c r="I1728" t="s">
        <v>197</v>
      </c>
      <c r="J1728">
        <v>486.45</v>
      </c>
      <c r="K1728">
        <v>486.45</v>
      </c>
      <c r="L1728" t="s">
        <v>285</v>
      </c>
      <c r="M1728" t="s">
        <v>198</v>
      </c>
      <c r="N1728" t="s">
        <v>199</v>
      </c>
      <c r="O1728">
        <v>0</v>
      </c>
      <c r="P1728" t="s">
        <v>200</v>
      </c>
      <c r="Q1728">
        <v>52065</v>
      </c>
      <c r="R1728" t="s">
        <v>201</v>
      </c>
      <c r="S1728" t="s">
        <v>202</v>
      </c>
      <c r="T1728" t="s">
        <v>203</v>
      </c>
      <c r="U1728" t="s">
        <v>2606</v>
      </c>
      <c r="V1728" t="s">
        <v>2607</v>
      </c>
      <c r="W1728" t="s">
        <v>658</v>
      </c>
    </row>
    <row r="1729" spans="1:23" x14ac:dyDescent="0.25">
      <c r="A1729" s="15">
        <v>43220</v>
      </c>
      <c r="B1729" t="s">
        <v>490</v>
      </c>
      <c r="C1729" t="s">
        <v>194</v>
      </c>
      <c r="E1729" t="s">
        <v>195</v>
      </c>
      <c r="F1729">
        <v>1612</v>
      </c>
      <c r="G1729">
        <v>1612</v>
      </c>
      <c r="H1729" t="s">
        <v>196</v>
      </c>
      <c r="I1729" t="s">
        <v>197</v>
      </c>
      <c r="J1729">
        <v>1612</v>
      </c>
      <c r="K1729">
        <v>1612</v>
      </c>
      <c r="L1729" t="s">
        <v>490</v>
      </c>
      <c r="M1729" t="s">
        <v>198</v>
      </c>
      <c r="N1729" t="s">
        <v>199</v>
      </c>
      <c r="O1729">
        <v>0</v>
      </c>
      <c r="P1729" t="s">
        <v>200</v>
      </c>
      <c r="Q1729">
        <v>52066</v>
      </c>
      <c r="R1729" t="s">
        <v>201</v>
      </c>
      <c r="S1729" t="s">
        <v>202</v>
      </c>
      <c r="T1729" t="s">
        <v>203</v>
      </c>
      <c r="U1729" t="s">
        <v>2608</v>
      </c>
      <c r="V1729" t="s">
        <v>2609</v>
      </c>
      <c r="W1729" t="s">
        <v>658</v>
      </c>
    </row>
    <row r="1730" spans="1:23" x14ac:dyDescent="0.25">
      <c r="A1730" s="15">
        <v>43220</v>
      </c>
      <c r="B1730" t="s">
        <v>285</v>
      </c>
      <c r="C1730" t="s">
        <v>212</v>
      </c>
      <c r="E1730" t="s">
        <v>195</v>
      </c>
      <c r="F1730">
        <v>4.5</v>
      </c>
      <c r="G1730">
        <v>4.5</v>
      </c>
      <c r="H1730" t="s">
        <v>196</v>
      </c>
      <c r="I1730" t="s">
        <v>197</v>
      </c>
      <c r="J1730">
        <v>4.5</v>
      </c>
      <c r="K1730">
        <v>4.5</v>
      </c>
      <c r="L1730" t="s">
        <v>285</v>
      </c>
      <c r="M1730" t="s">
        <v>198</v>
      </c>
      <c r="N1730" t="s">
        <v>199</v>
      </c>
      <c r="O1730">
        <v>0</v>
      </c>
      <c r="P1730" t="s">
        <v>200</v>
      </c>
      <c r="Q1730">
        <v>52069</v>
      </c>
      <c r="R1730" t="s">
        <v>201</v>
      </c>
      <c r="S1730" t="s">
        <v>202</v>
      </c>
      <c r="T1730" t="s">
        <v>203</v>
      </c>
      <c r="U1730" t="s">
        <v>2610</v>
      </c>
      <c r="V1730" t="s">
        <v>2611</v>
      </c>
      <c r="W1730" t="s">
        <v>658</v>
      </c>
    </row>
    <row r="1731" spans="1:23" x14ac:dyDescent="0.25">
      <c r="A1731" s="15">
        <v>43220</v>
      </c>
      <c r="B1731" t="s">
        <v>618</v>
      </c>
      <c r="C1731" t="s">
        <v>212</v>
      </c>
      <c r="E1731" t="s">
        <v>195</v>
      </c>
      <c r="F1731">
        <v>23.22</v>
      </c>
      <c r="G1731">
        <v>23.22</v>
      </c>
      <c r="H1731" t="s">
        <v>196</v>
      </c>
      <c r="I1731" t="s">
        <v>197</v>
      </c>
      <c r="J1731">
        <v>23.22</v>
      </c>
      <c r="K1731">
        <v>23.22</v>
      </c>
      <c r="L1731" t="s">
        <v>618</v>
      </c>
      <c r="M1731" t="s">
        <v>198</v>
      </c>
      <c r="N1731" t="s">
        <v>199</v>
      </c>
      <c r="O1731">
        <v>0</v>
      </c>
      <c r="P1731" t="s">
        <v>200</v>
      </c>
      <c r="Q1731">
        <v>52070</v>
      </c>
      <c r="R1731" t="s">
        <v>201</v>
      </c>
      <c r="S1731" t="s">
        <v>202</v>
      </c>
      <c r="T1731" t="s">
        <v>203</v>
      </c>
      <c r="U1731" t="s">
        <v>2612</v>
      </c>
      <c r="V1731" t="s">
        <v>2613</v>
      </c>
      <c r="W1731" t="s">
        <v>658</v>
      </c>
    </row>
    <row r="1732" spans="1:23" x14ac:dyDescent="0.25">
      <c r="A1732" s="15">
        <v>43220</v>
      </c>
      <c r="B1732" t="s">
        <v>428</v>
      </c>
      <c r="C1732" t="s">
        <v>212</v>
      </c>
      <c r="E1732" t="s">
        <v>195</v>
      </c>
      <c r="F1732">
        <v>226</v>
      </c>
      <c r="G1732">
        <v>226</v>
      </c>
      <c r="H1732" t="s">
        <v>196</v>
      </c>
      <c r="I1732" t="s">
        <v>197</v>
      </c>
      <c r="J1732">
        <v>226</v>
      </c>
      <c r="K1732">
        <v>226</v>
      </c>
      <c r="L1732" t="s">
        <v>428</v>
      </c>
      <c r="M1732" t="s">
        <v>198</v>
      </c>
      <c r="N1732" t="s">
        <v>199</v>
      </c>
      <c r="O1732">
        <v>0</v>
      </c>
      <c r="P1732" t="s">
        <v>200</v>
      </c>
      <c r="Q1732">
        <v>52071</v>
      </c>
      <c r="R1732" t="s">
        <v>201</v>
      </c>
      <c r="S1732" t="s">
        <v>202</v>
      </c>
      <c r="T1732" t="s">
        <v>203</v>
      </c>
      <c r="U1732" t="s">
        <v>2614</v>
      </c>
      <c r="V1732" t="s">
        <v>2615</v>
      </c>
      <c r="W1732" t="s">
        <v>658</v>
      </c>
    </row>
    <row r="1733" spans="1:23" x14ac:dyDescent="0.25">
      <c r="A1733" s="15">
        <v>43220</v>
      </c>
      <c r="B1733" t="s">
        <v>285</v>
      </c>
      <c r="C1733" t="s">
        <v>212</v>
      </c>
      <c r="E1733" t="s">
        <v>195</v>
      </c>
      <c r="F1733">
        <v>119.98</v>
      </c>
      <c r="G1733">
        <v>119.98</v>
      </c>
      <c r="H1733" t="s">
        <v>196</v>
      </c>
      <c r="I1733" t="s">
        <v>197</v>
      </c>
      <c r="J1733">
        <v>119.98</v>
      </c>
      <c r="K1733">
        <v>119.98</v>
      </c>
      <c r="L1733" t="s">
        <v>285</v>
      </c>
      <c r="M1733" t="s">
        <v>198</v>
      </c>
      <c r="N1733" t="s">
        <v>199</v>
      </c>
      <c r="O1733">
        <v>0</v>
      </c>
      <c r="P1733" t="s">
        <v>200</v>
      </c>
      <c r="Q1733">
        <v>52072</v>
      </c>
      <c r="R1733" t="s">
        <v>201</v>
      </c>
      <c r="S1733" t="s">
        <v>202</v>
      </c>
      <c r="T1733" t="s">
        <v>203</v>
      </c>
      <c r="U1733" t="s">
        <v>2614</v>
      </c>
      <c r="V1733" t="s">
        <v>2616</v>
      </c>
      <c r="W1733" t="s">
        <v>658</v>
      </c>
    </row>
    <row r="1734" spans="1:23" x14ac:dyDescent="0.25">
      <c r="A1734" s="15">
        <v>43220</v>
      </c>
      <c r="B1734" t="s">
        <v>618</v>
      </c>
      <c r="C1734" t="s">
        <v>212</v>
      </c>
      <c r="E1734" t="s">
        <v>195</v>
      </c>
      <c r="F1734">
        <v>68.33</v>
      </c>
      <c r="G1734">
        <v>68.33</v>
      </c>
      <c r="H1734" t="s">
        <v>196</v>
      </c>
      <c r="I1734" t="s">
        <v>197</v>
      </c>
      <c r="J1734">
        <v>68.33</v>
      </c>
      <c r="K1734">
        <v>68.33</v>
      </c>
      <c r="L1734" t="s">
        <v>618</v>
      </c>
      <c r="M1734" t="s">
        <v>198</v>
      </c>
      <c r="N1734" t="s">
        <v>199</v>
      </c>
      <c r="O1734">
        <v>0</v>
      </c>
      <c r="P1734" t="s">
        <v>200</v>
      </c>
      <c r="Q1734">
        <v>52073</v>
      </c>
      <c r="R1734" t="s">
        <v>201</v>
      </c>
      <c r="S1734" t="s">
        <v>202</v>
      </c>
      <c r="T1734" t="s">
        <v>203</v>
      </c>
      <c r="U1734" t="s">
        <v>2614</v>
      </c>
      <c r="V1734" t="s">
        <v>2617</v>
      </c>
      <c r="W1734" t="s">
        <v>658</v>
      </c>
    </row>
    <row r="1735" spans="1:23" x14ac:dyDescent="0.25">
      <c r="A1735" s="15">
        <v>43220</v>
      </c>
      <c r="B1735" t="s">
        <v>228</v>
      </c>
      <c r="C1735" t="s">
        <v>212</v>
      </c>
      <c r="E1735" t="s">
        <v>195</v>
      </c>
      <c r="F1735">
        <v>535.44000000000005</v>
      </c>
      <c r="G1735">
        <v>535.44000000000005</v>
      </c>
      <c r="H1735" t="s">
        <v>196</v>
      </c>
      <c r="I1735" t="s">
        <v>197</v>
      </c>
      <c r="J1735">
        <v>535.44000000000005</v>
      </c>
      <c r="K1735">
        <v>535.44000000000005</v>
      </c>
      <c r="L1735" t="s">
        <v>228</v>
      </c>
      <c r="M1735" t="s">
        <v>198</v>
      </c>
      <c r="N1735" t="s">
        <v>199</v>
      </c>
      <c r="O1735">
        <v>0</v>
      </c>
      <c r="P1735" t="s">
        <v>200</v>
      </c>
      <c r="Q1735">
        <v>52074</v>
      </c>
      <c r="R1735" t="s">
        <v>201</v>
      </c>
      <c r="S1735" t="s">
        <v>202</v>
      </c>
      <c r="T1735" t="s">
        <v>203</v>
      </c>
      <c r="U1735" t="s">
        <v>2618</v>
      </c>
      <c r="V1735" t="s">
        <v>2619</v>
      </c>
      <c r="W1735" t="s">
        <v>658</v>
      </c>
    </row>
    <row r="1736" spans="1:23" x14ac:dyDescent="0.25">
      <c r="A1736" s="15">
        <v>43220</v>
      </c>
      <c r="B1736" t="s">
        <v>228</v>
      </c>
      <c r="C1736" t="s">
        <v>212</v>
      </c>
      <c r="E1736" t="s">
        <v>195</v>
      </c>
      <c r="F1736">
        <v>-440.89</v>
      </c>
      <c r="G1736">
        <v>440.89</v>
      </c>
      <c r="H1736" t="s">
        <v>217</v>
      </c>
      <c r="I1736" t="s">
        <v>218</v>
      </c>
      <c r="J1736">
        <v>440.89</v>
      </c>
      <c r="K1736">
        <v>-440.89</v>
      </c>
      <c r="L1736" t="s">
        <v>228</v>
      </c>
      <c r="M1736" t="s">
        <v>198</v>
      </c>
      <c r="N1736" t="s">
        <v>199</v>
      </c>
      <c r="O1736">
        <v>0</v>
      </c>
      <c r="P1736" t="s">
        <v>200</v>
      </c>
      <c r="Q1736">
        <v>52075</v>
      </c>
      <c r="R1736" t="s">
        <v>201</v>
      </c>
      <c r="S1736" t="s">
        <v>202</v>
      </c>
      <c r="T1736" t="s">
        <v>203</v>
      </c>
      <c r="U1736" t="s">
        <v>2620</v>
      </c>
      <c r="V1736" t="s">
        <v>2621</v>
      </c>
      <c r="W1736" t="s">
        <v>658</v>
      </c>
    </row>
    <row r="1737" spans="1:23" x14ac:dyDescent="0.25">
      <c r="A1737" s="15">
        <v>43220</v>
      </c>
      <c r="B1737" t="s">
        <v>228</v>
      </c>
      <c r="C1737" t="s">
        <v>212</v>
      </c>
      <c r="E1737" t="s">
        <v>195</v>
      </c>
      <c r="F1737">
        <v>91.4</v>
      </c>
      <c r="G1737">
        <v>91.4</v>
      </c>
      <c r="H1737" t="s">
        <v>196</v>
      </c>
      <c r="I1737" t="s">
        <v>197</v>
      </c>
      <c r="J1737">
        <v>91.4</v>
      </c>
      <c r="K1737">
        <v>91.4</v>
      </c>
      <c r="L1737" t="s">
        <v>228</v>
      </c>
      <c r="M1737" t="s">
        <v>198</v>
      </c>
      <c r="N1737" t="s">
        <v>199</v>
      </c>
      <c r="O1737">
        <v>0</v>
      </c>
      <c r="P1737" t="s">
        <v>200</v>
      </c>
      <c r="Q1737">
        <v>52077</v>
      </c>
      <c r="R1737" t="s">
        <v>201</v>
      </c>
      <c r="S1737" t="s">
        <v>202</v>
      </c>
      <c r="T1737" t="s">
        <v>203</v>
      </c>
      <c r="U1737" t="s">
        <v>2622</v>
      </c>
      <c r="V1737" t="s">
        <v>2623</v>
      </c>
      <c r="W1737" t="s">
        <v>658</v>
      </c>
    </row>
    <row r="1738" spans="1:23" x14ac:dyDescent="0.25">
      <c r="A1738" s="15">
        <v>43220</v>
      </c>
      <c r="B1738" t="s">
        <v>228</v>
      </c>
      <c r="C1738" t="s">
        <v>212</v>
      </c>
      <c r="E1738" t="s">
        <v>195</v>
      </c>
      <c r="F1738">
        <v>3132.91</v>
      </c>
      <c r="G1738">
        <v>3132.91</v>
      </c>
      <c r="H1738" t="s">
        <v>196</v>
      </c>
      <c r="I1738" t="s">
        <v>197</v>
      </c>
      <c r="J1738">
        <v>3132.91</v>
      </c>
      <c r="K1738">
        <v>3132.91</v>
      </c>
      <c r="L1738" t="s">
        <v>228</v>
      </c>
      <c r="M1738" t="s">
        <v>198</v>
      </c>
      <c r="N1738" t="s">
        <v>199</v>
      </c>
      <c r="O1738">
        <v>0</v>
      </c>
      <c r="P1738" t="s">
        <v>200</v>
      </c>
      <c r="Q1738">
        <v>52078</v>
      </c>
      <c r="R1738" t="s">
        <v>201</v>
      </c>
      <c r="S1738" t="s">
        <v>202</v>
      </c>
      <c r="T1738" t="s">
        <v>203</v>
      </c>
      <c r="U1738" t="s">
        <v>2624</v>
      </c>
      <c r="V1738" t="s">
        <v>2625</v>
      </c>
      <c r="W1738" t="s">
        <v>658</v>
      </c>
    </row>
    <row r="1739" spans="1:23" x14ac:dyDescent="0.25">
      <c r="A1739" s="15">
        <v>43220</v>
      </c>
      <c r="B1739" t="s">
        <v>228</v>
      </c>
      <c r="C1739" t="s">
        <v>212</v>
      </c>
      <c r="E1739" t="s">
        <v>195</v>
      </c>
      <c r="F1739">
        <v>56.25</v>
      </c>
      <c r="G1739">
        <v>56.25</v>
      </c>
      <c r="H1739" t="s">
        <v>196</v>
      </c>
      <c r="I1739" t="s">
        <v>197</v>
      </c>
      <c r="J1739">
        <v>56.25</v>
      </c>
      <c r="K1739">
        <v>56.25</v>
      </c>
      <c r="L1739" t="s">
        <v>228</v>
      </c>
      <c r="M1739" t="s">
        <v>198</v>
      </c>
      <c r="N1739" t="s">
        <v>199</v>
      </c>
      <c r="O1739">
        <v>0</v>
      </c>
      <c r="P1739" t="s">
        <v>200</v>
      </c>
      <c r="Q1739">
        <v>52079</v>
      </c>
      <c r="R1739" t="s">
        <v>201</v>
      </c>
      <c r="S1739" t="s">
        <v>202</v>
      </c>
      <c r="T1739" t="s">
        <v>203</v>
      </c>
      <c r="U1739" t="s">
        <v>2626</v>
      </c>
      <c r="V1739" t="s">
        <v>2627</v>
      </c>
      <c r="W1739" t="s">
        <v>658</v>
      </c>
    </row>
    <row r="1740" spans="1:23" x14ac:dyDescent="0.25">
      <c r="A1740" s="15">
        <v>43220</v>
      </c>
      <c r="B1740" t="s">
        <v>560</v>
      </c>
      <c r="C1740" t="s">
        <v>212</v>
      </c>
      <c r="E1740" t="s">
        <v>195</v>
      </c>
      <c r="F1740">
        <v>728</v>
      </c>
      <c r="G1740">
        <v>728</v>
      </c>
      <c r="H1740" t="s">
        <v>196</v>
      </c>
      <c r="I1740" t="s">
        <v>197</v>
      </c>
      <c r="J1740">
        <v>728</v>
      </c>
      <c r="K1740">
        <v>728</v>
      </c>
      <c r="L1740" t="s">
        <v>560</v>
      </c>
      <c r="M1740" t="s">
        <v>198</v>
      </c>
      <c r="N1740" t="s">
        <v>199</v>
      </c>
      <c r="O1740">
        <v>0</v>
      </c>
      <c r="P1740" t="s">
        <v>200</v>
      </c>
      <c r="Q1740">
        <v>52080</v>
      </c>
      <c r="R1740" t="s">
        <v>201</v>
      </c>
      <c r="S1740" t="s">
        <v>202</v>
      </c>
      <c r="T1740" t="s">
        <v>203</v>
      </c>
      <c r="U1740" t="s">
        <v>2626</v>
      </c>
      <c r="V1740" t="s">
        <v>2628</v>
      </c>
      <c r="W1740" t="s">
        <v>658</v>
      </c>
    </row>
    <row r="1741" spans="1:23" x14ac:dyDescent="0.25">
      <c r="A1741" s="15">
        <v>43220</v>
      </c>
      <c r="B1741" t="s">
        <v>228</v>
      </c>
      <c r="C1741" t="s">
        <v>212</v>
      </c>
      <c r="E1741" t="s">
        <v>195</v>
      </c>
      <c r="F1741">
        <v>1115</v>
      </c>
      <c r="G1741">
        <v>1115</v>
      </c>
      <c r="H1741" t="s">
        <v>196</v>
      </c>
      <c r="I1741" t="s">
        <v>197</v>
      </c>
      <c r="J1741">
        <v>1115</v>
      </c>
      <c r="K1741">
        <v>1115</v>
      </c>
      <c r="L1741" t="s">
        <v>228</v>
      </c>
      <c r="M1741" t="s">
        <v>198</v>
      </c>
      <c r="N1741" t="s">
        <v>199</v>
      </c>
      <c r="O1741">
        <v>0</v>
      </c>
      <c r="P1741" t="s">
        <v>200</v>
      </c>
      <c r="Q1741">
        <v>52081</v>
      </c>
      <c r="R1741" t="s">
        <v>201</v>
      </c>
      <c r="S1741" t="s">
        <v>202</v>
      </c>
      <c r="T1741" t="s">
        <v>203</v>
      </c>
      <c r="U1741" t="s">
        <v>2629</v>
      </c>
      <c r="V1741" t="s">
        <v>2630</v>
      </c>
      <c r="W1741" t="s">
        <v>658</v>
      </c>
    </row>
    <row r="1742" spans="1:23" x14ac:dyDescent="0.25">
      <c r="A1742" s="15">
        <v>43220</v>
      </c>
      <c r="B1742" t="s">
        <v>560</v>
      </c>
      <c r="C1742" t="s">
        <v>212</v>
      </c>
      <c r="E1742" t="s">
        <v>195</v>
      </c>
      <c r="F1742">
        <v>558</v>
      </c>
      <c r="G1742">
        <v>558</v>
      </c>
      <c r="H1742" t="s">
        <v>196</v>
      </c>
      <c r="I1742" t="s">
        <v>197</v>
      </c>
      <c r="J1742">
        <v>558</v>
      </c>
      <c r="K1742">
        <v>558</v>
      </c>
      <c r="L1742" t="s">
        <v>560</v>
      </c>
      <c r="M1742" t="s">
        <v>198</v>
      </c>
      <c r="N1742" t="s">
        <v>199</v>
      </c>
      <c r="O1742">
        <v>0</v>
      </c>
      <c r="P1742" t="s">
        <v>200</v>
      </c>
      <c r="Q1742">
        <v>52082</v>
      </c>
      <c r="R1742" t="s">
        <v>201</v>
      </c>
      <c r="S1742" t="s">
        <v>202</v>
      </c>
      <c r="T1742" t="s">
        <v>203</v>
      </c>
      <c r="U1742" t="s">
        <v>2629</v>
      </c>
      <c r="V1742" t="s">
        <v>2631</v>
      </c>
      <c r="W1742" t="s">
        <v>658</v>
      </c>
    </row>
    <row r="1743" spans="1:23" x14ac:dyDescent="0.25">
      <c r="A1743" s="15">
        <v>43220</v>
      </c>
      <c r="B1743" t="s">
        <v>228</v>
      </c>
      <c r="C1743" t="s">
        <v>212</v>
      </c>
      <c r="E1743" t="s">
        <v>195</v>
      </c>
      <c r="F1743">
        <v>-738.12</v>
      </c>
      <c r="G1743">
        <v>738.12</v>
      </c>
      <c r="H1743" t="s">
        <v>217</v>
      </c>
      <c r="I1743" t="s">
        <v>218</v>
      </c>
      <c r="J1743">
        <v>738.12</v>
      </c>
      <c r="K1743">
        <v>-738.12</v>
      </c>
      <c r="L1743" t="s">
        <v>228</v>
      </c>
      <c r="M1743" t="s">
        <v>198</v>
      </c>
      <c r="N1743" t="s">
        <v>199</v>
      </c>
      <c r="O1743">
        <v>0</v>
      </c>
      <c r="P1743" t="s">
        <v>200</v>
      </c>
      <c r="Q1743">
        <v>52083</v>
      </c>
      <c r="R1743" t="s">
        <v>201</v>
      </c>
      <c r="S1743" t="s">
        <v>202</v>
      </c>
      <c r="T1743" t="s">
        <v>203</v>
      </c>
      <c r="U1743" t="s">
        <v>2632</v>
      </c>
      <c r="V1743" t="s">
        <v>2633</v>
      </c>
      <c r="W1743" t="s">
        <v>658</v>
      </c>
    </row>
    <row r="1744" spans="1:23" x14ac:dyDescent="0.25">
      <c r="A1744" s="15">
        <v>43220</v>
      </c>
      <c r="B1744" t="s">
        <v>285</v>
      </c>
      <c r="C1744" t="s">
        <v>212</v>
      </c>
      <c r="E1744" t="s">
        <v>195</v>
      </c>
      <c r="F1744">
        <v>4.8</v>
      </c>
      <c r="G1744">
        <v>4.8</v>
      </c>
      <c r="H1744" t="s">
        <v>196</v>
      </c>
      <c r="I1744" t="s">
        <v>197</v>
      </c>
      <c r="J1744">
        <v>4.8</v>
      </c>
      <c r="K1744">
        <v>4.8</v>
      </c>
      <c r="L1744" t="s">
        <v>285</v>
      </c>
      <c r="M1744" t="s">
        <v>198</v>
      </c>
      <c r="N1744" t="s">
        <v>199</v>
      </c>
      <c r="O1744">
        <v>0</v>
      </c>
      <c r="P1744" t="s">
        <v>200</v>
      </c>
      <c r="Q1744">
        <v>52099</v>
      </c>
      <c r="R1744" t="s">
        <v>201</v>
      </c>
      <c r="S1744" t="s">
        <v>202</v>
      </c>
      <c r="T1744" t="s">
        <v>203</v>
      </c>
      <c r="U1744" t="s">
        <v>2634</v>
      </c>
      <c r="V1744" t="s">
        <v>2635</v>
      </c>
      <c r="W1744" t="s">
        <v>658</v>
      </c>
    </row>
    <row r="1745" spans="1:23" x14ac:dyDescent="0.25">
      <c r="A1745" s="15">
        <v>43220</v>
      </c>
      <c r="B1745" t="s">
        <v>285</v>
      </c>
      <c r="C1745" t="s">
        <v>208</v>
      </c>
      <c r="E1745" t="s">
        <v>195</v>
      </c>
      <c r="F1745">
        <v>269.42</v>
      </c>
      <c r="G1745">
        <v>269.42</v>
      </c>
      <c r="H1745" t="s">
        <v>196</v>
      </c>
      <c r="I1745" t="s">
        <v>197</v>
      </c>
      <c r="J1745">
        <v>269.42</v>
      </c>
      <c r="K1745">
        <v>269.42</v>
      </c>
      <c r="L1745" t="s">
        <v>285</v>
      </c>
      <c r="M1745" t="s">
        <v>198</v>
      </c>
      <c r="N1745" t="s">
        <v>199</v>
      </c>
      <c r="O1745">
        <v>0</v>
      </c>
      <c r="P1745" t="s">
        <v>200</v>
      </c>
      <c r="Q1745">
        <v>52100</v>
      </c>
      <c r="R1745" t="s">
        <v>201</v>
      </c>
      <c r="S1745" t="s">
        <v>202</v>
      </c>
      <c r="T1745" t="s">
        <v>203</v>
      </c>
      <c r="U1745" t="s">
        <v>2636</v>
      </c>
      <c r="V1745" t="s">
        <v>2637</v>
      </c>
      <c r="W1745" t="s">
        <v>658</v>
      </c>
    </row>
    <row r="1746" spans="1:23" x14ac:dyDescent="0.25">
      <c r="A1746" s="15">
        <v>43220</v>
      </c>
      <c r="B1746" t="s">
        <v>490</v>
      </c>
      <c r="C1746" t="s">
        <v>194</v>
      </c>
      <c r="E1746" t="s">
        <v>195</v>
      </c>
      <c r="F1746">
        <v>950</v>
      </c>
      <c r="G1746">
        <v>950</v>
      </c>
      <c r="H1746" t="s">
        <v>196</v>
      </c>
      <c r="I1746" t="s">
        <v>197</v>
      </c>
      <c r="J1746">
        <v>950</v>
      </c>
      <c r="K1746">
        <v>950</v>
      </c>
      <c r="L1746" t="s">
        <v>490</v>
      </c>
      <c r="M1746" t="s">
        <v>198</v>
      </c>
      <c r="N1746" t="s">
        <v>199</v>
      </c>
      <c r="O1746">
        <v>0</v>
      </c>
      <c r="P1746" t="s">
        <v>200</v>
      </c>
      <c r="Q1746">
        <v>52105</v>
      </c>
      <c r="R1746" t="s">
        <v>201</v>
      </c>
      <c r="S1746" t="s">
        <v>202</v>
      </c>
      <c r="T1746" t="s">
        <v>203</v>
      </c>
      <c r="U1746" t="s">
        <v>2638</v>
      </c>
      <c r="V1746" t="s">
        <v>2639</v>
      </c>
      <c r="W1746" t="s">
        <v>658</v>
      </c>
    </row>
    <row r="1747" spans="1:23" x14ac:dyDescent="0.25">
      <c r="A1747" s="15">
        <v>43220</v>
      </c>
      <c r="B1747" t="s">
        <v>490</v>
      </c>
      <c r="C1747" t="s">
        <v>194</v>
      </c>
      <c r="E1747" t="s">
        <v>195</v>
      </c>
      <c r="F1747">
        <v>538.6</v>
      </c>
      <c r="G1747">
        <v>538.6</v>
      </c>
      <c r="H1747" t="s">
        <v>196</v>
      </c>
      <c r="I1747" t="s">
        <v>197</v>
      </c>
      <c r="J1747">
        <v>538.6</v>
      </c>
      <c r="K1747">
        <v>538.6</v>
      </c>
      <c r="L1747" t="s">
        <v>490</v>
      </c>
      <c r="M1747" t="s">
        <v>198</v>
      </c>
      <c r="N1747" t="s">
        <v>199</v>
      </c>
      <c r="O1747">
        <v>0</v>
      </c>
      <c r="P1747" t="s">
        <v>200</v>
      </c>
      <c r="Q1747">
        <v>52106</v>
      </c>
      <c r="R1747" t="s">
        <v>201</v>
      </c>
      <c r="S1747" t="s">
        <v>202</v>
      </c>
      <c r="T1747" t="s">
        <v>203</v>
      </c>
      <c r="U1747" t="s">
        <v>2640</v>
      </c>
      <c r="V1747" t="s">
        <v>2641</v>
      </c>
      <c r="W1747" t="s">
        <v>658</v>
      </c>
    </row>
    <row r="1748" spans="1:23" x14ac:dyDescent="0.25">
      <c r="A1748" s="15">
        <v>43220</v>
      </c>
      <c r="B1748" t="s">
        <v>285</v>
      </c>
      <c r="C1748" t="s">
        <v>212</v>
      </c>
      <c r="E1748" t="s">
        <v>195</v>
      </c>
      <c r="F1748">
        <v>2075.37</v>
      </c>
      <c r="G1748">
        <v>2075.37</v>
      </c>
      <c r="H1748" t="s">
        <v>196</v>
      </c>
      <c r="I1748" t="s">
        <v>197</v>
      </c>
      <c r="J1748">
        <v>2075.37</v>
      </c>
      <c r="K1748">
        <v>2075.37</v>
      </c>
      <c r="L1748" t="s">
        <v>285</v>
      </c>
      <c r="M1748" t="s">
        <v>198</v>
      </c>
      <c r="N1748" t="s">
        <v>199</v>
      </c>
      <c r="O1748">
        <v>0</v>
      </c>
      <c r="P1748" t="s">
        <v>200</v>
      </c>
      <c r="Q1748">
        <v>52087</v>
      </c>
      <c r="R1748" t="s">
        <v>201</v>
      </c>
      <c r="S1748" t="s">
        <v>202</v>
      </c>
      <c r="T1748" t="s">
        <v>203</v>
      </c>
      <c r="U1748" t="s">
        <v>2642</v>
      </c>
      <c r="V1748" t="s">
        <v>2643</v>
      </c>
      <c r="W1748" t="s">
        <v>658</v>
      </c>
    </row>
    <row r="1749" spans="1:23" x14ac:dyDescent="0.25">
      <c r="A1749" s="15">
        <v>43220</v>
      </c>
      <c r="B1749" t="s">
        <v>566</v>
      </c>
      <c r="C1749" t="s">
        <v>208</v>
      </c>
      <c r="E1749" t="s">
        <v>195</v>
      </c>
      <c r="F1749">
        <v>-57.79</v>
      </c>
      <c r="G1749">
        <v>57.79</v>
      </c>
      <c r="H1749" t="s">
        <v>217</v>
      </c>
      <c r="I1749" t="s">
        <v>197</v>
      </c>
      <c r="J1749">
        <v>57.79</v>
      </c>
      <c r="K1749">
        <v>-57.79</v>
      </c>
      <c r="L1749" t="s">
        <v>566</v>
      </c>
      <c r="M1749" t="s">
        <v>198</v>
      </c>
      <c r="N1749" t="s">
        <v>199</v>
      </c>
      <c r="O1749">
        <v>0</v>
      </c>
      <c r="P1749" t="s">
        <v>200</v>
      </c>
      <c r="Q1749">
        <v>52101</v>
      </c>
      <c r="R1749" t="s">
        <v>201</v>
      </c>
      <c r="S1749" t="s">
        <v>202</v>
      </c>
      <c r="T1749" t="s">
        <v>203</v>
      </c>
      <c r="U1749" t="s">
        <v>2644</v>
      </c>
      <c r="V1749" t="s">
        <v>2645</v>
      </c>
      <c r="W1749" t="s">
        <v>658</v>
      </c>
    </row>
    <row r="1750" spans="1:23" x14ac:dyDescent="0.25">
      <c r="A1750" s="15">
        <v>43220</v>
      </c>
      <c r="B1750" t="s">
        <v>566</v>
      </c>
      <c r="C1750" t="s">
        <v>212</v>
      </c>
      <c r="E1750" t="s">
        <v>195</v>
      </c>
      <c r="F1750">
        <v>-814.95</v>
      </c>
      <c r="G1750">
        <v>814.95</v>
      </c>
      <c r="H1750" t="s">
        <v>217</v>
      </c>
      <c r="I1750" t="s">
        <v>197</v>
      </c>
      <c r="J1750">
        <v>814.95</v>
      </c>
      <c r="K1750">
        <v>-814.95</v>
      </c>
      <c r="L1750" t="s">
        <v>566</v>
      </c>
      <c r="M1750" t="s">
        <v>198</v>
      </c>
      <c r="N1750" t="s">
        <v>199</v>
      </c>
      <c r="O1750">
        <v>0</v>
      </c>
      <c r="P1750" t="s">
        <v>200</v>
      </c>
      <c r="Q1750">
        <v>52088</v>
      </c>
      <c r="R1750" t="s">
        <v>201</v>
      </c>
      <c r="S1750" t="s">
        <v>202</v>
      </c>
      <c r="T1750" t="s">
        <v>203</v>
      </c>
      <c r="U1750" t="s">
        <v>2646</v>
      </c>
      <c r="V1750" t="s">
        <v>2647</v>
      </c>
      <c r="W1750" t="s">
        <v>658</v>
      </c>
    </row>
    <row r="1751" spans="1:23" x14ac:dyDescent="0.25">
      <c r="A1751" s="15">
        <v>43221</v>
      </c>
      <c r="B1751" t="s">
        <v>193</v>
      </c>
      <c r="C1751" t="s">
        <v>194</v>
      </c>
      <c r="E1751" t="s">
        <v>195</v>
      </c>
      <c r="F1751">
        <v>420.04</v>
      </c>
      <c r="G1751">
        <v>420.04</v>
      </c>
      <c r="H1751" t="s">
        <v>196</v>
      </c>
      <c r="I1751" t="s">
        <v>197</v>
      </c>
      <c r="J1751">
        <v>420.04</v>
      </c>
      <c r="K1751">
        <v>420.04</v>
      </c>
      <c r="L1751" t="s">
        <v>193</v>
      </c>
      <c r="M1751" t="s">
        <v>198</v>
      </c>
      <c r="N1751" t="s">
        <v>199</v>
      </c>
      <c r="O1751">
        <v>0</v>
      </c>
      <c r="P1751" t="s">
        <v>200</v>
      </c>
      <c r="Q1751">
        <v>51950</v>
      </c>
      <c r="R1751" t="s">
        <v>201</v>
      </c>
      <c r="S1751" t="s">
        <v>202</v>
      </c>
      <c r="T1751" t="s">
        <v>203</v>
      </c>
      <c r="U1751" t="s">
        <v>2648</v>
      </c>
      <c r="V1751" t="s">
        <v>2649</v>
      </c>
      <c r="W1751" t="s">
        <v>658</v>
      </c>
    </row>
    <row r="1752" spans="1:23" x14ac:dyDescent="0.25">
      <c r="A1752" s="15">
        <v>43221</v>
      </c>
      <c r="B1752" t="s">
        <v>193</v>
      </c>
      <c r="C1752" t="s">
        <v>207</v>
      </c>
      <c r="E1752" t="s">
        <v>195</v>
      </c>
      <c r="F1752">
        <v>420.05</v>
      </c>
      <c r="G1752">
        <v>420.05</v>
      </c>
      <c r="H1752" t="s">
        <v>196</v>
      </c>
      <c r="I1752" t="s">
        <v>197</v>
      </c>
      <c r="J1752">
        <v>420.05</v>
      </c>
      <c r="K1752">
        <v>420.05</v>
      </c>
      <c r="L1752" t="s">
        <v>193</v>
      </c>
      <c r="M1752" t="s">
        <v>198</v>
      </c>
      <c r="N1752" t="s">
        <v>199</v>
      </c>
      <c r="O1752">
        <v>0</v>
      </c>
      <c r="P1752" t="s">
        <v>200</v>
      </c>
      <c r="Q1752">
        <v>51950</v>
      </c>
      <c r="R1752" t="s">
        <v>201</v>
      </c>
      <c r="S1752" t="s">
        <v>202</v>
      </c>
      <c r="T1752" t="s">
        <v>203</v>
      </c>
      <c r="U1752" t="s">
        <v>2648</v>
      </c>
      <c r="V1752" t="s">
        <v>2649</v>
      </c>
      <c r="W1752" t="s">
        <v>658</v>
      </c>
    </row>
    <row r="1753" spans="1:23" x14ac:dyDescent="0.25">
      <c r="A1753" s="15">
        <v>43221</v>
      </c>
      <c r="B1753" t="s">
        <v>193</v>
      </c>
      <c r="C1753" t="s">
        <v>208</v>
      </c>
      <c r="E1753" t="s">
        <v>195</v>
      </c>
      <c r="F1753">
        <v>313.38</v>
      </c>
      <c r="G1753">
        <v>313.38</v>
      </c>
      <c r="H1753" t="s">
        <v>196</v>
      </c>
      <c r="I1753" t="s">
        <v>197</v>
      </c>
      <c r="J1753">
        <v>313.38</v>
      </c>
      <c r="K1753">
        <v>313.38</v>
      </c>
      <c r="L1753" t="s">
        <v>193</v>
      </c>
      <c r="M1753" t="s">
        <v>198</v>
      </c>
      <c r="N1753" t="s">
        <v>199</v>
      </c>
      <c r="O1753">
        <v>0</v>
      </c>
      <c r="P1753" t="s">
        <v>200</v>
      </c>
      <c r="Q1753">
        <v>51951</v>
      </c>
      <c r="R1753" t="s">
        <v>201</v>
      </c>
      <c r="S1753" t="s">
        <v>202</v>
      </c>
      <c r="T1753" t="s">
        <v>203</v>
      </c>
      <c r="U1753" t="s">
        <v>2650</v>
      </c>
      <c r="V1753" t="s">
        <v>2651</v>
      </c>
      <c r="W1753" t="s">
        <v>658</v>
      </c>
    </row>
    <row r="1754" spans="1:23" x14ac:dyDescent="0.25">
      <c r="A1754" s="15">
        <v>43221</v>
      </c>
      <c r="B1754" t="s">
        <v>193</v>
      </c>
      <c r="C1754" t="s">
        <v>211</v>
      </c>
      <c r="E1754" t="s">
        <v>195</v>
      </c>
      <c r="F1754">
        <v>313.39</v>
      </c>
      <c r="G1754">
        <v>313.39</v>
      </c>
      <c r="H1754" t="s">
        <v>196</v>
      </c>
      <c r="I1754" t="s">
        <v>197</v>
      </c>
      <c r="J1754">
        <v>313.39</v>
      </c>
      <c r="K1754">
        <v>313.39</v>
      </c>
      <c r="L1754" t="s">
        <v>193</v>
      </c>
      <c r="M1754" t="s">
        <v>198</v>
      </c>
      <c r="N1754" t="s">
        <v>199</v>
      </c>
      <c r="O1754">
        <v>0</v>
      </c>
      <c r="P1754" t="s">
        <v>200</v>
      </c>
      <c r="Q1754">
        <v>51951</v>
      </c>
      <c r="R1754" t="s">
        <v>201</v>
      </c>
      <c r="S1754" t="s">
        <v>202</v>
      </c>
      <c r="T1754" t="s">
        <v>203</v>
      </c>
      <c r="U1754" t="s">
        <v>2650</v>
      </c>
      <c r="V1754" t="s">
        <v>2651</v>
      </c>
      <c r="W1754" t="s">
        <v>658</v>
      </c>
    </row>
    <row r="1755" spans="1:23" x14ac:dyDescent="0.25">
      <c r="A1755" s="15">
        <v>43221</v>
      </c>
      <c r="B1755" t="s">
        <v>193</v>
      </c>
      <c r="C1755" t="s">
        <v>212</v>
      </c>
      <c r="E1755" t="s">
        <v>195</v>
      </c>
      <c r="F1755">
        <v>313.39</v>
      </c>
      <c r="G1755">
        <v>313.39</v>
      </c>
      <c r="H1755" t="s">
        <v>196</v>
      </c>
      <c r="I1755" t="s">
        <v>197</v>
      </c>
      <c r="J1755">
        <v>313.39</v>
      </c>
      <c r="K1755">
        <v>313.39</v>
      </c>
      <c r="L1755" t="s">
        <v>193</v>
      </c>
      <c r="M1755" t="s">
        <v>198</v>
      </c>
      <c r="N1755" t="s">
        <v>199</v>
      </c>
      <c r="O1755">
        <v>0</v>
      </c>
      <c r="P1755" t="s">
        <v>200</v>
      </c>
      <c r="Q1755">
        <v>51951</v>
      </c>
      <c r="R1755" t="s">
        <v>201</v>
      </c>
      <c r="S1755" t="s">
        <v>202</v>
      </c>
      <c r="T1755" t="s">
        <v>203</v>
      </c>
      <c r="U1755" t="s">
        <v>2650</v>
      </c>
      <c r="V1755" t="s">
        <v>2651</v>
      </c>
      <c r="W1755" t="s">
        <v>658</v>
      </c>
    </row>
    <row r="1756" spans="1:23" x14ac:dyDescent="0.25">
      <c r="A1756" s="15">
        <v>43221</v>
      </c>
      <c r="B1756" t="s">
        <v>213</v>
      </c>
      <c r="C1756" t="s">
        <v>194</v>
      </c>
      <c r="E1756" t="s">
        <v>195</v>
      </c>
      <c r="F1756">
        <v>1.64</v>
      </c>
      <c r="G1756">
        <v>1.64</v>
      </c>
      <c r="H1756" t="s">
        <v>196</v>
      </c>
      <c r="I1756" t="s">
        <v>197</v>
      </c>
      <c r="J1756">
        <v>1.64</v>
      </c>
      <c r="K1756">
        <v>1.64</v>
      </c>
      <c r="L1756" t="s">
        <v>213</v>
      </c>
      <c r="M1756" t="s">
        <v>198</v>
      </c>
      <c r="N1756" t="s">
        <v>199</v>
      </c>
      <c r="O1756">
        <v>0</v>
      </c>
      <c r="P1756" t="s">
        <v>200</v>
      </c>
      <c r="Q1756">
        <v>52022</v>
      </c>
      <c r="R1756" t="s">
        <v>201</v>
      </c>
      <c r="S1756" t="s">
        <v>202</v>
      </c>
      <c r="T1756" t="s">
        <v>203</v>
      </c>
      <c r="U1756" t="s">
        <v>2652</v>
      </c>
      <c r="V1756" t="s">
        <v>2653</v>
      </c>
      <c r="W1756" t="s">
        <v>658</v>
      </c>
    </row>
    <row r="1757" spans="1:23" x14ac:dyDescent="0.25">
      <c r="A1757" s="15">
        <v>43221</v>
      </c>
      <c r="B1757" t="s">
        <v>213</v>
      </c>
      <c r="C1757" t="s">
        <v>208</v>
      </c>
      <c r="E1757" t="s">
        <v>195</v>
      </c>
      <c r="F1757">
        <v>3.49</v>
      </c>
      <c r="G1757">
        <v>3.49</v>
      </c>
      <c r="H1757" t="s">
        <v>196</v>
      </c>
      <c r="I1757" t="s">
        <v>197</v>
      </c>
      <c r="J1757">
        <v>3.49</v>
      </c>
      <c r="K1757">
        <v>3.49</v>
      </c>
      <c r="L1757" t="s">
        <v>213</v>
      </c>
      <c r="M1757" t="s">
        <v>198</v>
      </c>
      <c r="N1757" t="s">
        <v>199</v>
      </c>
      <c r="O1757">
        <v>0</v>
      </c>
      <c r="P1757" t="s">
        <v>200</v>
      </c>
      <c r="Q1757">
        <v>52023</v>
      </c>
      <c r="R1757" t="s">
        <v>201</v>
      </c>
      <c r="S1757" t="s">
        <v>202</v>
      </c>
      <c r="T1757" t="s">
        <v>203</v>
      </c>
      <c r="U1757" t="s">
        <v>2652</v>
      </c>
      <c r="V1757" t="s">
        <v>2654</v>
      </c>
      <c r="W1757" t="s">
        <v>658</v>
      </c>
    </row>
    <row r="1758" spans="1:23" x14ac:dyDescent="0.25">
      <c r="A1758" s="15">
        <v>43221</v>
      </c>
      <c r="B1758" t="s">
        <v>213</v>
      </c>
      <c r="C1758" t="s">
        <v>211</v>
      </c>
      <c r="E1758" t="s">
        <v>195</v>
      </c>
      <c r="F1758">
        <v>3.49</v>
      </c>
      <c r="G1758">
        <v>3.49</v>
      </c>
      <c r="H1758" t="s">
        <v>196</v>
      </c>
      <c r="I1758" t="s">
        <v>197</v>
      </c>
      <c r="J1758">
        <v>3.49</v>
      </c>
      <c r="K1758">
        <v>3.49</v>
      </c>
      <c r="L1758" t="s">
        <v>213</v>
      </c>
      <c r="M1758" t="s">
        <v>198</v>
      </c>
      <c r="N1758" t="s">
        <v>199</v>
      </c>
      <c r="O1758">
        <v>0</v>
      </c>
      <c r="P1758" t="s">
        <v>200</v>
      </c>
      <c r="Q1758">
        <v>52023</v>
      </c>
      <c r="R1758" t="s">
        <v>201</v>
      </c>
      <c r="S1758" t="s">
        <v>202</v>
      </c>
      <c r="T1758" t="s">
        <v>203</v>
      </c>
      <c r="U1758" t="s">
        <v>2652</v>
      </c>
      <c r="V1758" t="s">
        <v>2654</v>
      </c>
      <c r="W1758" t="s">
        <v>658</v>
      </c>
    </row>
    <row r="1759" spans="1:23" x14ac:dyDescent="0.25">
      <c r="A1759" s="15">
        <v>43221</v>
      </c>
      <c r="B1759" t="s">
        <v>213</v>
      </c>
      <c r="C1759" t="s">
        <v>212</v>
      </c>
      <c r="E1759" t="s">
        <v>195</v>
      </c>
      <c r="F1759">
        <v>3.5</v>
      </c>
      <c r="G1759">
        <v>3.5</v>
      </c>
      <c r="H1759" t="s">
        <v>196</v>
      </c>
      <c r="I1759" t="s">
        <v>197</v>
      </c>
      <c r="J1759">
        <v>3.5</v>
      </c>
      <c r="K1759">
        <v>3.5</v>
      </c>
      <c r="L1759" t="s">
        <v>213</v>
      </c>
      <c r="M1759" t="s">
        <v>198</v>
      </c>
      <c r="N1759" t="s">
        <v>199</v>
      </c>
      <c r="O1759">
        <v>0</v>
      </c>
      <c r="P1759" t="s">
        <v>200</v>
      </c>
      <c r="Q1759">
        <v>52023</v>
      </c>
      <c r="R1759" t="s">
        <v>201</v>
      </c>
      <c r="S1759" t="s">
        <v>202</v>
      </c>
      <c r="T1759" t="s">
        <v>203</v>
      </c>
      <c r="U1759" t="s">
        <v>2652</v>
      </c>
      <c r="V1759" t="s">
        <v>2654</v>
      </c>
      <c r="W1759" t="s">
        <v>658</v>
      </c>
    </row>
    <row r="1760" spans="1:23" x14ac:dyDescent="0.25">
      <c r="A1760" s="15">
        <v>43221</v>
      </c>
      <c r="B1760" t="s">
        <v>213</v>
      </c>
      <c r="C1760" t="s">
        <v>207</v>
      </c>
      <c r="E1760" t="s">
        <v>195</v>
      </c>
      <c r="F1760">
        <v>1.63</v>
      </c>
      <c r="G1760">
        <v>1.63</v>
      </c>
      <c r="H1760" t="s">
        <v>196</v>
      </c>
      <c r="I1760" t="s">
        <v>197</v>
      </c>
      <c r="J1760">
        <v>1.63</v>
      </c>
      <c r="K1760">
        <v>1.63</v>
      </c>
      <c r="L1760" t="s">
        <v>213</v>
      </c>
      <c r="M1760" t="s">
        <v>198</v>
      </c>
      <c r="N1760" t="s">
        <v>199</v>
      </c>
      <c r="O1760">
        <v>0</v>
      </c>
      <c r="P1760" t="s">
        <v>200</v>
      </c>
      <c r="Q1760">
        <v>52022</v>
      </c>
      <c r="R1760" t="s">
        <v>201</v>
      </c>
      <c r="S1760" t="s">
        <v>202</v>
      </c>
      <c r="T1760" t="s">
        <v>203</v>
      </c>
      <c r="U1760" t="s">
        <v>2652</v>
      </c>
      <c r="V1760" t="s">
        <v>2653</v>
      </c>
      <c r="W1760" t="s">
        <v>658</v>
      </c>
    </row>
    <row r="1761" spans="1:23" x14ac:dyDescent="0.25">
      <c r="A1761" s="15">
        <v>43221</v>
      </c>
      <c r="B1761" t="s">
        <v>403</v>
      </c>
      <c r="C1761" t="s">
        <v>208</v>
      </c>
      <c r="E1761" t="s">
        <v>195</v>
      </c>
      <c r="F1761">
        <v>149</v>
      </c>
      <c r="G1761">
        <v>149</v>
      </c>
      <c r="H1761" t="s">
        <v>196</v>
      </c>
      <c r="I1761" t="s">
        <v>197</v>
      </c>
      <c r="J1761">
        <v>149</v>
      </c>
      <c r="K1761">
        <v>149</v>
      </c>
      <c r="L1761" t="s">
        <v>403</v>
      </c>
      <c r="M1761" t="s">
        <v>198</v>
      </c>
      <c r="N1761" t="s">
        <v>199</v>
      </c>
      <c r="O1761">
        <v>0</v>
      </c>
      <c r="P1761" t="s">
        <v>200</v>
      </c>
      <c r="Q1761">
        <v>52185</v>
      </c>
      <c r="R1761" t="s">
        <v>201</v>
      </c>
      <c r="S1761" t="s">
        <v>202</v>
      </c>
      <c r="T1761" t="s">
        <v>203</v>
      </c>
      <c r="U1761" t="s">
        <v>2655</v>
      </c>
      <c r="V1761" t="s">
        <v>2656</v>
      </c>
      <c r="W1761" t="s">
        <v>658</v>
      </c>
    </row>
    <row r="1762" spans="1:23" x14ac:dyDescent="0.25">
      <c r="A1762" s="15">
        <v>43221</v>
      </c>
      <c r="B1762" t="s">
        <v>403</v>
      </c>
      <c r="C1762" t="s">
        <v>208</v>
      </c>
      <c r="E1762" t="s">
        <v>195</v>
      </c>
      <c r="F1762">
        <v>149</v>
      </c>
      <c r="G1762">
        <v>149</v>
      </c>
      <c r="H1762" t="s">
        <v>196</v>
      </c>
      <c r="I1762" t="s">
        <v>197</v>
      </c>
      <c r="J1762">
        <v>149</v>
      </c>
      <c r="K1762">
        <v>149</v>
      </c>
      <c r="L1762" t="s">
        <v>403</v>
      </c>
      <c r="M1762" t="s">
        <v>198</v>
      </c>
      <c r="N1762" t="s">
        <v>199</v>
      </c>
      <c r="O1762">
        <v>0</v>
      </c>
      <c r="P1762" t="s">
        <v>200</v>
      </c>
      <c r="Q1762">
        <v>52186</v>
      </c>
      <c r="R1762" t="s">
        <v>201</v>
      </c>
      <c r="S1762" t="s">
        <v>202</v>
      </c>
      <c r="T1762" t="s">
        <v>203</v>
      </c>
      <c r="U1762" t="s">
        <v>2657</v>
      </c>
      <c r="V1762" t="s">
        <v>2658</v>
      </c>
      <c r="W1762" t="s">
        <v>658</v>
      </c>
    </row>
    <row r="1763" spans="1:23" x14ac:dyDescent="0.25">
      <c r="A1763" s="15">
        <v>43221</v>
      </c>
      <c r="B1763" t="s">
        <v>285</v>
      </c>
      <c r="C1763" t="s">
        <v>211</v>
      </c>
      <c r="E1763" t="s">
        <v>195</v>
      </c>
      <c r="F1763">
        <v>17.12</v>
      </c>
      <c r="G1763">
        <v>17.12</v>
      </c>
      <c r="H1763" t="s">
        <v>196</v>
      </c>
      <c r="I1763" t="s">
        <v>197</v>
      </c>
      <c r="J1763">
        <v>17.12</v>
      </c>
      <c r="K1763">
        <v>17.12</v>
      </c>
      <c r="L1763" t="s">
        <v>285</v>
      </c>
      <c r="M1763" t="s">
        <v>198</v>
      </c>
      <c r="N1763" t="s">
        <v>199</v>
      </c>
      <c r="O1763">
        <v>0</v>
      </c>
      <c r="P1763" t="s">
        <v>200</v>
      </c>
      <c r="Q1763">
        <v>53969</v>
      </c>
      <c r="R1763" t="s">
        <v>201</v>
      </c>
      <c r="S1763" t="s">
        <v>202</v>
      </c>
      <c r="T1763" t="s">
        <v>203</v>
      </c>
      <c r="U1763" t="s">
        <v>2659</v>
      </c>
      <c r="V1763" t="s">
        <v>2660</v>
      </c>
      <c r="W1763" t="s">
        <v>658</v>
      </c>
    </row>
    <row r="1764" spans="1:23" x14ac:dyDescent="0.25">
      <c r="A1764" s="15">
        <v>43221</v>
      </c>
      <c r="B1764" t="s">
        <v>285</v>
      </c>
      <c r="C1764" t="s">
        <v>211</v>
      </c>
      <c r="E1764" t="s">
        <v>195</v>
      </c>
      <c r="F1764">
        <v>-21.74</v>
      </c>
      <c r="G1764">
        <v>21.74</v>
      </c>
      <c r="H1764" t="s">
        <v>217</v>
      </c>
      <c r="I1764" t="s">
        <v>218</v>
      </c>
      <c r="J1764">
        <v>21.74</v>
      </c>
      <c r="K1764">
        <v>-21.74</v>
      </c>
      <c r="L1764" t="s">
        <v>285</v>
      </c>
      <c r="M1764" t="s">
        <v>198</v>
      </c>
      <c r="N1764" t="s">
        <v>199</v>
      </c>
      <c r="O1764">
        <v>0</v>
      </c>
      <c r="P1764" t="s">
        <v>200</v>
      </c>
      <c r="Q1764">
        <v>53970</v>
      </c>
      <c r="R1764" t="s">
        <v>201</v>
      </c>
      <c r="S1764" t="s">
        <v>202</v>
      </c>
      <c r="T1764" t="s">
        <v>203</v>
      </c>
      <c r="U1764" t="s">
        <v>2661</v>
      </c>
      <c r="V1764" t="s">
        <v>2662</v>
      </c>
      <c r="W1764" t="s">
        <v>658</v>
      </c>
    </row>
    <row r="1765" spans="1:23" x14ac:dyDescent="0.25">
      <c r="A1765" s="15">
        <v>43221</v>
      </c>
      <c r="B1765" t="s">
        <v>285</v>
      </c>
      <c r="C1765" t="s">
        <v>212</v>
      </c>
      <c r="E1765" t="s">
        <v>195</v>
      </c>
      <c r="F1765">
        <v>74.459999999999994</v>
      </c>
      <c r="G1765">
        <v>74.459999999999994</v>
      </c>
      <c r="H1765" t="s">
        <v>196</v>
      </c>
      <c r="I1765" t="s">
        <v>197</v>
      </c>
      <c r="J1765">
        <v>74.459999999999994</v>
      </c>
      <c r="K1765">
        <v>74.459999999999994</v>
      </c>
      <c r="L1765" t="s">
        <v>285</v>
      </c>
      <c r="M1765" t="s">
        <v>198</v>
      </c>
      <c r="N1765" t="s">
        <v>199</v>
      </c>
      <c r="O1765">
        <v>0</v>
      </c>
      <c r="P1765" t="s">
        <v>200</v>
      </c>
      <c r="Q1765">
        <v>53981</v>
      </c>
      <c r="R1765" t="s">
        <v>201</v>
      </c>
      <c r="S1765" t="s">
        <v>202</v>
      </c>
      <c r="T1765" t="s">
        <v>203</v>
      </c>
      <c r="U1765" t="s">
        <v>2663</v>
      </c>
      <c r="V1765" t="s">
        <v>2664</v>
      </c>
      <c r="W1765" t="s">
        <v>658</v>
      </c>
    </row>
    <row r="1766" spans="1:23" x14ac:dyDescent="0.25">
      <c r="A1766" s="15">
        <v>43221</v>
      </c>
      <c r="B1766" t="s">
        <v>285</v>
      </c>
      <c r="C1766" t="s">
        <v>212</v>
      </c>
      <c r="E1766" t="s">
        <v>195</v>
      </c>
      <c r="F1766">
        <v>-106.44</v>
      </c>
      <c r="G1766">
        <v>106.44</v>
      </c>
      <c r="H1766" t="s">
        <v>217</v>
      </c>
      <c r="I1766" t="s">
        <v>218</v>
      </c>
      <c r="J1766">
        <v>106.44</v>
      </c>
      <c r="K1766">
        <v>-106.44</v>
      </c>
      <c r="L1766" t="s">
        <v>285</v>
      </c>
      <c r="M1766" t="s">
        <v>198</v>
      </c>
      <c r="N1766" t="s">
        <v>199</v>
      </c>
      <c r="O1766">
        <v>0</v>
      </c>
      <c r="P1766" t="s">
        <v>200</v>
      </c>
      <c r="Q1766">
        <v>53982</v>
      </c>
      <c r="R1766" t="s">
        <v>201</v>
      </c>
      <c r="S1766" t="s">
        <v>202</v>
      </c>
      <c r="T1766" t="s">
        <v>203</v>
      </c>
      <c r="U1766" t="s">
        <v>2665</v>
      </c>
      <c r="V1766" t="s">
        <v>2666</v>
      </c>
      <c r="W1766" t="s">
        <v>658</v>
      </c>
    </row>
    <row r="1767" spans="1:23" x14ac:dyDescent="0.25">
      <c r="A1767" s="15">
        <v>43221</v>
      </c>
      <c r="B1767" t="s">
        <v>285</v>
      </c>
      <c r="C1767" t="s">
        <v>208</v>
      </c>
      <c r="E1767" t="s">
        <v>195</v>
      </c>
      <c r="F1767">
        <v>-55.68</v>
      </c>
      <c r="G1767">
        <v>55.68</v>
      </c>
      <c r="H1767" t="s">
        <v>217</v>
      </c>
      <c r="I1767" t="s">
        <v>218</v>
      </c>
      <c r="J1767">
        <v>55.68</v>
      </c>
      <c r="K1767">
        <v>-55.68</v>
      </c>
      <c r="L1767" t="s">
        <v>285</v>
      </c>
      <c r="M1767" t="s">
        <v>198</v>
      </c>
      <c r="N1767" t="s">
        <v>199</v>
      </c>
      <c r="O1767">
        <v>0</v>
      </c>
      <c r="P1767" t="s">
        <v>200</v>
      </c>
      <c r="Q1767">
        <v>53993</v>
      </c>
      <c r="R1767" t="s">
        <v>201</v>
      </c>
      <c r="S1767" t="s">
        <v>202</v>
      </c>
      <c r="T1767" t="s">
        <v>203</v>
      </c>
      <c r="U1767" t="s">
        <v>2667</v>
      </c>
      <c r="V1767" t="s">
        <v>2668</v>
      </c>
      <c r="W1767" t="s">
        <v>658</v>
      </c>
    </row>
    <row r="1768" spans="1:23" x14ac:dyDescent="0.25">
      <c r="A1768" s="15">
        <v>43221</v>
      </c>
      <c r="B1768" t="s">
        <v>285</v>
      </c>
      <c r="C1768" t="s">
        <v>208</v>
      </c>
      <c r="E1768" t="s">
        <v>195</v>
      </c>
      <c r="F1768">
        <v>31.28</v>
      </c>
      <c r="G1768">
        <v>31.28</v>
      </c>
      <c r="H1768" t="s">
        <v>196</v>
      </c>
      <c r="I1768" t="s">
        <v>197</v>
      </c>
      <c r="J1768">
        <v>31.28</v>
      </c>
      <c r="K1768">
        <v>31.28</v>
      </c>
      <c r="L1768" t="s">
        <v>285</v>
      </c>
      <c r="M1768" t="s">
        <v>198</v>
      </c>
      <c r="N1768" t="s">
        <v>199</v>
      </c>
      <c r="O1768">
        <v>0</v>
      </c>
      <c r="P1768" t="s">
        <v>200</v>
      </c>
      <c r="Q1768">
        <v>53994</v>
      </c>
      <c r="R1768" t="s">
        <v>201</v>
      </c>
      <c r="S1768" t="s">
        <v>202</v>
      </c>
      <c r="T1768" t="s">
        <v>203</v>
      </c>
      <c r="U1768" t="s">
        <v>2669</v>
      </c>
      <c r="V1768" t="s">
        <v>2670</v>
      </c>
      <c r="W1768" t="s">
        <v>658</v>
      </c>
    </row>
    <row r="1769" spans="1:23" x14ac:dyDescent="0.25">
      <c r="A1769" s="15">
        <v>43221</v>
      </c>
      <c r="B1769" t="s">
        <v>228</v>
      </c>
      <c r="C1769" t="s">
        <v>212</v>
      </c>
      <c r="E1769" t="s">
        <v>195</v>
      </c>
      <c r="F1769">
        <v>3</v>
      </c>
      <c r="G1769">
        <v>3</v>
      </c>
      <c r="H1769" t="s">
        <v>196</v>
      </c>
      <c r="I1769" t="s">
        <v>197</v>
      </c>
      <c r="J1769">
        <v>3</v>
      </c>
      <c r="K1769">
        <v>3</v>
      </c>
      <c r="L1769" t="s">
        <v>228</v>
      </c>
      <c r="M1769" t="s">
        <v>198</v>
      </c>
      <c r="N1769" t="s">
        <v>199</v>
      </c>
      <c r="O1769">
        <v>0</v>
      </c>
      <c r="P1769" t="s">
        <v>200</v>
      </c>
      <c r="Q1769">
        <v>54108</v>
      </c>
      <c r="R1769" t="s">
        <v>201</v>
      </c>
      <c r="S1769" t="s">
        <v>202</v>
      </c>
      <c r="T1769" t="s">
        <v>203</v>
      </c>
      <c r="U1769" t="s">
        <v>2671</v>
      </c>
      <c r="V1769" t="s">
        <v>2672</v>
      </c>
      <c r="W1769" t="s">
        <v>658</v>
      </c>
    </row>
    <row r="1770" spans="1:23" x14ac:dyDescent="0.25">
      <c r="A1770" s="15">
        <v>43221</v>
      </c>
      <c r="B1770" t="s">
        <v>228</v>
      </c>
      <c r="C1770" t="s">
        <v>212</v>
      </c>
      <c r="E1770" t="s">
        <v>195</v>
      </c>
      <c r="F1770">
        <v>21</v>
      </c>
      <c r="G1770">
        <v>21</v>
      </c>
      <c r="H1770" t="s">
        <v>196</v>
      </c>
      <c r="I1770" t="s">
        <v>197</v>
      </c>
      <c r="J1770">
        <v>21</v>
      </c>
      <c r="K1770">
        <v>21</v>
      </c>
      <c r="L1770" t="s">
        <v>228</v>
      </c>
      <c r="M1770" t="s">
        <v>198</v>
      </c>
      <c r="N1770" t="s">
        <v>199</v>
      </c>
      <c r="O1770">
        <v>0</v>
      </c>
      <c r="P1770" t="s">
        <v>200</v>
      </c>
      <c r="Q1770">
        <v>54109</v>
      </c>
      <c r="R1770" t="s">
        <v>201</v>
      </c>
      <c r="S1770" t="s">
        <v>202</v>
      </c>
      <c r="T1770" t="s">
        <v>203</v>
      </c>
      <c r="U1770" t="s">
        <v>2673</v>
      </c>
      <c r="V1770" t="s">
        <v>2674</v>
      </c>
      <c r="W1770" t="s">
        <v>658</v>
      </c>
    </row>
    <row r="1771" spans="1:23" x14ac:dyDescent="0.25">
      <c r="A1771" s="15">
        <v>43221</v>
      </c>
      <c r="B1771" t="s">
        <v>228</v>
      </c>
      <c r="C1771" t="s">
        <v>212</v>
      </c>
      <c r="E1771" t="s">
        <v>195</v>
      </c>
      <c r="F1771">
        <v>9</v>
      </c>
      <c r="G1771">
        <v>9</v>
      </c>
      <c r="H1771" t="s">
        <v>196</v>
      </c>
      <c r="I1771" t="s">
        <v>197</v>
      </c>
      <c r="J1771">
        <v>9</v>
      </c>
      <c r="K1771">
        <v>9</v>
      </c>
      <c r="L1771" t="s">
        <v>228</v>
      </c>
      <c r="M1771" t="s">
        <v>198</v>
      </c>
      <c r="N1771" t="s">
        <v>199</v>
      </c>
      <c r="O1771">
        <v>0</v>
      </c>
      <c r="P1771" t="s">
        <v>200</v>
      </c>
      <c r="Q1771">
        <v>54110</v>
      </c>
      <c r="R1771" t="s">
        <v>201</v>
      </c>
      <c r="S1771" t="s">
        <v>202</v>
      </c>
      <c r="T1771" t="s">
        <v>203</v>
      </c>
      <c r="U1771" t="s">
        <v>2675</v>
      </c>
      <c r="V1771" t="s">
        <v>2676</v>
      </c>
      <c r="W1771" t="s">
        <v>658</v>
      </c>
    </row>
    <row r="1772" spans="1:23" x14ac:dyDescent="0.25">
      <c r="A1772" s="15">
        <v>43221</v>
      </c>
      <c r="B1772" t="s">
        <v>475</v>
      </c>
      <c r="C1772" t="s">
        <v>211</v>
      </c>
      <c r="E1772" t="s">
        <v>195</v>
      </c>
      <c r="F1772">
        <v>494.15</v>
      </c>
      <c r="G1772">
        <v>494.15</v>
      </c>
      <c r="H1772" t="s">
        <v>196</v>
      </c>
      <c r="I1772" t="s">
        <v>197</v>
      </c>
      <c r="J1772">
        <v>494.15</v>
      </c>
      <c r="K1772">
        <v>494.15</v>
      </c>
      <c r="L1772" t="s">
        <v>475</v>
      </c>
      <c r="M1772" t="s">
        <v>198</v>
      </c>
      <c r="N1772" t="s">
        <v>199</v>
      </c>
      <c r="O1772">
        <v>0</v>
      </c>
      <c r="P1772" t="s">
        <v>200</v>
      </c>
      <c r="Q1772">
        <v>54204</v>
      </c>
      <c r="R1772" t="s">
        <v>201</v>
      </c>
      <c r="S1772" t="s">
        <v>202</v>
      </c>
      <c r="T1772" t="s">
        <v>203</v>
      </c>
      <c r="U1772" t="s">
        <v>2677</v>
      </c>
      <c r="V1772" t="s">
        <v>2678</v>
      </c>
      <c r="W1772" t="s">
        <v>658</v>
      </c>
    </row>
    <row r="1773" spans="1:23" x14ac:dyDescent="0.25">
      <c r="A1773" s="15">
        <v>43222</v>
      </c>
      <c r="B1773" t="s">
        <v>244</v>
      </c>
      <c r="C1773" t="s">
        <v>208</v>
      </c>
      <c r="E1773" t="s">
        <v>195</v>
      </c>
      <c r="F1773">
        <v>643.05999999999995</v>
      </c>
      <c r="G1773">
        <v>643.05999999999995</v>
      </c>
      <c r="H1773" t="s">
        <v>196</v>
      </c>
      <c r="I1773" t="s">
        <v>197</v>
      </c>
      <c r="J1773">
        <v>643.05999999999995</v>
      </c>
      <c r="K1773">
        <v>643.05999999999995</v>
      </c>
      <c r="L1773" t="s">
        <v>244</v>
      </c>
      <c r="M1773" t="s">
        <v>198</v>
      </c>
      <c r="N1773" t="s">
        <v>245</v>
      </c>
      <c r="O1773">
        <v>0</v>
      </c>
      <c r="P1773" t="s">
        <v>200</v>
      </c>
      <c r="Q1773">
        <v>51897</v>
      </c>
      <c r="R1773" t="s">
        <v>201</v>
      </c>
      <c r="S1773" t="s">
        <v>202</v>
      </c>
      <c r="T1773" t="s">
        <v>203</v>
      </c>
      <c r="U1773" t="s">
        <v>2679</v>
      </c>
      <c r="V1773" t="s">
        <v>2680</v>
      </c>
      <c r="W1773" t="s">
        <v>658</v>
      </c>
    </row>
    <row r="1774" spans="1:23" x14ac:dyDescent="0.25">
      <c r="A1774" s="15">
        <v>43222</v>
      </c>
      <c r="B1774" t="s">
        <v>248</v>
      </c>
      <c r="C1774" t="s">
        <v>249</v>
      </c>
      <c r="E1774" t="s">
        <v>195</v>
      </c>
      <c r="F1774">
        <v>2044.07</v>
      </c>
      <c r="G1774">
        <v>2044.07</v>
      </c>
      <c r="H1774" t="s">
        <v>196</v>
      </c>
      <c r="I1774" t="s">
        <v>197</v>
      </c>
      <c r="J1774">
        <v>2044.07</v>
      </c>
      <c r="K1774">
        <v>2044.07</v>
      </c>
      <c r="L1774" t="s">
        <v>248</v>
      </c>
      <c r="M1774" t="s">
        <v>198</v>
      </c>
      <c r="N1774" t="s">
        <v>250</v>
      </c>
      <c r="O1774">
        <v>0</v>
      </c>
      <c r="P1774" t="s">
        <v>200</v>
      </c>
      <c r="Q1774">
        <v>51908</v>
      </c>
      <c r="R1774" t="s">
        <v>201</v>
      </c>
      <c r="S1774" t="s">
        <v>202</v>
      </c>
      <c r="T1774" t="s">
        <v>203</v>
      </c>
      <c r="U1774" t="s">
        <v>2681</v>
      </c>
      <c r="V1774" t="s">
        <v>2682</v>
      </c>
      <c r="W1774" t="s">
        <v>658</v>
      </c>
    </row>
    <row r="1775" spans="1:23" x14ac:dyDescent="0.25">
      <c r="A1775" s="15">
        <v>43222</v>
      </c>
      <c r="B1775" t="s">
        <v>253</v>
      </c>
      <c r="C1775" t="s">
        <v>194</v>
      </c>
      <c r="E1775" t="s">
        <v>195</v>
      </c>
      <c r="F1775">
        <v>2400</v>
      </c>
      <c r="G1775">
        <v>2400</v>
      </c>
      <c r="H1775" t="s">
        <v>196</v>
      </c>
      <c r="I1775" t="s">
        <v>197</v>
      </c>
      <c r="J1775">
        <v>2400</v>
      </c>
      <c r="K1775">
        <v>2400</v>
      </c>
      <c r="L1775" t="s">
        <v>253</v>
      </c>
      <c r="M1775" t="s">
        <v>198</v>
      </c>
      <c r="N1775" t="s">
        <v>254</v>
      </c>
      <c r="O1775">
        <v>0</v>
      </c>
      <c r="P1775" t="s">
        <v>200</v>
      </c>
      <c r="Q1775">
        <v>51910</v>
      </c>
      <c r="R1775" t="s">
        <v>201</v>
      </c>
      <c r="S1775" t="s">
        <v>202</v>
      </c>
      <c r="T1775" t="s">
        <v>203</v>
      </c>
      <c r="U1775" t="s">
        <v>2683</v>
      </c>
      <c r="V1775" t="s">
        <v>2684</v>
      </c>
      <c r="W1775" t="s">
        <v>658</v>
      </c>
    </row>
    <row r="1776" spans="1:23" x14ac:dyDescent="0.25">
      <c r="A1776" s="15">
        <v>43222</v>
      </c>
      <c r="B1776" t="s">
        <v>778</v>
      </c>
      <c r="C1776" t="s">
        <v>208</v>
      </c>
      <c r="E1776" t="s">
        <v>195</v>
      </c>
      <c r="F1776">
        <v>1163.75</v>
      </c>
      <c r="G1776">
        <v>1163.75</v>
      </c>
      <c r="H1776" t="s">
        <v>196</v>
      </c>
      <c r="I1776" t="s">
        <v>197</v>
      </c>
      <c r="J1776">
        <v>1163.75</v>
      </c>
      <c r="K1776">
        <v>1163.75</v>
      </c>
      <c r="L1776" t="s">
        <v>778</v>
      </c>
      <c r="M1776" t="s">
        <v>198</v>
      </c>
      <c r="N1776" t="s">
        <v>199</v>
      </c>
      <c r="O1776">
        <v>0</v>
      </c>
      <c r="P1776" t="s">
        <v>200</v>
      </c>
      <c r="Q1776">
        <v>51948</v>
      </c>
      <c r="R1776" t="s">
        <v>201</v>
      </c>
      <c r="S1776" t="s">
        <v>202</v>
      </c>
      <c r="T1776" t="s">
        <v>203</v>
      </c>
      <c r="U1776" t="s">
        <v>2685</v>
      </c>
      <c r="V1776" t="s">
        <v>2686</v>
      </c>
      <c r="W1776" t="s">
        <v>658</v>
      </c>
    </row>
    <row r="1777" spans="1:23" x14ac:dyDescent="0.25">
      <c r="A1777" s="15">
        <v>43223</v>
      </c>
      <c r="B1777" t="s">
        <v>225</v>
      </c>
      <c r="C1777" t="s">
        <v>194</v>
      </c>
      <c r="E1777" t="s">
        <v>195</v>
      </c>
      <c r="F1777">
        <v>47.52</v>
      </c>
      <c r="G1777">
        <v>47.52</v>
      </c>
      <c r="H1777" t="s">
        <v>196</v>
      </c>
      <c r="I1777" t="s">
        <v>197</v>
      </c>
      <c r="J1777">
        <v>47.52</v>
      </c>
      <c r="K1777">
        <v>47.52</v>
      </c>
      <c r="L1777" t="s">
        <v>225</v>
      </c>
      <c r="M1777" t="s">
        <v>198</v>
      </c>
      <c r="N1777" t="s">
        <v>199</v>
      </c>
      <c r="O1777">
        <v>0</v>
      </c>
      <c r="P1777" t="s">
        <v>200</v>
      </c>
      <c r="Q1777">
        <v>51931</v>
      </c>
      <c r="R1777" t="s">
        <v>201</v>
      </c>
      <c r="S1777" t="s">
        <v>202</v>
      </c>
      <c r="T1777" t="s">
        <v>203</v>
      </c>
      <c r="U1777" t="s">
        <v>2687</v>
      </c>
      <c r="V1777" t="s">
        <v>2688</v>
      </c>
      <c r="W1777" t="s">
        <v>658</v>
      </c>
    </row>
    <row r="1778" spans="1:23" x14ac:dyDescent="0.25">
      <c r="A1778" s="15">
        <v>43223</v>
      </c>
      <c r="B1778" t="s">
        <v>257</v>
      </c>
      <c r="C1778" t="s">
        <v>194</v>
      </c>
      <c r="E1778" t="s">
        <v>195</v>
      </c>
      <c r="F1778">
        <v>10.94</v>
      </c>
      <c r="G1778">
        <v>10.94</v>
      </c>
      <c r="H1778" t="s">
        <v>196</v>
      </c>
      <c r="I1778" t="s">
        <v>197</v>
      </c>
      <c r="J1778">
        <v>10.94</v>
      </c>
      <c r="K1778">
        <v>10.94</v>
      </c>
      <c r="L1778" t="s">
        <v>257</v>
      </c>
      <c r="M1778" t="s">
        <v>198</v>
      </c>
      <c r="N1778" t="s">
        <v>307</v>
      </c>
      <c r="O1778">
        <v>0</v>
      </c>
      <c r="P1778" t="s">
        <v>200</v>
      </c>
      <c r="Q1778">
        <v>52116</v>
      </c>
      <c r="R1778" t="s">
        <v>201</v>
      </c>
      <c r="S1778" t="s">
        <v>202</v>
      </c>
      <c r="T1778" t="s">
        <v>203</v>
      </c>
      <c r="U1778" t="s">
        <v>2689</v>
      </c>
      <c r="V1778" t="s">
        <v>2690</v>
      </c>
      <c r="W1778" t="s">
        <v>658</v>
      </c>
    </row>
    <row r="1779" spans="1:23" x14ac:dyDescent="0.25">
      <c r="A1779" s="15">
        <v>43223</v>
      </c>
      <c r="B1779" t="s">
        <v>228</v>
      </c>
      <c r="C1779" t="s">
        <v>212</v>
      </c>
      <c r="E1779" t="s">
        <v>195</v>
      </c>
      <c r="F1779">
        <v>13.5</v>
      </c>
      <c r="G1779">
        <v>13.5</v>
      </c>
      <c r="H1779" t="s">
        <v>196</v>
      </c>
      <c r="I1779" t="s">
        <v>197</v>
      </c>
      <c r="J1779">
        <v>13.5</v>
      </c>
      <c r="K1779">
        <v>13.5</v>
      </c>
      <c r="L1779" t="s">
        <v>228</v>
      </c>
      <c r="M1779" t="s">
        <v>198</v>
      </c>
      <c r="N1779" t="s">
        <v>199</v>
      </c>
      <c r="O1779">
        <v>0</v>
      </c>
      <c r="P1779" t="s">
        <v>200</v>
      </c>
      <c r="Q1779">
        <v>52168</v>
      </c>
      <c r="R1779" t="s">
        <v>201</v>
      </c>
      <c r="S1779" t="s">
        <v>202</v>
      </c>
      <c r="T1779" t="s">
        <v>203</v>
      </c>
      <c r="U1779" t="s">
        <v>2691</v>
      </c>
      <c r="V1779" t="s">
        <v>2692</v>
      </c>
      <c r="W1779" t="s">
        <v>658</v>
      </c>
    </row>
    <row r="1780" spans="1:23" x14ac:dyDescent="0.25">
      <c r="A1780" s="15">
        <v>43224</v>
      </c>
      <c r="B1780" t="s">
        <v>225</v>
      </c>
      <c r="C1780" t="s">
        <v>194</v>
      </c>
      <c r="E1780" t="s">
        <v>195</v>
      </c>
      <c r="F1780">
        <v>41.16</v>
      </c>
      <c r="G1780">
        <v>41.16</v>
      </c>
      <c r="H1780" t="s">
        <v>196</v>
      </c>
      <c r="I1780" t="s">
        <v>197</v>
      </c>
      <c r="J1780">
        <v>41.16</v>
      </c>
      <c r="K1780">
        <v>41.16</v>
      </c>
      <c r="L1780" t="s">
        <v>225</v>
      </c>
      <c r="M1780" t="s">
        <v>198</v>
      </c>
      <c r="N1780" t="s">
        <v>199</v>
      </c>
      <c r="O1780">
        <v>0</v>
      </c>
      <c r="P1780" t="s">
        <v>200</v>
      </c>
      <c r="Q1780">
        <v>51896</v>
      </c>
      <c r="R1780" t="s">
        <v>201</v>
      </c>
      <c r="S1780" t="s">
        <v>202</v>
      </c>
      <c r="T1780" t="s">
        <v>203</v>
      </c>
      <c r="U1780" t="s">
        <v>2693</v>
      </c>
      <c r="V1780" t="s">
        <v>2694</v>
      </c>
      <c r="W1780" t="s">
        <v>658</v>
      </c>
    </row>
    <row r="1781" spans="1:23" x14ac:dyDescent="0.25">
      <c r="A1781" s="15">
        <v>43224</v>
      </c>
      <c r="B1781" t="s">
        <v>225</v>
      </c>
      <c r="C1781" t="s">
        <v>194</v>
      </c>
      <c r="E1781" t="s">
        <v>195</v>
      </c>
      <c r="F1781">
        <v>127.62</v>
      </c>
      <c r="G1781">
        <v>127.62</v>
      </c>
      <c r="H1781" t="s">
        <v>196</v>
      </c>
      <c r="I1781" t="s">
        <v>197</v>
      </c>
      <c r="J1781">
        <v>127.62</v>
      </c>
      <c r="K1781">
        <v>127.62</v>
      </c>
      <c r="L1781" t="s">
        <v>225</v>
      </c>
      <c r="M1781" t="s">
        <v>198</v>
      </c>
      <c r="N1781" t="s">
        <v>199</v>
      </c>
      <c r="O1781">
        <v>0</v>
      </c>
      <c r="P1781" t="s">
        <v>200</v>
      </c>
      <c r="Q1781">
        <v>51901</v>
      </c>
      <c r="R1781" t="s">
        <v>201</v>
      </c>
      <c r="S1781" t="s">
        <v>202</v>
      </c>
      <c r="T1781" t="s">
        <v>203</v>
      </c>
      <c r="U1781" t="s">
        <v>2695</v>
      </c>
      <c r="V1781" t="s">
        <v>2696</v>
      </c>
      <c r="W1781" t="s">
        <v>658</v>
      </c>
    </row>
    <row r="1782" spans="1:23" x14ac:dyDescent="0.25">
      <c r="A1782" s="15">
        <v>43224</v>
      </c>
      <c r="B1782" t="s">
        <v>225</v>
      </c>
      <c r="C1782" t="s">
        <v>194</v>
      </c>
      <c r="E1782" t="s">
        <v>195</v>
      </c>
      <c r="F1782">
        <v>489.89</v>
      </c>
      <c r="G1782">
        <v>489.89</v>
      </c>
      <c r="H1782" t="s">
        <v>196</v>
      </c>
      <c r="I1782" t="s">
        <v>197</v>
      </c>
      <c r="J1782">
        <v>489.89</v>
      </c>
      <c r="K1782">
        <v>489.89</v>
      </c>
      <c r="L1782" t="s">
        <v>225</v>
      </c>
      <c r="M1782" t="s">
        <v>198</v>
      </c>
      <c r="N1782" t="s">
        <v>199</v>
      </c>
      <c r="O1782">
        <v>0</v>
      </c>
      <c r="P1782" t="s">
        <v>200</v>
      </c>
      <c r="Q1782">
        <v>51902</v>
      </c>
      <c r="R1782" t="s">
        <v>201</v>
      </c>
      <c r="S1782" t="s">
        <v>202</v>
      </c>
      <c r="T1782" t="s">
        <v>203</v>
      </c>
      <c r="U1782" t="s">
        <v>2697</v>
      </c>
      <c r="V1782" t="s">
        <v>2698</v>
      </c>
      <c r="W1782" t="s">
        <v>658</v>
      </c>
    </row>
    <row r="1783" spans="1:23" x14ac:dyDescent="0.25">
      <c r="A1783" s="15">
        <v>43224</v>
      </c>
      <c r="B1783" t="s">
        <v>262</v>
      </c>
      <c r="C1783" t="s">
        <v>208</v>
      </c>
      <c r="E1783" t="s">
        <v>195</v>
      </c>
      <c r="F1783">
        <v>21.33</v>
      </c>
      <c r="G1783">
        <v>21.33</v>
      </c>
      <c r="H1783" t="s">
        <v>196</v>
      </c>
      <c r="I1783" t="s">
        <v>197</v>
      </c>
      <c r="J1783">
        <v>21.33</v>
      </c>
      <c r="K1783">
        <v>21.33</v>
      </c>
      <c r="L1783" t="s">
        <v>262</v>
      </c>
      <c r="M1783" t="s">
        <v>198</v>
      </c>
      <c r="N1783" t="s">
        <v>245</v>
      </c>
      <c r="O1783">
        <v>0</v>
      </c>
      <c r="P1783" t="s">
        <v>200</v>
      </c>
      <c r="Q1783">
        <v>51898</v>
      </c>
      <c r="R1783" t="s">
        <v>201</v>
      </c>
      <c r="S1783" t="s">
        <v>202</v>
      </c>
      <c r="T1783" t="s">
        <v>203</v>
      </c>
      <c r="U1783" t="s">
        <v>2699</v>
      </c>
      <c r="V1783" t="s">
        <v>2700</v>
      </c>
      <c r="W1783" t="s">
        <v>658</v>
      </c>
    </row>
    <row r="1784" spans="1:23" x14ac:dyDescent="0.25">
      <c r="A1784" s="15">
        <v>43224</v>
      </c>
      <c r="B1784" t="s">
        <v>262</v>
      </c>
      <c r="C1784" t="s">
        <v>211</v>
      </c>
      <c r="E1784" t="s">
        <v>195</v>
      </c>
      <c r="F1784">
        <v>10.45</v>
      </c>
      <c r="G1784">
        <v>10.45</v>
      </c>
      <c r="H1784" t="s">
        <v>196</v>
      </c>
      <c r="I1784" t="s">
        <v>197</v>
      </c>
      <c r="J1784">
        <v>10.45</v>
      </c>
      <c r="K1784">
        <v>10.45</v>
      </c>
      <c r="L1784" t="s">
        <v>262</v>
      </c>
      <c r="M1784" t="s">
        <v>198</v>
      </c>
      <c r="N1784" t="s">
        <v>276</v>
      </c>
      <c r="O1784">
        <v>0</v>
      </c>
      <c r="P1784" t="s">
        <v>200</v>
      </c>
      <c r="Q1784">
        <v>51904</v>
      </c>
      <c r="R1784" t="s">
        <v>201</v>
      </c>
      <c r="S1784" t="s">
        <v>202</v>
      </c>
      <c r="T1784" t="s">
        <v>203</v>
      </c>
      <c r="U1784" t="s">
        <v>2701</v>
      </c>
      <c r="V1784" t="s">
        <v>2702</v>
      </c>
      <c r="W1784" t="s">
        <v>658</v>
      </c>
    </row>
    <row r="1785" spans="1:23" x14ac:dyDescent="0.25">
      <c r="A1785" s="15">
        <v>43224</v>
      </c>
      <c r="B1785" t="s">
        <v>262</v>
      </c>
      <c r="C1785" t="s">
        <v>212</v>
      </c>
      <c r="E1785" t="s">
        <v>195</v>
      </c>
      <c r="F1785">
        <v>11.36</v>
      </c>
      <c r="G1785">
        <v>11.36</v>
      </c>
      <c r="H1785" t="s">
        <v>196</v>
      </c>
      <c r="I1785" t="s">
        <v>197</v>
      </c>
      <c r="J1785">
        <v>11.36</v>
      </c>
      <c r="K1785">
        <v>11.36</v>
      </c>
      <c r="L1785" t="s">
        <v>262</v>
      </c>
      <c r="M1785" t="s">
        <v>198</v>
      </c>
      <c r="N1785" t="s">
        <v>265</v>
      </c>
      <c r="O1785">
        <v>0</v>
      </c>
      <c r="P1785" t="s">
        <v>200</v>
      </c>
      <c r="Q1785">
        <v>51906</v>
      </c>
      <c r="R1785" t="s">
        <v>201</v>
      </c>
      <c r="S1785" t="s">
        <v>202</v>
      </c>
      <c r="T1785" t="s">
        <v>203</v>
      </c>
      <c r="U1785" t="s">
        <v>2703</v>
      </c>
      <c r="V1785" t="s">
        <v>2704</v>
      </c>
      <c r="W1785" t="s">
        <v>658</v>
      </c>
    </row>
    <row r="1786" spans="1:23" x14ac:dyDescent="0.25">
      <c r="A1786" s="15">
        <v>43224</v>
      </c>
      <c r="B1786" t="s">
        <v>262</v>
      </c>
      <c r="C1786" t="s">
        <v>194</v>
      </c>
      <c r="E1786" t="s">
        <v>195</v>
      </c>
      <c r="F1786">
        <v>54.46</v>
      </c>
      <c r="G1786">
        <v>54.46</v>
      </c>
      <c r="H1786" t="s">
        <v>196</v>
      </c>
      <c r="I1786" t="s">
        <v>197</v>
      </c>
      <c r="J1786">
        <v>54.46</v>
      </c>
      <c r="K1786">
        <v>54.46</v>
      </c>
      <c r="L1786" t="s">
        <v>262</v>
      </c>
      <c r="M1786" t="s">
        <v>198</v>
      </c>
      <c r="N1786" t="s">
        <v>254</v>
      </c>
      <c r="O1786">
        <v>0</v>
      </c>
      <c r="P1786" t="s">
        <v>200</v>
      </c>
      <c r="Q1786">
        <v>51911</v>
      </c>
      <c r="R1786" t="s">
        <v>201</v>
      </c>
      <c r="S1786" t="s">
        <v>202</v>
      </c>
      <c r="T1786" t="s">
        <v>203</v>
      </c>
      <c r="U1786" t="s">
        <v>2705</v>
      </c>
      <c r="V1786" t="s">
        <v>2706</v>
      </c>
      <c r="W1786" t="s">
        <v>658</v>
      </c>
    </row>
    <row r="1787" spans="1:23" x14ac:dyDescent="0.25">
      <c r="A1787" s="15">
        <v>43224</v>
      </c>
      <c r="B1787" t="s">
        <v>262</v>
      </c>
      <c r="C1787" t="s">
        <v>207</v>
      </c>
      <c r="E1787" t="s">
        <v>195</v>
      </c>
      <c r="F1787">
        <v>6.03</v>
      </c>
      <c r="G1787">
        <v>6.03</v>
      </c>
      <c r="H1787" t="s">
        <v>196</v>
      </c>
      <c r="I1787" t="s">
        <v>197</v>
      </c>
      <c r="J1787">
        <v>6.03</v>
      </c>
      <c r="K1787">
        <v>6.03</v>
      </c>
      <c r="L1787" t="s">
        <v>262</v>
      </c>
      <c r="M1787" t="s">
        <v>198</v>
      </c>
      <c r="N1787" t="s">
        <v>270</v>
      </c>
      <c r="O1787">
        <v>0</v>
      </c>
      <c r="P1787" t="s">
        <v>200</v>
      </c>
      <c r="Q1787">
        <v>51920</v>
      </c>
      <c r="R1787" t="s">
        <v>201</v>
      </c>
      <c r="S1787" t="s">
        <v>202</v>
      </c>
      <c r="T1787" t="s">
        <v>203</v>
      </c>
      <c r="U1787" t="s">
        <v>2707</v>
      </c>
      <c r="V1787" t="s">
        <v>2708</v>
      </c>
      <c r="W1787" t="s">
        <v>658</v>
      </c>
    </row>
    <row r="1788" spans="1:23" x14ac:dyDescent="0.25">
      <c r="A1788" s="15">
        <v>43224</v>
      </c>
      <c r="B1788" t="s">
        <v>449</v>
      </c>
      <c r="C1788" t="s">
        <v>194</v>
      </c>
      <c r="E1788" t="s">
        <v>195</v>
      </c>
      <c r="F1788">
        <v>22.46</v>
      </c>
      <c r="G1788">
        <v>22.46</v>
      </c>
      <c r="H1788" t="s">
        <v>196</v>
      </c>
      <c r="I1788" t="s">
        <v>197</v>
      </c>
      <c r="J1788">
        <v>22.46</v>
      </c>
      <c r="K1788">
        <v>22.46</v>
      </c>
      <c r="L1788" t="s">
        <v>449</v>
      </c>
      <c r="M1788" t="s">
        <v>198</v>
      </c>
      <c r="N1788" t="s">
        <v>199</v>
      </c>
      <c r="O1788">
        <v>0</v>
      </c>
      <c r="P1788" t="s">
        <v>200</v>
      </c>
      <c r="Q1788">
        <v>51960</v>
      </c>
      <c r="R1788" t="s">
        <v>201</v>
      </c>
      <c r="S1788" t="s">
        <v>202</v>
      </c>
      <c r="T1788" t="s">
        <v>203</v>
      </c>
      <c r="U1788" t="s">
        <v>2709</v>
      </c>
      <c r="V1788" t="s">
        <v>2710</v>
      </c>
      <c r="W1788" t="s">
        <v>658</v>
      </c>
    </row>
    <row r="1789" spans="1:23" x14ac:dyDescent="0.25">
      <c r="A1789" s="15">
        <v>43224</v>
      </c>
      <c r="B1789" t="s">
        <v>449</v>
      </c>
      <c r="C1789" t="s">
        <v>207</v>
      </c>
      <c r="E1789" t="s">
        <v>195</v>
      </c>
      <c r="F1789">
        <v>22.45</v>
      </c>
      <c r="G1789">
        <v>22.45</v>
      </c>
      <c r="H1789" t="s">
        <v>196</v>
      </c>
      <c r="I1789" t="s">
        <v>197</v>
      </c>
      <c r="J1789">
        <v>22.45</v>
      </c>
      <c r="K1789">
        <v>22.45</v>
      </c>
      <c r="L1789" t="s">
        <v>449</v>
      </c>
      <c r="M1789" t="s">
        <v>198</v>
      </c>
      <c r="N1789" t="s">
        <v>199</v>
      </c>
      <c r="O1789">
        <v>0</v>
      </c>
      <c r="P1789" t="s">
        <v>200</v>
      </c>
      <c r="Q1789">
        <v>51960</v>
      </c>
      <c r="R1789" t="s">
        <v>201</v>
      </c>
      <c r="S1789" t="s">
        <v>202</v>
      </c>
      <c r="T1789" t="s">
        <v>203</v>
      </c>
      <c r="U1789" t="s">
        <v>2709</v>
      </c>
      <c r="V1789" t="s">
        <v>2710</v>
      </c>
      <c r="W1789" t="s">
        <v>658</v>
      </c>
    </row>
    <row r="1790" spans="1:23" x14ac:dyDescent="0.25">
      <c r="A1790" s="15">
        <v>43225</v>
      </c>
      <c r="B1790" t="s">
        <v>285</v>
      </c>
      <c r="C1790" t="s">
        <v>208</v>
      </c>
      <c r="E1790" t="s">
        <v>195</v>
      </c>
      <c r="F1790">
        <v>2152.35</v>
      </c>
      <c r="G1790">
        <v>2152.35</v>
      </c>
      <c r="H1790" t="s">
        <v>196</v>
      </c>
      <c r="I1790" t="s">
        <v>197</v>
      </c>
      <c r="J1790">
        <v>2152.35</v>
      </c>
      <c r="K1790">
        <v>2152.35</v>
      </c>
      <c r="L1790" t="s">
        <v>285</v>
      </c>
      <c r="M1790" t="s">
        <v>198</v>
      </c>
      <c r="N1790" t="s">
        <v>199</v>
      </c>
      <c r="O1790">
        <v>0</v>
      </c>
      <c r="P1790" t="s">
        <v>200</v>
      </c>
      <c r="Q1790">
        <v>52005</v>
      </c>
      <c r="R1790" t="s">
        <v>201</v>
      </c>
      <c r="S1790" t="s">
        <v>202</v>
      </c>
      <c r="T1790" t="s">
        <v>203</v>
      </c>
      <c r="U1790" t="s">
        <v>2711</v>
      </c>
      <c r="V1790" t="s">
        <v>2712</v>
      </c>
      <c r="W1790" t="s">
        <v>658</v>
      </c>
    </row>
    <row r="1791" spans="1:23" x14ac:dyDescent="0.25">
      <c r="A1791" s="15">
        <v>43225</v>
      </c>
      <c r="B1791" t="s">
        <v>285</v>
      </c>
      <c r="C1791" t="s">
        <v>211</v>
      </c>
      <c r="E1791" t="s">
        <v>195</v>
      </c>
      <c r="F1791">
        <v>881.35</v>
      </c>
      <c r="G1791">
        <v>881.35</v>
      </c>
      <c r="H1791" t="s">
        <v>196</v>
      </c>
      <c r="I1791" t="s">
        <v>197</v>
      </c>
      <c r="J1791">
        <v>881.35</v>
      </c>
      <c r="K1791">
        <v>881.35</v>
      </c>
      <c r="L1791" t="s">
        <v>285</v>
      </c>
      <c r="M1791" t="s">
        <v>198</v>
      </c>
      <c r="N1791" t="s">
        <v>199</v>
      </c>
      <c r="O1791">
        <v>0</v>
      </c>
      <c r="P1791" t="s">
        <v>200</v>
      </c>
      <c r="Q1791">
        <v>52037</v>
      </c>
      <c r="R1791" t="s">
        <v>201</v>
      </c>
      <c r="S1791" t="s">
        <v>202</v>
      </c>
      <c r="T1791" t="s">
        <v>203</v>
      </c>
      <c r="U1791" t="s">
        <v>2713</v>
      </c>
      <c r="V1791" t="s">
        <v>2714</v>
      </c>
      <c r="W1791" t="s">
        <v>658</v>
      </c>
    </row>
    <row r="1792" spans="1:23" x14ac:dyDescent="0.25">
      <c r="A1792" s="15">
        <v>43225</v>
      </c>
      <c r="B1792" t="s">
        <v>285</v>
      </c>
      <c r="C1792" t="s">
        <v>212</v>
      </c>
      <c r="E1792" t="s">
        <v>195</v>
      </c>
      <c r="F1792">
        <v>1158.92</v>
      </c>
      <c r="G1792">
        <v>1158.92</v>
      </c>
      <c r="H1792" t="s">
        <v>196</v>
      </c>
      <c r="I1792" t="s">
        <v>197</v>
      </c>
      <c r="J1792">
        <v>1158.92</v>
      </c>
      <c r="K1792">
        <v>1158.92</v>
      </c>
      <c r="L1792" t="s">
        <v>285</v>
      </c>
      <c r="M1792" t="s">
        <v>198</v>
      </c>
      <c r="N1792" t="s">
        <v>199</v>
      </c>
      <c r="O1792">
        <v>0</v>
      </c>
      <c r="P1792" t="s">
        <v>200</v>
      </c>
      <c r="Q1792">
        <v>52172</v>
      </c>
      <c r="R1792" t="s">
        <v>201</v>
      </c>
      <c r="S1792" t="s">
        <v>202</v>
      </c>
      <c r="T1792" t="s">
        <v>203</v>
      </c>
      <c r="U1792" t="s">
        <v>2715</v>
      </c>
      <c r="V1792" t="s">
        <v>2716</v>
      </c>
      <c r="W1792" t="s">
        <v>658</v>
      </c>
    </row>
    <row r="1793" spans="1:23" x14ac:dyDescent="0.25">
      <c r="A1793" s="15">
        <v>43227</v>
      </c>
      <c r="B1793" t="s">
        <v>225</v>
      </c>
      <c r="C1793" t="s">
        <v>194</v>
      </c>
      <c r="E1793" t="s">
        <v>195</v>
      </c>
      <c r="F1793">
        <v>8.56</v>
      </c>
      <c r="G1793">
        <v>8.56</v>
      </c>
      <c r="H1793" t="s">
        <v>196</v>
      </c>
      <c r="I1793" t="s">
        <v>197</v>
      </c>
      <c r="J1793">
        <v>8.56</v>
      </c>
      <c r="K1793">
        <v>8.56</v>
      </c>
      <c r="L1793" t="s">
        <v>225</v>
      </c>
      <c r="M1793" t="s">
        <v>198</v>
      </c>
      <c r="N1793" t="s">
        <v>199</v>
      </c>
      <c r="O1793">
        <v>0</v>
      </c>
      <c r="P1793" t="s">
        <v>200</v>
      </c>
      <c r="Q1793">
        <v>51903</v>
      </c>
      <c r="R1793" t="s">
        <v>201</v>
      </c>
      <c r="S1793" t="s">
        <v>202</v>
      </c>
      <c r="T1793" t="s">
        <v>203</v>
      </c>
      <c r="U1793" t="s">
        <v>2717</v>
      </c>
      <c r="V1793" t="s">
        <v>2718</v>
      </c>
      <c r="W1793" t="s">
        <v>658</v>
      </c>
    </row>
    <row r="1794" spans="1:23" x14ac:dyDescent="0.25">
      <c r="A1794" s="15">
        <v>43227</v>
      </c>
      <c r="B1794" t="s">
        <v>273</v>
      </c>
      <c r="C1794" t="s">
        <v>208</v>
      </c>
      <c r="E1794" t="s">
        <v>195</v>
      </c>
      <c r="F1794">
        <v>31.44</v>
      </c>
      <c r="G1794">
        <v>31.44</v>
      </c>
      <c r="H1794" t="s">
        <v>196</v>
      </c>
      <c r="I1794" t="s">
        <v>197</v>
      </c>
      <c r="J1794">
        <v>31.44</v>
      </c>
      <c r="K1794">
        <v>31.44</v>
      </c>
      <c r="L1794" t="s">
        <v>273</v>
      </c>
      <c r="M1794" t="s">
        <v>198</v>
      </c>
      <c r="N1794" t="s">
        <v>245</v>
      </c>
      <c r="O1794">
        <v>0</v>
      </c>
      <c r="P1794" t="s">
        <v>200</v>
      </c>
      <c r="Q1794">
        <v>51899</v>
      </c>
      <c r="R1794" t="s">
        <v>201</v>
      </c>
      <c r="S1794" t="s">
        <v>202</v>
      </c>
      <c r="T1794" t="s">
        <v>203</v>
      </c>
      <c r="U1794" t="s">
        <v>2719</v>
      </c>
      <c r="V1794" t="s">
        <v>2720</v>
      </c>
      <c r="W1794" t="s">
        <v>658</v>
      </c>
    </row>
    <row r="1795" spans="1:23" x14ac:dyDescent="0.25">
      <c r="A1795" s="15">
        <v>43227</v>
      </c>
      <c r="B1795" t="s">
        <v>273</v>
      </c>
      <c r="C1795" t="s">
        <v>211</v>
      </c>
      <c r="E1795" t="s">
        <v>195</v>
      </c>
      <c r="F1795">
        <v>30.65</v>
      </c>
      <c r="G1795">
        <v>30.65</v>
      </c>
      <c r="H1795" t="s">
        <v>196</v>
      </c>
      <c r="I1795" t="s">
        <v>197</v>
      </c>
      <c r="J1795">
        <v>30.65</v>
      </c>
      <c r="K1795">
        <v>30.65</v>
      </c>
      <c r="L1795" t="s">
        <v>273</v>
      </c>
      <c r="M1795" t="s">
        <v>198</v>
      </c>
      <c r="N1795" t="s">
        <v>276</v>
      </c>
      <c r="O1795">
        <v>0</v>
      </c>
      <c r="P1795" t="s">
        <v>200</v>
      </c>
      <c r="Q1795">
        <v>51905</v>
      </c>
      <c r="R1795" t="s">
        <v>201</v>
      </c>
      <c r="S1795" t="s">
        <v>202</v>
      </c>
      <c r="T1795" t="s">
        <v>203</v>
      </c>
      <c r="U1795" t="s">
        <v>2721</v>
      </c>
      <c r="V1795" t="s">
        <v>2722</v>
      </c>
      <c r="W1795" t="s">
        <v>658</v>
      </c>
    </row>
    <row r="1796" spans="1:23" x14ac:dyDescent="0.25">
      <c r="A1796" s="15">
        <v>43227</v>
      </c>
      <c r="B1796" t="s">
        <v>273</v>
      </c>
      <c r="C1796" t="s">
        <v>212</v>
      </c>
      <c r="E1796" t="s">
        <v>195</v>
      </c>
      <c r="F1796">
        <v>30.65</v>
      </c>
      <c r="G1796">
        <v>30.65</v>
      </c>
      <c r="H1796" t="s">
        <v>196</v>
      </c>
      <c r="I1796" t="s">
        <v>197</v>
      </c>
      <c r="J1796">
        <v>30.65</v>
      </c>
      <c r="K1796">
        <v>30.65</v>
      </c>
      <c r="L1796" t="s">
        <v>273</v>
      </c>
      <c r="M1796" t="s">
        <v>198</v>
      </c>
      <c r="N1796" t="s">
        <v>265</v>
      </c>
      <c r="O1796">
        <v>0</v>
      </c>
      <c r="P1796" t="s">
        <v>200</v>
      </c>
      <c r="Q1796">
        <v>51907</v>
      </c>
      <c r="R1796" t="s">
        <v>201</v>
      </c>
      <c r="S1796" t="s">
        <v>202</v>
      </c>
      <c r="T1796" t="s">
        <v>203</v>
      </c>
      <c r="U1796" t="s">
        <v>2723</v>
      </c>
      <c r="V1796" t="s">
        <v>2724</v>
      </c>
      <c r="W1796" t="s">
        <v>658</v>
      </c>
    </row>
    <row r="1797" spans="1:23" x14ac:dyDescent="0.25">
      <c r="A1797" s="15">
        <v>43227</v>
      </c>
      <c r="B1797" t="s">
        <v>273</v>
      </c>
      <c r="C1797" t="s">
        <v>194</v>
      </c>
      <c r="E1797" t="s">
        <v>195</v>
      </c>
      <c r="F1797">
        <v>12.36</v>
      </c>
      <c r="G1797">
        <v>12.36</v>
      </c>
      <c r="H1797" t="s">
        <v>196</v>
      </c>
      <c r="I1797" t="s">
        <v>197</v>
      </c>
      <c r="J1797">
        <v>12.36</v>
      </c>
      <c r="K1797">
        <v>12.36</v>
      </c>
      <c r="L1797" t="s">
        <v>273</v>
      </c>
      <c r="M1797" t="s">
        <v>198</v>
      </c>
      <c r="N1797" t="s">
        <v>254</v>
      </c>
      <c r="O1797">
        <v>0</v>
      </c>
      <c r="P1797" t="s">
        <v>200</v>
      </c>
      <c r="Q1797">
        <v>51912</v>
      </c>
      <c r="R1797" t="s">
        <v>201</v>
      </c>
      <c r="S1797" t="s">
        <v>202</v>
      </c>
      <c r="T1797" t="s">
        <v>203</v>
      </c>
      <c r="U1797" t="s">
        <v>2725</v>
      </c>
      <c r="V1797" t="s">
        <v>2726</v>
      </c>
      <c r="W1797" t="s">
        <v>658</v>
      </c>
    </row>
    <row r="1798" spans="1:23" x14ac:dyDescent="0.25">
      <c r="A1798" s="15">
        <v>43227</v>
      </c>
      <c r="B1798" t="s">
        <v>273</v>
      </c>
      <c r="C1798" t="s">
        <v>207</v>
      </c>
      <c r="E1798" t="s">
        <v>195</v>
      </c>
      <c r="F1798">
        <v>27.19</v>
      </c>
      <c r="G1798">
        <v>27.19</v>
      </c>
      <c r="H1798" t="s">
        <v>196</v>
      </c>
      <c r="I1798" t="s">
        <v>197</v>
      </c>
      <c r="J1798">
        <v>27.19</v>
      </c>
      <c r="K1798">
        <v>27.19</v>
      </c>
      <c r="L1798" t="s">
        <v>273</v>
      </c>
      <c r="M1798" t="s">
        <v>198</v>
      </c>
      <c r="N1798" t="s">
        <v>270</v>
      </c>
      <c r="O1798">
        <v>0</v>
      </c>
      <c r="P1798" t="s">
        <v>200</v>
      </c>
      <c r="Q1798">
        <v>51921</v>
      </c>
      <c r="R1798" t="s">
        <v>201</v>
      </c>
      <c r="S1798" t="s">
        <v>202</v>
      </c>
      <c r="T1798" t="s">
        <v>203</v>
      </c>
      <c r="U1798" t="s">
        <v>2727</v>
      </c>
      <c r="V1798" t="s">
        <v>2728</v>
      </c>
      <c r="W1798" t="s">
        <v>658</v>
      </c>
    </row>
    <row r="1799" spans="1:23" x14ac:dyDescent="0.25">
      <c r="A1799" s="15">
        <v>43227</v>
      </c>
      <c r="B1799" t="s">
        <v>292</v>
      </c>
      <c r="C1799" t="s">
        <v>207</v>
      </c>
      <c r="E1799" t="s">
        <v>195</v>
      </c>
      <c r="F1799">
        <v>381.03</v>
      </c>
      <c r="G1799">
        <v>381.03</v>
      </c>
      <c r="H1799" t="s">
        <v>196</v>
      </c>
      <c r="I1799" t="s">
        <v>197</v>
      </c>
      <c r="J1799">
        <v>381.03</v>
      </c>
      <c r="K1799">
        <v>381.03</v>
      </c>
      <c r="L1799" t="s">
        <v>292</v>
      </c>
      <c r="M1799" t="s">
        <v>198</v>
      </c>
      <c r="N1799" t="s">
        <v>199</v>
      </c>
      <c r="O1799">
        <v>0</v>
      </c>
      <c r="P1799" t="s">
        <v>200</v>
      </c>
      <c r="Q1799">
        <v>51954</v>
      </c>
      <c r="R1799" t="s">
        <v>201</v>
      </c>
      <c r="S1799" t="s">
        <v>202</v>
      </c>
      <c r="T1799" t="s">
        <v>203</v>
      </c>
      <c r="U1799" t="s">
        <v>2729</v>
      </c>
      <c r="V1799" t="s">
        <v>2730</v>
      </c>
      <c r="W1799" t="s">
        <v>658</v>
      </c>
    </row>
    <row r="1800" spans="1:23" x14ac:dyDescent="0.25">
      <c r="A1800" s="15">
        <v>43229</v>
      </c>
      <c r="B1800" t="s">
        <v>285</v>
      </c>
      <c r="C1800" t="s">
        <v>208</v>
      </c>
      <c r="E1800" t="s">
        <v>195</v>
      </c>
      <c r="F1800">
        <v>308.39999999999998</v>
      </c>
      <c r="G1800">
        <v>308.39999999999998</v>
      </c>
      <c r="H1800" t="s">
        <v>196</v>
      </c>
      <c r="I1800" t="s">
        <v>197</v>
      </c>
      <c r="J1800">
        <v>308.39999999999998</v>
      </c>
      <c r="K1800">
        <v>308.39999999999998</v>
      </c>
      <c r="L1800" t="s">
        <v>285</v>
      </c>
      <c r="M1800" t="s">
        <v>198</v>
      </c>
      <c r="N1800" t="s">
        <v>199</v>
      </c>
      <c r="O1800">
        <v>0</v>
      </c>
      <c r="P1800" t="s">
        <v>200</v>
      </c>
      <c r="Q1800">
        <v>52169</v>
      </c>
      <c r="R1800" t="s">
        <v>201</v>
      </c>
      <c r="S1800" t="s">
        <v>202</v>
      </c>
      <c r="T1800" t="s">
        <v>203</v>
      </c>
      <c r="U1800" t="s">
        <v>2731</v>
      </c>
      <c r="V1800" t="s">
        <v>2732</v>
      </c>
      <c r="W1800" t="s">
        <v>658</v>
      </c>
    </row>
    <row r="1801" spans="1:23" x14ac:dyDescent="0.25">
      <c r="A1801" s="15">
        <v>43229</v>
      </c>
      <c r="B1801" t="s">
        <v>285</v>
      </c>
      <c r="C1801" t="s">
        <v>212</v>
      </c>
      <c r="E1801" t="s">
        <v>195</v>
      </c>
      <c r="F1801">
        <v>83.7</v>
      </c>
      <c r="G1801">
        <v>83.7</v>
      </c>
      <c r="H1801" t="s">
        <v>196</v>
      </c>
      <c r="I1801" t="s">
        <v>197</v>
      </c>
      <c r="J1801">
        <v>83.7</v>
      </c>
      <c r="K1801">
        <v>83.7</v>
      </c>
      <c r="L1801" t="s">
        <v>285</v>
      </c>
      <c r="M1801" t="s">
        <v>198</v>
      </c>
      <c r="N1801" t="s">
        <v>199</v>
      </c>
      <c r="O1801">
        <v>0</v>
      </c>
      <c r="P1801" t="s">
        <v>200</v>
      </c>
      <c r="Q1801">
        <v>52170</v>
      </c>
      <c r="R1801" t="s">
        <v>201</v>
      </c>
      <c r="S1801" t="s">
        <v>202</v>
      </c>
      <c r="T1801" t="s">
        <v>203</v>
      </c>
      <c r="U1801" t="s">
        <v>2733</v>
      </c>
      <c r="V1801" t="s">
        <v>2734</v>
      </c>
      <c r="W1801" t="s">
        <v>658</v>
      </c>
    </row>
    <row r="1802" spans="1:23" x14ac:dyDescent="0.25">
      <c r="A1802" s="15">
        <v>43229</v>
      </c>
      <c r="B1802" t="s">
        <v>285</v>
      </c>
      <c r="C1802" t="s">
        <v>211</v>
      </c>
      <c r="E1802" t="s">
        <v>195</v>
      </c>
      <c r="F1802">
        <v>55</v>
      </c>
      <c r="G1802">
        <v>55</v>
      </c>
      <c r="H1802" t="s">
        <v>196</v>
      </c>
      <c r="I1802" t="s">
        <v>197</v>
      </c>
      <c r="J1802">
        <v>55</v>
      </c>
      <c r="K1802">
        <v>55</v>
      </c>
      <c r="L1802" t="s">
        <v>285</v>
      </c>
      <c r="M1802" t="s">
        <v>198</v>
      </c>
      <c r="N1802" t="s">
        <v>199</v>
      </c>
      <c r="O1802">
        <v>0</v>
      </c>
      <c r="P1802" t="s">
        <v>200</v>
      </c>
      <c r="Q1802">
        <v>53972</v>
      </c>
      <c r="R1802" t="s">
        <v>201</v>
      </c>
      <c r="S1802" t="s">
        <v>202</v>
      </c>
      <c r="T1802" t="s">
        <v>203</v>
      </c>
      <c r="U1802" t="s">
        <v>2735</v>
      </c>
      <c r="V1802" t="s">
        <v>2736</v>
      </c>
      <c r="W1802" t="s">
        <v>658</v>
      </c>
    </row>
    <row r="1803" spans="1:23" x14ac:dyDescent="0.25">
      <c r="A1803" s="15">
        <v>43229</v>
      </c>
      <c r="B1803" t="s">
        <v>193</v>
      </c>
      <c r="C1803" t="s">
        <v>194</v>
      </c>
      <c r="E1803" t="s">
        <v>195</v>
      </c>
      <c r="F1803">
        <v>507</v>
      </c>
      <c r="G1803">
        <v>507</v>
      </c>
      <c r="H1803" t="s">
        <v>196</v>
      </c>
      <c r="I1803" t="s">
        <v>197</v>
      </c>
      <c r="J1803">
        <v>507</v>
      </c>
      <c r="K1803">
        <v>507</v>
      </c>
      <c r="L1803" t="s">
        <v>193</v>
      </c>
      <c r="M1803" t="s">
        <v>198</v>
      </c>
      <c r="N1803" t="s">
        <v>199</v>
      </c>
      <c r="O1803">
        <v>0</v>
      </c>
      <c r="P1803" t="s">
        <v>200</v>
      </c>
      <c r="Q1803">
        <v>54161</v>
      </c>
      <c r="R1803" t="s">
        <v>201</v>
      </c>
      <c r="S1803" t="s">
        <v>202</v>
      </c>
      <c r="T1803" t="s">
        <v>203</v>
      </c>
      <c r="U1803" t="s">
        <v>2737</v>
      </c>
      <c r="V1803" t="s">
        <v>2738</v>
      </c>
      <c r="W1803" t="s">
        <v>658</v>
      </c>
    </row>
    <row r="1804" spans="1:23" x14ac:dyDescent="0.25">
      <c r="A1804" s="15">
        <v>43230</v>
      </c>
      <c r="B1804" t="s">
        <v>322</v>
      </c>
      <c r="C1804" t="s">
        <v>208</v>
      </c>
      <c r="E1804" t="s">
        <v>195</v>
      </c>
      <c r="F1804">
        <v>68.349999999999994</v>
      </c>
      <c r="G1804">
        <v>68.349999999999994</v>
      </c>
      <c r="H1804" t="s">
        <v>196</v>
      </c>
      <c r="I1804" t="s">
        <v>197</v>
      </c>
      <c r="J1804">
        <v>68.349999999999994</v>
      </c>
      <c r="K1804">
        <v>68.349999999999994</v>
      </c>
      <c r="L1804" t="s">
        <v>322</v>
      </c>
      <c r="M1804" t="s">
        <v>198</v>
      </c>
      <c r="N1804" t="s">
        <v>245</v>
      </c>
      <c r="O1804">
        <v>0</v>
      </c>
      <c r="P1804" t="s">
        <v>200</v>
      </c>
      <c r="Q1804">
        <v>51900</v>
      </c>
      <c r="R1804" t="s">
        <v>201</v>
      </c>
      <c r="S1804" t="s">
        <v>202</v>
      </c>
      <c r="T1804" t="s">
        <v>203</v>
      </c>
      <c r="U1804" t="s">
        <v>2739</v>
      </c>
      <c r="V1804" t="s">
        <v>2740</v>
      </c>
      <c r="W1804" t="s">
        <v>658</v>
      </c>
    </row>
    <row r="1805" spans="1:23" x14ac:dyDescent="0.25">
      <c r="A1805" s="15">
        <v>43230</v>
      </c>
      <c r="B1805" t="s">
        <v>322</v>
      </c>
      <c r="C1805" t="s">
        <v>194</v>
      </c>
      <c r="E1805" t="s">
        <v>195</v>
      </c>
      <c r="F1805">
        <v>1.22</v>
      </c>
      <c r="G1805">
        <v>1.22</v>
      </c>
      <c r="H1805" t="s">
        <v>196</v>
      </c>
      <c r="I1805" t="s">
        <v>197</v>
      </c>
      <c r="J1805">
        <v>1.22</v>
      </c>
      <c r="K1805">
        <v>1.22</v>
      </c>
      <c r="L1805" t="s">
        <v>322</v>
      </c>
      <c r="M1805" t="s">
        <v>198</v>
      </c>
      <c r="N1805" t="s">
        <v>254</v>
      </c>
      <c r="O1805">
        <v>0</v>
      </c>
      <c r="P1805" t="s">
        <v>200</v>
      </c>
      <c r="Q1805">
        <v>51913</v>
      </c>
      <c r="R1805" t="s">
        <v>201</v>
      </c>
      <c r="S1805" t="s">
        <v>202</v>
      </c>
      <c r="T1805" t="s">
        <v>203</v>
      </c>
      <c r="U1805" t="s">
        <v>2741</v>
      </c>
      <c r="V1805" t="s">
        <v>2742</v>
      </c>
      <c r="W1805" t="s">
        <v>658</v>
      </c>
    </row>
    <row r="1806" spans="1:23" x14ac:dyDescent="0.25">
      <c r="A1806" s="15">
        <v>43230</v>
      </c>
      <c r="B1806" t="s">
        <v>322</v>
      </c>
      <c r="C1806" t="s">
        <v>194</v>
      </c>
      <c r="E1806" t="s">
        <v>195</v>
      </c>
      <c r="F1806">
        <v>143.57</v>
      </c>
      <c r="G1806">
        <v>143.57</v>
      </c>
      <c r="H1806" t="s">
        <v>196</v>
      </c>
      <c r="I1806" t="s">
        <v>197</v>
      </c>
      <c r="J1806">
        <v>143.57</v>
      </c>
      <c r="K1806">
        <v>143.57</v>
      </c>
      <c r="L1806" t="s">
        <v>322</v>
      </c>
      <c r="M1806" t="s">
        <v>198</v>
      </c>
      <c r="N1806" t="s">
        <v>254</v>
      </c>
      <c r="O1806">
        <v>0</v>
      </c>
      <c r="P1806" t="s">
        <v>200</v>
      </c>
      <c r="Q1806">
        <v>51914</v>
      </c>
      <c r="R1806" t="s">
        <v>201</v>
      </c>
      <c r="S1806" t="s">
        <v>202</v>
      </c>
      <c r="T1806" t="s">
        <v>203</v>
      </c>
      <c r="U1806" t="s">
        <v>2743</v>
      </c>
      <c r="V1806" t="s">
        <v>2744</v>
      </c>
      <c r="W1806" t="s">
        <v>658</v>
      </c>
    </row>
    <row r="1807" spans="1:23" x14ac:dyDescent="0.25">
      <c r="A1807" s="15">
        <v>43230</v>
      </c>
      <c r="B1807" t="s">
        <v>449</v>
      </c>
      <c r="C1807" t="s">
        <v>211</v>
      </c>
      <c r="E1807" t="s">
        <v>195</v>
      </c>
      <c r="F1807">
        <v>119.48</v>
      </c>
      <c r="G1807">
        <v>119.48</v>
      </c>
      <c r="H1807" t="s">
        <v>196</v>
      </c>
      <c r="I1807" t="s">
        <v>197</v>
      </c>
      <c r="J1807">
        <v>119.48</v>
      </c>
      <c r="K1807">
        <v>119.48</v>
      </c>
      <c r="L1807" t="s">
        <v>449</v>
      </c>
      <c r="M1807" t="s">
        <v>198</v>
      </c>
      <c r="N1807" t="s">
        <v>199</v>
      </c>
      <c r="O1807">
        <v>0</v>
      </c>
      <c r="P1807" t="s">
        <v>200</v>
      </c>
      <c r="Q1807">
        <v>51959</v>
      </c>
      <c r="R1807" t="s">
        <v>201</v>
      </c>
      <c r="S1807" t="s">
        <v>202</v>
      </c>
      <c r="T1807" t="s">
        <v>203</v>
      </c>
      <c r="U1807" t="s">
        <v>2745</v>
      </c>
      <c r="V1807" t="s">
        <v>2746</v>
      </c>
      <c r="W1807" t="s">
        <v>658</v>
      </c>
    </row>
    <row r="1808" spans="1:23" x14ac:dyDescent="0.25">
      <c r="A1808" s="15">
        <v>43230</v>
      </c>
      <c r="B1808" t="s">
        <v>325</v>
      </c>
      <c r="C1808" t="s">
        <v>207</v>
      </c>
      <c r="E1808" t="s">
        <v>195</v>
      </c>
      <c r="F1808">
        <v>9.08</v>
      </c>
      <c r="G1808">
        <v>9.08</v>
      </c>
      <c r="H1808" t="s">
        <v>196</v>
      </c>
      <c r="I1808" t="s">
        <v>197</v>
      </c>
      <c r="J1808">
        <v>9.08</v>
      </c>
      <c r="K1808">
        <v>9.08</v>
      </c>
      <c r="L1808" t="s">
        <v>325</v>
      </c>
      <c r="M1808" t="s">
        <v>198</v>
      </c>
      <c r="N1808" t="s">
        <v>337</v>
      </c>
      <c r="O1808">
        <v>0</v>
      </c>
      <c r="P1808" t="s">
        <v>200</v>
      </c>
      <c r="Q1808">
        <v>52064</v>
      </c>
      <c r="R1808" t="s">
        <v>201</v>
      </c>
      <c r="S1808" t="s">
        <v>202</v>
      </c>
      <c r="T1808" t="s">
        <v>203</v>
      </c>
      <c r="U1808" t="s">
        <v>2747</v>
      </c>
      <c r="V1808" t="s">
        <v>2748</v>
      </c>
      <c r="W1808" t="s">
        <v>658</v>
      </c>
    </row>
    <row r="1809" spans="1:23" x14ac:dyDescent="0.25">
      <c r="A1809" s="15">
        <v>43231</v>
      </c>
      <c r="B1809" t="s">
        <v>325</v>
      </c>
      <c r="C1809" t="s">
        <v>249</v>
      </c>
      <c r="E1809" t="s">
        <v>195</v>
      </c>
      <c r="F1809">
        <v>1.44</v>
      </c>
      <c r="G1809">
        <v>1.44</v>
      </c>
      <c r="H1809" t="s">
        <v>196</v>
      </c>
      <c r="I1809" t="s">
        <v>197</v>
      </c>
      <c r="J1809">
        <v>1.44</v>
      </c>
      <c r="K1809">
        <v>1.44</v>
      </c>
      <c r="L1809" t="s">
        <v>325</v>
      </c>
      <c r="M1809" t="s">
        <v>198</v>
      </c>
      <c r="N1809" t="s">
        <v>250</v>
      </c>
      <c r="O1809">
        <v>0</v>
      </c>
      <c r="P1809" t="s">
        <v>200</v>
      </c>
      <c r="Q1809">
        <v>52068</v>
      </c>
      <c r="R1809" t="s">
        <v>201</v>
      </c>
      <c r="S1809" t="s">
        <v>202</v>
      </c>
      <c r="T1809" t="s">
        <v>203</v>
      </c>
      <c r="U1809" t="s">
        <v>2749</v>
      </c>
      <c r="V1809" t="s">
        <v>2750</v>
      </c>
      <c r="W1809" t="s">
        <v>658</v>
      </c>
    </row>
    <row r="1810" spans="1:23" x14ac:dyDescent="0.25">
      <c r="A1810" s="15">
        <v>43232</v>
      </c>
      <c r="B1810" t="s">
        <v>285</v>
      </c>
      <c r="C1810" t="s">
        <v>208</v>
      </c>
      <c r="E1810" t="s">
        <v>195</v>
      </c>
      <c r="F1810">
        <v>3494.58</v>
      </c>
      <c r="G1810">
        <v>3494.58</v>
      </c>
      <c r="H1810" t="s">
        <v>196</v>
      </c>
      <c r="I1810" t="s">
        <v>197</v>
      </c>
      <c r="J1810">
        <v>3494.58</v>
      </c>
      <c r="K1810">
        <v>3494.58</v>
      </c>
      <c r="L1810" t="s">
        <v>285</v>
      </c>
      <c r="M1810" t="s">
        <v>198</v>
      </c>
      <c r="N1810" t="s">
        <v>199</v>
      </c>
      <c r="O1810">
        <v>0</v>
      </c>
      <c r="P1810" t="s">
        <v>200</v>
      </c>
      <c r="Q1810">
        <v>52104</v>
      </c>
      <c r="R1810" t="s">
        <v>201</v>
      </c>
      <c r="S1810" t="s">
        <v>202</v>
      </c>
      <c r="T1810" t="s">
        <v>203</v>
      </c>
      <c r="U1810" t="s">
        <v>2751</v>
      </c>
      <c r="V1810" t="s">
        <v>2752</v>
      </c>
      <c r="W1810" t="s">
        <v>658</v>
      </c>
    </row>
    <row r="1811" spans="1:23" x14ac:dyDescent="0.25">
      <c r="A1811" s="15">
        <v>43232</v>
      </c>
      <c r="B1811" t="s">
        <v>285</v>
      </c>
      <c r="C1811" t="s">
        <v>212</v>
      </c>
      <c r="E1811" t="s">
        <v>195</v>
      </c>
      <c r="F1811">
        <v>1808.44</v>
      </c>
      <c r="G1811">
        <v>1808.44</v>
      </c>
      <c r="H1811" t="s">
        <v>196</v>
      </c>
      <c r="I1811" t="s">
        <v>197</v>
      </c>
      <c r="J1811">
        <v>1808.44</v>
      </c>
      <c r="K1811">
        <v>1808.44</v>
      </c>
      <c r="L1811" t="s">
        <v>285</v>
      </c>
      <c r="M1811" t="s">
        <v>198</v>
      </c>
      <c r="N1811" t="s">
        <v>199</v>
      </c>
      <c r="O1811">
        <v>0</v>
      </c>
      <c r="P1811" t="s">
        <v>200</v>
      </c>
      <c r="Q1811">
        <v>52171</v>
      </c>
      <c r="R1811" t="s">
        <v>201</v>
      </c>
      <c r="S1811" t="s">
        <v>202</v>
      </c>
      <c r="T1811" t="s">
        <v>203</v>
      </c>
      <c r="U1811" t="s">
        <v>2753</v>
      </c>
      <c r="V1811" t="s">
        <v>2754</v>
      </c>
      <c r="W1811" t="s">
        <v>658</v>
      </c>
    </row>
    <row r="1812" spans="1:23" x14ac:dyDescent="0.25">
      <c r="A1812" s="15">
        <v>43232</v>
      </c>
      <c r="B1812" t="s">
        <v>566</v>
      </c>
      <c r="C1812" t="s">
        <v>212</v>
      </c>
      <c r="E1812" t="s">
        <v>195</v>
      </c>
      <c r="F1812">
        <v>-2035.3</v>
      </c>
      <c r="G1812">
        <v>2035.3</v>
      </c>
      <c r="H1812" t="s">
        <v>217</v>
      </c>
      <c r="I1812" t="s">
        <v>197</v>
      </c>
      <c r="J1812">
        <v>2035.3</v>
      </c>
      <c r="K1812">
        <v>-2035.3</v>
      </c>
      <c r="L1812" t="s">
        <v>566</v>
      </c>
      <c r="M1812" t="s">
        <v>198</v>
      </c>
      <c r="N1812" t="s">
        <v>199</v>
      </c>
      <c r="O1812">
        <v>0</v>
      </c>
      <c r="P1812" t="s">
        <v>200</v>
      </c>
      <c r="Q1812">
        <v>52188</v>
      </c>
      <c r="R1812" t="s">
        <v>201</v>
      </c>
      <c r="S1812" t="s">
        <v>202</v>
      </c>
      <c r="T1812" t="s">
        <v>203</v>
      </c>
      <c r="U1812" t="s">
        <v>2755</v>
      </c>
      <c r="V1812" t="s">
        <v>2756</v>
      </c>
      <c r="W1812" t="s">
        <v>658</v>
      </c>
    </row>
    <row r="1813" spans="1:23" x14ac:dyDescent="0.25">
      <c r="A1813" s="15">
        <v>43232</v>
      </c>
      <c r="B1813" t="s">
        <v>285</v>
      </c>
      <c r="C1813" t="s">
        <v>211</v>
      </c>
      <c r="E1813" t="s">
        <v>195</v>
      </c>
      <c r="F1813">
        <v>819.21</v>
      </c>
      <c r="G1813">
        <v>819.21</v>
      </c>
      <c r="H1813" t="s">
        <v>196</v>
      </c>
      <c r="I1813" t="s">
        <v>197</v>
      </c>
      <c r="J1813">
        <v>819.21</v>
      </c>
      <c r="K1813">
        <v>819.21</v>
      </c>
      <c r="L1813" t="s">
        <v>285</v>
      </c>
      <c r="M1813" t="s">
        <v>198</v>
      </c>
      <c r="N1813" t="s">
        <v>199</v>
      </c>
      <c r="O1813">
        <v>0</v>
      </c>
      <c r="P1813" t="s">
        <v>200</v>
      </c>
      <c r="Q1813">
        <v>53967</v>
      </c>
      <c r="R1813" t="s">
        <v>201</v>
      </c>
      <c r="S1813" t="s">
        <v>202</v>
      </c>
      <c r="T1813" t="s">
        <v>203</v>
      </c>
      <c r="U1813" t="s">
        <v>2757</v>
      </c>
      <c r="V1813" t="s">
        <v>2758</v>
      </c>
      <c r="W1813" t="s">
        <v>658</v>
      </c>
    </row>
    <row r="1814" spans="1:23" x14ac:dyDescent="0.25">
      <c r="A1814" s="15">
        <v>43232</v>
      </c>
      <c r="B1814" t="s">
        <v>566</v>
      </c>
      <c r="C1814" t="s">
        <v>211</v>
      </c>
      <c r="E1814" t="s">
        <v>195</v>
      </c>
      <c r="F1814">
        <v>-866.06</v>
      </c>
      <c r="G1814">
        <v>866.06</v>
      </c>
      <c r="H1814" t="s">
        <v>217</v>
      </c>
      <c r="I1814" t="s">
        <v>197</v>
      </c>
      <c r="J1814">
        <v>866.06</v>
      </c>
      <c r="K1814">
        <v>-866.06</v>
      </c>
      <c r="L1814" t="s">
        <v>566</v>
      </c>
      <c r="M1814" t="s">
        <v>198</v>
      </c>
      <c r="N1814" t="s">
        <v>199</v>
      </c>
      <c r="O1814">
        <v>0</v>
      </c>
      <c r="P1814" t="s">
        <v>200</v>
      </c>
      <c r="Q1814">
        <v>53989</v>
      </c>
      <c r="R1814" t="s">
        <v>201</v>
      </c>
      <c r="S1814" t="s">
        <v>202</v>
      </c>
      <c r="T1814" t="s">
        <v>203</v>
      </c>
      <c r="U1814" t="s">
        <v>2759</v>
      </c>
      <c r="V1814" t="s">
        <v>2760</v>
      </c>
      <c r="W1814" t="s">
        <v>658</v>
      </c>
    </row>
    <row r="1815" spans="1:23" x14ac:dyDescent="0.25">
      <c r="A1815" s="15">
        <v>43232</v>
      </c>
      <c r="B1815" t="s">
        <v>566</v>
      </c>
      <c r="C1815" t="s">
        <v>208</v>
      </c>
      <c r="E1815" t="s">
        <v>195</v>
      </c>
      <c r="F1815">
        <v>-3970.87</v>
      </c>
      <c r="G1815">
        <v>3970.87</v>
      </c>
      <c r="H1815" t="s">
        <v>217</v>
      </c>
      <c r="I1815" t="s">
        <v>197</v>
      </c>
      <c r="J1815">
        <v>3970.87</v>
      </c>
      <c r="K1815">
        <v>-3970.87</v>
      </c>
      <c r="L1815" t="s">
        <v>566</v>
      </c>
      <c r="M1815" t="s">
        <v>198</v>
      </c>
      <c r="N1815" t="s">
        <v>199</v>
      </c>
      <c r="O1815">
        <v>0</v>
      </c>
      <c r="P1815" t="s">
        <v>200</v>
      </c>
      <c r="Q1815">
        <v>53990</v>
      </c>
      <c r="R1815" t="s">
        <v>201</v>
      </c>
      <c r="S1815" t="s">
        <v>202</v>
      </c>
      <c r="T1815" t="s">
        <v>203</v>
      </c>
      <c r="U1815" t="s">
        <v>2761</v>
      </c>
      <c r="V1815" t="s">
        <v>2762</v>
      </c>
      <c r="W1815" t="s">
        <v>658</v>
      </c>
    </row>
    <row r="1816" spans="1:23" x14ac:dyDescent="0.25">
      <c r="A1816" s="15">
        <v>43234</v>
      </c>
      <c r="B1816" t="s">
        <v>225</v>
      </c>
      <c r="C1816" t="s">
        <v>194</v>
      </c>
      <c r="E1816" t="s">
        <v>195</v>
      </c>
      <c r="F1816">
        <v>81.72</v>
      </c>
      <c r="G1816">
        <v>81.72</v>
      </c>
      <c r="H1816" t="s">
        <v>196</v>
      </c>
      <c r="I1816" t="s">
        <v>197</v>
      </c>
      <c r="J1816">
        <v>81.72</v>
      </c>
      <c r="K1816">
        <v>81.72</v>
      </c>
      <c r="L1816" t="s">
        <v>225</v>
      </c>
      <c r="M1816" t="s">
        <v>198</v>
      </c>
      <c r="N1816" t="s">
        <v>199</v>
      </c>
      <c r="O1816">
        <v>0</v>
      </c>
      <c r="P1816" t="s">
        <v>200</v>
      </c>
      <c r="Q1816">
        <v>51961</v>
      </c>
      <c r="R1816" t="s">
        <v>201</v>
      </c>
      <c r="S1816" t="s">
        <v>202</v>
      </c>
      <c r="T1816" t="s">
        <v>203</v>
      </c>
      <c r="U1816" t="s">
        <v>2763</v>
      </c>
      <c r="V1816" t="s">
        <v>2764</v>
      </c>
      <c r="W1816" t="s">
        <v>658</v>
      </c>
    </row>
    <row r="1817" spans="1:23" x14ac:dyDescent="0.25">
      <c r="A1817" s="15">
        <v>43234</v>
      </c>
      <c r="B1817" t="s">
        <v>292</v>
      </c>
      <c r="C1817" t="s">
        <v>249</v>
      </c>
      <c r="E1817" t="s">
        <v>195</v>
      </c>
      <c r="F1817">
        <v>22</v>
      </c>
      <c r="G1817">
        <v>22</v>
      </c>
      <c r="H1817" t="s">
        <v>196</v>
      </c>
      <c r="I1817" t="s">
        <v>197</v>
      </c>
      <c r="J1817">
        <v>22</v>
      </c>
      <c r="K1817">
        <v>22</v>
      </c>
      <c r="L1817" t="s">
        <v>292</v>
      </c>
      <c r="M1817" t="s">
        <v>198</v>
      </c>
      <c r="N1817" t="s">
        <v>199</v>
      </c>
      <c r="O1817">
        <v>0</v>
      </c>
      <c r="P1817" t="s">
        <v>200</v>
      </c>
      <c r="Q1817">
        <v>52054</v>
      </c>
      <c r="R1817" t="s">
        <v>201</v>
      </c>
      <c r="S1817" t="s">
        <v>202</v>
      </c>
      <c r="T1817" t="s">
        <v>203</v>
      </c>
      <c r="U1817" t="s">
        <v>2765</v>
      </c>
      <c r="V1817" t="s">
        <v>2766</v>
      </c>
      <c r="W1817" t="s">
        <v>658</v>
      </c>
    </row>
    <row r="1818" spans="1:23" x14ac:dyDescent="0.25">
      <c r="A1818" s="15">
        <v>43234</v>
      </c>
      <c r="B1818" t="s">
        <v>738</v>
      </c>
      <c r="C1818" t="s">
        <v>211</v>
      </c>
      <c r="E1818" t="s">
        <v>195</v>
      </c>
      <c r="F1818">
        <v>-22.87</v>
      </c>
      <c r="G1818">
        <v>22.87</v>
      </c>
      <c r="H1818" t="s">
        <v>217</v>
      </c>
      <c r="I1818" t="s">
        <v>218</v>
      </c>
      <c r="J1818">
        <v>22.87</v>
      </c>
      <c r="K1818">
        <v>-22.87</v>
      </c>
      <c r="L1818" t="s">
        <v>738</v>
      </c>
      <c r="M1818" t="s">
        <v>198</v>
      </c>
      <c r="N1818" t="s">
        <v>316</v>
      </c>
      <c r="O1818">
        <v>0</v>
      </c>
      <c r="P1818" t="s">
        <v>200</v>
      </c>
      <c r="Q1818">
        <v>52085</v>
      </c>
      <c r="R1818" t="s">
        <v>201</v>
      </c>
      <c r="S1818" t="s">
        <v>202</v>
      </c>
      <c r="T1818" t="s">
        <v>203</v>
      </c>
      <c r="U1818" t="s">
        <v>2767</v>
      </c>
      <c r="V1818" t="s">
        <v>2768</v>
      </c>
      <c r="W1818" t="s">
        <v>658</v>
      </c>
    </row>
    <row r="1819" spans="1:23" x14ac:dyDescent="0.25">
      <c r="A1819" s="15">
        <v>43234</v>
      </c>
      <c r="B1819" t="s">
        <v>738</v>
      </c>
      <c r="C1819" t="s">
        <v>211</v>
      </c>
      <c r="E1819" t="s">
        <v>195</v>
      </c>
      <c r="F1819">
        <v>-68.599999999999994</v>
      </c>
      <c r="G1819">
        <v>68.599999999999994</v>
      </c>
      <c r="H1819" t="s">
        <v>217</v>
      </c>
      <c r="I1819" t="s">
        <v>218</v>
      </c>
      <c r="J1819">
        <v>68.599999999999994</v>
      </c>
      <c r="K1819">
        <v>-68.599999999999994</v>
      </c>
      <c r="L1819" t="s">
        <v>738</v>
      </c>
      <c r="M1819" t="s">
        <v>198</v>
      </c>
      <c r="N1819" t="s">
        <v>316</v>
      </c>
      <c r="O1819">
        <v>0</v>
      </c>
      <c r="P1819" t="s">
        <v>200</v>
      </c>
      <c r="Q1819">
        <v>52086</v>
      </c>
      <c r="R1819" t="s">
        <v>201</v>
      </c>
      <c r="S1819" t="s">
        <v>202</v>
      </c>
      <c r="T1819" t="s">
        <v>203</v>
      </c>
      <c r="U1819" t="s">
        <v>2767</v>
      </c>
      <c r="V1819" t="s">
        <v>2769</v>
      </c>
      <c r="W1819" t="s">
        <v>658</v>
      </c>
    </row>
    <row r="1820" spans="1:23" x14ac:dyDescent="0.25">
      <c r="A1820" s="15">
        <v>43234</v>
      </c>
      <c r="B1820" t="s">
        <v>228</v>
      </c>
      <c r="C1820" t="s">
        <v>212</v>
      </c>
      <c r="E1820" t="s">
        <v>195</v>
      </c>
      <c r="F1820">
        <v>1291.96</v>
      </c>
      <c r="G1820">
        <v>1291.96</v>
      </c>
      <c r="H1820" t="s">
        <v>196</v>
      </c>
      <c r="I1820" t="s">
        <v>197</v>
      </c>
      <c r="J1820">
        <v>1291.96</v>
      </c>
      <c r="K1820">
        <v>1291.96</v>
      </c>
      <c r="L1820" t="s">
        <v>228</v>
      </c>
      <c r="M1820" t="s">
        <v>198</v>
      </c>
      <c r="N1820" t="s">
        <v>199</v>
      </c>
      <c r="O1820">
        <v>0</v>
      </c>
      <c r="P1820" t="s">
        <v>200</v>
      </c>
      <c r="Q1820">
        <v>52076</v>
      </c>
      <c r="R1820" t="s">
        <v>201</v>
      </c>
      <c r="S1820" t="s">
        <v>202</v>
      </c>
      <c r="T1820" t="s">
        <v>203</v>
      </c>
      <c r="U1820" t="s">
        <v>2770</v>
      </c>
      <c r="V1820" t="s">
        <v>2771</v>
      </c>
      <c r="W1820" t="s">
        <v>658</v>
      </c>
    </row>
    <row r="1821" spans="1:23" x14ac:dyDescent="0.25">
      <c r="A1821" s="15">
        <v>43234</v>
      </c>
      <c r="B1821" t="s">
        <v>225</v>
      </c>
      <c r="C1821" t="s">
        <v>194</v>
      </c>
      <c r="E1821" t="s">
        <v>195</v>
      </c>
      <c r="F1821">
        <v>56.5</v>
      </c>
      <c r="G1821">
        <v>56.5</v>
      </c>
      <c r="H1821" t="s">
        <v>196</v>
      </c>
      <c r="I1821" t="s">
        <v>197</v>
      </c>
      <c r="J1821">
        <v>56.5</v>
      </c>
      <c r="K1821">
        <v>56.5</v>
      </c>
      <c r="L1821" t="s">
        <v>225</v>
      </c>
      <c r="M1821" t="s">
        <v>198</v>
      </c>
      <c r="N1821" t="s">
        <v>199</v>
      </c>
      <c r="O1821">
        <v>0</v>
      </c>
      <c r="P1821" t="s">
        <v>200</v>
      </c>
      <c r="Q1821">
        <v>55191</v>
      </c>
      <c r="R1821" t="s">
        <v>201</v>
      </c>
      <c r="S1821" t="s">
        <v>202</v>
      </c>
      <c r="T1821" t="s">
        <v>203</v>
      </c>
      <c r="U1821" t="s">
        <v>2772</v>
      </c>
      <c r="V1821" t="s">
        <v>2773</v>
      </c>
      <c r="W1821" t="s">
        <v>658</v>
      </c>
    </row>
    <row r="1822" spans="1:23" x14ac:dyDescent="0.25">
      <c r="A1822" s="15">
        <v>43235</v>
      </c>
      <c r="B1822" t="s">
        <v>755</v>
      </c>
      <c r="C1822" t="s">
        <v>207</v>
      </c>
      <c r="E1822" t="s">
        <v>195</v>
      </c>
      <c r="F1822">
        <v>944.09</v>
      </c>
      <c r="G1822">
        <v>944.09</v>
      </c>
      <c r="H1822" t="s">
        <v>196</v>
      </c>
      <c r="I1822" t="s">
        <v>197</v>
      </c>
      <c r="J1822">
        <v>944.09</v>
      </c>
      <c r="K1822">
        <v>944.09</v>
      </c>
      <c r="L1822" t="s">
        <v>755</v>
      </c>
      <c r="M1822" t="s">
        <v>198</v>
      </c>
      <c r="N1822" t="s">
        <v>316</v>
      </c>
      <c r="O1822">
        <v>0</v>
      </c>
      <c r="P1822" t="s">
        <v>200</v>
      </c>
      <c r="Q1822">
        <v>51991</v>
      </c>
      <c r="R1822" t="s">
        <v>201</v>
      </c>
      <c r="S1822" t="s">
        <v>202</v>
      </c>
      <c r="T1822" t="s">
        <v>203</v>
      </c>
      <c r="U1822" t="s">
        <v>2774</v>
      </c>
      <c r="V1822" t="s">
        <v>2775</v>
      </c>
      <c r="W1822" t="s">
        <v>658</v>
      </c>
    </row>
    <row r="1823" spans="1:23" x14ac:dyDescent="0.25">
      <c r="A1823" s="15">
        <v>43235</v>
      </c>
      <c r="B1823" t="s">
        <v>755</v>
      </c>
      <c r="C1823" t="s">
        <v>194</v>
      </c>
      <c r="E1823" t="s">
        <v>195</v>
      </c>
      <c r="F1823">
        <v>5463.75</v>
      </c>
      <c r="G1823">
        <v>5463.75</v>
      </c>
      <c r="H1823" t="s">
        <v>196</v>
      </c>
      <c r="I1823" t="s">
        <v>197</v>
      </c>
      <c r="J1823">
        <v>5463.75</v>
      </c>
      <c r="K1823">
        <v>5463.75</v>
      </c>
      <c r="L1823" t="s">
        <v>755</v>
      </c>
      <c r="M1823" t="s">
        <v>198</v>
      </c>
      <c r="N1823" t="s">
        <v>316</v>
      </c>
      <c r="O1823">
        <v>0</v>
      </c>
      <c r="P1823" t="s">
        <v>200</v>
      </c>
      <c r="Q1823">
        <v>51991</v>
      </c>
      <c r="R1823" t="s">
        <v>201</v>
      </c>
      <c r="S1823" t="s">
        <v>202</v>
      </c>
      <c r="T1823" t="s">
        <v>203</v>
      </c>
      <c r="U1823" t="s">
        <v>2774</v>
      </c>
      <c r="V1823" t="s">
        <v>2775</v>
      </c>
      <c r="W1823" t="s">
        <v>658</v>
      </c>
    </row>
    <row r="1824" spans="1:23" x14ac:dyDescent="0.25">
      <c r="A1824" s="15">
        <v>43235</v>
      </c>
      <c r="B1824" t="s">
        <v>228</v>
      </c>
      <c r="C1824" t="s">
        <v>208</v>
      </c>
      <c r="E1824" t="s">
        <v>195</v>
      </c>
      <c r="F1824">
        <v>51</v>
      </c>
      <c r="G1824">
        <v>51</v>
      </c>
      <c r="H1824" t="s">
        <v>196</v>
      </c>
      <c r="I1824" t="s">
        <v>197</v>
      </c>
      <c r="J1824">
        <v>51</v>
      </c>
      <c r="K1824">
        <v>51</v>
      </c>
      <c r="L1824" t="s">
        <v>228</v>
      </c>
      <c r="M1824" t="s">
        <v>198</v>
      </c>
      <c r="N1824" t="s">
        <v>199</v>
      </c>
      <c r="O1824">
        <v>0</v>
      </c>
      <c r="P1824" t="s">
        <v>200</v>
      </c>
      <c r="Q1824">
        <v>52043</v>
      </c>
      <c r="R1824" t="s">
        <v>201</v>
      </c>
      <c r="S1824" t="s">
        <v>202</v>
      </c>
      <c r="T1824" t="s">
        <v>203</v>
      </c>
      <c r="U1824" t="s">
        <v>2776</v>
      </c>
      <c r="V1824" t="s">
        <v>2777</v>
      </c>
      <c r="W1824" t="s">
        <v>658</v>
      </c>
    </row>
    <row r="1825" spans="1:23" x14ac:dyDescent="0.25">
      <c r="A1825" s="15">
        <v>43235</v>
      </c>
      <c r="B1825" t="s">
        <v>225</v>
      </c>
      <c r="C1825" t="s">
        <v>194</v>
      </c>
      <c r="E1825" t="s">
        <v>195</v>
      </c>
      <c r="F1825">
        <v>31.16</v>
      </c>
      <c r="G1825">
        <v>31.16</v>
      </c>
      <c r="H1825" t="s">
        <v>196</v>
      </c>
      <c r="I1825" t="s">
        <v>197</v>
      </c>
      <c r="J1825">
        <v>31.16</v>
      </c>
      <c r="K1825">
        <v>31.16</v>
      </c>
      <c r="L1825" t="s">
        <v>225</v>
      </c>
      <c r="M1825" t="s">
        <v>198</v>
      </c>
      <c r="N1825" t="s">
        <v>199</v>
      </c>
      <c r="O1825">
        <v>0</v>
      </c>
      <c r="P1825" t="s">
        <v>200</v>
      </c>
      <c r="Q1825">
        <v>52049</v>
      </c>
      <c r="R1825" t="s">
        <v>201</v>
      </c>
      <c r="S1825" t="s">
        <v>202</v>
      </c>
      <c r="T1825" t="s">
        <v>203</v>
      </c>
      <c r="U1825" t="s">
        <v>2778</v>
      </c>
      <c r="V1825" t="s">
        <v>2779</v>
      </c>
      <c r="W1825" t="s">
        <v>658</v>
      </c>
    </row>
    <row r="1826" spans="1:23" x14ac:dyDescent="0.25">
      <c r="A1826" s="15">
        <v>43235</v>
      </c>
      <c r="B1826" t="s">
        <v>225</v>
      </c>
      <c r="C1826" t="s">
        <v>194</v>
      </c>
      <c r="E1826" t="s">
        <v>195</v>
      </c>
      <c r="F1826">
        <v>146.4</v>
      </c>
      <c r="G1826">
        <v>146.4</v>
      </c>
      <c r="H1826" t="s">
        <v>196</v>
      </c>
      <c r="I1826" t="s">
        <v>197</v>
      </c>
      <c r="J1826">
        <v>146.4</v>
      </c>
      <c r="K1826">
        <v>146.4</v>
      </c>
      <c r="L1826" t="s">
        <v>225</v>
      </c>
      <c r="M1826" t="s">
        <v>198</v>
      </c>
      <c r="N1826" t="s">
        <v>199</v>
      </c>
      <c r="O1826">
        <v>0</v>
      </c>
      <c r="P1826" t="s">
        <v>200</v>
      </c>
      <c r="Q1826">
        <v>54874</v>
      </c>
      <c r="R1826" t="s">
        <v>201</v>
      </c>
      <c r="S1826" t="s">
        <v>202</v>
      </c>
      <c r="T1826" t="s">
        <v>203</v>
      </c>
      <c r="U1826" t="s">
        <v>2780</v>
      </c>
      <c r="V1826" t="s">
        <v>2781</v>
      </c>
      <c r="W1826" t="s">
        <v>658</v>
      </c>
    </row>
    <row r="1827" spans="1:23" x14ac:dyDescent="0.25">
      <c r="A1827" s="15">
        <v>43236</v>
      </c>
      <c r="B1827" t="s">
        <v>428</v>
      </c>
      <c r="C1827" t="s">
        <v>208</v>
      </c>
      <c r="E1827" t="s">
        <v>195</v>
      </c>
      <c r="F1827">
        <v>671.38</v>
      </c>
      <c r="G1827">
        <v>671.38</v>
      </c>
      <c r="H1827" t="s">
        <v>196</v>
      </c>
      <c r="I1827" t="s">
        <v>197</v>
      </c>
      <c r="J1827">
        <v>671.38</v>
      </c>
      <c r="K1827">
        <v>671.38</v>
      </c>
      <c r="L1827" t="s">
        <v>428</v>
      </c>
      <c r="M1827" t="s">
        <v>198</v>
      </c>
      <c r="N1827" t="s">
        <v>199</v>
      </c>
      <c r="O1827">
        <v>0</v>
      </c>
      <c r="P1827" t="s">
        <v>200</v>
      </c>
      <c r="Q1827">
        <v>52055</v>
      </c>
      <c r="R1827" t="s">
        <v>201</v>
      </c>
      <c r="S1827" t="s">
        <v>202</v>
      </c>
      <c r="T1827" t="s">
        <v>203</v>
      </c>
      <c r="U1827" t="s">
        <v>2782</v>
      </c>
      <c r="V1827" t="s">
        <v>2783</v>
      </c>
      <c r="W1827" t="s">
        <v>658</v>
      </c>
    </row>
    <row r="1828" spans="1:23" x14ac:dyDescent="0.25">
      <c r="A1828" s="15">
        <v>43236</v>
      </c>
      <c r="B1828" t="s">
        <v>225</v>
      </c>
      <c r="C1828" t="s">
        <v>194</v>
      </c>
      <c r="E1828" t="s">
        <v>195</v>
      </c>
      <c r="F1828">
        <v>61.24</v>
      </c>
      <c r="G1828">
        <v>61.24</v>
      </c>
      <c r="H1828" t="s">
        <v>196</v>
      </c>
      <c r="I1828" t="s">
        <v>197</v>
      </c>
      <c r="J1828">
        <v>61.24</v>
      </c>
      <c r="K1828">
        <v>61.24</v>
      </c>
      <c r="L1828" t="s">
        <v>225</v>
      </c>
      <c r="M1828" t="s">
        <v>198</v>
      </c>
      <c r="N1828" t="s">
        <v>199</v>
      </c>
      <c r="O1828">
        <v>0</v>
      </c>
      <c r="P1828" t="s">
        <v>200</v>
      </c>
      <c r="Q1828">
        <v>52067</v>
      </c>
      <c r="R1828" t="s">
        <v>201</v>
      </c>
      <c r="S1828" t="s">
        <v>202</v>
      </c>
      <c r="T1828" t="s">
        <v>203</v>
      </c>
      <c r="U1828" t="s">
        <v>2784</v>
      </c>
      <c r="V1828" t="s">
        <v>2785</v>
      </c>
      <c r="W1828" t="s">
        <v>658</v>
      </c>
    </row>
    <row r="1829" spans="1:23" x14ac:dyDescent="0.25">
      <c r="A1829" s="15">
        <v>43236</v>
      </c>
      <c r="B1829" t="s">
        <v>417</v>
      </c>
      <c r="C1829" t="s">
        <v>211</v>
      </c>
      <c r="E1829" t="s">
        <v>195</v>
      </c>
      <c r="F1829">
        <v>410</v>
      </c>
      <c r="G1829">
        <v>410</v>
      </c>
      <c r="H1829" t="s">
        <v>196</v>
      </c>
      <c r="I1829" t="s">
        <v>197</v>
      </c>
      <c r="J1829">
        <v>410</v>
      </c>
      <c r="K1829">
        <v>410</v>
      </c>
      <c r="L1829" t="s">
        <v>417</v>
      </c>
      <c r="M1829" t="s">
        <v>198</v>
      </c>
      <c r="N1829" t="s">
        <v>199</v>
      </c>
      <c r="O1829">
        <v>0</v>
      </c>
      <c r="P1829" t="s">
        <v>200</v>
      </c>
      <c r="Q1829">
        <v>52107</v>
      </c>
      <c r="R1829" t="s">
        <v>201</v>
      </c>
      <c r="S1829" t="s">
        <v>202</v>
      </c>
      <c r="T1829" t="s">
        <v>203</v>
      </c>
      <c r="U1829" t="s">
        <v>2786</v>
      </c>
      <c r="V1829" t="s">
        <v>2787</v>
      </c>
      <c r="W1829" t="s">
        <v>658</v>
      </c>
    </row>
    <row r="1830" spans="1:23" x14ac:dyDescent="0.25">
      <c r="A1830" s="15">
        <v>43236</v>
      </c>
      <c r="B1830" t="s">
        <v>428</v>
      </c>
      <c r="C1830" t="s">
        <v>211</v>
      </c>
      <c r="E1830" t="s">
        <v>195</v>
      </c>
      <c r="F1830">
        <v>223.79</v>
      </c>
      <c r="G1830">
        <v>223.79</v>
      </c>
      <c r="H1830" t="s">
        <v>196</v>
      </c>
      <c r="I1830" t="s">
        <v>197</v>
      </c>
      <c r="J1830">
        <v>223.79</v>
      </c>
      <c r="K1830">
        <v>223.79</v>
      </c>
      <c r="L1830" t="s">
        <v>428</v>
      </c>
      <c r="M1830" t="s">
        <v>198</v>
      </c>
      <c r="N1830" t="s">
        <v>199</v>
      </c>
      <c r="O1830">
        <v>0</v>
      </c>
      <c r="P1830" t="s">
        <v>200</v>
      </c>
      <c r="Q1830">
        <v>52055</v>
      </c>
      <c r="R1830" t="s">
        <v>201</v>
      </c>
      <c r="S1830" t="s">
        <v>202</v>
      </c>
      <c r="T1830" t="s">
        <v>203</v>
      </c>
      <c r="U1830" t="s">
        <v>2782</v>
      </c>
      <c r="V1830" t="s">
        <v>2783</v>
      </c>
      <c r="W1830" t="s">
        <v>658</v>
      </c>
    </row>
    <row r="1831" spans="1:23" x14ac:dyDescent="0.25">
      <c r="A1831" s="15">
        <v>43237</v>
      </c>
      <c r="B1831" t="s">
        <v>248</v>
      </c>
      <c r="C1831" t="s">
        <v>249</v>
      </c>
      <c r="E1831" t="s">
        <v>195</v>
      </c>
      <c r="F1831">
        <v>411.1</v>
      </c>
      <c r="G1831">
        <v>411.1</v>
      </c>
      <c r="H1831" t="s">
        <v>196</v>
      </c>
      <c r="I1831" t="s">
        <v>197</v>
      </c>
      <c r="J1831">
        <v>411.1</v>
      </c>
      <c r="K1831">
        <v>411.1</v>
      </c>
      <c r="L1831" t="s">
        <v>248</v>
      </c>
      <c r="M1831" t="s">
        <v>198</v>
      </c>
      <c r="N1831" t="s">
        <v>316</v>
      </c>
      <c r="O1831">
        <v>0</v>
      </c>
      <c r="P1831" t="s">
        <v>200</v>
      </c>
      <c r="Q1831">
        <v>52044</v>
      </c>
      <c r="R1831" t="s">
        <v>201</v>
      </c>
      <c r="S1831" t="s">
        <v>202</v>
      </c>
      <c r="T1831" t="s">
        <v>203</v>
      </c>
      <c r="U1831" t="s">
        <v>2788</v>
      </c>
      <c r="V1831" t="s">
        <v>2789</v>
      </c>
      <c r="W1831" t="s">
        <v>658</v>
      </c>
    </row>
    <row r="1832" spans="1:23" x14ac:dyDescent="0.25">
      <c r="A1832" s="15">
        <v>43237</v>
      </c>
      <c r="B1832" t="s">
        <v>306</v>
      </c>
      <c r="C1832" t="s">
        <v>207</v>
      </c>
      <c r="E1832" t="s">
        <v>195</v>
      </c>
      <c r="F1832">
        <v>30</v>
      </c>
      <c r="G1832">
        <v>30</v>
      </c>
      <c r="H1832" t="s">
        <v>196</v>
      </c>
      <c r="I1832" t="s">
        <v>197</v>
      </c>
      <c r="J1832">
        <v>30</v>
      </c>
      <c r="K1832">
        <v>30</v>
      </c>
      <c r="L1832" t="s">
        <v>306</v>
      </c>
      <c r="M1832" t="s">
        <v>198</v>
      </c>
      <c r="N1832" t="s">
        <v>307</v>
      </c>
      <c r="O1832">
        <v>0</v>
      </c>
      <c r="P1832" t="s">
        <v>200</v>
      </c>
      <c r="Q1832">
        <v>52047</v>
      </c>
      <c r="R1832" t="s">
        <v>201</v>
      </c>
      <c r="S1832" t="s">
        <v>202</v>
      </c>
      <c r="T1832" t="s">
        <v>203</v>
      </c>
      <c r="U1832" t="s">
        <v>2790</v>
      </c>
      <c r="V1832" t="s">
        <v>2791</v>
      </c>
      <c r="W1832" t="s">
        <v>658</v>
      </c>
    </row>
    <row r="1833" spans="1:23" x14ac:dyDescent="0.25">
      <c r="A1833" s="15">
        <v>43238</v>
      </c>
      <c r="B1833" t="s">
        <v>449</v>
      </c>
      <c r="C1833" t="s">
        <v>208</v>
      </c>
      <c r="E1833" t="s">
        <v>195</v>
      </c>
      <c r="F1833">
        <v>46.04</v>
      </c>
      <c r="G1833">
        <v>46.04</v>
      </c>
      <c r="H1833" t="s">
        <v>196</v>
      </c>
      <c r="I1833" t="s">
        <v>197</v>
      </c>
      <c r="J1833">
        <v>46.04</v>
      </c>
      <c r="K1833">
        <v>46.04</v>
      </c>
      <c r="L1833" t="s">
        <v>449</v>
      </c>
      <c r="M1833" t="s">
        <v>198</v>
      </c>
      <c r="N1833" t="s">
        <v>199</v>
      </c>
      <c r="O1833">
        <v>0</v>
      </c>
      <c r="P1833" t="s">
        <v>200</v>
      </c>
      <c r="Q1833">
        <v>52102</v>
      </c>
      <c r="R1833" t="s">
        <v>201</v>
      </c>
      <c r="S1833" t="s">
        <v>202</v>
      </c>
      <c r="T1833" t="s">
        <v>203</v>
      </c>
      <c r="U1833" t="s">
        <v>2792</v>
      </c>
      <c r="V1833" t="s">
        <v>2793</v>
      </c>
      <c r="W1833" t="s">
        <v>658</v>
      </c>
    </row>
    <row r="1834" spans="1:23" x14ac:dyDescent="0.25">
      <c r="A1834" s="15">
        <v>43238</v>
      </c>
      <c r="B1834" t="s">
        <v>449</v>
      </c>
      <c r="C1834" t="s">
        <v>194</v>
      </c>
      <c r="E1834" t="s">
        <v>195</v>
      </c>
      <c r="F1834">
        <v>48.57</v>
      </c>
      <c r="G1834">
        <v>48.57</v>
      </c>
      <c r="H1834" t="s">
        <v>196</v>
      </c>
      <c r="I1834" t="s">
        <v>197</v>
      </c>
      <c r="J1834">
        <v>48.57</v>
      </c>
      <c r="K1834">
        <v>48.57</v>
      </c>
      <c r="L1834" t="s">
        <v>449</v>
      </c>
      <c r="M1834" t="s">
        <v>198</v>
      </c>
      <c r="N1834" t="s">
        <v>199</v>
      </c>
      <c r="O1834">
        <v>0</v>
      </c>
      <c r="P1834" t="s">
        <v>200</v>
      </c>
      <c r="Q1834">
        <v>52103</v>
      </c>
      <c r="R1834" t="s">
        <v>201</v>
      </c>
      <c r="S1834" t="s">
        <v>202</v>
      </c>
      <c r="T1834" t="s">
        <v>203</v>
      </c>
      <c r="U1834" t="s">
        <v>2792</v>
      </c>
      <c r="V1834" t="s">
        <v>2794</v>
      </c>
      <c r="W1834" t="s">
        <v>658</v>
      </c>
    </row>
    <row r="1835" spans="1:23" x14ac:dyDescent="0.25">
      <c r="A1835" s="15">
        <v>43238</v>
      </c>
      <c r="B1835" t="s">
        <v>449</v>
      </c>
      <c r="C1835" t="s">
        <v>207</v>
      </c>
      <c r="E1835" t="s">
        <v>195</v>
      </c>
      <c r="F1835">
        <v>48.58</v>
      </c>
      <c r="G1835">
        <v>48.58</v>
      </c>
      <c r="H1835" t="s">
        <v>196</v>
      </c>
      <c r="I1835" t="s">
        <v>197</v>
      </c>
      <c r="J1835">
        <v>48.58</v>
      </c>
      <c r="K1835">
        <v>48.58</v>
      </c>
      <c r="L1835" t="s">
        <v>449</v>
      </c>
      <c r="M1835" t="s">
        <v>198</v>
      </c>
      <c r="N1835" t="s">
        <v>199</v>
      </c>
      <c r="O1835">
        <v>0</v>
      </c>
      <c r="P1835" t="s">
        <v>200</v>
      </c>
      <c r="Q1835">
        <v>52103</v>
      </c>
      <c r="R1835" t="s">
        <v>201</v>
      </c>
      <c r="S1835" t="s">
        <v>202</v>
      </c>
      <c r="T1835" t="s">
        <v>203</v>
      </c>
      <c r="U1835" t="s">
        <v>2792</v>
      </c>
      <c r="V1835" t="s">
        <v>2794</v>
      </c>
      <c r="W1835" t="s">
        <v>658</v>
      </c>
    </row>
    <row r="1836" spans="1:23" x14ac:dyDescent="0.25">
      <c r="A1836" s="15">
        <v>43238</v>
      </c>
      <c r="B1836" t="s">
        <v>449</v>
      </c>
      <c r="C1836" t="s">
        <v>211</v>
      </c>
      <c r="E1836" t="s">
        <v>195</v>
      </c>
      <c r="F1836">
        <v>46.04</v>
      </c>
      <c r="G1836">
        <v>46.04</v>
      </c>
      <c r="H1836" t="s">
        <v>196</v>
      </c>
      <c r="I1836" t="s">
        <v>197</v>
      </c>
      <c r="J1836">
        <v>46.04</v>
      </c>
      <c r="K1836">
        <v>46.04</v>
      </c>
      <c r="L1836" t="s">
        <v>449</v>
      </c>
      <c r="M1836" t="s">
        <v>198</v>
      </c>
      <c r="N1836" t="s">
        <v>199</v>
      </c>
      <c r="O1836">
        <v>0</v>
      </c>
      <c r="P1836" t="s">
        <v>200</v>
      </c>
      <c r="Q1836">
        <v>52102</v>
      </c>
      <c r="R1836" t="s">
        <v>201</v>
      </c>
      <c r="S1836" t="s">
        <v>202</v>
      </c>
      <c r="T1836" t="s">
        <v>203</v>
      </c>
      <c r="U1836" t="s">
        <v>2792</v>
      </c>
      <c r="V1836" t="s">
        <v>2793</v>
      </c>
      <c r="W1836" t="s">
        <v>658</v>
      </c>
    </row>
    <row r="1837" spans="1:23" x14ac:dyDescent="0.25">
      <c r="A1837" s="15">
        <v>43238</v>
      </c>
      <c r="B1837" t="s">
        <v>449</v>
      </c>
      <c r="C1837" t="s">
        <v>212</v>
      </c>
      <c r="E1837" t="s">
        <v>195</v>
      </c>
      <c r="F1837">
        <v>46.03</v>
      </c>
      <c r="G1837">
        <v>46.03</v>
      </c>
      <c r="H1837" t="s">
        <v>196</v>
      </c>
      <c r="I1837" t="s">
        <v>197</v>
      </c>
      <c r="J1837">
        <v>46.03</v>
      </c>
      <c r="K1837">
        <v>46.03</v>
      </c>
      <c r="L1837" t="s">
        <v>449</v>
      </c>
      <c r="M1837" t="s">
        <v>198</v>
      </c>
      <c r="N1837" t="s">
        <v>199</v>
      </c>
      <c r="O1837">
        <v>0</v>
      </c>
      <c r="P1837" t="s">
        <v>200</v>
      </c>
      <c r="Q1837">
        <v>52102</v>
      </c>
      <c r="R1837" t="s">
        <v>201</v>
      </c>
      <c r="S1837" t="s">
        <v>202</v>
      </c>
      <c r="T1837" t="s">
        <v>203</v>
      </c>
      <c r="U1837" t="s">
        <v>2792</v>
      </c>
      <c r="V1837" t="s">
        <v>2793</v>
      </c>
      <c r="W1837" t="s">
        <v>658</v>
      </c>
    </row>
    <row r="1838" spans="1:23" x14ac:dyDescent="0.25">
      <c r="A1838" s="15">
        <v>43238</v>
      </c>
      <c r="B1838" t="s">
        <v>295</v>
      </c>
      <c r="C1838" t="s">
        <v>194</v>
      </c>
      <c r="E1838" t="s">
        <v>195</v>
      </c>
      <c r="F1838">
        <v>644.24</v>
      </c>
      <c r="G1838">
        <v>644.24</v>
      </c>
      <c r="H1838" t="s">
        <v>196</v>
      </c>
      <c r="I1838" t="s">
        <v>197</v>
      </c>
      <c r="J1838">
        <v>644.24</v>
      </c>
      <c r="K1838">
        <v>644.24</v>
      </c>
      <c r="L1838" t="s">
        <v>295</v>
      </c>
      <c r="M1838" t="s">
        <v>198</v>
      </c>
      <c r="N1838" t="s">
        <v>199</v>
      </c>
      <c r="O1838">
        <v>0</v>
      </c>
      <c r="P1838" t="s">
        <v>200</v>
      </c>
      <c r="Q1838">
        <v>52138</v>
      </c>
      <c r="R1838" t="s">
        <v>201</v>
      </c>
      <c r="S1838" t="s">
        <v>202</v>
      </c>
      <c r="T1838" t="s">
        <v>203</v>
      </c>
      <c r="U1838" t="s">
        <v>2795</v>
      </c>
      <c r="V1838" t="s">
        <v>2796</v>
      </c>
      <c r="W1838" t="s">
        <v>658</v>
      </c>
    </row>
    <row r="1839" spans="1:23" x14ac:dyDescent="0.25">
      <c r="A1839" s="15">
        <v>43238</v>
      </c>
      <c r="B1839" t="s">
        <v>2797</v>
      </c>
      <c r="C1839" t="s">
        <v>207</v>
      </c>
      <c r="E1839" t="s">
        <v>195</v>
      </c>
      <c r="F1839">
        <v>211.91</v>
      </c>
      <c r="G1839">
        <v>211.91</v>
      </c>
      <c r="H1839" t="s">
        <v>196</v>
      </c>
      <c r="I1839" t="s">
        <v>197</v>
      </c>
      <c r="J1839">
        <v>211.91</v>
      </c>
      <c r="K1839">
        <v>211.91</v>
      </c>
      <c r="L1839" t="s">
        <v>2797</v>
      </c>
      <c r="M1839" t="s">
        <v>198</v>
      </c>
      <c r="N1839" t="s">
        <v>199</v>
      </c>
      <c r="O1839">
        <v>0</v>
      </c>
      <c r="P1839" t="s">
        <v>200</v>
      </c>
      <c r="Q1839">
        <v>52177</v>
      </c>
      <c r="R1839" t="s">
        <v>201</v>
      </c>
      <c r="S1839" t="s">
        <v>202</v>
      </c>
      <c r="T1839" t="s">
        <v>203</v>
      </c>
      <c r="U1839" t="s">
        <v>2798</v>
      </c>
      <c r="V1839" t="s">
        <v>2799</v>
      </c>
      <c r="W1839" t="s">
        <v>658</v>
      </c>
    </row>
    <row r="1840" spans="1:23" x14ac:dyDescent="0.25">
      <c r="A1840" s="15">
        <v>43238</v>
      </c>
      <c r="B1840" t="s">
        <v>2797</v>
      </c>
      <c r="C1840" t="s">
        <v>211</v>
      </c>
      <c r="E1840" t="s">
        <v>195</v>
      </c>
      <c r="F1840">
        <v>270.08</v>
      </c>
      <c r="G1840">
        <v>270.08</v>
      </c>
      <c r="H1840" t="s">
        <v>196</v>
      </c>
      <c r="I1840" t="s">
        <v>197</v>
      </c>
      <c r="J1840">
        <v>270.08</v>
      </c>
      <c r="K1840">
        <v>270.08</v>
      </c>
      <c r="L1840" t="s">
        <v>2797</v>
      </c>
      <c r="M1840" t="s">
        <v>198</v>
      </c>
      <c r="N1840" t="s">
        <v>199</v>
      </c>
      <c r="O1840">
        <v>0</v>
      </c>
      <c r="P1840" t="s">
        <v>200</v>
      </c>
      <c r="Q1840">
        <v>52178</v>
      </c>
      <c r="R1840" t="s">
        <v>201</v>
      </c>
      <c r="S1840" t="s">
        <v>202</v>
      </c>
      <c r="T1840" t="s">
        <v>203</v>
      </c>
      <c r="U1840" t="s">
        <v>2800</v>
      </c>
      <c r="V1840" t="s">
        <v>2801</v>
      </c>
      <c r="W1840" t="s">
        <v>658</v>
      </c>
    </row>
    <row r="1841" spans="1:23" x14ac:dyDescent="0.25">
      <c r="A1841" s="15">
        <v>43238</v>
      </c>
      <c r="B1841" t="s">
        <v>306</v>
      </c>
      <c r="C1841" t="s">
        <v>208</v>
      </c>
      <c r="E1841" t="s">
        <v>195</v>
      </c>
      <c r="F1841">
        <v>27.18</v>
      </c>
      <c r="G1841">
        <v>27.18</v>
      </c>
      <c r="H1841" t="s">
        <v>196</v>
      </c>
      <c r="I1841" t="s">
        <v>197</v>
      </c>
      <c r="J1841">
        <v>27.18</v>
      </c>
      <c r="K1841">
        <v>27.18</v>
      </c>
      <c r="L1841" t="s">
        <v>306</v>
      </c>
      <c r="M1841" t="s">
        <v>198</v>
      </c>
      <c r="N1841" t="s">
        <v>307</v>
      </c>
      <c r="O1841">
        <v>0</v>
      </c>
      <c r="P1841" t="s">
        <v>200</v>
      </c>
      <c r="Q1841">
        <v>54050</v>
      </c>
      <c r="R1841" t="s">
        <v>201</v>
      </c>
      <c r="S1841" t="s">
        <v>202</v>
      </c>
      <c r="T1841" t="s">
        <v>203</v>
      </c>
      <c r="U1841" t="s">
        <v>2802</v>
      </c>
      <c r="V1841" t="s">
        <v>2803</v>
      </c>
      <c r="W1841" t="s">
        <v>658</v>
      </c>
    </row>
    <row r="1842" spans="1:23" x14ac:dyDescent="0.25">
      <c r="A1842" s="15">
        <v>43238</v>
      </c>
      <c r="B1842" t="s">
        <v>306</v>
      </c>
      <c r="C1842" t="s">
        <v>208</v>
      </c>
      <c r="E1842" t="s">
        <v>195</v>
      </c>
      <c r="F1842">
        <v>18.55</v>
      </c>
      <c r="G1842">
        <v>18.55</v>
      </c>
      <c r="H1842" t="s">
        <v>196</v>
      </c>
      <c r="I1842" t="s">
        <v>197</v>
      </c>
      <c r="J1842">
        <v>18.55</v>
      </c>
      <c r="K1842">
        <v>18.55</v>
      </c>
      <c r="L1842" t="s">
        <v>306</v>
      </c>
      <c r="M1842" t="s">
        <v>198</v>
      </c>
      <c r="N1842" t="s">
        <v>307</v>
      </c>
      <c r="O1842">
        <v>0</v>
      </c>
      <c r="P1842" t="s">
        <v>200</v>
      </c>
      <c r="Q1842">
        <v>54051</v>
      </c>
      <c r="R1842" t="s">
        <v>201</v>
      </c>
      <c r="S1842" t="s">
        <v>202</v>
      </c>
      <c r="T1842" t="s">
        <v>203</v>
      </c>
      <c r="U1842" t="s">
        <v>2802</v>
      </c>
      <c r="V1842" t="s">
        <v>2804</v>
      </c>
      <c r="W1842" t="s">
        <v>658</v>
      </c>
    </row>
    <row r="1843" spans="1:23" x14ac:dyDescent="0.25">
      <c r="A1843" s="15">
        <v>43239</v>
      </c>
      <c r="B1843" t="s">
        <v>285</v>
      </c>
      <c r="C1843" t="s">
        <v>208</v>
      </c>
      <c r="E1843" t="s">
        <v>195</v>
      </c>
      <c r="F1843">
        <v>2666.59</v>
      </c>
      <c r="G1843">
        <v>2666.59</v>
      </c>
      <c r="H1843" t="s">
        <v>196</v>
      </c>
      <c r="I1843" t="s">
        <v>197</v>
      </c>
      <c r="J1843">
        <v>2666.59</v>
      </c>
      <c r="K1843">
        <v>2666.59</v>
      </c>
      <c r="L1843" t="s">
        <v>285</v>
      </c>
      <c r="M1843" t="s">
        <v>198</v>
      </c>
      <c r="N1843" t="s">
        <v>199</v>
      </c>
      <c r="O1843">
        <v>0</v>
      </c>
      <c r="P1843" t="s">
        <v>200</v>
      </c>
      <c r="Q1843">
        <v>52155</v>
      </c>
      <c r="R1843" t="s">
        <v>201</v>
      </c>
      <c r="S1843" t="s">
        <v>202</v>
      </c>
      <c r="T1843" t="s">
        <v>203</v>
      </c>
      <c r="U1843" t="s">
        <v>2805</v>
      </c>
      <c r="V1843" t="s">
        <v>2806</v>
      </c>
      <c r="W1843" t="s">
        <v>658</v>
      </c>
    </row>
    <row r="1844" spans="1:23" x14ac:dyDescent="0.25">
      <c r="A1844" s="15">
        <v>43239</v>
      </c>
      <c r="B1844" t="s">
        <v>228</v>
      </c>
      <c r="C1844" t="s">
        <v>208</v>
      </c>
      <c r="E1844" t="s">
        <v>195</v>
      </c>
      <c r="F1844">
        <v>557.94000000000005</v>
      </c>
      <c r="G1844">
        <v>557.94000000000005</v>
      </c>
      <c r="H1844" t="s">
        <v>196</v>
      </c>
      <c r="I1844" t="s">
        <v>197</v>
      </c>
      <c r="J1844">
        <v>557.94000000000005</v>
      </c>
      <c r="K1844">
        <v>557.94000000000005</v>
      </c>
      <c r="L1844" t="s">
        <v>228</v>
      </c>
      <c r="M1844" t="s">
        <v>198</v>
      </c>
      <c r="N1844" t="s">
        <v>199</v>
      </c>
      <c r="O1844">
        <v>0</v>
      </c>
      <c r="P1844" t="s">
        <v>200</v>
      </c>
      <c r="Q1844">
        <v>52157</v>
      </c>
      <c r="R1844" t="s">
        <v>201</v>
      </c>
      <c r="S1844" t="s">
        <v>202</v>
      </c>
      <c r="T1844" t="s">
        <v>203</v>
      </c>
      <c r="U1844" t="s">
        <v>2807</v>
      </c>
      <c r="V1844" t="s">
        <v>2808</v>
      </c>
      <c r="W1844" t="s">
        <v>658</v>
      </c>
    </row>
    <row r="1845" spans="1:23" x14ac:dyDescent="0.25">
      <c r="A1845" s="15">
        <v>43239</v>
      </c>
      <c r="B1845" t="s">
        <v>560</v>
      </c>
      <c r="C1845" t="s">
        <v>208</v>
      </c>
      <c r="E1845" t="s">
        <v>195</v>
      </c>
      <c r="F1845">
        <v>1153.6500000000001</v>
      </c>
      <c r="G1845">
        <v>1153.6500000000001</v>
      </c>
      <c r="H1845" t="s">
        <v>196</v>
      </c>
      <c r="I1845" t="s">
        <v>197</v>
      </c>
      <c r="J1845">
        <v>1153.6500000000001</v>
      </c>
      <c r="K1845">
        <v>1153.6500000000001</v>
      </c>
      <c r="L1845" t="s">
        <v>560</v>
      </c>
      <c r="M1845" t="s">
        <v>198</v>
      </c>
      <c r="N1845" t="s">
        <v>199</v>
      </c>
      <c r="O1845">
        <v>0</v>
      </c>
      <c r="P1845" t="s">
        <v>200</v>
      </c>
      <c r="Q1845">
        <v>52158</v>
      </c>
      <c r="R1845" t="s">
        <v>201</v>
      </c>
      <c r="S1845" t="s">
        <v>202</v>
      </c>
      <c r="T1845" t="s">
        <v>203</v>
      </c>
      <c r="U1845" t="s">
        <v>2807</v>
      </c>
      <c r="V1845" t="s">
        <v>2809</v>
      </c>
      <c r="W1845" t="s">
        <v>658</v>
      </c>
    </row>
    <row r="1846" spans="1:23" x14ac:dyDescent="0.25">
      <c r="A1846" s="15">
        <v>43239</v>
      </c>
      <c r="B1846" t="s">
        <v>285</v>
      </c>
      <c r="C1846" t="s">
        <v>212</v>
      </c>
      <c r="E1846" t="s">
        <v>195</v>
      </c>
      <c r="F1846">
        <v>2285.21</v>
      </c>
      <c r="G1846">
        <v>2285.21</v>
      </c>
      <c r="H1846" t="s">
        <v>196</v>
      </c>
      <c r="I1846" t="s">
        <v>197</v>
      </c>
      <c r="J1846">
        <v>2285.21</v>
      </c>
      <c r="K1846">
        <v>2285.21</v>
      </c>
      <c r="L1846" t="s">
        <v>285</v>
      </c>
      <c r="M1846" t="s">
        <v>198</v>
      </c>
      <c r="N1846" t="s">
        <v>199</v>
      </c>
      <c r="O1846">
        <v>0</v>
      </c>
      <c r="P1846" t="s">
        <v>200</v>
      </c>
      <c r="Q1846">
        <v>52173</v>
      </c>
      <c r="R1846" t="s">
        <v>201</v>
      </c>
      <c r="S1846" t="s">
        <v>202</v>
      </c>
      <c r="T1846" t="s">
        <v>203</v>
      </c>
      <c r="U1846" t="s">
        <v>2810</v>
      </c>
      <c r="V1846" t="s">
        <v>2811</v>
      </c>
      <c r="W1846" t="s">
        <v>658</v>
      </c>
    </row>
    <row r="1847" spans="1:23" x14ac:dyDescent="0.25">
      <c r="A1847" s="15">
        <v>43239</v>
      </c>
      <c r="B1847" t="s">
        <v>285</v>
      </c>
      <c r="C1847" t="s">
        <v>211</v>
      </c>
      <c r="E1847" t="s">
        <v>195</v>
      </c>
      <c r="F1847">
        <v>821.8</v>
      </c>
      <c r="G1847">
        <v>821.8</v>
      </c>
      <c r="H1847" t="s">
        <v>196</v>
      </c>
      <c r="I1847" t="s">
        <v>197</v>
      </c>
      <c r="J1847">
        <v>821.8</v>
      </c>
      <c r="K1847">
        <v>821.8</v>
      </c>
      <c r="L1847" t="s">
        <v>285</v>
      </c>
      <c r="M1847" t="s">
        <v>198</v>
      </c>
      <c r="N1847" t="s">
        <v>199</v>
      </c>
      <c r="O1847">
        <v>0</v>
      </c>
      <c r="P1847" t="s">
        <v>200</v>
      </c>
      <c r="Q1847">
        <v>53965</v>
      </c>
      <c r="R1847" t="s">
        <v>201</v>
      </c>
      <c r="S1847" t="s">
        <v>202</v>
      </c>
      <c r="T1847" t="s">
        <v>203</v>
      </c>
      <c r="U1847" t="s">
        <v>2812</v>
      </c>
      <c r="V1847" t="s">
        <v>2813</v>
      </c>
      <c r="W1847" t="s">
        <v>658</v>
      </c>
    </row>
    <row r="1848" spans="1:23" x14ac:dyDescent="0.25">
      <c r="A1848" s="15">
        <v>43239</v>
      </c>
      <c r="B1848" t="s">
        <v>285</v>
      </c>
      <c r="C1848" t="s">
        <v>212</v>
      </c>
      <c r="E1848" t="s">
        <v>195</v>
      </c>
      <c r="F1848">
        <v>100.8</v>
      </c>
      <c r="G1848">
        <v>100.8</v>
      </c>
      <c r="H1848" t="s">
        <v>196</v>
      </c>
      <c r="I1848" t="s">
        <v>197</v>
      </c>
      <c r="J1848">
        <v>100.8</v>
      </c>
      <c r="K1848">
        <v>100.8</v>
      </c>
      <c r="L1848" t="s">
        <v>285</v>
      </c>
      <c r="M1848" t="s">
        <v>198</v>
      </c>
      <c r="N1848" t="s">
        <v>199</v>
      </c>
      <c r="O1848">
        <v>0</v>
      </c>
      <c r="P1848" t="s">
        <v>200</v>
      </c>
      <c r="Q1848">
        <v>53985</v>
      </c>
      <c r="R1848" t="s">
        <v>201</v>
      </c>
      <c r="S1848" t="s">
        <v>202</v>
      </c>
      <c r="T1848" t="s">
        <v>203</v>
      </c>
      <c r="U1848" t="s">
        <v>2814</v>
      </c>
      <c r="V1848" t="s">
        <v>2815</v>
      </c>
      <c r="W1848" t="s">
        <v>658</v>
      </c>
    </row>
    <row r="1849" spans="1:23" x14ac:dyDescent="0.25">
      <c r="A1849" s="15">
        <v>43239</v>
      </c>
      <c r="B1849" t="s">
        <v>285</v>
      </c>
      <c r="C1849" t="s">
        <v>212</v>
      </c>
      <c r="E1849" t="s">
        <v>195</v>
      </c>
      <c r="F1849">
        <v>-99</v>
      </c>
      <c r="G1849">
        <v>99</v>
      </c>
      <c r="H1849" t="s">
        <v>217</v>
      </c>
      <c r="I1849" t="s">
        <v>218</v>
      </c>
      <c r="J1849">
        <v>99</v>
      </c>
      <c r="K1849">
        <v>-99</v>
      </c>
      <c r="L1849" t="s">
        <v>285</v>
      </c>
      <c r="M1849" t="s">
        <v>198</v>
      </c>
      <c r="N1849" t="s">
        <v>199</v>
      </c>
      <c r="O1849">
        <v>0</v>
      </c>
      <c r="P1849" t="s">
        <v>200</v>
      </c>
      <c r="Q1849">
        <v>53986</v>
      </c>
      <c r="R1849" t="s">
        <v>201</v>
      </c>
      <c r="S1849" t="s">
        <v>202</v>
      </c>
      <c r="T1849" t="s">
        <v>203</v>
      </c>
      <c r="U1849" t="s">
        <v>2816</v>
      </c>
      <c r="V1849" t="s">
        <v>2817</v>
      </c>
      <c r="W1849" t="s">
        <v>658</v>
      </c>
    </row>
    <row r="1850" spans="1:23" x14ac:dyDescent="0.25">
      <c r="A1850" s="15">
        <v>43239</v>
      </c>
      <c r="B1850" t="s">
        <v>285</v>
      </c>
      <c r="C1850" t="s">
        <v>208</v>
      </c>
      <c r="E1850" t="s">
        <v>195</v>
      </c>
      <c r="F1850">
        <v>155.13999999999999</v>
      </c>
      <c r="G1850">
        <v>155.13999999999999</v>
      </c>
      <c r="H1850" t="s">
        <v>196</v>
      </c>
      <c r="I1850" t="s">
        <v>197</v>
      </c>
      <c r="J1850">
        <v>155.13999999999999</v>
      </c>
      <c r="K1850">
        <v>155.13999999999999</v>
      </c>
      <c r="L1850" t="s">
        <v>285</v>
      </c>
      <c r="M1850" t="s">
        <v>198</v>
      </c>
      <c r="N1850" t="s">
        <v>199</v>
      </c>
      <c r="O1850">
        <v>0</v>
      </c>
      <c r="P1850" t="s">
        <v>200</v>
      </c>
      <c r="Q1850">
        <v>54019</v>
      </c>
      <c r="R1850" t="s">
        <v>201</v>
      </c>
      <c r="S1850" t="s">
        <v>202</v>
      </c>
      <c r="T1850" t="s">
        <v>203</v>
      </c>
      <c r="U1850" t="s">
        <v>2818</v>
      </c>
      <c r="V1850" t="s">
        <v>2819</v>
      </c>
      <c r="W1850" t="s">
        <v>658</v>
      </c>
    </row>
    <row r="1851" spans="1:23" x14ac:dyDescent="0.25">
      <c r="A1851" s="15">
        <v>43239</v>
      </c>
      <c r="B1851" t="s">
        <v>285</v>
      </c>
      <c r="C1851" t="s">
        <v>208</v>
      </c>
      <c r="E1851" t="s">
        <v>195</v>
      </c>
      <c r="F1851">
        <v>-71.680000000000007</v>
      </c>
      <c r="G1851">
        <v>71.680000000000007</v>
      </c>
      <c r="H1851" t="s">
        <v>217</v>
      </c>
      <c r="I1851" t="s">
        <v>218</v>
      </c>
      <c r="J1851">
        <v>71.680000000000007</v>
      </c>
      <c r="K1851">
        <v>-71.680000000000007</v>
      </c>
      <c r="L1851" t="s">
        <v>285</v>
      </c>
      <c r="M1851" t="s">
        <v>198</v>
      </c>
      <c r="N1851" t="s">
        <v>199</v>
      </c>
      <c r="O1851">
        <v>0</v>
      </c>
      <c r="P1851" t="s">
        <v>200</v>
      </c>
      <c r="Q1851">
        <v>54020</v>
      </c>
      <c r="R1851" t="s">
        <v>201</v>
      </c>
      <c r="S1851" t="s">
        <v>202</v>
      </c>
      <c r="T1851" t="s">
        <v>203</v>
      </c>
      <c r="U1851" t="s">
        <v>2820</v>
      </c>
      <c r="V1851" t="s">
        <v>2821</v>
      </c>
      <c r="W1851" t="s">
        <v>658</v>
      </c>
    </row>
    <row r="1852" spans="1:23" x14ac:dyDescent="0.25">
      <c r="A1852" s="15">
        <v>43239</v>
      </c>
      <c r="B1852" t="s">
        <v>228</v>
      </c>
      <c r="C1852" t="s">
        <v>212</v>
      </c>
      <c r="E1852" t="s">
        <v>195</v>
      </c>
      <c r="F1852">
        <v>446.73</v>
      </c>
      <c r="G1852">
        <v>446.73</v>
      </c>
      <c r="H1852" t="s">
        <v>196</v>
      </c>
      <c r="I1852" t="s">
        <v>197</v>
      </c>
      <c r="J1852">
        <v>446.73</v>
      </c>
      <c r="K1852">
        <v>446.73</v>
      </c>
      <c r="L1852" t="s">
        <v>228</v>
      </c>
      <c r="M1852" t="s">
        <v>198</v>
      </c>
      <c r="N1852" t="s">
        <v>199</v>
      </c>
      <c r="O1852">
        <v>0</v>
      </c>
      <c r="P1852" t="s">
        <v>200</v>
      </c>
      <c r="Q1852">
        <v>54089</v>
      </c>
      <c r="R1852" t="s">
        <v>201</v>
      </c>
      <c r="S1852" t="s">
        <v>202</v>
      </c>
      <c r="T1852" t="s">
        <v>203</v>
      </c>
      <c r="U1852" t="s">
        <v>2822</v>
      </c>
      <c r="V1852" t="s">
        <v>2823</v>
      </c>
      <c r="W1852" t="s">
        <v>658</v>
      </c>
    </row>
    <row r="1853" spans="1:23" x14ac:dyDescent="0.25">
      <c r="A1853" s="15">
        <v>43242</v>
      </c>
      <c r="B1853" t="s">
        <v>1535</v>
      </c>
      <c r="C1853" t="s">
        <v>211</v>
      </c>
      <c r="E1853" t="s">
        <v>195</v>
      </c>
      <c r="F1853">
        <v>3368</v>
      </c>
      <c r="G1853">
        <v>3368</v>
      </c>
      <c r="H1853" t="s">
        <v>196</v>
      </c>
      <c r="I1853" t="s">
        <v>197</v>
      </c>
      <c r="J1853">
        <v>3368</v>
      </c>
      <c r="K1853">
        <v>3368</v>
      </c>
      <c r="L1853" t="s">
        <v>1535</v>
      </c>
      <c r="M1853" t="s">
        <v>198</v>
      </c>
      <c r="N1853" t="s">
        <v>199</v>
      </c>
      <c r="O1853">
        <v>0</v>
      </c>
      <c r="P1853" t="s">
        <v>200</v>
      </c>
      <c r="Q1853">
        <v>52140</v>
      </c>
      <c r="R1853" t="s">
        <v>201</v>
      </c>
      <c r="S1853" t="s">
        <v>202</v>
      </c>
      <c r="T1853" t="s">
        <v>203</v>
      </c>
      <c r="U1853" t="s">
        <v>2824</v>
      </c>
      <c r="V1853" t="s">
        <v>2825</v>
      </c>
      <c r="W1853" t="s">
        <v>658</v>
      </c>
    </row>
    <row r="1854" spans="1:23" x14ac:dyDescent="0.25">
      <c r="A1854" s="15">
        <v>43242</v>
      </c>
      <c r="B1854" t="s">
        <v>306</v>
      </c>
      <c r="C1854" t="s">
        <v>208</v>
      </c>
      <c r="E1854" t="s">
        <v>195</v>
      </c>
      <c r="F1854">
        <v>46.2</v>
      </c>
      <c r="G1854">
        <v>46.2</v>
      </c>
      <c r="H1854" t="s">
        <v>196</v>
      </c>
      <c r="I1854" t="s">
        <v>197</v>
      </c>
      <c r="J1854">
        <v>46.2</v>
      </c>
      <c r="K1854">
        <v>46.2</v>
      </c>
      <c r="L1854" t="s">
        <v>306</v>
      </c>
      <c r="M1854" t="s">
        <v>198</v>
      </c>
      <c r="N1854" t="s">
        <v>307</v>
      </c>
      <c r="O1854">
        <v>0</v>
      </c>
      <c r="P1854" t="s">
        <v>200</v>
      </c>
      <c r="Q1854">
        <v>54052</v>
      </c>
      <c r="R1854" t="s">
        <v>201</v>
      </c>
      <c r="S1854" t="s">
        <v>202</v>
      </c>
      <c r="T1854" t="s">
        <v>203</v>
      </c>
      <c r="U1854" t="s">
        <v>2826</v>
      </c>
      <c r="V1854" t="s">
        <v>2827</v>
      </c>
      <c r="W1854" t="s">
        <v>658</v>
      </c>
    </row>
    <row r="1855" spans="1:23" x14ac:dyDescent="0.25">
      <c r="A1855" s="15">
        <v>43242</v>
      </c>
      <c r="B1855" t="s">
        <v>228</v>
      </c>
      <c r="C1855" t="s">
        <v>208</v>
      </c>
      <c r="E1855" t="s">
        <v>195</v>
      </c>
      <c r="F1855">
        <v>55.16</v>
      </c>
      <c r="G1855">
        <v>55.16</v>
      </c>
      <c r="H1855" t="s">
        <v>196</v>
      </c>
      <c r="I1855" t="s">
        <v>197</v>
      </c>
      <c r="J1855">
        <v>55.16</v>
      </c>
      <c r="K1855">
        <v>55.16</v>
      </c>
      <c r="L1855" t="s">
        <v>228</v>
      </c>
      <c r="M1855" t="s">
        <v>198</v>
      </c>
      <c r="N1855" t="s">
        <v>199</v>
      </c>
      <c r="O1855">
        <v>0</v>
      </c>
      <c r="P1855" t="s">
        <v>200</v>
      </c>
      <c r="Q1855">
        <v>54015</v>
      </c>
      <c r="R1855" t="s">
        <v>201</v>
      </c>
      <c r="S1855" t="s">
        <v>202</v>
      </c>
      <c r="T1855" t="s">
        <v>203</v>
      </c>
      <c r="U1855" t="s">
        <v>2828</v>
      </c>
      <c r="V1855" t="s">
        <v>2829</v>
      </c>
      <c r="W1855" t="s">
        <v>658</v>
      </c>
    </row>
    <row r="1856" spans="1:23" x14ac:dyDescent="0.25">
      <c r="A1856" s="15">
        <v>43242</v>
      </c>
      <c r="B1856" t="s">
        <v>225</v>
      </c>
      <c r="C1856" t="s">
        <v>194</v>
      </c>
      <c r="E1856" t="s">
        <v>195</v>
      </c>
      <c r="F1856">
        <v>91</v>
      </c>
      <c r="G1856">
        <v>91</v>
      </c>
      <c r="H1856" t="s">
        <v>196</v>
      </c>
      <c r="I1856" t="s">
        <v>197</v>
      </c>
      <c r="J1856">
        <v>91</v>
      </c>
      <c r="K1856">
        <v>91</v>
      </c>
      <c r="L1856" t="s">
        <v>225</v>
      </c>
      <c r="M1856" t="s">
        <v>198</v>
      </c>
      <c r="N1856" t="s">
        <v>199</v>
      </c>
      <c r="O1856">
        <v>0</v>
      </c>
      <c r="P1856" t="s">
        <v>200</v>
      </c>
      <c r="Q1856">
        <v>54183</v>
      </c>
      <c r="R1856" t="s">
        <v>201</v>
      </c>
      <c r="S1856" t="s">
        <v>202</v>
      </c>
      <c r="T1856" t="s">
        <v>203</v>
      </c>
      <c r="U1856" t="s">
        <v>2830</v>
      </c>
      <c r="V1856" t="s">
        <v>2831</v>
      </c>
      <c r="W1856" t="s">
        <v>658</v>
      </c>
    </row>
    <row r="1857" spans="1:23" x14ac:dyDescent="0.25">
      <c r="A1857" s="15">
        <v>43242</v>
      </c>
      <c r="B1857" t="s">
        <v>225</v>
      </c>
      <c r="C1857" t="s">
        <v>194</v>
      </c>
      <c r="E1857" t="s">
        <v>195</v>
      </c>
      <c r="F1857">
        <v>2265.4299999999998</v>
      </c>
      <c r="G1857">
        <v>2265.4299999999998</v>
      </c>
      <c r="H1857" t="s">
        <v>196</v>
      </c>
      <c r="I1857" t="s">
        <v>197</v>
      </c>
      <c r="J1857">
        <v>2265.4299999999998</v>
      </c>
      <c r="K1857">
        <v>2265.4299999999998</v>
      </c>
      <c r="L1857" t="s">
        <v>225</v>
      </c>
      <c r="M1857" t="s">
        <v>198</v>
      </c>
      <c r="N1857" t="s">
        <v>199</v>
      </c>
      <c r="O1857">
        <v>0</v>
      </c>
      <c r="P1857" t="s">
        <v>200</v>
      </c>
      <c r="Q1857">
        <v>54876</v>
      </c>
      <c r="R1857" t="s">
        <v>201</v>
      </c>
      <c r="S1857" t="s">
        <v>202</v>
      </c>
      <c r="T1857" t="s">
        <v>203</v>
      </c>
      <c r="U1857" t="s">
        <v>2832</v>
      </c>
      <c r="V1857" t="s">
        <v>2833</v>
      </c>
      <c r="W1857" t="s">
        <v>658</v>
      </c>
    </row>
    <row r="1858" spans="1:23" x14ac:dyDescent="0.25">
      <c r="A1858" s="15">
        <v>43243</v>
      </c>
      <c r="B1858" t="s">
        <v>1229</v>
      </c>
      <c r="C1858" t="s">
        <v>194</v>
      </c>
      <c r="E1858" t="s">
        <v>195</v>
      </c>
      <c r="F1858">
        <v>20</v>
      </c>
      <c r="G1858">
        <v>20</v>
      </c>
      <c r="H1858" t="s">
        <v>196</v>
      </c>
      <c r="I1858" t="s">
        <v>197</v>
      </c>
      <c r="J1858">
        <v>20</v>
      </c>
      <c r="K1858">
        <v>20</v>
      </c>
      <c r="L1858" t="s">
        <v>1229</v>
      </c>
      <c r="M1858" t="s">
        <v>198</v>
      </c>
      <c r="N1858" t="s">
        <v>1128</v>
      </c>
      <c r="O1858">
        <v>0</v>
      </c>
      <c r="P1858" t="s">
        <v>200</v>
      </c>
      <c r="Q1858">
        <v>52111</v>
      </c>
      <c r="R1858" t="s">
        <v>201</v>
      </c>
      <c r="S1858" t="s">
        <v>202</v>
      </c>
      <c r="T1858" t="s">
        <v>203</v>
      </c>
      <c r="U1858" t="s">
        <v>2834</v>
      </c>
      <c r="V1858" t="s">
        <v>2835</v>
      </c>
      <c r="W1858" t="s">
        <v>658</v>
      </c>
    </row>
    <row r="1859" spans="1:23" x14ac:dyDescent="0.25">
      <c r="A1859" s="15">
        <v>43243</v>
      </c>
      <c r="B1859" t="s">
        <v>1229</v>
      </c>
      <c r="C1859" t="s">
        <v>194</v>
      </c>
      <c r="E1859" t="s">
        <v>195</v>
      </c>
      <c r="F1859">
        <v>31.37</v>
      </c>
      <c r="G1859">
        <v>31.37</v>
      </c>
      <c r="H1859" t="s">
        <v>196</v>
      </c>
      <c r="I1859" t="s">
        <v>197</v>
      </c>
      <c r="J1859">
        <v>31.37</v>
      </c>
      <c r="K1859">
        <v>31.37</v>
      </c>
      <c r="L1859" t="s">
        <v>1229</v>
      </c>
      <c r="M1859" t="s">
        <v>198</v>
      </c>
      <c r="N1859" t="s">
        <v>1128</v>
      </c>
      <c r="O1859">
        <v>0</v>
      </c>
      <c r="P1859" t="s">
        <v>200</v>
      </c>
      <c r="Q1859">
        <v>52112</v>
      </c>
      <c r="R1859" t="s">
        <v>201</v>
      </c>
      <c r="S1859" t="s">
        <v>202</v>
      </c>
      <c r="T1859" t="s">
        <v>203</v>
      </c>
      <c r="U1859" t="s">
        <v>2836</v>
      </c>
      <c r="V1859" t="s">
        <v>2837</v>
      </c>
      <c r="W1859" t="s">
        <v>658</v>
      </c>
    </row>
    <row r="1860" spans="1:23" x14ac:dyDescent="0.25">
      <c r="A1860" s="15">
        <v>43243</v>
      </c>
      <c r="B1860" t="s">
        <v>213</v>
      </c>
      <c r="C1860" t="s">
        <v>194</v>
      </c>
      <c r="E1860" t="s">
        <v>195</v>
      </c>
      <c r="F1860">
        <v>94.06</v>
      </c>
      <c r="G1860">
        <v>94.06</v>
      </c>
      <c r="H1860" t="s">
        <v>196</v>
      </c>
      <c r="I1860" t="s">
        <v>197</v>
      </c>
      <c r="J1860">
        <v>94.06</v>
      </c>
      <c r="K1860">
        <v>94.06</v>
      </c>
      <c r="L1860" t="s">
        <v>213</v>
      </c>
      <c r="M1860" t="s">
        <v>198</v>
      </c>
      <c r="N1860" t="s">
        <v>1128</v>
      </c>
      <c r="O1860">
        <v>0</v>
      </c>
      <c r="P1860" t="s">
        <v>200</v>
      </c>
      <c r="Q1860">
        <v>52114</v>
      </c>
      <c r="R1860" t="s">
        <v>201</v>
      </c>
      <c r="S1860" t="s">
        <v>202</v>
      </c>
      <c r="T1860" t="s">
        <v>203</v>
      </c>
      <c r="U1860" t="s">
        <v>2838</v>
      </c>
      <c r="V1860" t="s">
        <v>2839</v>
      </c>
      <c r="W1860" t="s">
        <v>658</v>
      </c>
    </row>
    <row r="1861" spans="1:23" x14ac:dyDescent="0.25">
      <c r="A1861" s="15">
        <v>43243</v>
      </c>
      <c r="B1861" t="s">
        <v>273</v>
      </c>
      <c r="C1861" t="s">
        <v>194</v>
      </c>
      <c r="E1861" t="s">
        <v>195</v>
      </c>
      <c r="F1861">
        <v>1920</v>
      </c>
      <c r="G1861">
        <v>1920</v>
      </c>
      <c r="H1861" t="s">
        <v>196</v>
      </c>
      <c r="I1861" t="s">
        <v>197</v>
      </c>
      <c r="J1861">
        <v>1920</v>
      </c>
      <c r="K1861">
        <v>1920</v>
      </c>
      <c r="L1861" t="s">
        <v>273</v>
      </c>
      <c r="M1861" t="s">
        <v>198</v>
      </c>
      <c r="N1861" t="s">
        <v>199</v>
      </c>
      <c r="O1861">
        <v>0</v>
      </c>
      <c r="P1861" t="s">
        <v>200</v>
      </c>
      <c r="Q1861">
        <v>52137</v>
      </c>
      <c r="R1861" t="s">
        <v>201</v>
      </c>
      <c r="S1861" t="s">
        <v>202</v>
      </c>
      <c r="T1861" t="s">
        <v>203</v>
      </c>
      <c r="U1861" t="s">
        <v>2840</v>
      </c>
      <c r="V1861" t="s">
        <v>2841</v>
      </c>
      <c r="W1861" t="s">
        <v>658</v>
      </c>
    </row>
    <row r="1862" spans="1:23" x14ac:dyDescent="0.25">
      <c r="A1862" s="15">
        <v>43243</v>
      </c>
      <c r="B1862" t="s">
        <v>257</v>
      </c>
      <c r="C1862" t="s">
        <v>208</v>
      </c>
      <c r="E1862" t="s">
        <v>195</v>
      </c>
      <c r="F1862">
        <v>219.6</v>
      </c>
      <c r="G1862">
        <v>219.6</v>
      </c>
      <c r="H1862" t="s">
        <v>196</v>
      </c>
      <c r="I1862" t="s">
        <v>197</v>
      </c>
      <c r="J1862">
        <v>219.6</v>
      </c>
      <c r="K1862">
        <v>219.6</v>
      </c>
      <c r="L1862" t="s">
        <v>257</v>
      </c>
      <c r="M1862" t="s">
        <v>198</v>
      </c>
      <c r="N1862" t="s">
        <v>199</v>
      </c>
      <c r="O1862">
        <v>0</v>
      </c>
      <c r="P1862" t="s">
        <v>200</v>
      </c>
      <c r="Q1862">
        <v>52156</v>
      </c>
      <c r="R1862" t="s">
        <v>201</v>
      </c>
      <c r="S1862" t="s">
        <v>202</v>
      </c>
      <c r="T1862" t="s">
        <v>203</v>
      </c>
      <c r="U1862" t="s">
        <v>2842</v>
      </c>
      <c r="V1862" t="s">
        <v>2843</v>
      </c>
      <c r="W1862" t="s">
        <v>658</v>
      </c>
    </row>
    <row r="1863" spans="1:23" x14ac:dyDescent="0.25">
      <c r="A1863" s="15">
        <v>43243</v>
      </c>
      <c r="B1863" t="s">
        <v>295</v>
      </c>
      <c r="C1863" t="s">
        <v>211</v>
      </c>
      <c r="E1863" t="s">
        <v>195</v>
      </c>
      <c r="F1863">
        <v>-350</v>
      </c>
      <c r="G1863">
        <v>350</v>
      </c>
      <c r="H1863" t="s">
        <v>217</v>
      </c>
      <c r="I1863" t="s">
        <v>218</v>
      </c>
      <c r="J1863">
        <v>350</v>
      </c>
      <c r="K1863">
        <v>-350</v>
      </c>
      <c r="L1863" t="s">
        <v>295</v>
      </c>
      <c r="M1863" t="s">
        <v>198</v>
      </c>
      <c r="N1863" t="s">
        <v>199</v>
      </c>
      <c r="O1863">
        <v>0</v>
      </c>
      <c r="P1863" t="s">
        <v>200</v>
      </c>
      <c r="Q1863">
        <v>53977</v>
      </c>
      <c r="R1863" t="s">
        <v>201</v>
      </c>
      <c r="S1863" t="s">
        <v>202</v>
      </c>
      <c r="T1863" t="s">
        <v>203</v>
      </c>
      <c r="U1863" t="s">
        <v>2844</v>
      </c>
      <c r="V1863" t="s">
        <v>2845</v>
      </c>
      <c r="W1863" t="s">
        <v>658</v>
      </c>
    </row>
    <row r="1864" spans="1:23" x14ac:dyDescent="0.25">
      <c r="A1864" s="15">
        <v>43243</v>
      </c>
      <c r="B1864" t="s">
        <v>225</v>
      </c>
      <c r="C1864" t="s">
        <v>194</v>
      </c>
      <c r="E1864" t="s">
        <v>195</v>
      </c>
      <c r="F1864">
        <v>180</v>
      </c>
      <c r="G1864">
        <v>180</v>
      </c>
      <c r="H1864" t="s">
        <v>196</v>
      </c>
      <c r="I1864" t="s">
        <v>197</v>
      </c>
      <c r="J1864">
        <v>180</v>
      </c>
      <c r="K1864">
        <v>180</v>
      </c>
      <c r="L1864" t="s">
        <v>225</v>
      </c>
      <c r="M1864" t="s">
        <v>198</v>
      </c>
      <c r="N1864" t="s">
        <v>199</v>
      </c>
      <c r="O1864">
        <v>0</v>
      </c>
      <c r="P1864" t="s">
        <v>200</v>
      </c>
      <c r="Q1864">
        <v>54184</v>
      </c>
      <c r="R1864" t="s">
        <v>201</v>
      </c>
      <c r="S1864" t="s">
        <v>202</v>
      </c>
      <c r="T1864" t="s">
        <v>203</v>
      </c>
      <c r="U1864" t="s">
        <v>2846</v>
      </c>
      <c r="V1864" t="s">
        <v>2847</v>
      </c>
      <c r="W1864" t="s">
        <v>658</v>
      </c>
    </row>
    <row r="1865" spans="1:23" x14ac:dyDescent="0.25">
      <c r="A1865" s="15">
        <v>43244</v>
      </c>
      <c r="B1865" t="s">
        <v>225</v>
      </c>
      <c r="C1865" t="s">
        <v>194</v>
      </c>
      <c r="E1865" t="s">
        <v>195</v>
      </c>
      <c r="F1865">
        <v>261</v>
      </c>
      <c r="G1865">
        <v>261</v>
      </c>
      <c r="H1865" t="s">
        <v>196</v>
      </c>
      <c r="I1865" t="s">
        <v>197</v>
      </c>
      <c r="J1865">
        <v>261</v>
      </c>
      <c r="K1865">
        <v>261</v>
      </c>
      <c r="L1865" t="s">
        <v>225</v>
      </c>
      <c r="M1865" t="s">
        <v>198</v>
      </c>
      <c r="N1865" t="s">
        <v>199</v>
      </c>
      <c r="O1865">
        <v>0</v>
      </c>
      <c r="P1865" t="s">
        <v>200</v>
      </c>
      <c r="Q1865">
        <v>52151</v>
      </c>
      <c r="R1865" t="s">
        <v>201</v>
      </c>
      <c r="S1865" t="s">
        <v>202</v>
      </c>
      <c r="T1865" t="s">
        <v>203</v>
      </c>
      <c r="U1865" t="s">
        <v>2848</v>
      </c>
      <c r="V1865" t="s">
        <v>2849</v>
      </c>
      <c r="W1865" t="s">
        <v>658</v>
      </c>
    </row>
    <row r="1866" spans="1:23" x14ac:dyDescent="0.25">
      <c r="A1866" s="15">
        <v>43244</v>
      </c>
      <c r="B1866" t="s">
        <v>257</v>
      </c>
      <c r="C1866" t="s">
        <v>208</v>
      </c>
      <c r="E1866" t="s">
        <v>195</v>
      </c>
      <c r="F1866">
        <v>44.08</v>
      </c>
      <c r="G1866">
        <v>44.08</v>
      </c>
      <c r="H1866" t="s">
        <v>196</v>
      </c>
      <c r="I1866" t="s">
        <v>197</v>
      </c>
      <c r="J1866">
        <v>44.08</v>
      </c>
      <c r="K1866">
        <v>44.08</v>
      </c>
      <c r="L1866" t="s">
        <v>257</v>
      </c>
      <c r="M1866" t="s">
        <v>198</v>
      </c>
      <c r="N1866" t="s">
        <v>307</v>
      </c>
      <c r="O1866">
        <v>0</v>
      </c>
      <c r="P1866" t="s">
        <v>200</v>
      </c>
      <c r="Q1866">
        <v>54046</v>
      </c>
      <c r="R1866" t="s">
        <v>201</v>
      </c>
      <c r="S1866" t="s">
        <v>202</v>
      </c>
      <c r="T1866" t="s">
        <v>203</v>
      </c>
      <c r="U1866" t="s">
        <v>2850</v>
      </c>
      <c r="V1866" t="s">
        <v>2851</v>
      </c>
      <c r="W1866" t="s">
        <v>658</v>
      </c>
    </row>
    <row r="1867" spans="1:23" x14ac:dyDescent="0.25">
      <c r="A1867" s="15">
        <v>43244</v>
      </c>
      <c r="B1867" t="s">
        <v>306</v>
      </c>
      <c r="C1867" t="s">
        <v>208</v>
      </c>
      <c r="E1867" t="s">
        <v>195</v>
      </c>
      <c r="F1867">
        <v>96</v>
      </c>
      <c r="G1867">
        <v>96</v>
      </c>
      <c r="H1867" t="s">
        <v>196</v>
      </c>
      <c r="I1867" t="s">
        <v>197</v>
      </c>
      <c r="J1867">
        <v>96</v>
      </c>
      <c r="K1867">
        <v>96</v>
      </c>
      <c r="L1867" t="s">
        <v>306</v>
      </c>
      <c r="M1867" t="s">
        <v>198</v>
      </c>
      <c r="N1867" t="s">
        <v>307</v>
      </c>
      <c r="O1867">
        <v>0</v>
      </c>
      <c r="P1867" t="s">
        <v>200</v>
      </c>
      <c r="Q1867">
        <v>54053</v>
      </c>
      <c r="R1867" t="s">
        <v>201</v>
      </c>
      <c r="S1867" t="s">
        <v>202</v>
      </c>
      <c r="T1867" t="s">
        <v>203</v>
      </c>
      <c r="U1867" t="s">
        <v>2852</v>
      </c>
      <c r="V1867" t="s">
        <v>2853</v>
      </c>
      <c r="W1867" t="s">
        <v>658</v>
      </c>
    </row>
    <row r="1868" spans="1:23" x14ac:dyDescent="0.25">
      <c r="A1868" s="15">
        <v>43245</v>
      </c>
      <c r="B1868" t="s">
        <v>319</v>
      </c>
      <c r="C1868" t="s">
        <v>208</v>
      </c>
      <c r="E1868" t="s">
        <v>195</v>
      </c>
      <c r="F1868">
        <v>15.29</v>
      </c>
      <c r="G1868">
        <v>15.29</v>
      </c>
      <c r="H1868" t="s">
        <v>196</v>
      </c>
      <c r="I1868" t="s">
        <v>197</v>
      </c>
      <c r="J1868">
        <v>15.29</v>
      </c>
      <c r="K1868">
        <v>15.29</v>
      </c>
      <c r="L1868" t="s">
        <v>319</v>
      </c>
      <c r="M1868" t="s">
        <v>198</v>
      </c>
      <c r="N1868" t="s">
        <v>316</v>
      </c>
      <c r="O1868">
        <v>0</v>
      </c>
      <c r="P1868" t="s">
        <v>200</v>
      </c>
      <c r="Q1868">
        <v>52121</v>
      </c>
      <c r="R1868" t="s">
        <v>201</v>
      </c>
      <c r="S1868" t="s">
        <v>202</v>
      </c>
      <c r="T1868" t="s">
        <v>203</v>
      </c>
      <c r="U1868" t="s">
        <v>2854</v>
      </c>
      <c r="V1868" t="s">
        <v>2855</v>
      </c>
      <c r="W1868" t="s">
        <v>658</v>
      </c>
    </row>
    <row r="1869" spans="1:23" x14ac:dyDescent="0.25">
      <c r="A1869" s="15">
        <v>43245</v>
      </c>
      <c r="B1869" t="s">
        <v>319</v>
      </c>
      <c r="C1869" t="s">
        <v>211</v>
      </c>
      <c r="E1869" t="s">
        <v>195</v>
      </c>
      <c r="F1869">
        <v>15.29</v>
      </c>
      <c r="G1869">
        <v>15.29</v>
      </c>
      <c r="H1869" t="s">
        <v>196</v>
      </c>
      <c r="I1869" t="s">
        <v>197</v>
      </c>
      <c r="J1869">
        <v>15.29</v>
      </c>
      <c r="K1869">
        <v>15.29</v>
      </c>
      <c r="L1869" t="s">
        <v>319</v>
      </c>
      <c r="M1869" t="s">
        <v>198</v>
      </c>
      <c r="N1869" t="s">
        <v>316</v>
      </c>
      <c r="O1869">
        <v>0</v>
      </c>
      <c r="P1869" t="s">
        <v>200</v>
      </c>
      <c r="Q1869">
        <v>52121</v>
      </c>
      <c r="R1869" t="s">
        <v>201</v>
      </c>
      <c r="S1869" t="s">
        <v>202</v>
      </c>
      <c r="T1869" t="s">
        <v>203</v>
      </c>
      <c r="U1869" t="s">
        <v>2854</v>
      </c>
      <c r="V1869" t="s">
        <v>2855</v>
      </c>
      <c r="W1869" t="s">
        <v>658</v>
      </c>
    </row>
    <row r="1870" spans="1:23" x14ac:dyDescent="0.25">
      <c r="A1870" s="15">
        <v>43245</v>
      </c>
      <c r="B1870" t="s">
        <v>319</v>
      </c>
      <c r="C1870" t="s">
        <v>212</v>
      </c>
      <c r="E1870" t="s">
        <v>195</v>
      </c>
      <c r="F1870">
        <v>15.29</v>
      </c>
      <c r="G1870">
        <v>15.29</v>
      </c>
      <c r="H1870" t="s">
        <v>196</v>
      </c>
      <c r="I1870" t="s">
        <v>197</v>
      </c>
      <c r="J1870">
        <v>15.29</v>
      </c>
      <c r="K1870">
        <v>15.29</v>
      </c>
      <c r="L1870" t="s">
        <v>319</v>
      </c>
      <c r="M1870" t="s">
        <v>198</v>
      </c>
      <c r="N1870" t="s">
        <v>316</v>
      </c>
      <c r="O1870">
        <v>0</v>
      </c>
      <c r="P1870" t="s">
        <v>200</v>
      </c>
      <c r="Q1870">
        <v>52121</v>
      </c>
      <c r="R1870" t="s">
        <v>201</v>
      </c>
      <c r="S1870" t="s">
        <v>202</v>
      </c>
      <c r="T1870" t="s">
        <v>203</v>
      </c>
      <c r="U1870" t="s">
        <v>2854</v>
      </c>
      <c r="V1870" t="s">
        <v>2855</v>
      </c>
      <c r="W1870" t="s">
        <v>658</v>
      </c>
    </row>
    <row r="1871" spans="1:23" x14ac:dyDescent="0.25">
      <c r="A1871" s="15">
        <v>43245</v>
      </c>
      <c r="B1871" t="s">
        <v>319</v>
      </c>
      <c r="C1871" t="s">
        <v>194</v>
      </c>
      <c r="E1871" t="s">
        <v>195</v>
      </c>
      <c r="F1871">
        <v>15.29</v>
      </c>
      <c r="G1871">
        <v>15.29</v>
      </c>
      <c r="H1871" t="s">
        <v>196</v>
      </c>
      <c r="I1871" t="s">
        <v>197</v>
      </c>
      <c r="J1871">
        <v>15.29</v>
      </c>
      <c r="K1871">
        <v>15.29</v>
      </c>
      <c r="L1871" t="s">
        <v>319</v>
      </c>
      <c r="M1871" t="s">
        <v>198</v>
      </c>
      <c r="N1871" t="s">
        <v>316</v>
      </c>
      <c r="O1871">
        <v>0</v>
      </c>
      <c r="P1871" t="s">
        <v>200</v>
      </c>
      <c r="Q1871">
        <v>52121</v>
      </c>
      <c r="R1871" t="s">
        <v>201</v>
      </c>
      <c r="S1871" t="s">
        <v>202</v>
      </c>
      <c r="T1871" t="s">
        <v>203</v>
      </c>
      <c r="U1871" t="s">
        <v>2854</v>
      </c>
      <c r="V1871" t="s">
        <v>2855</v>
      </c>
      <c r="W1871" t="s">
        <v>658</v>
      </c>
    </row>
    <row r="1872" spans="1:23" x14ac:dyDescent="0.25">
      <c r="A1872" s="15">
        <v>43245</v>
      </c>
      <c r="B1872" t="s">
        <v>319</v>
      </c>
      <c r="C1872" t="s">
        <v>207</v>
      </c>
      <c r="E1872" t="s">
        <v>195</v>
      </c>
      <c r="F1872">
        <v>15.3</v>
      </c>
      <c r="G1872">
        <v>15.3</v>
      </c>
      <c r="H1872" t="s">
        <v>196</v>
      </c>
      <c r="I1872" t="s">
        <v>197</v>
      </c>
      <c r="J1872">
        <v>15.3</v>
      </c>
      <c r="K1872">
        <v>15.3</v>
      </c>
      <c r="L1872" t="s">
        <v>319</v>
      </c>
      <c r="M1872" t="s">
        <v>198</v>
      </c>
      <c r="N1872" t="s">
        <v>316</v>
      </c>
      <c r="O1872">
        <v>0</v>
      </c>
      <c r="P1872" t="s">
        <v>200</v>
      </c>
      <c r="Q1872">
        <v>52121</v>
      </c>
      <c r="R1872" t="s">
        <v>201</v>
      </c>
      <c r="S1872" t="s">
        <v>202</v>
      </c>
      <c r="T1872" t="s">
        <v>203</v>
      </c>
      <c r="U1872" t="s">
        <v>2854</v>
      </c>
      <c r="V1872" t="s">
        <v>2855</v>
      </c>
      <c r="W1872" t="s">
        <v>658</v>
      </c>
    </row>
    <row r="1873" spans="1:23" x14ac:dyDescent="0.25">
      <c r="A1873" s="15">
        <v>43245</v>
      </c>
      <c r="B1873" t="s">
        <v>406</v>
      </c>
      <c r="C1873" t="s">
        <v>194</v>
      </c>
      <c r="E1873" t="s">
        <v>195</v>
      </c>
      <c r="F1873">
        <v>236.38</v>
      </c>
      <c r="G1873">
        <v>-236.38</v>
      </c>
      <c r="H1873" t="s">
        <v>217</v>
      </c>
      <c r="I1873" t="s">
        <v>218</v>
      </c>
      <c r="J1873">
        <v>-236.38</v>
      </c>
      <c r="K1873">
        <v>236.38</v>
      </c>
      <c r="L1873" t="s">
        <v>406</v>
      </c>
      <c r="M1873" t="s">
        <v>198</v>
      </c>
      <c r="N1873" t="s">
        <v>316</v>
      </c>
      <c r="O1873">
        <v>0</v>
      </c>
      <c r="P1873" t="s">
        <v>200</v>
      </c>
      <c r="Q1873">
        <v>52124</v>
      </c>
      <c r="R1873" t="s">
        <v>201</v>
      </c>
      <c r="S1873" t="s">
        <v>202</v>
      </c>
      <c r="T1873" t="s">
        <v>203</v>
      </c>
      <c r="U1873" t="s">
        <v>2856</v>
      </c>
      <c r="V1873" t="s">
        <v>2857</v>
      </c>
      <c r="W1873" t="s">
        <v>658</v>
      </c>
    </row>
    <row r="1874" spans="1:23" x14ac:dyDescent="0.25">
      <c r="A1874" s="15">
        <v>43246</v>
      </c>
      <c r="B1874" t="s">
        <v>295</v>
      </c>
      <c r="C1874" t="s">
        <v>212</v>
      </c>
      <c r="E1874" t="s">
        <v>195</v>
      </c>
      <c r="F1874">
        <v>192.05</v>
      </c>
      <c r="G1874">
        <v>192.05</v>
      </c>
      <c r="H1874" t="s">
        <v>196</v>
      </c>
      <c r="I1874" t="s">
        <v>197</v>
      </c>
      <c r="J1874">
        <v>192.05</v>
      </c>
      <c r="K1874">
        <v>192.05</v>
      </c>
      <c r="L1874" t="s">
        <v>295</v>
      </c>
      <c r="M1874" t="s">
        <v>198</v>
      </c>
      <c r="N1874" t="s">
        <v>199</v>
      </c>
      <c r="O1874">
        <v>0</v>
      </c>
      <c r="P1874" t="s">
        <v>200</v>
      </c>
      <c r="Q1874">
        <v>52187</v>
      </c>
      <c r="R1874" t="s">
        <v>201</v>
      </c>
      <c r="S1874" t="s">
        <v>202</v>
      </c>
      <c r="T1874" t="s">
        <v>203</v>
      </c>
      <c r="U1874" t="s">
        <v>2858</v>
      </c>
      <c r="V1874" t="s">
        <v>2859</v>
      </c>
      <c r="W1874" t="s">
        <v>658</v>
      </c>
    </row>
    <row r="1875" spans="1:23" x14ac:dyDescent="0.25">
      <c r="A1875" s="15">
        <v>43246</v>
      </c>
      <c r="B1875" t="s">
        <v>285</v>
      </c>
      <c r="C1875" t="s">
        <v>211</v>
      </c>
      <c r="E1875" t="s">
        <v>195</v>
      </c>
      <c r="F1875">
        <v>1144.05</v>
      </c>
      <c r="G1875">
        <v>1144.05</v>
      </c>
      <c r="H1875" t="s">
        <v>196</v>
      </c>
      <c r="I1875" t="s">
        <v>197</v>
      </c>
      <c r="J1875">
        <v>1144.05</v>
      </c>
      <c r="K1875">
        <v>1144.05</v>
      </c>
      <c r="L1875" t="s">
        <v>285</v>
      </c>
      <c r="M1875" t="s">
        <v>198</v>
      </c>
      <c r="N1875" t="s">
        <v>199</v>
      </c>
      <c r="O1875">
        <v>0</v>
      </c>
      <c r="P1875" t="s">
        <v>200</v>
      </c>
      <c r="Q1875">
        <v>53966</v>
      </c>
      <c r="R1875" t="s">
        <v>201</v>
      </c>
      <c r="S1875" t="s">
        <v>202</v>
      </c>
      <c r="T1875" t="s">
        <v>203</v>
      </c>
      <c r="U1875" t="s">
        <v>2860</v>
      </c>
      <c r="V1875" t="s">
        <v>2861</v>
      </c>
      <c r="W1875" t="s">
        <v>658</v>
      </c>
    </row>
    <row r="1876" spans="1:23" x14ac:dyDescent="0.25">
      <c r="A1876" s="15">
        <v>43246</v>
      </c>
      <c r="B1876" t="s">
        <v>285</v>
      </c>
      <c r="C1876" t="s">
        <v>212</v>
      </c>
      <c r="E1876" t="s">
        <v>195</v>
      </c>
      <c r="F1876">
        <v>1681.82</v>
      </c>
      <c r="G1876">
        <v>1681.82</v>
      </c>
      <c r="H1876" t="s">
        <v>196</v>
      </c>
      <c r="I1876" t="s">
        <v>197</v>
      </c>
      <c r="J1876">
        <v>1681.82</v>
      </c>
      <c r="K1876">
        <v>1681.82</v>
      </c>
      <c r="L1876" t="s">
        <v>285</v>
      </c>
      <c r="M1876" t="s">
        <v>198</v>
      </c>
      <c r="N1876" t="s">
        <v>199</v>
      </c>
      <c r="O1876">
        <v>0</v>
      </c>
      <c r="P1876" t="s">
        <v>200</v>
      </c>
      <c r="Q1876">
        <v>53983</v>
      </c>
      <c r="R1876" t="s">
        <v>201</v>
      </c>
      <c r="S1876" t="s">
        <v>202</v>
      </c>
      <c r="T1876" t="s">
        <v>203</v>
      </c>
      <c r="U1876" t="s">
        <v>2862</v>
      </c>
      <c r="V1876" t="s">
        <v>2863</v>
      </c>
      <c r="W1876" t="s">
        <v>658</v>
      </c>
    </row>
    <row r="1877" spans="1:23" x14ac:dyDescent="0.25">
      <c r="A1877" s="15">
        <v>43246</v>
      </c>
      <c r="B1877" t="s">
        <v>306</v>
      </c>
      <c r="C1877" t="s">
        <v>208</v>
      </c>
      <c r="E1877" t="s">
        <v>195</v>
      </c>
      <c r="F1877">
        <v>4.95</v>
      </c>
      <c r="G1877">
        <v>4.95</v>
      </c>
      <c r="H1877" t="s">
        <v>196</v>
      </c>
      <c r="I1877" t="s">
        <v>197</v>
      </c>
      <c r="J1877">
        <v>4.95</v>
      </c>
      <c r="K1877">
        <v>4.95</v>
      </c>
      <c r="L1877" t="s">
        <v>306</v>
      </c>
      <c r="M1877" t="s">
        <v>198</v>
      </c>
      <c r="N1877" t="s">
        <v>307</v>
      </c>
      <c r="O1877">
        <v>0</v>
      </c>
      <c r="P1877" t="s">
        <v>200</v>
      </c>
      <c r="Q1877">
        <v>54049</v>
      </c>
      <c r="R1877" t="s">
        <v>201</v>
      </c>
      <c r="S1877" t="s">
        <v>202</v>
      </c>
      <c r="T1877" t="s">
        <v>203</v>
      </c>
      <c r="U1877" t="s">
        <v>2864</v>
      </c>
      <c r="V1877" t="s">
        <v>2865</v>
      </c>
      <c r="W1877" t="s">
        <v>658</v>
      </c>
    </row>
    <row r="1878" spans="1:23" x14ac:dyDescent="0.25">
      <c r="A1878" s="15">
        <v>43246</v>
      </c>
      <c r="B1878" t="s">
        <v>285</v>
      </c>
      <c r="C1878" t="s">
        <v>208</v>
      </c>
      <c r="E1878" t="s">
        <v>195</v>
      </c>
      <c r="F1878">
        <v>3317.65</v>
      </c>
      <c r="G1878">
        <v>3317.65</v>
      </c>
      <c r="H1878" t="s">
        <v>196</v>
      </c>
      <c r="I1878" t="s">
        <v>197</v>
      </c>
      <c r="J1878">
        <v>3317.65</v>
      </c>
      <c r="K1878">
        <v>3317.65</v>
      </c>
      <c r="L1878" t="s">
        <v>285</v>
      </c>
      <c r="M1878" t="s">
        <v>198</v>
      </c>
      <c r="N1878" t="s">
        <v>199</v>
      </c>
      <c r="O1878">
        <v>0</v>
      </c>
      <c r="P1878" t="s">
        <v>200</v>
      </c>
      <c r="Q1878">
        <v>54027</v>
      </c>
      <c r="R1878" t="s">
        <v>201</v>
      </c>
      <c r="S1878" t="s">
        <v>202</v>
      </c>
      <c r="T1878" t="s">
        <v>203</v>
      </c>
      <c r="U1878" t="s">
        <v>2866</v>
      </c>
      <c r="V1878" t="s">
        <v>2867</v>
      </c>
      <c r="W1878" t="s">
        <v>658</v>
      </c>
    </row>
    <row r="1879" spans="1:23" x14ac:dyDescent="0.25">
      <c r="A1879" s="15">
        <v>43248</v>
      </c>
      <c r="B1879" t="s">
        <v>1535</v>
      </c>
      <c r="C1879" t="s">
        <v>208</v>
      </c>
      <c r="E1879" t="s">
        <v>195</v>
      </c>
      <c r="F1879">
        <v>220</v>
      </c>
      <c r="G1879">
        <v>220</v>
      </c>
      <c r="H1879" t="s">
        <v>196</v>
      </c>
      <c r="I1879" t="s">
        <v>197</v>
      </c>
      <c r="J1879">
        <v>220</v>
      </c>
      <c r="K1879">
        <v>220</v>
      </c>
      <c r="L1879" t="s">
        <v>1535</v>
      </c>
      <c r="M1879" t="s">
        <v>198</v>
      </c>
      <c r="N1879" t="s">
        <v>199</v>
      </c>
      <c r="O1879">
        <v>0</v>
      </c>
      <c r="P1879" t="s">
        <v>200</v>
      </c>
      <c r="Q1879">
        <v>52159</v>
      </c>
      <c r="R1879" t="s">
        <v>201</v>
      </c>
      <c r="S1879" t="s">
        <v>202</v>
      </c>
      <c r="T1879" t="s">
        <v>203</v>
      </c>
      <c r="U1879" t="s">
        <v>2868</v>
      </c>
      <c r="V1879" t="s">
        <v>2869</v>
      </c>
      <c r="W1879" t="s">
        <v>658</v>
      </c>
    </row>
    <row r="1880" spans="1:23" x14ac:dyDescent="0.25">
      <c r="A1880" s="15">
        <v>43248</v>
      </c>
      <c r="B1880" t="s">
        <v>228</v>
      </c>
      <c r="C1880" t="s">
        <v>211</v>
      </c>
      <c r="E1880" t="s">
        <v>195</v>
      </c>
      <c r="F1880">
        <v>144.08000000000001</v>
      </c>
      <c r="G1880">
        <v>144.08000000000001</v>
      </c>
      <c r="H1880" t="s">
        <v>196</v>
      </c>
      <c r="I1880" t="s">
        <v>197</v>
      </c>
      <c r="J1880">
        <v>144.08000000000001</v>
      </c>
      <c r="K1880">
        <v>144.08000000000001</v>
      </c>
      <c r="L1880" t="s">
        <v>228</v>
      </c>
      <c r="M1880" t="s">
        <v>198</v>
      </c>
      <c r="N1880" t="s">
        <v>199</v>
      </c>
      <c r="O1880">
        <v>0</v>
      </c>
      <c r="P1880" t="s">
        <v>200</v>
      </c>
      <c r="Q1880">
        <v>53973</v>
      </c>
      <c r="R1880" t="s">
        <v>201</v>
      </c>
      <c r="S1880" t="s">
        <v>202</v>
      </c>
      <c r="T1880" t="s">
        <v>203</v>
      </c>
      <c r="U1880" t="s">
        <v>2870</v>
      </c>
      <c r="V1880" t="s">
        <v>2871</v>
      </c>
      <c r="W1880" t="s">
        <v>658</v>
      </c>
    </row>
    <row r="1881" spans="1:23" x14ac:dyDescent="0.25">
      <c r="A1881" s="15">
        <v>43248</v>
      </c>
      <c r="B1881" t="s">
        <v>475</v>
      </c>
      <c r="C1881" t="s">
        <v>211</v>
      </c>
      <c r="E1881" t="s">
        <v>195</v>
      </c>
      <c r="F1881">
        <v>494.15</v>
      </c>
      <c r="G1881">
        <v>494.15</v>
      </c>
      <c r="H1881" t="s">
        <v>196</v>
      </c>
      <c r="I1881" t="s">
        <v>197</v>
      </c>
      <c r="J1881">
        <v>494.15</v>
      </c>
      <c r="K1881">
        <v>494.15</v>
      </c>
      <c r="L1881" t="s">
        <v>475</v>
      </c>
      <c r="M1881" t="s">
        <v>198</v>
      </c>
      <c r="N1881" t="s">
        <v>199</v>
      </c>
      <c r="O1881">
        <v>0</v>
      </c>
      <c r="P1881" t="s">
        <v>200</v>
      </c>
      <c r="Q1881">
        <v>54205</v>
      </c>
      <c r="R1881" t="s">
        <v>201</v>
      </c>
      <c r="S1881" t="s">
        <v>202</v>
      </c>
      <c r="T1881" t="s">
        <v>203</v>
      </c>
      <c r="U1881" t="s">
        <v>2872</v>
      </c>
      <c r="V1881" t="s">
        <v>2873</v>
      </c>
      <c r="W1881" t="s">
        <v>658</v>
      </c>
    </row>
    <row r="1882" spans="1:23" x14ac:dyDescent="0.25">
      <c r="A1882" s="15">
        <v>43249</v>
      </c>
      <c r="B1882" t="s">
        <v>253</v>
      </c>
      <c r="C1882" t="s">
        <v>208</v>
      </c>
      <c r="E1882" t="s">
        <v>195</v>
      </c>
      <c r="F1882">
        <v>1800</v>
      </c>
      <c r="G1882">
        <v>1800</v>
      </c>
      <c r="H1882" t="s">
        <v>196</v>
      </c>
      <c r="I1882" t="s">
        <v>197</v>
      </c>
      <c r="J1882">
        <v>1800</v>
      </c>
      <c r="K1882">
        <v>1800</v>
      </c>
      <c r="L1882" t="s">
        <v>253</v>
      </c>
      <c r="M1882" t="s">
        <v>198</v>
      </c>
      <c r="N1882" t="s">
        <v>199</v>
      </c>
      <c r="O1882">
        <v>0</v>
      </c>
      <c r="P1882" t="s">
        <v>200</v>
      </c>
      <c r="Q1882">
        <v>52122</v>
      </c>
      <c r="R1882" t="s">
        <v>201</v>
      </c>
      <c r="S1882" t="s">
        <v>202</v>
      </c>
      <c r="T1882" t="s">
        <v>203</v>
      </c>
      <c r="U1882" t="s">
        <v>2874</v>
      </c>
      <c r="V1882" t="s">
        <v>2875</v>
      </c>
      <c r="W1882" t="s">
        <v>658</v>
      </c>
    </row>
    <row r="1883" spans="1:23" x14ac:dyDescent="0.25">
      <c r="A1883" s="15">
        <v>43249</v>
      </c>
      <c r="B1883" t="s">
        <v>480</v>
      </c>
      <c r="C1883" t="s">
        <v>208</v>
      </c>
      <c r="E1883" t="s">
        <v>195</v>
      </c>
      <c r="F1883">
        <v>350</v>
      </c>
      <c r="G1883">
        <v>350</v>
      </c>
      <c r="H1883" t="s">
        <v>196</v>
      </c>
      <c r="I1883" t="s">
        <v>197</v>
      </c>
      <c r="J1883">
        <v>350</v>
      </c>
      <c r="K1883">
        <v>350</v>
      </c>
      <c r="L1883" t="s">
        <v>480</v>
      </c>
      <c r="M1883" t="s">
        <v>198</v>
      </c>
      <c r="N1883" t="s">
        <v>199</v>
      </c>
      <c r="O1883">
        <v>0</v>
      </c>
      <c r="P1883" t="s">
        <v>200</v>
      </c>
      <c r="Q1883">
        <v>52123</v>
      </c>
      <c r="R1883" t="s">
        <v>201</v>
      </c>
      <c r="S1883" t="s">
        <v>202</v>
      </c>
      <c r="T1883" t="s">
        <v>203</v>
      </c>
      <c r="U1883" t="s">
        <v>2874</v>
      </c>
      <c r="V1883" t="s">
        <v>2876</v>
      </c>
      <c r="W1883" t="s">
        <v>658</v>
      </c>
    </row>
    <row r="1884" spans="1:23" x14ac:dyDescent="0.25">
      <c r="A1884" s="15">
        <v>43249</v>
      </c>
      <c r="B1884" t="s">
        <v>544</v>
      </c>
      <c r="C1884" t="s">
        <v>208</v>
      </c>
      <c r="E1884" t="s">
        <v>195</v>
      </c>
      <c r="F1884">
        <v>2.08</v>
      </c>
      <c r="G1884">
        <v>2.08</v>
      </c>
      <c r="H1884" t="s">
        <v>196</v>
      </c>
      <c r="I1884" t="s">
        <v>197</v>
      </c>
      <c r="J1884">
        <v>2.08</v>
      </c>
      <c r="K1884">
        <v>2.08</v>
      </c>
      <c r="L1884" t="s">
        <v>544</v>
      </c>
      <c r="M1884" t="s">
        <v>198</v>
      </c>
      <c r="N1884" t="s">
        <v>307</v>
      </c>
      <c r="O1884">
        <v>0</v>
      </c>
      <c r="P1884" t="s">
        <v>200</v>
      </c>
      <c r="Q1884">
        <v>54057</v>
      </c>
      <c r="R1884" t="s">
        <v>201</v>
      </c>
      <c r="S1884" t="s">
        <v>202</v>
      </c>
      <c r="T1884" t="s">
        <v>203</v>
      </c>
      <c r="U1884" t="s">
        <v>2877</v>
      </c>
      <c r="V1884" t="s">
        <v>2878</v>
      </c>
      <c r="W1884" t="s">
        <v>658</v>
      </c>
    </row>
    <row r="1885" spans="1:23" x14ac:dyDescent="0.25">
      <c r="A1885" s="15">
        <v>43250</v>
      </c>
      <c r="B1885" t="s">
        <v>262</v>
      </c>
      <c r="C1885" t="s">
        <v>208</v>
      </c>
      <c r="E1885" t="s">
        <v>195</v>
      </c>
      <c r="F1885">
        <v>5.85</v>
      </c>
      <c r="G1885">
        <v>5.85</v>
      </c>
      <c r="H1885" t="s">
        <v>196</v>
      </c>
      <c r="I1885" t="s">
        <v>197</v>
      </c>
      <c r="J1885">
        <v>5.85</v>
      </c>
      <c r="K1885">
        <v>5.85</v>
      </c>
      <c r="L1885" t="s">
        <v>262</v>
      </c>
      <c r="M1885" t="s">
        <v>198</v>
      </c>
      <c r="N1885" t="s">
        <v>245</v>
      </c>
      <c r="O1885">
        <v>0</v>
      </c>
      <c r="P1885" t="s">
        <v>200</v>
      </c>
      <c r="Q1885">
        <v>52132</v>
      </c>
      <c r="R1885" t="s">
        <v>201</v>
      </c>
      <c r="S1885" t="s">
        <v>202</v>
      </c>
      <c r="T1885" t="s">
        <v>203</v>
      </c>
      <c r="U1885" t="s">
        <v>2879</v>
      </c>
      <c r="V1885" t="s">
        <v>2880</v>
      </c>
      <c r="W1885" t="s">
        <v>658</v>
      </c>
    </row>
    <row r="1886" spans="1:23" x14ac:dyDescent="0.25">
      <c r="A1886" s="15">
        <v>43250</v>
      </c>
      <c r="B1886" t="s">
        <v>225</v>
      </c>
      <c r="C1886" t="s">
        <v>194</v>
      </c>
      <c r="E1886" t="s">
        <v>195</v>
      </c>
      <c r="F1886">
        <v>241.05</v>
      </c>
      <c r="G1886">
        <v>241.05</v>
      </c>
      <c r="H1886" t="s">
        <v>196</v>
      </c>
      <c r="I1886" t="s">
        <v>197</v>
      </c>
      <c r="J1886">
        <v>241.05</v>
      </c>
      <c r="K1886">
        <v>241.05</v>
      </c>
      <c r="L1886" t="s">
        <v>225</v>
      </c>
      <c r="M1886" t="s">
        <v>198</v>
      </c>
      <c r="N1886" t="s">
        <v>199</v>
      </c>
      <c r="O1886">
        <v>0</v>
      </c>
      <c r="P1886" t="s">
        <v>200</v>
      </c>
      <c r="Q1886">
        <v>52174</v>
      </c>
      <c r="R1886" t="s">
        <v>201</v>
      </c>
      <c r="S1886" t="s">
        <v>202</v>
      </c>
      <c r="T1886" t="s">
        <v>203</v>
      </c>
      <c r="U1886" t="s">
        <v>2881</v>
      </c>
      <c r="V1886" t="s">
        <v>2882</v>
      </c>
      <c r="W1886" t="s">
        <v>658</v>
      </c>
    </row>
    <row r="1887" spans="1:23" x14ac:dyDescent="0.25">
      <c r="A1887" s="15">
        <v>43250</v>
      </c>
      <c r="B1887" t="s">
        <v>475</v>
      </c>
      <c r="C1887" t="s">
        <v>207</v>
      </c>
      <c r="E1887" t="s">
        <v>195</v>
      </c>
      <c r="F1887">
        <v>872.97</v>
      </c>
      <c r="G1887">
        <v>872.97</v>
      </c>
      <c r="H1887" t="s">
        <v>196</v>
      </c>
      <c r="I1887" t="s">
        <v>197</v>
      </c>
      <c r="J1887">
        <v>872.97</v>
      </c>
      <c r="K1887">
        <v>872.97</v>
      </c>
      <c r="L1887" t="s">
        <v>475</v>
      </c>
      <c r="M1887" t="s">
        <v>198</v>
      </c>
      <c r="N1887" t="s">
        <v>199</v>
      </c>
      <c r="O1887">
        <v>0</v>
      </c>
      <c r="P1887" t="s">
        <v>200</v>
      </c>
      <c r="Q1887">
        <v>52200</v>
      </c>
      <c r="R1887" t="s">
        <v>201</v>
      </c>
      <c r="S1887" t="s">
        <v>202</v>
      </c>
      <c r="T1887" t="s">
        <v>203</v>
      </c>
      <c r="U1887" t="s">
        <v>2883</v>
      </c>
      <c r="V1887" t="s">
        <v>2884</v>
      </c>
      <c r="W1887" t="s">
        <v>658</v>
      </c>
    </row>
    <row r="1888" spans="1:23" x14ac:dyDescent="0.25">
      <c r="A1888" s="15">
        <v>43250</v>
      </c>
      <c r="B1888" t="s">
        <v>257</v>
      </c>
      <c r="C1888" t="s">
        <v>212</v>
      </c>
      <c r="E1888" t="s">
        <v>195</v>
      </c>
      <c r="F1888">
        <v>75.36</v>
      </c>
      <c r="G1888">
        <v>75.36</v>
      </c>
      <c r="H1888" t="s">
        <v>196</v>
      </c>
      <c r="I1888" t="s">
        <v>197</v>
      </c>
      <c r="J1888">
        <v>75.36</v>
      </c>
      <c r="K1888">
        <v>75.36</v>
      </c>
      <c r="L1888" t="s">
        <v>257</v>
      </c>
      <c r="M1888" t="s">
        <v>198</v>
      </c>
      <c r="N1888" t="s">
        <v>199</v>
      </c>
      <c r="O1888">
        <v>0</v>
      </c>
      <c r="P1888" t="s">
        <v>200</v>
      </c>
      <c r="Q1888">
        <v>53984</v>
      </c>
      <c r="R1888" t="s">
        <v>201</v>
      </c>
      <c r="S1888" t="s">
        <v>202</v>
      </c>
      <c r="T1888" t="s">
        <v>203</v>
      </c>
      <c r="U1888" t="s">
        <v>2885</v>
      </c>
      <c r="V1888" t="s">
        <v>2886</v>
      </c>
      <c r="W1888" t="s">
        <v>658</v>
      </c>
    </row>
    <row r="1889" spans="1:23" x14ac:dyDescent="0.25">
      <c r="A1889" s="15">
        <v>43250</v>
      </c>
      <c r="B1889" t="s">
        <v>228</v>
      </c>
      <c r="C1889" t="s">
        <v>211</v>
      </c>
      <c r="E1889" t="s">
        <v>195</v>
      </c>
      <c r="F1889">
        <v>108.3</v>
      </c>
      <c r="G1889">
        <v>108.3</v>
      </c>
      <c r="H1889" t="s">
        <v>196</v>
      </c>
      <c r="I1889" t="s">
        <v>197</v>
      </c>
      <c r="J1889">
        <v>108.3</v>
      </c>
      <c r="K1889">
        <v>108.3</v>
      </c>
      <c r="L1889" t="s">
        <v>228</v>
      </c>
      <c r="M1889" t="s">
        <v>198</v>
      </c>
      <c r="N1889" t="s">
        <v>199</v>
      </c>
      <c r="O1889">
        <v>0</v>
      </c>
      <c r="P1889" t="s">
        <v>200</v>
      </c>
      <c r="Q1889">
        <v>53991</v>
      </c>
      <c r="R1889" t="s">
        <v>201</v>
      </c>
      <c r="S1889" t="s">
        <v>202</v>
      </c>
      <c r="T1889" t="s">
        <v>203</v>
      </c>
      <c r="U1889" t="s">
        <v>2887</v>
      </c>
      <c r="V1889" t="s">
        <v>2888</v>
      </c>
      <c r="W1889" t="s">
        <v>658</v>
      </c>
    </row>
    <row r="1890" spans="1:23" x14ac:dyDescent="0.25">
      <c r="A1890" s="15">
        <v>43250</v>
      </c>
      <c r="B1890" t="s">
        <v>475</v>
      </c>
      <c r="C1890" t="s">
        <v>208</v>
      </c>
      <c r="E1890" t="s">
        <v>195</v>
      </c>
      <c r="F1890">
        <v>903.95</v>
      </c>
      <c r="G1890">
        <v>903.95</v>
      </c>
      <c r="H1890" t="s">
        <v>196</v>
      </c>
      <c r="I1890" t="s">
        <v>197</v>
      </c>
      <c r="J1890">
        <v>903.95</v>
      </c>
      <c r="K1890">
        <v>903.95</v>
      </c>
      <c r="L1890" t="s">
        <v>475</v>
      </c>
      <c r="M1890" t="s">
        <v>198</v>
      </c>
      <c r="N1890" t="s">
        <v>199</v>
      </c>
      <c r="O1890">
        <v>0</v>
      </c>
      <c r="P1890" t="s">
        <v>200</v>
      </c>
      <c r="Q1890">
        <v>54032</v>
      </c>
      <c r="R1890" t="s">
        <v>201</v>
      </c>
      <c r="S1890" t="s">
        <v>202</v>
      </c>
      <c r="T1890" t="s">
        <v>203</v>
      </c>
      <c r="U1890" t="s">
        <v>2889</v>
      </c>
      <c r="V1890" t="s">
        <v>2890</v>
      </c>
      <c r="W1890" t="s">
        <v>658</v>
      </c>
    </row>
    <row r="1891" spans="1:23" x14ac:dyDescent="0.25">
      <c r="A1891" s="15">
        <v>43250</v>
      </c>
      <c r="B1891" t="s">
        <v>228</v>
      </c>
      <c r="C1891" t="s">
        <v>208</v>
      </c>
      <c r="E1891" t="s">
        <v>195</v>
      </c>
      <c r="F1891">
        <v>576.15</v>
      </c>
      <c r="G1891">
        <v>576.15</v>
      </c>
      <c r="H1891" t="s">
        <v>196</v>
      </c>
      <c r="I1891" t="s">
        <v>197</v>
      </c>
      <c r="J1891">
        <v>576.15</v>
      </c>
      <c r="K1891">
        <v>576.15</v>
      </c>
      <c r="L1891" t="s">
        <v>228</v>
      </c>
      <c r="M1891" t="s">
        <v>198</v>
      </c>
      <c r="N1891" t="s">
        <v>199</v>
      </c>
      <c r="O1891">
        <v>0</v>
      </c>
      <c r="P1891" t="s">
        <v>200</v>
      </c>
      <c r="Q1891">
        <v>54039</v>
      </c>
      <c r="R1891" t="s">
        <v>201</v>
      </c>
      <c r="S1891" t="s">
        <v>202</v>
      </c>
      <c r="T1891" t="s">
        <v>203</v>
      </c>
      <c r="U1891" t="s">
        <v>2891</v>
      </c>
      <c r="V1891" t="s">
        <v>2892</v>
      </c>
      <c r="W1891" t="s">
        <v>658</v>
      </c>
    </row>
    <row r="1892" spans="1:23" x14ac:dyDescent="0.25">
      <c r="A1892" s="15">
        <v>43250</v>
      </c>
      <c r="B1892" t="s">
        <v>228</v>
      </c>
      <c r="C1892" t="s">
        <v>212</v>
      </c>
      <c r="E1892" t="s">
        <v>195</v>
      </c>
      <c r="F1892">
        <v>1005.1</v>
      </c>
      <c r="G1892">
        <v>1005.1</v>
      </c>
      <c r="H1892" t="s">
        <v>196</v>
      </c>
      <c r="I1892" t="s">
        <v>197</v>
      </c>
      <c r="J1892">
        <v>1005.1</v>
      </c>
      <c r="K1892">
        <v>1005.1</v>
      </c>
      <c r="L1892" t="s">
        <v>228</v>
      </c>
      <c r="M1892" t="s">
        <v>198</v>
      </c>
      <c r="N1892" t="s">
        <v>199</v>
      </c>
      <c r="O1892">
        <v>0</v>
      </c>
      <c r="P1892" t="s">
        <v>200</v>
      </c>
      <c r="Q1892">
        <v>54087</v>
      </c>
      <c r="R1892" t="s">
        <v>201</v>
      </c>
      <c r="S1892" t="s">
        <v>202</v>
      </c>
      <c r="T1892" t="s">
        <v>203</v>
      </c>
      <c r="U1892" t="s">
        <v>2893</v>
      </c>
      <c r="V1892" t="s">
        <v>2894</v>
      </c>
      <c r="W1892" t="s">
        <v>658</v>
      </c>
    </row>
    <row r="1893" spans="1:23" x14ac:dyDescent="0.25">
      <c r="A1893" s="15">
        <v>43250</v>
      </c>
      <c r="B1893" t="s">
        <v>428</v>
      </c>
      <c r="C1893" t="s">
        <v>211</v>
      </c>
      <c r="E1893" t="s">
        <v>195</v>
      </c>
      <c r="F1893">
        <v>71</v>
      </c>
      <c r="G1893">
        <v>71</v>
      </c>
      <c r="H1893" t="s">
        <v>196</v>
      </c>
      <c r="I1893" t="s">
        <v>197</v>
      </c>
      <c r="J1893">
        <v>71</v>
      </c>
      <c r="K1893">
        <v>71</v>
      </c>
      <c r="L1893" t="s">
        <v>428</v>
      </c>
      <c r="M1893" t="s">
        <v>198</v>
      </c>
      <c r="N1893" t="s">
        <v>199</v>
      </c>
      <c r="O1893">
        <v>0</v>
      </c>
      <c r="P1893" t="s">
        <v>200</v>
      </c>
      <c r="Q1893">
        <v>54104</v>
      </c>
      <c r="R1893" t="s">
        <v>201</v>
      </c>
      <c r="S1893" t="s">
        <v>202</v>
      </c>
      <c r="T1893" t="s">
        <v>203</v>
      </c>
      <c r="U1893" t="s">
        <v>2895</v>
      </c>
      <c r="V1893" t="s">
        <v>2896</v>
      </c>
      <c r="W1893" t="s">
        <v>658</v>
      </c>
    </row>
    <row r="1894" spans="1:23" x14ac:dyDescent="0.25">
      <c r="A1894" s="15">
        <v>43250</v>
      </c>
      <c r="B1894" t="s">
        <v>428</v>
      </c>
      <c r="C1894" t="s">
        <v>208</v>
      </c>
      <c r="E1894" t="s">
        <v>195</v>
      </c>
      <c r="F1894">
        <v>135</v>
      </c>
      <c r="G1894">
        <v>135</v>
      </c>
      <c r="H1894" t="s">
        <v>196</v>
      </c>
      <c r="I1894" t="s">
        <v>197</v>
      </c>
      <c r="J1894">
        <v>135</v>
      </c>
      <c r="K1894">
        <v>135</v>
      </c>
      <c r="L1894" t="s">
        <v>428</v>
      </c>
      <c r="M1894" t="s">
        <v>198</v>
      </c>
      <c r="N1894" t="s">
        <v>199</v>
      </c>
      <c r="O1894">
        <v>0</v>
      </c>
      <c r="P1894" t="s">
        <v>200</v>
      </c>
      <c r="Q1894">
        <v>54104</v>
      </c>
      <c r="R1894" t="s">
        <v>201</v>
      </c>
      <c r="S1894" t="s">
        <v>202</v>
      </c>
      <c r="T1894" t="s">
        <v>203</v>
      </c>
      <c r="U1894" t="s">
        <v>2895</v>
      </c>
      <c r="V1894" t="s">
        <v>2896</v>
      </c>
      <c r="W1894" t="s">
        <v>658</v>
      </c>
    </row>
    <row r="1895" spans="1:23" x14ac:dyDescent="0.25">
      <c r="A1895" s="15">
        <v>43250</v>
      </c>
      <c r="B1895" t="s">
        <v>428</v>
      </c>
      <c r="C1895" t="s">
        <v>212</v>
      </c>
      <c r="E1895" t="s">
        <v>195</v>
      </c>
      <c r="F1895">
        <v>687</v>
      </c>
      <c r="G1895">
        <v>687</v>
      </c>
      <c r="H1895" t="s">
        <v>196</v>
      </c>
      <c r="I1895" t="s">
        <v>197</v>
      </c>
      <c r="J1895">
        <v>687</v>
      </c>
      <c r="K1895">
        <v>687</v>
      </c>
      <c r="L1895" t="s">
        <v>428</v>
      </c>
      <c r="M1895" t="s">
        <v>198</v>
      </c>
      <c r="N1895" t="s">
        <v>199</v>
      </c>
      <c r="O1895">
        <v>0</v>
      </c>
      <c r="P1895" t="s">
        <v>200</v>
      </c>
      <c r="Q1895">
        <v>54104</v>
      </c>
      <c r="R1895" t="s">
        <v>201</v>
      </c>
      <c r="S1895" t="s">
        <v>202</v>
      </c>
      <c r="T1895" t="s">
        <v>203</v>
      </c>
      <c r="U1895" t="s">
        <v>2895</v>
      </c>
      <c r="V1895" t="s">
        <v>2896</v>
      </c>
      <c r="W1895" t="s">
        <v>658</v>
      </c>
    </row>
    <row r="1896" spans="1:23" x14ac:dyDescent="0.25">
      <c r="A1896" s="15">
        <v>43250</v>
      </c>
      <c r="B1896" t="s">
        <v>475</v>
      </c>
      <c r="C1896" t="s">
        <v>207</v>
      </c>
      <c r="E1896" t="s">
        <v>195</v>
      </c>
      <c r="F1896">
        <v>174.59</v>
      </c>
      <c r="G1896">
        <v>174.59</v>
      </c>
      <c r="H1896" t="s">
        <v>196</v>
      </c>
      <c r="I1896" t="s">
        <v>197</v>
      </c>
      <c r="J1896">
        <v>174.59</v>
      </c>
      <c r="K1896">
        <v>174.59</v>
      </c>
      <c r="L1896" t="s">
        <v>475</v>
      </c>
      <c r="M1896" t="s">
        <v>198</v>
      </c>
      <c r="N1896" t="s">
        <v>199</v>
      </c>
      <c r="O1896">
        <v>0</v>
      </c>
      <c r="P1896" t="s">
        <v>200</v>
      </c>
      <c r="Q1896">
        <v>54339</v>
      </c>
      <c r="R1896" t="s">
        <v>201</v>
      </c>
      <c r="S1896" t="s">
        <v>202</v>
      </c>
      <c r="T1896" t="s">
        <v>203</v>
      </c>
      <c r="U1896" t="s">
        <v>2897</v>
      </c>
      <c r="V1896" t="s">
        <v>2898</v>
      </c>
      <c r="W1896" t="s">
        <v>658</v>
      </c>
    </row>
    <row r="1897" spans="1:23" x14ac:dyDescent="0.25">
      <c r="A1897" s="15">
        <v>43251</v>
      </c>
      <c r="B1897" t="s">
        <v>310</v>
      </c>
      <c r="C1897" t="s">
        <v>208</v>
      </c>
      <c r="E1897" t="s">
        <v>195</v>
      </c>
      <c r="F1897">
        <v>0.04</v>
      </c>
      <c r="G1897">
        <v>0.04</v>
      </c>
      <c r="H1897" t="s">
        <v>196</v>
      </c>
      <c r="I1897" t="s">
        <v>197</v>
      </c>
      <c r="J1897">
        <v>0.04</v>
      </c>
      <c r="K1897">
        <v>0.04</v>
      </c>
      <c r="L1897" t="s">
        <v>310</v>
      </c>
      <c r="M1897" t="s">
        <v>198</v>
      </c>
      <c r="N1897" t="s">
        <v>307</v>
      </c>
      <c r="O1897">
        <v>0</v>
      </c>
      <c r="P1897" t="s">
        <v>200</v>
      </c>
      <c r="Q1897">
        <v>52057</v>
      </c>
      <c r="R1897" t="s">
        <v>201</v>
      </c>
      <c r="S1897" t="s">
        <v>202</v>
      </c>
      <c r="T1897" t="s">
        <v>203</v>
      </c>
      <c r="U1897" t="s">
        <v>2899</v>
      </c>
      <c r="V1897" t="s">
        <v>2900</v>
      </c>
      <c r="W1897" t="s">
        <v>658</v>
      </c>
    </row>
    <row r="1898" spans="1:23" x14ac:dyDescent="0.25">
      <c r="A1898" s="15">
        <v>43251</v>
      </c>
      <c r="B1898" t="s">
        <v>310</v>
      </c>
      <c r="C1898" t="s">
        <v>208</v>
      </c>
      <c r="E1898" t="s">
        <v>195</v>
      </c>
      <c r="F1898">
        <v>0.01</v>
      </c>
      <c r="G1898">
        <v>0.01</v>
      </c>
      <c r="H1898" t="s">
        <v>196</v>
      </c>
      <c r="I1898" t="s">
        <v>197</v>
      </c>
      <c r="J1898">
        <v>0.01</v>
      </c>
      <c r="K1898">
        <v>0.01</v>
      </c>
      <c r="L1898" t="s">
        <v>310</v>
      </c>
      <c r="M1898" t="s">
        <v>198</v>
      </c>
      <c r="N1898" t="s">
        <v>307</v>
      </c>
      <c r="O1898">
        <v>0</v>
      </c>
      <c r="P1898" t="s">
        <v>200</v>
      </c>
      <c r="Q1898">
        <v>52060</v>
      </c>
      <c r="R1898" t="s">
        <v>201</v>
      </c>
      <c r="S1898" t="s">
        <v>202</v>
      </c>
      <c r="T1898" t="s">
        <v>203</v>
      </c>
      <c r="U1898" t="s">
        <v>2901</v>
      </c>
      <c r="V1898" t="s">
        <v>2902</v>
      </c>
      <c r="W1898" t="s">
        <v>658</v>
      </c>
    </row>
    <row r="1899" spans="1:23" x14ac:dyDescent="0.25">
      <c r="A1899" s="15">
        <v>43251</v>
      </c>
      <c r="B1899" t="s">
        <v>310</v>
      </c>
      <c r="C1899" t="s">
        <v>211</v>
      </c>
      <c r="E1899" t="s">
        <v>195</v>
      </c>
      <c r="F1899">
        <v>0.01</v>
      </c>
      <c r="G1899">
        <v>0.01</v>
      </c>
      <c r="H1899" t="s">
        <v>196</v>
      </c>
      <c r="I1899" t="s">
        <v>197</v>
      </c>
      <c r="J1899">
        <v>0.01</v>
      </c>
      <c r="K1899">
        <v>0.01</v>
      </c>
      <c r="L1899" t="s">
        <v>310</v>
      </c>
      <c r="M1899" t="s">
        <v>198</v>
      </c>
      <c r="N1899" t="s">
        <v>307</v>
      </c>
      <c r="O1899">
        <v>0</v>
      </c>
      <c r="P1899" t="s">
        <v>200</v>
      </c>
      <c r="Q1899">
        <v>52063</v>
      </c>
      <c r="R1899" t="s">
        <v>201</v>
      </c>
      <c r="S1899" t="s">
        <v>202</v>
      </c>
      <c r="T1899" t="s">
        <v>203</v>
      </c>
      <c r="U1899" t="s">
        <v>2903</v>
      </c>
      <c r="V1899" t="s">
        <v>2904</v>
      </c>
      <c r="W1899" t="s">
        <v>658</v>
      </c>
    </row>
    <row r="1900" spans="1:23" x14ac:dyDescent="0.25">
      <c r="A1900" s="15">
        <v>43251</v>
      </c>
      <c r="B1900" t="s">
        <v>310</v>
      </c>
      <c r="C1900" t="s">
        <v>212</v>
      </c>
      <c r="E1900" t="s">
        <v>195</v>
      </c>
      <c r="F1900">
        <v>0.01</v>
      </c>
      <c r="G1900">
        <v>0.01</v>
      </c>
      <c r="H1900" t="s">
        <v>196</v>
      </c>
      <c r="I1900" t="s">
        <v>197</v>
      </c>
      <c r="J1900">
        <v>0.01</v>
      </c>
      <c r="K1900">
        <v>0.01</v>
      </c>
      <c r="L1900" t="s">
        <v>310</v>
      </c>
      <c r="M1900" t="s">
        <v>198</v>
      </c>
      <c r="N1900" t="s">
        <v>307</v>
      </c>
      <c r="O1900">
        <v>0</v>
      </c>
      <c r="P1900" t="s">
        <v>200</v>
      </c>
      <c r="Q1900">
        <v>52091</v>
      </c>
      <c r="R1900" t="s">
        <v>201</v>
      </c>
      <c r="S1900" t="s">
        <v>202</v>
      </c>
      <c r="T1900" t="s">
        <v>203</v>
      </c>
      <c r="U1900" t="s">
        <v>2905</v>
      </c>
      <c r="V1900" t="s">
        <v>2906</v>
      </c>
      <c r="W1900" t="s">
        <v>658</v>
      </c>
    </row>
    <row r="1901" spans="1:23" x14ac:dyDescent="0.25">
      <c r="A1901" s="15">
        <v>43251</v>
      </c>
      <c r="B1901" t="s">
        <v>310</v>
      </c>
      <c r="C1901" t="s">
        <v>212</v>
      </c>
      <c r="E1901" t="s">
        <v>195</v>
      </c>
      <c r="F1901">
        <v>0.02</v>
      </c>
      <c r="G1901">
        <v>0.02</v>
      </c>
      <c r="H1901" t="s">
        <v>196</v>
      </c>
      <c r="I1901" t="s">
        <v>197</v>
      </c>
      <c r="J1901">
        <v>0.02</v>
      </c>
      <c r="K1901">
        <v>0.02</v>
      </c>
      <c r="L1901" t="s">
        <v>310</v>
      </c>
      <c r="M1901" t="s">
        <v>198</v>
      </c>
      <c r="N1901" t="s">
        <v>307</v>
      </c>
      <c r="O1901">
        <v>0</v>
      </c>
      <c r="P1901" t="s">
        <v>200</v>
      </c>
      <c r="Q1901">
        <v>52093</v>
      </c>
      <c r="R1901" t="s">
        <v>201</v>
      </c>
      <c r="S1901" t="s">
        <v>202</v>
      </c>
      <c r="T1901" t="s">
        <v>203</v>
      </c>
      <c r="U1901" t="s">
        <v>2907</v>
      </c>
      <c r="V1901" t="s">
        <v>2908</v>
      </c>
      <c r="W1901" t="s">
        <v>658</v>
      </c>
    </row>
    <row r="1902" spans="1:23" x14ac:dyDescent="0.25">
      <c r="A1902" s="15">
        <v>43251</v>
      </c>
      <c r="B1902" t="s">
        <v>310</v>
      </c>
      <c r="C1902" t="s">
        <v>212</v>
      </c>
      <c r="E1902" t="s">
        <v>195</v>
      </c>
      <c r="F1902">
        <v>0.03</v>
      </c>
      <c r="G1902">
        <v>0.03</v>
      </c>
      <c r="H1902" t="s">
        <v>196</v>
      </c>
      <c r="I1902" t="s">
        <v>197</v>
      </c>
      <c r="J1902">
        <v>0.03</v>
      </c>
      <c r="K1902">
        <v>0.03</v>
      </c>
      <c r="L1902" t="s">
        <v>310</v>
      </c>
      <c r="M1902" t="s">
        <v>198</v>
      </c>
      <c r="N1902" t="s">
        <v>307</v>
      </c>
      <c r="O1902">
        <v>0</v>
      </c>
      <c r="P1902" t="s">
        <v>200</v>
      </c>
      <c r="Q1902">
        <v>52097</v>
      </c>
      <c r="R1902" t="s">
        <v>201</v>
      </c>
      <c r="S1902" t="s">
        <v>202</v>
      </c>
      <c r="T1902" t="s">
        <v>203</v>
      </c>
      <c r="U1902" t="s">
        <v>2909</v>
      </c>
      <c r="V1902" t="s">
        <v>2910</v>
      </c>
      <c r="W1902" t="s">
        <v>658</v>
      </c>
    </row>
    <row r="1903" spans="1:23" x14ac:dyDescent="0.25">
      <c r="A1903" s="15">
        <v>43251</v>
      </c>
      <c r="B1903" t="s">
        <v>310</v>
      </c>
      <c r="C1903" t="s">
        <v>212</v>
      </c>
      <c r="E1903" t="s">
        <v>195</v>
      </c>
      <c r="F1903">
        <v>0.04</v>
      </c>
      <c r="G1903">
        <v>0.04</v>
      </c>
      <c r="H1903" t="s">
        <v>196</v>
      </c>
      <c r="I1903" t="s">
        <v>197</v>
      </c>
      <c r="J1903">
        <v>0.04</v>
      </c>
      <c r="K1903">
        <v>0.04</v>
      </c>
      <c r="L1903" t="s">
        <v>310</v>
      </c>
      <c r="M1903" t="s">
        <v>198</v>
      </c>
      <c r="N1903" t="s">
        <v>307</v>
      </c>
      <c r="O1903">
        <v>0</v>
      </c>
      <c r="P1903" t="s">
        <v>200</v>
      </c>
      <c r="Q1903">
        <v>52098</v>
      </c>
      <c r="R1903" t="s">
        <v>201</v>
      </c>
      <c r="S1903" t="s">
        <v>202</v>
      </c>
      <c r="T1903" t="s">
        <v>203</v>
      </c>
      <c r="U1903" t="s">
        <v>2911</v>
      </c>
      <c r="V1903" t="s">
        <v>2912</v>
      </c>
      <c r="W1903" t="s">
        <v>658</v>
      </c>
    </row>
    <row r="1904" spans="1:23" x14ac:dyDescent="0.25">
      <c r="A1904" s="15">
        <v>43251</v>
      </c>
      <c r="B1904" t="s">
        <v>521</v>
      </c>
      <c r="C1904" t="s">
        <v>212</v>
      </c>
      <c r="E1904" t="s">
        <v>195</v>
      </c>
      <c r="F1904">
        <v>6080.39</v>
      </c>
      <c r="G1904">
        <v>6080.39</v>
      </c>
      <c r="H1904" t="s">
        <v>196</v>
      </c>
      <c r="I1904" t="s">
        <v>197</v>
      </c>
      <c r="J1904">
        <v>6080.39</v>
      </c>
      <c r="K1904">
        <v>6080.39</v>
      </c>
      <c r="L1904" t="s">
        <v>521</v>
      </c>
      <c r="M1904" t="s">
        <v>198</v>
      </c>
      <c r="N1904" t="s">
        <v>518</v>
      </c>
      <c r="O1904">
        <v>0</v>
      </c>
      <c r="P1904" t="s">
        <v>200</v>
      </c>
      <c r="Q1904">
        <v>52160</v>
      </c>
      <c r="R1904" t="s">
        <v>201</v>
      </c>
      <c r="S1904" t="s">
        <v>202</v>
      </c>
      <c r="T1904" t="s">
        <v>203</v>
      </c>
      <c r="U1904" t="s">
        <v>2913</v>
      </c>
      <c r="V1904" t="s">
        <v>2914</v>
      </c>
      <c r="W1904" t="s">
        <v>658</v>
      </c>
    </row>
    <row r="1905" spans="1:23" x14ac:dyDescent="0.25">
      <c r="A1905" s="15">
        <v>43251</v>
      </c>
      <c r="B1905" t="s">
        <v>521</v>
      </c>
      <c r="C1905" t="s">
        <v>211</v>
      </c>
      <c r="E1905" t="s">
        <v>195</v>
      </c>
      <c r="F1905">
        <v>2600.42</v>
      </c>
      <c r="G1905">
        <v>2600.42</v>
      </c>
      <c r="H1905" t="s">
        <v>196</v>
      </c>
      <c r="I1905" t="s">
        <v>197</v>
      </c>
      <c r="J1905">
        <v>2600.42</v>
      </c>
      <c r="K1905">
        <v>2600.42</v>
      </c>
      <c r="L1905" t="s">
        <v>521</v>
      </c>
      <c r="M1905" t="s">
        <v>198</v>
      </c>
      <c r="N1905" t="s">
        <v>518</v>
      </c>
      <c r="O1905">
        <v>0</v>
      </c>
      <c r="P1905" t="s">
        <v>200</v>
      </c>
      <c r="Q1905">
        <v>52160</v>
      </c>
      <c r="R1905" t="s">
        <v>201</v>
      </c>
      <c r="S1905" t="s">
        <v>202</v>
      </c>
      <c r="T1905" t="s">
        <v>203</v>
      </c>
      <c r="U1905" t="s">
        <v>2913</v>
      </c>
      <c r="V1905" t="s">
        <v>2914</v>
      </c>
      <c r="W1905" t="s">
        <v>658</v>
      </c>
    </row>
    <row r="1906" spans="1:23" x14ac:dyDescent="0.25">
      <c r="A1906" s="15">
        <v>43251</v>
      </c>
      <c r="B1906" t="s">
        <v>521</v>
      </c>
      <c r="C1906" t="s">
        <v>208</v>
      </c>
      <c r="E1906" t="s">
        <v>195</v>
      </c>
      <c r="F1906">
        <v>11118.16</v>
      </c>
      <c r="G1906">
        <v>11118.16</v>
      </c>
      <c r="H1906" t="s">
        <v>196</v>
      </c>
      <c r="I1906" t="s">
        <v>197</v>
      </c>
      <c r="J1906">
        <v>11118.16</v>
      </c>
      <c r="K1906">
        <v>11118.16</v>
      </c>
      <c r="L1906" t="s">
        <v>521</v>
      </c>
      <c r="M1906" t="s">
        <v>198</v>
      </c>
      <c r="N1906" t="s">
        <v>518</v>
      </c>
      <c r="O1906">
        <v>0</v>
      </c>
      <c r="P1906" t="s">
        <v>200</v>
      </c>
      <c r="Q1906">
        <v>52160</v>
      </c>
      <c r="R1906" t="s">
        <v>201</v>
      </c>
      <c r="S1906" t="s">
        <v>202</v>
      </c>
      <c r="T1906" t="s">
        <v>203</v>
      </c>
      <c r="U1906" t="s">
        <v>2913</v>
      </c>
      <c r="V1906" t="s">
        <v>2914</v>
      </c>
      <c r="W1906" t="s">
        <v>658</v>
      </c>
    </row>
    <row r="1907" spans="1:23" x14ac:dyDescent="0.25">
      <c r="A1907" s="15">
        <v>43251</v>
      </c>
      <c r="B1907" t="s">
        <v>521</v>
      </c>
      <c r="C1907" t="s">
        <v>207</v>
      </c>
      <c r="E1907" t="s">
        <v>195</v>
      </c>
      <c r="F1907">
        <v>5567.55</v>
      </c>
      <c r="G1907">
        <v>5567.55</v>
      </c>
      <c r="H1907" t="s">
        <v>196</v>
      </c>
      <c r="I1907" t="s">
        <v>197</v>
      </c>
      <c r="J1907">
        <v>5567.55</v>
      </c>
      <c r="K1907">
        <v>5567.55</v>
      </c>
      <c r="L1907" t="s">
        <v>521</v>
      </c>
      <c r="M1907" t="s">
        <v>198</v>
      </c>
      <c r="N1907" t="s">
        <v>518</v>
      </c>
      <c r="O1907">
        <v>0</v>
      </c>
      <c r="P1907" t="s">
        <v>200</v>
      </c>
      <c r="Q1907">
        <v>52160</v>
      </c>
      <c r="R1907" t="s">
        <v>201</v>
      </c>
      <c r="S1907" t="s">
        <v>202</v>
      </c>
      <c r="T1907" t="s">
        <v>203</v>
      </c>
      <c r="U1907" t="s">
        <v>2913</v>
      </c>
      <c r="V1907" t="s">
        <v>2914</v>
      </c>
      <c r="W1907" t="s">
        <v>658</v>
      </c>
    </row>
    <row r="1908" spans="1:23" x14ac:dyDescent="0.25">
      <c r="A1908" s="15">
        <v>43251</v>
      </c>
      <c r="B1908" t="s">
        <v>521</v>
      </c>
      <c r="C1908" t="s">
        <v>194</v>
      </c>
      <c r="E1908" t="s">
        <v>195</v>
      </c>
      <c r="F1908">
        <v>41700.83</v>
      </c>
      <c r="G1908">
        <v>41700.83</v>
      </c>
      <c r="H1908" t="s">
        <v>196</v>
      </c>
      <c r="I1908" t="s">
        <v>197</v>
      </c>
      <c r="J1908">
        <v>41700.83</v>
      </c>
      <c r="K1908">
        <v>41700.83</v>
      </c>
      <c r="L1908" t="s">
        <v>521</v>
      </c>
      <c r="M1908" t="s">
        <v>198</v>
      </c>
      <c r="N1908" t="s">
        <v>518</v>
      </c>
      <c r="O1908">
        <v>0</v>
      </c>
      <c r="P1908" t="s">
        <v>200</v>
      </c>
      <c r="Q1908">
        <v>52160</v>
      </c>
      <c r="R1908" t="s">
        <v>201</v>
      </c>
      <c r="S1908" t="s">
        <v>202</v>
      </c>
      <c r="T1908" t="s">
        <v>203</v>
      </c>
      <c r="U1908" t="s">
        <v>2913</v>
      </c>
      <c r="V1908" t="s">
        <v>2914</v>
      </c>
      <c r="W1908" t="s">
        <v>658</v>
      </c>
    </row>
    <row r="1909" spans="1:23" x14ac:dyDescent="0.25">
      <c r="A1909" s="15">
        <v>43251</v>
      </c>
      <c r="B1909" t="s">
        <v>517</v>
      </c>
      <c r="C1909" t="s">
        <v>207</v>
      </c>
      <c r="E1909" t="s">
        <v>195</v>
      </c>
      <c r="F1909">
        <v>19.75</v>
      </c>
      <c r="G1909">
        <v>19.75</v>
      </c>
      <c r="H1909" t="s">
        <v>196</v>
      </c>
      <c r="I1909" t="s">
        <v>197</v>
      </c>
      <c r="J1909">
        <v>19.75</v>
      </c>
      <c r="K1909">
        <v>19.75</v>
      </c>
      <c r="L1909" t="s">
        <v>517</v>
      </c>
      <c r="M1909" t="s">
        <v>198</v>
      </c>
      <c r="N1909" t="s">
        <v>518</v>
      </c>
      <c r="O1909">
        <v>0</v>
      </c>
      <c r="P1909" t="s">
        <v>200</v>
      </c>
      <c r="Q1909">
        <v>52161</v>
      </c>
      <c r="R1909" t="s">
        <v>201</v>
      </c>
      <c r="S1909" t="s">
        <v>202</v>
      </c>
      <c r="T1909" t="s">
        <v>203</v>
      </c>
      <c r="U1909" t="s">
        <v>2913</v>
      </c>
      <c r="V1909" t="s">
        <v>2915</v>
      </c>
      <c r="W1909" t="s">
        <v>658</v>
      </c>
    </row>
    <row r="1910" spans="1:23" x14ac:dyDescent="0.25">
      <c r="A1910" s="15">
        <v>43251</v>
      </c>
      <c r="B1910" t="s">
        <v>526</v>
      </c>
      <c r="C1910" t="s">
        <v>212</v>
      </c>
      <c r="E1910" t="s">
        <v>195</v>
      </c>
      <c r="F1910">
        <v>430.27</v>
      </c>
      <c r="G1910">
        <v>430.27</v>
      </c>
      <c r="H1910" t="s">
        <v>196</v>
      </c>
      <c r="I1910" t="s">
        <v>197</v>
      </c>
      <c r="J1910">
        <v>430.27</v>
      </c>
      <c r="K1910">
        <v>430.27</v>
      </c>
      <c r="L1910" t="s">
        <v>526</v>
      </c>
      <c r="M1910" t="s">
        <v>198</v>
      </c>
      <c r="N1910" t="s">
        <v>518</v>
      </c>
      <c r="O1910">
        <v>0</v>
      </c>
      <c r="P1910" t="s">
        <v>200</v>
      </c>
      <c r="Q1910">
        <v>52164</v>
      </c>
      <c r="R1910" t="s">
        <v>201</v>
      </c>
      <c r="S1910" t="s">
        <v>202</v>
      </c>
      <c r="T1910" t="s">
        <v>203</v>
      </c>
      <c r="U1910" t="s">
        <v>2916</v>
      </c>
      <c r="V1910" t="s">
        <v>2917</v>
      </c>
      <c r="W1910" t="s">
        <v>658</v>
      </c>
    </row>
    <row r="1911" spans="1:23" x14ac:dyDescent="0.25">
      <c r="A1911" s="15">
        <v>43251</v>
      </c>
      <c r="B1911" t="s">
        <v>526</v>
      </c>
      <c r="C1911" t="s">
        <v>211</v>
      </c>
      <c r="E1911" t="s">
        <v>195</v>
      </c>
      <c r="F1911">
        <v>169.57</v>
      </c>
      <c r="G1911">
        <v>169.57</v>
      </c>
      <c r="H1911" t="s">
        <v>196</v>
      </c>
      <c r="I1911" t="s">
        <v>197</v>
      </c>
      <c r="J1911">
        <v>169.57</v>
      </c>
      <c r="K1911">
        <v>169.57</v>
      </c>
      <c r="L1911" t="s">
        <v>526</v>
      </c>
      <c r="M1911" t="s">
        <v>198</v>
      </c>
      <c r="N1911" t="s">
        <v>518</v>
      </c>
      <c r="O1911">
        <v>0</v>
      </c>
      <c r="P1911" t="s">
        <v>200</v>
      </c>
      <c r="Q1911">
        <v>52164</v>
      </c>
      <c r="R1911" t="s">
        <v>201</v>
      </c>
      <c r="S1911" t="s">
        <v>202</v>
      </c>
      <c r="T1911" t="s">
        <v>203</v>
      </c>
      <c r="U1911" t="s">
        <v>2916</v>
      </c>
      <c r="V1911" t="s">
        <v>2917</v>
      </c>
      <c r="W1911" t="s">
        <v>658</v>
      </c>
    </row>
    <row r="1912" spans="1:23" x14ac:dyDescent="0.25">
      <c r="A1912" s="15">
        <v>43251</v>
      </c>
      <c r="B1912" t="s">
        <v>526</v>
      </c>
      <c r="C1912" t="s">
        <v>208</v>
      </c>
      <c r="E1912" t="s">
        <v>195</v>
      </c>
      <c r="F1912">
        <v>742.7</v>
      </c>
      <c r="G1912">
        <v>742.7</v>
      </c>
      <c r="H1912" t="s">
        <v>196</v>
      </c>
      <c r="I1912" t="s">
        <v>197</v>
      </c>
      <c r="J1912">
        <v>742.7</v>
      </c>
      <c r="K1912">
        <v>742.7</v>
      </c>
      <c r="L1912" t="s">
        <v>526</v>
      </c>
      <c r="M1912" t="s">
        <v>198</v>
      </c>
      <c r="N1912" t="s">
        <v>518</v>
      </c>
      <c r="O1912">
        <v>0</v>
      </c>
      <c r="P1912" t="s">
        <v>200</v>
      </c>
      <c r="Q1912">
        <v>52164</v>
      </c>
      <c r="R1912" t="s">
        <v>201</v>
      </c>
      <c r="S1912" t="s">
        <v>202</v>
      </c>
      <c r="T1912" t="s">
        <v>203</v>
      </c>
      <c r="U1912" t="s">
        <v>2916</v>
      </c>
      <c r="V1912" t="s">
        <v>2917</v>
      </c>
      <c r="W1912" t="s">
        <v>658</v>
      </c>
    </row>
    <row r="1913" spans="1:23" x14ac:dyDescent="0.25">
      <c r="A1913" s="15">
        <v>43251</v>
      </c>
      <c r="B1913" t="s">
        <v>526</v>
      </c>
      <c r="C1913" t="s">
        <v>207</v>
      </c>
      <c r="E1913" t="s">
        <v>195</v>
      </c>
      <c r="F1913">
        <v>387.16</v>
      </c>
      <c r="G1913">
        <v>387.16</v>
      </c>
      <c r="H1913" t="s">
        <v>196</v>
      </c>
      <c r="I1913" t="s">
        <v>197</v>
      </c>
      <c r="J1913">
        <v>387.16</v>
      </c>
      <c r="K1913">
        <v>387.16</v>
      </c>
      <c r="L1913" t="s">
        <v>526</v>
      </c>
      <c r="M1913" t="s">
        <v>198</v>
      </c>
      <c r="N1913" t="s">
        <v>518</v>
      </c>
      <c r="O1913">
        <v>0</v>
      </c>
      <c r="P1913" t="s">
        <v>200</v>
      </c>
      <c r="Q1913">
        <v>52164</v>
      </c>
      <c r="R1913" t="s">
        <v>201</v>
      </c>
      <c r="S1913" t="s">
        <v>202</v>
      </c>
      <c r="T1913" t="s">
        <v>203</v>
      </c>
      <c r="U1913" t="s">
        <v>2916</v>
      </c>
      <c r="V1913" t="s">
        <v>2917</v>
      </c>
      <c r="W1913" t="s">
        <v>658</v>
      </c>
    </row>
    <row r="1914" spans="1:23" x14ac:dyDescent="0.25">
      <c r="A1914" s="15">
        <v>43251</v>
      </c>
      <c r="B1914" t="s">
        <v>526</v>
      </c>
      <c r="C1914" t="s">
        <v>194</v>
      </c>
      <c r="E1914" t="s">
        <v>195</v>
      </c>
      <c r="F1914">
        <v>4040.85</v>
      </c>
      <c r="G1914">
        <v>4040.85</v>
      </c>
      <c r="H1914" t="s">
        <v>196</v>
      </c>
      <c r="I1914" t="s">
        <v>197</v>
      </c>
      <c r="J1914">
        <v>4040.85</v>
      </c>
      <c r="K1914">
        <v>4040.85</v>
      </c>
      <c r="L1914" t="s">
        <v>526</v>
      </c>
      <c r="M1914" t="s">
        <v>198</v>
      </c>
      <c r="N1914" t="s">
        <v>518</v>
      </c>
      <c r="O1914">
        <v>0</v>
      </c>
      <c r="P1914" t="s">
        <v>200</v>
      </c>
      <c r="Q1914">
        <v>52164</v>
      </c>
      <c r="R1914" t="s">
        <v>201</v>
      </c>
      <c r="S1914" t="s">
        <v>202</v>
      </c>
      <c r="T1914" t="s">
        <v>203</v>
      </c>
      <c r="U1914" t="s">
        <v>2916</v>
      </c>
      <c r="V1914" t="s">
        <v>2917</v>
      </c>
      <c r="W1914" t="s">
        <v>658</v>
      </c>
    </row>
    <row r="1915" spans="1:23" x14ac:dyDescent="0.25">
      <c r="A1915" s="15">
        <v>43251</v>
      </c>
      <c r="B1915" t="s">
        <v>528</v>
      </c>
      <c r="C1915" t="s">
        <v>212</v>
      </c>
      <c r="E1915" t="s">
        <v>195</v>
      </c>
      <c r="F1915">
        <v>108.84</v>
      </c>
      <c r="G1915">
        <v>108.84</v>
      </c>
      <c r="H1915" t="s">
        <v>196</v>
      </c>
      <c r="I1915" t="s">
        <v>197</v>
      </c>
      <c r="J1915">
        <v>108.84</v>
      </c>
      <c r="K1915">
        <v>108.84</v>
      </c>
      <c r="L1915" t="s">
        <v>528</v>
      </c>
      <c r="M1915" t="s">
        <v>198</v>
      </c>
      <c r="N1915" t="s">
        <v>518</v>
      </c>
      <c r="O1915">
        <v>0</v>
      </c>
      <c r="P1915" t="s">
        <v>200</v>
      </c>
      <c r="Q1915">
        <v>52165</v>
      </c>
      <c r="R1915" t="s">
        <v>201</v>
      </c>
      <c r="S1915" t="s">
        <v>202</v>
      </c>
      <c r="T1915" t="s">
        <v>203</v>
      </c>
      <c r="U1915" t="s">
        <v>2916</v>
      </c>
      <c r="V1915" t="s">
        <v>2918</v>
      </c>
      <c r="W1915" t="s">
        <v>658</v>
      </c>
    </row>
    <row r="1916" spans="1:23" x14ac:dyDescent="0.25">
      <c r="A1916" s="15">
        <v>43251</v>
      </c>
      <c r="B1916" t="s">
        <v>528</v>
      </c>
      <c r="C1916" t="s">
        <v>211</v>
      </c>
      <c r="E1916" t="s">
        <v>195</v>
      </c>
      <c r="F1916">
        <v>63.48</v>
      </c>
      <c r="G1916">
        <v>63.48</v>
      </c>
      <c r="H1916" t="s">
        <v>196</v>
      </c>
      <c r="I1916" t="s">
        <v>197</v>
      </c>
      <c r="J1916">
        <v>63.48</v>
      </c>
      <c r="K1916">
        <v>63.48</v>
      </c>
      <c r="L1916" t="s">
        <v>528</v>
      </c>
      <c r="M1916" t="s">
        <v>198</v>
      </c>
      <c r="N1916" t="s">
        <v>518</v>
      </c>
      <c r="O1916">
        <v>0</v>
      </c>
      <c r="P1916" t="s">
        <v>200</v>
      </c>
      <c r="Q1916">
        <v>52165</v>
      </c>
      <c r="R1916" t="s">
        <v>201</v>
      </c>
      <c r="S1916" t="s">
        <v>202</v>
      </c>
      <c r="T1916" t="s">
        <v>203</v>
      </c>
      <c r="U1916" t="s">
        <v>2916</v>
      </c>
      <c r="V1916" t="s">
        <v>2918</v>
      </c>
      <c r="W1916" t="s">
        <v>658</v>
      </c>
    </row>
    <row r="1917" spans="1:23" x14ac:dyDescent="0.25">
      <c r="A1917" s="15">
        <v>43251</v>
      </c>
      <c r="B1917" t="s">
        <v>528</v>
      </c>
      <c r="C1917" t="s">
        <v>208</v>
      </c>
      <c r="E1917" t="s">
        <v>195</v>
      </c>
      <c r="F1917">
        <v>199.01</v>
      </c>
      <c r="G1917">
        <v>199.01</v>
      </c>
      <c r="H1917" t="s">
        <v>196</v>
      </c>
      <c r="I1917" t="s">
        <v>197</v>
      </c>
      <c r="J1917">
        <v>199.01</v>
      </c>
      <c r="K1917">
        <v>199.01</v>
      </c>
      <c r="L1917" t="s">
        <v>528</v>
      </c>
      <c r="M1917" t="s">
        <v>198</v>
      </c>
      <c r="N1917" t="s">
        <v>518</v>
      </c>
      <c r="O1917">
        <v>0</v>
      </c>
      <c r="P1917" t="s">
        <v>200</v>
      </c>
      <c r="Q1917">
        <v>52165</v>
      </c>
      <c r="R1917" t="s">
        <v>201</v>
      </c>
      <c r="S1917" t="s">
        <v>202</v>
      </c>
      <c r="T1917" t="s">
        <v>203</v>
      </c>
      <c r="U1917" t="s">
        <v>2916</v>
      </c>
      <c r="V1917" t="s">
        <v>2918</v>
      </c>
      <c r="W1917" t="s">
        <v>658</v>
      </c>
    </row>
    <row r="1918" spans="1:23" x14ac:dyDescent="0.25">
      <c r="A1918" s="15">
        <v>43251</v>
      </c>
      <c r="B1918" t="s">
        <v>528</v>
      </c>
      <c r="C1918" t="s">
        <v>207</v>
      </c>
      <c r="E1918" t="s">
        <v>195</v>
      </c>
      <c r="F1918">
        <v>103.67</v>
      </c>
      <c r="G1918">
        <v>103.67</v>
      </c>
      <c r="H1918" t="s">
        <v>196</v>
      </c>
      <c r="I1918" t="s">
        <v>197</v>
      </c>
      <c r="J1918">
        <v>103.67</v>
      </c>
      <c r="K1918">
        <v>103.67</v>
      </c>
      <c r="L1918" t="s">
        <v>528</v>
      </c>
      <c r="M1918" t="s">
        <v>198</v>
      </c>
      <c r="N1918" t="s">
        <v>518</v>
      </c>
      <c r="O1918">
        <v>0</v>
      </c>
      <c r="P1918" t="s">
        <v>200</v>
      </c>
      <c r="Q1918">
        <v>52165</v>
      </c>
      <c r="R1918" t="s">
        <v>201</v>
      </c>
      <c r="S1918" t="s">
        <v>202</v>
      </c>
      <c r="T1918" t="s">
        <v>203</v>
      </c>
      <c r="U1918" t="s">
        <v>2916</v>
      </c>
      <c r="V1918" t="s">
        <v>2918</v>
      </c>
      <c r="W1918" t="s">
        <v>658</v>
      </c>
    </row>
    <row r="1919" spans="1:23" x14ac:dyDescent="0.25">
      <c r="A1919" s="15">
        <v>43251</v>
      </c>
      <c r="B1919" t="s">
        <v>528</v>
      </c>
      <c r="C1919" t="s">
        <v>194</v>
      </c>
      <c r="E1919" t="s">
        <v>195</v>
      </c>
      <c r="F1919">
        <v>910.79</v>
      </c>
      <c r="G1919">
        <v>910.79</v>
      </c>
      <c r="H1919" t="s">
        <v>196</v>
      </c>
      <c r="I1919" t="s">
        <v>197</v>
      </c>
      <c r="J1919">
        <v>910.79</v>
      </c>
      <c r="K1919">
        <v>910.79</v>
      </c>
      <c r="L1919" t="s">
        <v>528</v>
      </c>
      <c r="M1919" t="s">
        <v>198</v>
      </c>
      <c r="N1919" t="s">
        <v>518</v>
      </c>
      <c r="O1919">
        <v>0</v>
      </c>
      <c r="P1919" t="s">
        <v>200</v>
      </c>
      <c r="Q1919">
        <v>52165</v>
      </c>
      <c r="R1919" t="s">
        <v>201</v>
      </c>
      <c r="S1919" t="s">
        <v>202</v>
      </c>
      <c r="T1919" t="s">
        <v>203</v>
      </c>
      <c r="U1919" t="s">
        <v>2916</v>
      </c>
      <c r="V1919" t="s">
        <v>2918</v>
      </c>
      <c r="W1919" t="s">
        <v>658</v>
      </c>
    </row>
    <row r="1920" spans="1:23" x14ac:dyDescent="0.25">
      <c r="A1920" s="15">
        <v>43251</v>
      </c>
      <c r="B1920" t="s">
        <v>530</v>
      </c>
      <c r="C1920" t="s">
        <v>212</v>
      </c>
      <c r="E1920" t="s">
        <v>195</v>
      </c>
      <c r="F1920">
        <v>61.88</v>
      </c>
      <c r="G1920">
        <v>61.88</v>
      </c>
      <c r="H1920" t="s">
        <v>196</v>
      </c>
      <c r="I1920" t="s">
        <v>197</v>
      </c>
      <c r="J1920">
        <v>61.88</v>
      </c>
      <c r="K1920">
        <v>61.88</v>
      </c>
      <c r="L1920" t="s">
        <v>530</v>
      </c>
      <c r="M1920" t="s">
        <v>198</v>
      </c>
      <c r="N1920" t="s">
        <v>518</v>
      </c>
      <c r="O1920">
        <v>0</v>
      </c>
      <c r="P1920" t="s">
        <v>200</v>
      </c>
      <c r="Q1920">
        <v>52166</v>
      </c>
      <c r="R1920" t="s">
        <v>201</v>
      </c>
      <c r="S1920" t="s">
        <v>202</v>
      </c>
      <c r="T1920" t="s">
        <v>203</v>
      </c>
      <c r="U1920" t="s">
        <v>2916</v>
      </c>
      <c r="V1920" t="s">
        <v>2919</v>
      </c>
      <c r="W1920" t="s">
        <v>658</v>
      </c>
    </row>
    <row r="1921" spans="1:23" x14ac:dyDescent="0.25">
      <c r="A1921" s="15">
        <v>43251</v>
      </c>
      <c r="B1921" t="s">
        <v>530</v>
      </c>
      <c r="C1921" t="s">
        <v>208</v>
      </c>
      <c r="E1921" t="s">
        <v>195</v>
      </c>
      <c r="F1921">
        <v>123.76</v>
      </c>
      <c r="G1921">
        <v>123.76</v>
      </c>
      <c r="H1921" t="s">
        <v>196</v>
      </c>
      <c r="I1921" t="s">
        <v>197</v>
      </c>
      <c r="J1921">
        <v>123.76</v>
      </c>
      <c r="K1921">
        <v>123.76</v>
      </c>
      <c r="L1921" t="s">
        <v>530</v>
      </c>
      <c r="M1921" t="s">
        <v>198</v>
      </c>
      <c r="N1921" t="s">
        <v>518</v>
      </c>
      <c r="O1921">
        <v>0</v>
      </c>
      <c r="P1921" t="s">
        <v>200</v>
      </c>
      <c r="Q1921">
        <v>52166</v>
      </c>
      <c r="R1921" t="s">
        <v>201</v>
      </c>
      <c r="S1921" t="s">
        <v>202</v>
      </c>
      <c r="T1921" t="s">
        <v>203</v>
      </c>
      <c r="U1921" t="s">
        <v>2916</v>
      </c>
      <c r="V1921" t="s">
        <v>2919</v>
      </c>
      <c r="W1921" t="s">
        <v>658</v>
      </c>
    </row>
    <row r="1922" spans="1:23" x14ac:dyDescent="0.25">
      <c r="A1922" s="15">
        <v>43251</v>
      </c>
      <c r="B1922" t="s">
        <v>530</v>
      </c>
      <c r="C1922" t="s">
        <v>207</v>
      </c>
      <c r="E1922" t="s">
        <v>195</v>
      </c>
      <c r="F1922">
        <v>61.88</v>
      </c>
      <c r="G1922">
        <v>61.88</v>
      </c>
      <c r="H1922" t="s">
        <v>196</v>
      </c>
      <c r="I1922" t="s">
        <v>197</v>
      </c>
      <c r="J1922">
        <v>61.88</v>
      </c>
      <c r="K1922">
        <v>61.88</v>
      </c>
      <c r="L1922" t="s">
        <v>530</v>
      </c>
      <c r="M1922" t="s">
        <v>198</v>
      </c>
      <c r="N1922" t="s">
        <v>518</v>
      </c>
      <c r="O1922">
        <v>0</v>
      </c>
      <c r="P1922" t="s">
        <v>200</v>
      </c>
      <c r="Q1922">
        <v>52166</v>
      </c>
      <c r="R1922" t="s">
        <v>201</v>
      </c>
      <c r="S1922" t="s">
        <v>202</v>
      </c>
      <c r="T1922" t="s">
        <v>203</v>
      </c>
      <c r="U1922" t="s">
        <v>2916</v>
      </c>
      <c r="V1922" t="s">
        <v>2919</v>
      </c>
      <c r="W1922" t="s">
        <v>658</v>
      </c>
    </row>
    <row r="1923" spans="1:23" x14ac:dyDescent="0.25">
      <c r="A1923" s="15">
        <v>43251</v>
      </c>
      <c r="B1923" t="s">
        <v>530</v>
      </c>
      <c r="C1923" t="s">
        <v>194</v>
      </c>
      <c r="E1923" t="s">
        <v>195</v>
      </c>
      <c r="F1923">
        <v>371.28</v>
      </c>
      <c r="G1923">
        <v>371.28</v>
      </c>
      <c r="H1923" t="s">
        <v>196</v>
      </c>
      <c r="I1923" t="s">
        <v>197</v>
      </c>
      <c r="J1923">
        <v>371.28</v>
      </c>
      <c r="K1923">
        <v>371.28</v>
      </c>
      <c r="L1923" t="s">
        <v>530</v>
      </c>
      <c r="M1923" t="s">
        <v>198</v>
      </c>
      <c r="N1923" t="s">
        <v>518</v>
      </c>
      <c r="O1923">
        <v>0</v>
      </c>
      <c r="P1923" t="s">
        <v>200</v>
      </c>
      <c r="Q1923">
        <v>52166</v>
      </c>
      <c r="R1923" t="s">
        <v>201</v>
      </c>
      <c r="S1923" t="s">
        <v>202</v>
      </c>
      <c r="T1923" t="s">
        <v>203</v>
      </c>
      <c r="U1923" t="s">
        <v>2916</v>
      </c>
      <c r="V1923" t="s">
        <v>2919</v>
      </c>
      <c r="W1923" t="s">
        <v>658</v>
      </c>
    </row>
    <row r="1924" spans="1:23" x14ac:dyDescent="0.25">
      <c r="A1924" s="15">
        <v>43251</v>
      </c>
      <c r="B1924" t="s">
        <v>532</v>
      </c>
      <c r="C1924" t="s">
        <v>212</v>
      </c>
      <c r="E1924" t="s">
        <v>195</v>
      </c>
      <c r="F1924">
        <v>133.04</v>
      </c>
      <c r="G1924">
        <v>133.04</v>
      </c>
      <c r="H1924" t="s">
        <v>196</v>
      </c>
      <c r="I1924" t="s">
        <v>197</v>
      </c>
      <c r="J1924">
        <v>133.04</v>
      </c>
      <c r="K1924">
        <v>133.04</v>
      </c>
      <c r="L1924" t="s">
        <v>532</v>
      </c>
      <c r="M1924" t="s">
        <v>198</v>
      </c>
      <c r="N1924" t="s">
        <v>518</v>
      </c>
      <c r="O1924">
        <v>0</v>
      </c>
      <c r="P1924" t="s">
        <v>200</v>
      </c>
      <c r="Q1924">
        <v>52167</v>
      </c>
      <c r="R1924" t="s">
        <v>201</v>
      </c>
      <c r="S1924" t="s">
        <v>202</v>
      </c>
      <c r="T1924" t="s">
        <v>203</v>
      </c>
      <c r="U1924" t="s">
        <v>2916</v>
      </c>
      <c r="V1924" t="s">
        <v>2920</v>
      </c>
      <c r="W1924" t="s">
        <v>658</v>
      </c>
    </row>
    <row r="1925" spans="1:23" x14ac:dyDescent="0.25">
      <c r="A1925" s="15">
        <v>43251</v>
      </c>
      <c r="B1925" t="s">
        <v>532</v>
      </c>
      <c r="C1925" t="s">
        <v>211</v>
      </c>
      <c r="E1925" t="s">
        <v>195</v>
      </c>
      <c r="F1925">
        <v>72.959999999999994</v>
      </c>
      <c r="G1925">
        <v>72.959999999999994</v>
      </c>
      <c r="H1925" t="s">
        <v>196</v>
      </c>
      <c r="I1925" t="s">
        <v>197</v>
      </c>
      <c r="J1925">
        <v>72.959999999999994</v>
      </c>
      <c r="K1925">
        <v>72.959999999999994</v>
      </c>
      <c r="L1925" t="s">
        <v>532</v>
      </c>
      <c r="M1925" t="s">
        <v>198</v>
      </c>
      <c r="N1925" t="s">
        <v>518</v>
      </c>
      <c r="O1925">
        <v>0</v>
      </c>
      <c r="P1925" t="s">
        <v>200</v>
      </c>
      <c r="Q1925">
        <v>52167</v>
      </c>
      <c r="R1925" t="s">
        <v>201</v>
      </c>
      <c r="S1925" t="s">
        <v>202</v>
      </c>
      <c r="T1925" t="s">
        <v>203</v>
      </c>
      <c r="U1925" t="s">
        <v>2916</v>
      </c>
      <c r="V1925" t="s">
        <v>2920</v>
      </c>
      <c r="W1925" t="s">
        <v>658</v>
      </c>
    </row>
    <row r="1926" spans="1:23" x14ac:dyDescent="0.25">
      <c r="A1926" s="15">
        <v>43251</v>
      </c>
      <c r="B1926" t="s">
        <v>532</v>
      </c>
      <c r="C1926" t="s">
        <v>208</v>
      </c>
      <c r="E1926" t="s">
        <v>195</v>
      </c>
      <c r="F1926">
        <v>201.71</v>
      </c>
      <c r="G1926">
        <v>201.71</v>
      </c>
      <c r="H1926" t="s">
        <v>196</v>
      </c>
      <c r="I1926" t="s">
        <v>197</v>
      </c>
      <c r="J1926">
        <v>201.71</v>
      </c>
      <c r="K1926">
        <v>201.71</v>
      </c>
      <c r="L1926" t="s">
        <v>532</v>
      </c>
      <c r="M1926" t="s">
        <v>198</v>
      </c>
      <c r="N1926" t="s">
        <v>518</v>
      </c>
      <c r="O1926">
        <v>0</v>
      </c>
      <c r="P1926" t="s">
        <v>200</v>
      </c>
      <c r="Q1926">
        <v>52167</v>
      </c>
      <c r="R1926" t="s">
        <v>201</v>
      </c>
      <c r="S1926" t="s">
        <v>202</v>
      </c>
      <c r="T1926" t="s">
        <v>203</v>
      </c>
      <c r="U1926" t="s">
        <v>2916</v>
      </c>
      <c r="V1926" t="s">
        <v>2920</v>
      </c>
      <c r="W1926" t="s">
        <v>658</v>
      </c>
    </row>
    <row r="1927" spans="1:23" x14ac:dyDescent="0.25">
      <c r="A1927" s="15">
        <v>43251</v>
      </c>
      <c r="B1927" t="s">
        <v>532</v>
      </c>
      <c r="C1927" t="s">
        <v>207</v>
      </c>
      <c r="E1927" t="s">
        <v>195</v>
      </c>
      <c r="F1927">
        <v>77.400000000000006</v>
      </c>
      <c r="G1927">
        <v>77.400000000000006</v>
      </c>
      <c r="H1927" t="s">
        <v>196</v>
      </c>
      <c r="I1927" t="s">
        <v>197</v>
      </c>
      <c r="J1927">
        <v>77.400000000000006</v>
      </c>
      <c r="K1927">
        <v>77.400000000000006</v>
      </c>
      <c r="L1927" t="s">
        <v>532</v>
      </c>
      <c r="M1927" t="s">
        <v>198</v>
      </c>
      <c r="N1927" t="s">
        <v>518</v>
      </c>
      <c r="O1927">
        <v>0</v>
      </c>
      <c r="P1927" t="s">
        <v>200</v>
      </c>
      <c r="Q1927">
        <v>52167</v>
      </c>
      <c r="R1927" t="s">
        <v>201</v>
      </c>
      <c r="S1927" t="s">
        <v>202</v>
      </c>
      <c r="T1927" t="s">
        <v>203</v>
      </c>
      <c r="U1927" t="s">
        <v>2916</v>
      </c>
      <c r="V1927" t="s">
        <v>2920</v>
      </c>
      <c r="W1927" t="s">
        <v>658</v>
      </c>
    </row>
    <row r="1928" spans="1:23" x14ac:dyDescent="0.25">
      <c r="A1928" s="15">
        <v>43251</v>
      </c>
      <c r="B1928" t="s">
        <v>532</v>
      </c>
      <c r="C1928" t="s">
        <v>194</v>
      </c>
      <c r="E1928" t="s">
        <v>195</v>
      </c>
      <c r="F1928">
        <v>494.5</v>
      </c>
      <c r="G1928">
        <v>494.5</v>
      </c>
      <c r="H1928" t="s">
        <v>196</v>
      </c>
      <c r="I1928" t="s">
        <v>197</v>
      </c>
      <c r="J1928">
        <v>494.5</v>
      </c>
      <c r="K1928">
        <v>494.5</v>
      </c>
      <c r="L1928" t="s">
        <v>532</v>
      </c>
      <c r="M1928" t="s">
        <v>198</v>
      </c>
      <c r="N1928" t="s">
        <v>518</v>
      </c>
      <c r="O1928">
        <v>0</v>
      </c>
      <c r="P1928" t="s">
        <v>200</v>
      </c>
      <c r="Q1928">
        <v>52167</v>
      </c>
      <c r="R1928" t="s">
        <v>201</v>
      </c>
      <c r="S1928" t="s">
        <v>202</v>
      </c>
      <c r="T1928" t="s">
        <v>203</v>
      </c>
      <c r="U1928" t="s">
        <v>2916</v>
      </c>
      <c r="V1928" t="s">
        <v>2920</v>
      </c>
      <c r="W1928" t="s">
        <v>658</v>
      </c>
    </row>
    <row r="1929" spans="1:23" x14ac:dyDescent="0.25">
      <c r="A1929" s="15">
        <v>43251</v>
      </c>
      <c r="B1929" t="s">
        <v>216</v>
      </c>
      <c r="C1929" t="s">
        <v>208</v>
      </c>
      <c r="E1929" t="s">
        <v>195</v>
      </c>
      <c r="F1929">
        <v>136.51</v>
      </c>
      <c r="G1929">
        <v>136.51</v>
      </c>
      <c r="H1929" t="s">
        <v>196</v>
      </c>
      <c r="I1929" t="s">
        <v>197</v>
      </c>
      <c r="J1929">
        <v>136.51</v>
      </c>
      <c r="K1929">
        <v>136.51</v>
      </c>
      <c r="L1929" t="s">
        <v>216</v>
      </c>
      <c r="M1929" t="s">
        <v>198</v>
      </c>
      <c r="N1929" t="s">
        <v>199</v>
      </c>
      <c r="O1929">
        <v>0</v>
      </c>
      <c r="P1929" t="s">
        <v>200</v>
      </c>
      <c r="Q1929">
        <v>52153</v>
      </c>
      <c r="R1929" t="s">
        <v>201</v>
      </c>
      <c r="S1929" t="s">
        <v>202</v>
      </c>
      <c r="T1929" t="s">
        <v>203</v>
      </c>
      <c r="U1929" t="s">
        <v>2921</v>
      </c>
      <c r="V1929" t="s">
        <v>2922</v>
      </c>
      <c r="W1929" t="s">
        <v>658</v>
      </c>
    </row>
    <row r="1930" spans="1:23" x14ac:dyDescent="0.25">
      <c r="A1930" s="15">
        <v>43251</v>
      </c>
      <c r="B1930" t="s">
        <v>216</v>
      </c>
      <c r="C1930" t="s">
        <v>208</v>
      </c>
      <c r="E1930" t="s">
        <v>195</v>
      </c>
      <c r="F1930">
        <v>29.76</v>
      </c>
      <c r="G1930">
        <v>29.76</v>
      </c>
      <c r="H1930" t="s">
        <v>196</v>
      </c>
      <c r="I1930" t="s">
        <v>197</v>
      </c>
      <c r="J1930">
        <v>29.76</v>
      </c>
      <c r="K1930">
        <v>29.76</v>
      </c>
      <c r="L1930" t="s">
        <v>216</v>
      </c>
      <c r="M1930" t="s">
        <v>198</v>
      </c>
      <c r="N1930" t="s">
        <v>199</v>
      </c>
      <c r="O1930">
        <v>0</v>
      </c>
      <c r="P1930" t="s">
        <v>200</v>
      </c>
      <c r="Q1930">
        <v>52154</v>
      </c>
      <c r="R1930" t="s">
        <v>201</v>
      </c>
      <c r="S1930" t="s">
        <v>202</v>
      </c>
      <c r="T1930" t="s">
        <v>203</v>
      </c>
      <c r="U1930" t="s">
        <v>2921</v>
      </c>
      <c r="V1930" t="s">
        <v>2923</v>
      </c>
      <c r="W1930" t="s">
        <v>658</v>
      </c>
    </row>
    <row r="1931" spans="1:23" x14ac:dyDescent="0.25">
      <c r="A1931" s="15">
        <v>43251</v>
      </c>
      <c r="B1931" t="s">
        <v>193</v>
      </c>
      <c r="C1931" t="s">
        <v>208</v>
      </c>
      <c r="E1931" t="s">
        <v>195</v>
      </c>
      <c r="F1931">
        <v>132.63</v>
      </c>
      <c r="G1931">
        <v>132.63</v>
      </c>
      <c r="H1931" t="s">
        <v>196</v>
      </c>
      <c r="I1931" t="s">
        <v>197</v>
      </c>
      <c r="J1931">
        <v>132.63</v>
      </c>
      <c r="K1931">
        <v>132.63</v>
      </c>
      <c r="L1931" t="s">
        <v>193</v>
      </c>
      <c r="M1931" t="s">
        <v>198</v>
      </c>
      <c r="N1931" t="s">
        <v>199</v>
      </c>
      <c r="O1931">
        <v>0</v>
      </c>
      <c r="P1931" t="s">
        <v>200</v>
      </c>
      <c r="Q1931">
        <v>52179</v>
      </c>
      <c r="R1931" t="s">
        <v>201</v>
      </c>
      <c r="S1931" t="s">
        <v>202</v>
      </c>
      <c r="T1931" t="s">
        <v>203</v>
      </c>
      <c r="U1931" t="s">
        <v>2924</v>
      </c>
      <c r="V1931" t="s">
        <v>2925</v>
      </c>
      <c r="W1931" t="s">
        <v>658</v>
      </c>
    </row>
    <row r="1932" spans="1:23" x14ac:dyDescent="0.25">
      <c r="A1932" s="15">
        <v>43251</v>
      </c>
      <c r="B1932" t="s">
        <v>193</v>
      </c>
      <c r="C1932" t="s">
        <v>194</v>
      </c>
      <c r="E1932" t="s">
        <v>195</v>
      </c>
      <c r="F1932">
        <v>159.15</v>
      </c>
      <c r="G1932">
        <v>159.15</v>
      </c>
      <c r="H1932" t="s">
        <v>196</v>
      </c>
      <c r="I1932" t="s">
        <v>197</v>
      </c>
      <c r="J1932">
        <v>159.15</v>
      </c>
      <c r="K1932">
        <v>159.15</v>
      </c>
      <c r="L1932" t="s">
        <v>193</v>
      </c>
      <c r="M1932" t="s">
        <v>198</v>
      </c>
      <c r="N1932" t="s">
        <v>199</v>
      </c>
      <c r="O1932">
        <v>0</v>
      </c>
      <c r="P1932" t="s">
        <v>200</v>
      </c>
      <c r="Q1932">
        <v>52180</v>
      </c>
      <c r="R1932" t="s">
        <v>201</v>
      </c>
      <c r="S1932" t="s">
        <v>202</v>
      </c>
      <c r="T1932" t="s">
        <v>203</v>
      </c>
      <c r="U1932" t="s">
        <v>2924</v>
      </c>
      <c r="V1932" t="s">
        <v>2926</v>
      </c>
      <c r="W1932" t="s">
        <v>658</v>
      </c>
    </row>
    <row r="1933" spans="1:23" x14ac:dyDescent="0.25">
      <c r="A1933" s="15">
        <v>43251</v>
      </c>
      <c r="B1933" t="s">
        <v>193</v>
      </c>
      <c r="C1933" t="s">
        <v>207</v>
      </c>
      <c r="E1933" t="s">
        <v>195</v>
      </c>
      <c r="F1933">
        <v>159.13999999999999</v>
      </c>
      <c r="G1933">
        <v>159.13999999999999</v>
      </c>
      <c r="H1933" t="s">
        <v>196</v>
      </c>
      <c r="I1933" t="s">
        <v>197</v>
      </c>
      <c r="J1933">
        <v>159.13999999999999</v>
      </c>
      <c r="K1933">
        <v>159.13999999999999</v>
      </c>
      <c r="L1933" t="s">
        <v>193</v>
      </c>
      <c r="M1933" t="s">
        <v>198</v>
      </c>
      <c r="N1933" t="s">
        <v>199</v>
      </c>
      <c r="O1933">
        <v>0</v>
      </c>
      <c r="P1933" t="s">
        <v>200</v>
      </c>
      <c r="Q1933">
        <v>52180</v>
      </c>
      <c r="R1933" t="s">
        <v>201</v>
      </c>
      <c r="S1933" t="s">
        <v>202</v>
      </c>
      <c r="T1933" t="s">
        <v>203</v>
      </c>
      <c r="U1933" t="s">
        <v>2924</v>
      </c>
      <c r="V1933" t="s">
        <v>2926</v>
      </c>
      <c r="W1933" t="s">
        <v>658</v>
      </c>
    </row>
    <row r="1934" spans="1:23" x14ac:dyDescent="0.25">
      <c r="A1934" s="15">
        <v>43251</v>
      </c>
      <c r="B1934" t="s">
        <v>193</v>
      </c>
      <c r="C1934" t="s">
        <v>211</v>
      </c>
      <c r="E1934" t="s">
        <v>195</v>
      </c>
      <c r="F1934">
        <v>132.62</v>
      </c>
      <c r="G1934">
        <v>132.62</v>
      </c>
      <c r="H1934" t="s">
        <v>196</v>
      </c>
      <c r="I1934" t="s">
        <v>197</v>
      </c>
      <c r="J1934">
        <v>132.62</v>
      </c>
      <c r="K1934">
        <v>132.62</v>
      </c>
      <c r="L1934" t="s">
        <v>193</v>
      </c>
      <c r="M1934" t="s">
        <v>198</v>
      </c>
      <c r="N1934" t="s">
        <v>199</v>
      </c>
      <c r="O1934">
        <v>0</v>
      </c>
      <c r="P1934" t="s">
        <v>200</v>
      </c>
      <c r="Q1934">
        <v>52179</v>
      </c>
      <c r="R1934" t="s">
        <v>201</v>
      </c>
      <c r="S1934" t="s">
        <v>202</v>
      </c>
      <c r="T1934" t="s">
        <v>203</v>
      </c>
      <c r="U1934" t="s">
        <v>2924</v>
      </c>
      <c r="V1934" t="s">
        <v>2925</v>
      </c>
      <c r="W1934" t="s">
        <v>658</v>
      </c>
    </row>
    <row r="1935" spans="1:23" x14ac:dyDescent="0.25">
      <c r="A1935" s="15">
        <v>43251</v>
      </c>
      <c r="B1935" t="s">
        <v>193</v>
      </c>
      <c r="C1935" t="s">
        <v>212</v>
      </c>
      <c r="E1935" t="s">
        <v>195</v>
      </c>
      <c r="F1935">
        <v>132.62</v>
      </c>
      <c r="G1935">
        <v>132.62</v>
      </c>
      <c r="H1935" t="s">
        <v>196</v>
      </c>
      <c r="I1935" t="s">
        <v>197</v>
      </c>
      <c r="J1935">
        <v>132.62</v>
      </c>
      <c r="K1935">
        <v>132.62</v>
      </c>
      <c r="L1935" t="s">
        <v>193</v>
      </c>
      <c r="M1935" t="s">
        <v>198</v>
      </c>
      <c r="N1935" t="s">
        <v>199</v>
      </c>
      <c r="O1935">
        <v>0</v>
      </c>
      <c r="P1935" t="s">
        <v>200</v>
      </c>
      <c r="Q1935">
        <v>52179</v>
      </c>
      <c r="R1935" t="s">
        <v>201</v>
      </c>
      <c r="S1935" t="s">
        <v>202</v>
      </c>
      <c r="T1935" t="s">
        <v>203</v>
      </c>
      <c r="U1935" t="s">
        <v>2924</v>
      </c>
      <c r="V1935" t="s">
        <v>2925</v>
      </c>
      <c r="W1935" t="s">
        <v>658</v>
      </c>
    </row>
    <row r="1936" spans="1:23" x14ac:dyDescent="0.25">
      <c r="A1936" s="15">
        <v>43251</v>
      </c>
      <c r="B1936" t="s">
        <v>490</v>
      </c>
      <c r="C1936" t="s">
        <v>207</v>
      </c>
      <c r="E1936" t="s">
        <v>195</v>
      </c>
      <c r="F1936">
        <v>491.5</v>
      </c>
      <c r="G1936">
        <v>491.5</v>
      </c>
      <c r="H1936" t="s">
        <v>196</v>
      </c>
      <c r="I1936" t="s">
        <v>197</v>
      </c>
      <c r="J1936">
        <v>491.5</v>
      </c>
      <c r="K1936">
        <v>491.5</v>
      </c>
      <c r="L1936" t="s">
        <v>490</v>
      </c>
      <c r="M1936" t="s">
        <v>198</v>
      </c>
      <c r="N1936" t="s">
        <v>199</v>
      </c>
      <c r="O1936">
        <v>0</v>
      </c>
      <c r="P1936" t="s">
        <v>200</v>
      </c>
      <c r="Q1936">
        <v>52191</v>
      </c>
      <c r="R1936" t="s">
        <v>201</v>
      </c>
      <c r="S1936" t="s">
        <v>202</v>
      </c>
      <c r="T1936" t="s">
        <v>203</v>
      </c>
      <c r="U1936" t="s">
        <v>2927</v>
      </c>
      <c r="V1936" t="s">
        <v>2928</v>
      </c>
      <c r="W1936" t="s">
        <v>658</v>
      </c>
    </row>
    <row r="1937" spans="1:23" x14ac:dyDescent="0.25">
      <c r="A1937" s="15">
        <v>43251</v>
      </c>
      <c r="B1937" t="s">
        <v>620</v>
      </c>
      <c r="C1937" t="s">
        <v>211</v>
      </c>
      <c r="E1937" t="s">
        <v>195</v>
      </c>
      <c r="F1937">
        <v>100.25</v>
      </c>
      <c r="G1937">
        <v>100.25</v>
      </c>
      <c r="H1937" t="s">
        <v>196</v>
      </c>
      <c r="I1937" t="s">
        <v>197</v>
      </c>
      <c r="J1937">
        <v>100.25</v>
      </c>
      <c r="K1937">
        <v>100.25</v>
      </c>
      <c r="L1937" t="s">
        <v>620</v>
      </c>
      <c r="M1937" t="s">
        <v>198</v>
      </c>
      <c r="N1937" t="s">
        <v>199</v>
      </c>
      <c r="O1937">
        <v>0</v>
      </c>
      <c r="P1937" t="s">
        <v>200</v>
      </c>
      <c r="Q1937">
        <v>53968</v>
      </c>
      <c r="R1937" t="s">
        <v>201</v>
      </c>
      <c r="S1937" t="s">
        <v>202</v>
      </c>
      <c r="T1937" t="s">
        <v>203</v>
      </c>
      <c r="U1937" t="s">
        <v>2929</v>
      </c>
      <c r="V1937" t="s">
        <v>2930</v>
      </c>
      <c r="W1937" t="s">
        <v>658</v>
      </c>
    </row>
    <row r="1938" spans="1:23" x14ac:dyDescent="0.25">
      <c r="A1938" s="15">
        <v>43251</v>
      </c>
      <c r="B1938" t="s">
        <v>228</v>
      </c>
      <c r="C1938" t="s">
        <v>211</v>
      </c>
      <c r="E1938" t="s">
        <v>195</v>
      </c>
      <c r="F1938">
        <v>39.5</v>
      </c>
      <c r="G1938">
        <v>39.5</v>
      </c>
      <c r="H1938" t="s">
        <v>196</v>
      </c>
      <c r="I1938" t="s">
        <v>197</v>
      </c>
      <c r="J1938">
        <v>39.5</v>
      </c>
      <c r="K1938">
        <v>39.5</v>
      </c>
      <c r="L1938" t="s">
        <v>228</v>
      </c>
      <c r="M1938" t="s">
        <v>198</v>
      </c>
      <c r="N1938" t="s">
        <v>199</v>
      </c>
      <c r="O1938">
        <v>0</v>
      </c>
      <c r="P1938" t="s">
        <v>200</v>
      </c>
      <c r="Q1938">
        <v>53971</v>
      </c>
      <c r="R1938" t="s">
        <v>201</v>
      </c>
      <c r="S1938" t="s">
        <v>202</v>
      </c>
      <c r="T1938" t="s">
        <v>203</v>
      </c>
      <c r="U1938" t="s">
        <v>2931</v>
      </c>
      <c r="V1938" t="s">
        <v>2932</v>
      </c>
      <c r="W1938" t="s">
        <v>658</v>
      </c>
    </row>
    <row r="1939" spans="1:23" x14ac:dyDescent="0.25">
      <c r="A1939" s="15">
        <v>43251</v>
      </c>
      <c r="B1939" t="s">
        <v>285</v>
      </c>
      <c r="C1939" t="s">
        <v>211</v>
      </c>
      <c r="E1939" t="s">
        <v>195</v>
      </c>
      <c r="F1939">
        <v>1583.77</v>
      </c>
      <c r="G1939">
        <v>1583.77</v>
      </c>
      <c r="H1939" t="s">
        <v>196</v>
      </c>
      <c r="I1939" t="s">
        <v>197</v>
      </c>
      <c r="J1939">
        <v>1583.77</v>
      </c>
      <c r="K1939">
        <v>1583.77</v>
      </c>
      <c r="L1939" t="s">
        <v>285</v>
      </c>
      <c r="M1939" t="s">
        <v>198</v>
      </c>
      <c r="N1939" t="s">
        <v>199</v>
      </c>
      <c r="O1939">
        <v>0</v>
      </c>
      <c r="P1939" t="s">
        <v>200</v>
      </c>
      <c r="Q1939">
        <v>53975</v>
      </c>
      <c r="R1939" t="s">
        <v>201</v>
      </c>
      <c r="S1939" t="s">
        <v>202</v>
      </c>
      <c r="T1939" t="s">
        <v>203</v>
      </c>
      <c r="U1939" t="s">
        <v>2933</v>
      </c>
      <c r="V1939" t="s">
        <v>2934</v>
      </c>
      <c r="W1939" t="s">
        <v>658</v>
      </c>
    </row>
    <row r="1940" spans="1:23" x14ac:dyDescent="0.25">
      <c r="A1940" s="15">
        <v>43251</v>
      </c>
      <c r="B1940" t="s">
        <v>566</v>
      </c>
      <c r="C1940" t="s">
        <v>211</v>
      </c>
      <c r="E1940" t="s">
        <v>195</v>
      </c>
      <c r="F1940">
        <v>-453.51</v>
      </c>
      <c r="G1940">
        <v>453.51</v>
      </c>
      <c r="H1940" t="s">
        <v>217</v>
      </c>
      <c r="I1940" t="s">
        <v>197</v>
      </c>
      <c r="J1940">
        <v>453.51</v>
      </c>
      <c r="K1940">
        <v>-453.51</v>
      </c>
      <c r="L1940" t="s">
        <v>566</v>
      </c>
      <c r="M1940" t="s">
        <v>198</v>
      </c>
      <c r="N1940" t="s">
        <v>199</v>
      </c>
      <c r="O1940">
        <v>0</v>
      </c>
      <c r="P1940" t="s">
        <v>200</v>
      </c>
      <c r="Q1940">
        <v>53976</v>
      </c>
      <c r="R1940" t="s">
        <v>201</v>
      </c>
      <c r="S1940" t="s">
        <v>202</v>
      </c>
      <c r="T1940" t="s">
        <v>203</v>
      </c>
      <c r="U1940" t="s">
        <v>2935</v>
      </c>
      <c r="V1940" t="s">
        <v>2936</v>
      </c>
      <c r="W1940" t="s">
        <v>658</v>
      </c>
    </row>
    <row r="1941" spans="1:23" x14ac:dyDescent="0.25">
      <c r="A1941" s="15">
        <v>43251</v>
      </c>
      <c r="B1941" t="s">
        <v>228</v>
      </c>
      <c r="C1941" t="s">
        <v>211</v>
      </c>
      <c r="E1941" t="s">
        <v>195</v>
      </c>
      <c r="F1941">
        <v>-2343.04</v>
      </c>
      <c r="G1941">
        <v>2343.04</v>
      </c>
      <c r="H1941" t="s">
        <v>217</v>
      </c>
      <c r="I1941" t="s">
        <v>218</v>
      </c>
      <c r="J1941">
        <v>2343.04</v>
      </c>
      <c r="K1941">
        <v>-2343.04</v>
      </c>
      <c r="L1941" t="s">
        <v>228</v>
      </c>
      <c r="M1941" t="s">
        <v>198</v>
      </c>
      <c r="N1941" t="s">
        <v>199</v>
      </c>
      <c r="O1941">
        <v>0</v>
      </c>
      <c r="P1941" t="s">
        <v>200</v>
      </c>
      <c r="Q1941">
        <v>53978</v>
      </c>
      <c r="R1941" t="s">
        <v>201</v>
      </c>
      <c r="S1941" t="s">
        <v>202</v>
      </c>
      <c r="T1941" t="s">
        <v>203</v>
      </c>
      <c r="U1941" t="s">
        <v>2937</v>
      </c>
      <c r="V1941" t="s">
        <v>2938</v>
      </c>
      <c r="W1941" t="s">
        <v>658</v>
      </c>
    </row>
    <row r="1942" spans="1:23" x14ac:dyDescent="0.25">
      <c r="A1942" s="15">
        <v>43251</v>
      </c>
      <c r="B1942" t="s">
        <v>228</v>
      </c>
      <c r="C1942" t="s">
        <v>211</v>
      </c>
      <c r="E1942" t="s">
        <v>195</v>
      </c>
      <c r="F1942">
        <v>323.39999999999998</v>
      </c>
      <c r="G1942">
        <v>323.39999999999998</v>
      </c>
      <c r="H1942" t="s">
        <v>196</v>
      </c>
      <c r="I1942" t="s">
        <v>197</v>
      </c>
      <c r="J1942">
        <v>323.39999999999998</v>
      </c>
      <c r="K1942">
        <v>323.39999999999998</v>
      </c>
      <c r="L1942" t="s">
        <v>228</v>
      </c>
      <c r="M1942" t="s">
        <v>198</v>
      </c>
      <c r="N1942" t="s">
        <v>199</v>
      </c>
      <c r="O1942">
        <v>0</v>
      </c>
      <c r="P1942" t="s">
        <v>200</v>
      </c>
      <c r="Q1942">
        <v>53979</v>
      </c>
      <c r="R1942" t="s">
        <v>201</v>
      </c>
      <c r="S1942" t="s">
        <v>202</v>
      </c>
      <c r="T1942" t="s">
        <v>203</v>
      </c>
      <c r="U1942" t="s">
        <v>2939</v>
      </c>
      <c r="V1942" t="s">
        <v>2940</v>
      </c>
      <c r="W1942" t="s">
        <v>658</v>
      </c>
    </row>
    <row r="1943" spans="1:23" x14ac:dyDescent="0.25">
      <c r="A1943" s="15">
        <v>43251</v>
      </c>
      <c r="B1943" t="s">
        <v>228</v>
      </c>
      <c r="C1943" t="s">
        <v>211</v>
      </c>
      <c r="E1943" t="s">
        <v>195</v>
      </c>
      <c r="F1943">
        <v>1058.82</v>
      </c>
      <c r="G1943">
        <v>1058.82</v>
      </c>
      <c r="H1943" t="s">
        <v>196</v>
      </c>
      <c r="I1943" t="s">
        <v>197</v>
      </c>
      <c r="J1943">
        <v>1058.82</v>
      </c>
      <c r="K1943">
        <v>1058.82</v>
      </c>
      <c r="L1943" t="s">
        <v>228</v>
      </c>
      <c r="M1943" t="s">
        <v>198</v>
      </c>
      <c r="N1943" t="s">
        <v>199</v>
      </c>
      <c r="O1943">
        <v>0</v>
      </c>
      <c r="P1943" t="s">
        <v>200</v>
      </c>
      <c r="Q1943">
        <v>53980</v>
      </c>
      <c r="R1943" t="s">
        <v>201</v>
      </c>
      <c r="S1943" t="s">
        <v>202</v>
      </c>
      <c r="T1943" t="s">
        <v>203</v>
      </c>
      <c r="U1943" t="s">
        <v>2941</v>
      </c>
      <c r="V1943" t="s">
        <v>2942</v>
      </c>
      <c r="W1943" t="s">
        <v>658</v>
      </c>
    </row>
    <row r="1944" spans="1:23" x14ac:dyDescent="0.25">
      <c r="A1944" s="15">
        <v>43251</v>
      </c>
      <c r="B1944" t="s">
        <v>475</v>
      </c>
      <c r="C1944" t="s">
        <v>212</v>
      </c>
      <c r="E1944" t="s">
        <v>195</v>
      </c>
      <c r="F1944">
        <v>324.75</v>
      </c>
      <c r="G1944">
        <v>324.75</v>
      </c>
      <c r="H1944" t="s">
        <v>196</v>
      </c>
      <c r="I1944" t="s">
        <v>197</v>
      </c>
      <c r="J1944">
        <v>324.75</v>
      </c>
      <c r="K1944">
        <v>324.75</v>
      </c>
      <c r="L1944" t="s">
        <v>475</v>
      </c>
      <c r="M1944" t="s">
        <v>198</v>
      </c>
      <c r="N1944" t="s">
        <v>199</v>
      </c>
      <c r="O1944">
        <v>0</v>
      </c>
      <c r="P1944" t="s">
        <v>200</v>
      </c>
      <c r="Q1944">
        <v>53987</v>
      </c>
      <c r="R1944" t="s">
        <v>201</v>
      </c>
      <c r="S1944" t="s">
        <v>202</v>
      </c>
      <c r="T1944" t="s">
        <v>203</v>
      </c>
      <c r="U1944" t="s">
        <v>2943</v>
      </c>
      <c r="V1944" t="s">
        <v>2944</v>
      </c>
      <c r="W1944" t="s">
        <v>658</v>
      </c>
    </row>
    <row r="1945" spans="1:23" x14ac:dyDescent="0.25">
      <c r="A1945" s="15">
        <v>43251</v>
      </c>
      <c r="B1945" t="s">
        <v>228</v>
      </c>
      <c r="C1945" t="s">
        <v>212</v>
      </c>
      <c r="E1945" t="s">
        <v>195</v>
      </c>
      <c r="F1945">
        <v>1007.84</v>
      </c>
      <c r="G1945">
        <v>1007.84</v>
      </c>
      <c r="H1945" t="s">
        <v>196</v>
      </c>
      <c r="I1945" t="s">
        <v>197</v>
      </c>
      <c r="J1945">
        <v>1007.84</v>
      </c>
      <c r="K1945">
        <v>1007.84</v>
      </c>
      <c r="L1945" t="s">
        <v>228</v>
      </c>
      <c r="M1945" t="s">
        <v>198</v>
      </c>
      <c r="N1945" t="s">
        <v>199</v>
      </c>
      <c r="O1945">
        <v>0</v>
      </c>
      <c r="P1945" t="s">
        <v>200</v>
      </c>
      <c r="Q1945">
        <v>53988</v>
      </c>
      <c r="R1945" t="s">
        <v>201</v>
      </c>
      <c r="S1945" t="s">
        <v>202</v>
      </c>
      <c r="T1945" t="s">
        <v>203</v>
      </c>
      <c r="U1945" t="s">
        <v>2945</v>
      </c>
      <c r="V1945" t="s">
        <v>2946</v>
      </c>
      <c r="W1945" t="s">
        <v>658</v>
      </c>
    </row>
    <row r="1946" spans="1:23" x14ac:dyDescent="0.25">
      <c r="A1946" s="15">
        <v>43251</v>
      </c>
      <c r="B1946" t="s">
        <v>285</v>
      </c>
      <c r="C1946" t="s">
        <v>208</v>
      </c>
      <c r="E1946" t="s">
        <v>195</v>
      </c>
      <c r="F1946">
        <v>-480.2</v>
      </c>
      <c r="G1946">
        <v>480.2</v>
      </c>
      <c r="H1946" t="s">
        <v>217</v>
      </c>
      <c r="I1946" t="s">
        <v>218</v>
      </c>
      <c r="J1946">
        <v>480.2</v>
      </c>
      <c r="K1946">
        <v>-480.2</v>
      </c>
      <c r="L1946" t="s">
        <v>285</v>
      </c>
      <c r="M1946" t="s">
        <v>198</v>
      </c>
      <c r="N1946" t="s">
        <v>199</v>
      </c>
      <c r="O1946">
        <v>0</v>
      </c>
      <c r="P1946" t="s">
        <v>200</v>
      </c>
      <c r="Q1946">
        <v>53992</v>
      </c>
      <c r="R1946" t="s">
        <v>201</v>
      </c>
      <c r="S1946" t="s">
        <v>202</v>
      </c>
      <c r="T1946" t="s">
        <v>203</v>
      </c>
      <c r="U1946" t="s">
        <v>2947</v>
      </c>
      <c r="V1946" t="s">
        <v>2948</v>
      </c>
      <c r="W1946" t="s">
        <v>658</v>
      </c>
    </row>
    <row r="1947" spans="1:23" x14ac:dyDescent="0.25">
      <c r="A1947" s="15">
        <v>43251</v>
      </c>
      <c r="B1947" t="s">
        <v>310</v>
      </c>
      <c r="C1947" t="s">
        <v>208</v>
      </c>
      <c r="E1947" t="s">
        <v>195</v>
      </c>
      <c r="F1947">
        <v>0.02</v>
      </c>
      <c r="G1947">
        <v>0.02</v>
      </c>
      <c r="H1947" t="s">
        <v>196</v>
      </c>
      <c r="I1947" t="s">
        <v>197</v>
      </c>
      <c r="J1947">
        <v>0.02</v>
      </c>
      <c r="K1947">
        <v>0.02</v>
      </c>
      <c r="L1947" t="s">
        <v>310</v>
      </c>
      <c r="M1947" t="s">
        <v>198</v>
      </c>
      <c r="N1947" t="s">
        <v>307</v>
      </c>
      <c r="O1947">
        <v>0</v>
      </c>
      <c r="P1947" t="s">
        <v>200</v>
      </c>
      <c r="Q1947">
        <v>53995</v>
      </c>
      <c r="R1947" t="s">
        <v>201</v>
      </c>
      <c r="S1947" t="s">
        <v>202</v>
      </c>
      <c r="T1947" t="s">
        <v>203</v>
      </c>
      <c r="U1947" t="s">
        <v>2949</v>
      </c>
      <c r="V1947" t="s">
        <v>2950</v>
      </c>
      <c r="W1947" t="s">
        <v>658</v>
      </c>
    </row>
    <row r="1948" spans="1:23" x14ac:dyDescent="0.25">
      <c r="A1948" s="15">
        <v>43251</v>
      </c>
      <c r="B1948" t="s">
        <v>310</v>
      </c>
      <c r="C1948" t="s">
        <v>211</v>
      </c>
      <c r="E1948" t="s">
        <v>195</v>
      </c>
      <c r="F1948">
        <v>0.01</v>
      </c>
      <c r="G1948">
        <v>0.01</v>
      </c>
      <c r="H1948" t="s">
        <v>196</v>
      </c>
      <c r="I1948" t="s">
        <v>197</v>
      </c>
      <c r="J1948">
        <v>0.01</v>
      </c>
      <c r="K1948">
        <v>0.01</v>
      </c>
      <c r="L1948" t="s">
        <v>310</v>
      </c>
      <c r="M1948" t="s">
        <v>198</v>
      </c>
      <c r="N1948" t="s">
        <v>307</v>
      </c>
      <c r="O1948">
        <v>0</v>
      </c>
      <c r="P1948" t="s">
        <v>200</v>
      </c>
      <c r="Q1948">
        <v>53996</v>
      </c>
      <c r="R1948" t="s">
        <v>201</v>
      </c>
      <c r="S1948" t="s">
        <v>202</v>
      </c>
      <c r="T1948" t="s">
        <v>203</v>
      </c>
      <c r="U1948" t="s">
        <v>2951</v>
      </c>
      <c r="V1948" t="s">
        <v>2952</v>
      </c>
      <c r="W1948" t="s">
        <v>658</v>
      </c>
    </row>
    <row r="1949" spans="1:23" x14ac:dyDescent="0.25">
      <c r="A1949" s="15">
        <v>43251</v>
      </c>
      <c r="B1949" t="s">
        <v>310</v>
      </c>
      <c r="C1949" t="s">
        <v>212</v>
      </c>
      <c r="E1949" t="s">
        <v>195</v>
      </c>
      <c r="F1949">
        <v>0.01</v>
      </c>
      <c r="G1949">
        <v>0.01</v>
      </c>
      <c r="H1949" t="s">
        <v>196</v>
      </c>
      <c r="I1949" t="s">
        <v>197</v>
      </c>
      <c r="J1949">
        <v>0.01</v>
      </c>
      <c r="K1949">
        <v>0.01</v>
      </c>
      <c r="L1949" t="s">
        <v>310</v>
      </c>
      <c r="M1949" t="s">
        <v>198</v>
      </c>
      <c r="N1949" t="s">
        <v>307</v>
      </c>
      <c r="O1949">
        <v>0</v>
      </c>
      <c r="P1949" t="s">
        <v>200</v>
      </c>
      <c r="Q1949">
        <v>53997</v>
      </c>
      <c r="R1949" t="s">
        <v>201</v>
      </c>
      <c r="S1949" t="s">
        <v>202</v>
      </c>
      <c r="T1949" t="s">
        <v>203</v>
      </c>
      <c r="U1949" t="s">
        <v>2953</v>
      </c>
      <c r="V1949" t="s">
        <v>2954</v>
      </c>
      <c r="W1949" t="s">
        <v>658</v>
      </c>
    </row>
    <row r="1950" spans="1:23" x14ac:dyDescent="0.25">
      <c r="A1950" s="15">
        <v>43251</v>
      </c>
      <c r="B1950" t="s">
        <v>228</v>
      </c>
      <c r="C1950" t="s">
        <v>211</v>
      </c>
      <c r="E1950" t="s">
        <v>195</v>
      </c>
      <c r="F1950">
        <v>131</v>
      </c>
      <c r="G1950">
        <v>131</v>
      </c>
      <c r="H1950" t="s">
        <v>196</v>
      </c>
      <c r="I1950" t="s">
        <v>197</v>
      </c>
      <c r="J1950">
        <v>131</v>
      </c>
      <c r="K1950">
        <v>131</v>
      </c>
      <c r="L1950" t="s">
        <v>228</v>
      </c>
      <c r="M1950" t="s">
        <v>198</v>
      </c>
      <c r="N1950" t="s">
        <v>199</v>
      </c>
      <c r="O1950">
        <v>0</v>
      </c>
      <c r="P1950" t="s">
        <v>200</v>
      </c>
      <c r="Q1950">
        <v>54010</v>
      </c>
      <c r="R1950" t="s">
        <v>201</v>
      </c>
      <c r="S1950" t="s">
        <v>202</v>
      </c>
      <c r="T1950" t="s">
        <v>203</v>
      </c>
      <c r="U1950" t="s">
        <v>2955</v>
      </c>
      <c r="V1950" t="s">
        <v>2956</v>
      </c>
      <c r="W1950" t="s">
        <v>658</v>
      </c>
    </row>
    <row r="1951" spans="1:23" x14ac:dyDescent="0.25">
      <c r="A1951" s="15">
        <v>43251</v>
      </c>
      <c r="B1951" t="s">
        <v>228</v>
      </c>
      <c r="C1951" t="s">
        <v>208</v>
      </c>
      <c r="E1951" t="s">
        <v>195</v>
      </c>
      <c r="F1951">
        <v>245.25</v>
      </c>
      <c r="G1951">
        <v>245.25</v>
      </c>
      <c r="H1951" t="s">
        <v>196</v>
      </c>
      <c r="I1951" t="s">
        <v>197</v>
      </c>
      <c r="J1951">
        <v>245.25</v>
      </c>
      <c r="K1951">
        <v>245.25</v>
      </c>
      <c r="L1951" t="s">
        <v>228</v>
      </c>
      <c r="M1951" t="s">
        <v>198</v>
      </c>
      <c r="N1951" t="s">
        <v>199</v>
      </c>
      <c r="O1951">
        <v>0</v>
      </c>
      <c r="P1951" t="s">
        <v>200</v>
      </c>
      <c r="Q1951">
        <v>54011</v>
      </c>
      <c r="R1951" t="s">
        <v>201</v>
      </c>
      <c r="S1951" t="s">
        <v>202</v>
      </c>
      <c r="T1951" t="s">
        <v>203</v>
      </c>
      <c r="U1951" t="s">
        <v>2957</v>
      </c>
      <c r="V1951" t="s">
        <v>2958</v>
      </c>
      <c r="W1951" t="s">
        <v>658</v>
      </c>
    </row>
    <row r="1952" spans="1:23" x14ac:dyDescent="0.25">
      <c r="A1952" s="15">
        <v>43251</v>
      </c>
      <c r="B1952" t="s">
        <v>560</v>
      </c>
      <c r="C1952" t="s">
        <v>208</v>
      </c>
      <c r="E1952" t="s">
        <v>195</v>
      </c>
      <c r="F1952">
        <v>74.48</v>
      </c>
      <c r="G1952">
        <v>74.48</v>
      </c>
      <c r="H1952" t="s">
        <v>196</v>
      </c>
      <c r="I1952" t="s">
        <v>197</v>
      </c>
      <c r="J1952">
        <v>74.48</v>
      </c>
      <c r="K1952">
        <v>74.48</v>
      </c>
      <c r="L1952" t="s">
        <v>560</v>
      </c>
      <c r="M1952" t="s">
        <v>198</v>
      </c>
      <c r="N1952" t="s">
        <v>199</v>
      </c>
      <c r="O1952">
        <v>0</v>
      </c>
      <c r="P1952" t="s">
        <v>200</v>
      </c>
      <c r="Q1952">
        <v>54012</v>
      </c>
      <c r="R1952" t="s">
        <v>201</v>
      </c>
      <c r="S1952" t="s">
        <v>202</v>
      </c>
      <c r="T1952" t="s">
        <v>203</v>
      </c>
      <c r="U1952" t="s">
        <v>2957</v>
      </c>
      <c r="V1952" t="s">
        <v>2959</v>
      </c>
      <c r="W1952" t="s">
        <v>658</v>
      </c>
    </row>
    <row r="1953" spans="1:23" x14ac:dyDescent="0.25">
      <c r="A1953" s="15">
        <v>43251</v>
      </c>
      <c r="B1953" t="s">
        <v>228</v>
      </c>
      <c r="C1953" t="s">
        <v>208</v>
      </c>
      <c r="E1953" t="s">
        <v>195</v>
      </c>
      <c r="F1953">
        <v>-55.2</v>
      </c>
      <c r="G1953">
        <v>55.2</v>
      </c>
      <c r="H1953" t="s">
        <v>217</v>
      </c>
      <c r="I1953" t="s">
        <v>218</v>
      </c>
      <c r="J1953">
        <v>55.2</v>
      </c>
      <c r="K1953">
        <v>-55.2</v>
      </c>
      <c r="L1953" t="s">
        <v>228</v>
      </c>
      <c r="M1953" t="s">
        <v>198</v>
      </c>
      <c r="N1953" t="s">
        <v>199</v>
      </c>
      <c r="O1953">
        <v>0</v>
      </c>
      <c r="P1953" t="s">
        <v>200</v>
      </c>
      <c r="Q1953">
        <v>54013</v>
      </c>
      <c r="R1953" t="s">
        <v>201</v>
      </c>
      <c r="S1953" t="s">
        <v>202</v>
      </c>
      <c r="T1953" t="s">
        <v>203</v>
      </c>
      <c r="U1953" t="s">
        <v>2960</v>
      </c>
      <c r="V1953" t="s">
        <v>2961</v>
      </c>
      <c r="W1953" t="s">
        <v>658</v>
      </c>
    </row>
    <row r="1954" spans="1:23" x14ac:dyDescent="0.25">
      <c r="A1954" s="15">
        <v>43251</v>
      </c>
      <c r="B1954" t="s">
        <v>228</v>
      </c>
      <c r="C1954" t="s">
        <v>208</v>
      </c>
      <c r="E1954" t="s">
        <v>195</v>
      </c>
      <c r="F1954">
        <v>244.42</v>
      </c>
      <c r="G1954">
        <v>244.42</v>
      </c>
      <c r="H1954" t="s">
        <v>196</v>
      </c>
      <c r="I1954" t="s">
        <v>197</v>
      </c>
      <c r="J1954">
        <v>244.42</v>
      </c>
      <c r="K1954">
        <v>244.42</v>
      </c>
      <c r="L1954" t="s">
        <v>228</v>
      </c>
      <c r="M1954" t="s">
        <v>198</v>
      </c>
      <c r="N1954" t="s">
        <v>199</v>
      </c>
      <c r="O1954">
        <v>0</v>
      </c>
      <c r="P1954" t="s">
        <v>200</v>
      </c>
      <c r="Q1954">
        <v>54014</v>
      </c>
      <c r="R1954" t="s">
        <v>201</v>
      </c>
      <c r="S1954" t="s">
        <v>202</v>
      </c>
      <c r="T1954" t="s">
        <v>203</v>
      </c>
      <c r="U1954" t="s">
        <v>2962</v>
      </c>
      <c r="V1954" t="s">
        <v>2963</v>
      </c>
      <c r="W1954" t="s">
        <v>658</v>
      </c>
    </row>
    <row r="1955" spans="1:23" x14ac:dyDescent="0.25">
      <c r="A1955" s="15">
        <v>43251</v>
      </c>
      <c r="B1955" t="s">
        <v>228</v>
      </c>
      <c r="C1955" t="s">
        <v>208</v>
      </c>
      <c r="E1955" t="s">
        <v>195</v>
      </c>
      <c r="F1955">
        <v>78.900000000000006</v>
      </c>
      <c r="G1955">
        <v>78.900000000000006</v>
      </c>
      <c r="H1955" t="s">
        <v>196</v>
      </c>
      <c r="I1955" t="s">
        <v>197</v>
      </c>
      <c r="J1955">
        <v>78.900000000000006</v>
      </c>
      <c r="K1955">
        <v>78.900000000000006</v>
      </c>
      <c r="L1955" t="s">
        <v>228</v>
      </c>
      <c r="M1955" t="s">
        <v>198</v>
      </c>
      <c r="N1955" t="s">
        <v>199</v>
      </c>
      <c r="O1955">
        <v>0</v>
      </c>
      <c r="P1955" t="s">
        <v>200</v>
      </c>
      <c r="Q1955">
        <v>54016</v>
      </c>
      <c r="R1955" t="s">
        <v>201</v>
      </c>
      <c r="S1955" t="s">
        <v>202</v>
      </c>
      <c r="T1955" t="s">
        <v>203</v>
      </c>
      <c r="U1955" t="s">
        <v>2964</v>
      </c>
      <c r="V1955" t="s">
        <v>2965</v>
      </c>
      <c r="W1955" t="s">
        <v>658</v>
      </c>
    </row>
    <row r="1956" spans="1:23" x14ac:dyDescent="0.25">
      <c r="A1956" s="15">
        <v>43251</v>
      </c>
      <c r="B1956" t="s">
        <v>228</v>
      </c>
      <c r="C1956" t="s">
        <v>208</v>
      </c>
      <c r="E1956" t="s">
        <v>195</v>
      </c>
      <c r="F1956">
        <v>220</v>
      </c>
      <c r="G1956">
        <v>220</v>
      </c>
      <c r="H1956" t="s">
        <v>196</v>
      </c>
      <c r="I1956" t="s">
        <v>197</v>
      </c>
      <c r="J1956">
        <v>220</v>
      </c>
      <c r="K1956">
        <v>220</v>
      </c>
      <c r="L1956" t="s">
        <v>228</v>
      </c>
      <c r="M1956" t="s">
        <v>198</v>
      </c>
      <c r="N1956" t="s">
        <v>199</v>
      </c>
      <c r="O1956">
        <v>0</v>
      </c>
      <c r="P1956" t="s">
        <v>200</v>
      </c>
      <c r="Q1956">
        <v>54017</v>
      </c>
      <c r="R1956" t="s">
        <v>201</v>
      </c>
      <c r="S1956" t="s">
        <v>202</v>
      </c>
      <c r="T1956" t="s">
        <v>203</v>
      </c>
      <c r="U1956" t="s">
        <v>2966</v>
      </c>
      <c r="V1956" t="s">
        <v>2967</v>
      </c>
      <c r="W1956" t="s">
        <v>658</v>
      </c>
    </row>
    <row r="1957" spans="1:23" x14ac:dyDescent="0.25">
      <c r="A1957" s="15">
        <v>43251</v>
      </c>
      <c r="B1957" t="s">
        <v>566</v>
      </c>
      <c r="C1957" t="s">
        <v>208</v>
      </c>
      <c r="E1957" t="s">
        <v>195</v>
      </c>
      <c r="F1957">
        <v>-60.27</v>
      </c>
      <c r="G1957">
        <v>60.27</v>
      </c>
      <c r="H1957" t="s">
        <v>217</v>
      </c>
      <c r="I1957" t="s">
        <v>197</v>
      </c>
      <c r="J1957">
        <v>60.27</v>
      </c>
      <c r="K1957">
        <v>-60.27</v>
      </c>
      <c r="L1957" t="s">
        <v>566</v>
      </c>
      <c r="M1957" t="s">
        <v>198</v>
      </c>
      <c r="N1957" t="s">
        <v>199</v>
      </c>
      <c r="O1957">
        <v>0</v>
      </c>
      <c r="P1957" t="s">
        <v>200</v>
      </c>
      <c r="Q1957">
        <v>54022</v>
      </c>
      <c r="R1957" t="s">
        <v>201</v>
      </c>
      <c r="S1957" t="s">
        <v>202</v>
      </c>
      <c r="T1957" t="s">
        <v>203</v>
      </c>
      <c r="U1957" t="s">
        <v>2968</v>
      </c>
      <c r="V1957" t="s">
        <v>2969</v>
      </c>
      <c r="W1957" t="s">
        <v>658</v>
      </c>
    </row>
    <row r="1958" spans="1:23" x14ac:dyDescent="0.25">
      <c r="A1958" s="15">
        <v>43251</v>
      </c>
      <c r="B1958" t="s">
        <v>285</v>
      </c>
      <c r="C1958" t="s">
        <v>208</v>
      </c>
      <c r="E1958" t="s">
        <v>195</v>
      </c>
      <c r="F1958">
        <v>-143.4</v>
      </c>
      <c r="G1958">
        <v>143.4</v>
      </c>
      <c r="H1958" t="s">
        <v>217</v>
      </c>
      <c r="I1958" t="s">
        <v>218</v>
      </c>
      <c r="J1958">
        <v>143.4</v>
      </c>
      <c r="K1958">
        <v>-143.4</v>
      </c>
      <c r="L1958" t="s">
        <v>285</v>
      </c>
      <c r="M1958" t="s">
        <v>198</v>
      </c>
      <c r="N1958" t="s">
        <v>199</v>
      </c>
      <c r="O1958">
        <v>0</v>
      </c>
      <c r="P1958" t="s">
        <v>200</v>
      </c>
      <c r="Q1958">
        <v>54023</v>
      </c>
      <c r="R1958" t="s">
        <v>201</v>
      </c>
      <c r="S1958" t="s">
        <v>202</v>
      </c>
      <c r="T1958" t="s">
        <v>203</v>
      </c>
      <c r="U1958" t="s">
        <v>2970</v>
      </c>
      <c r="V1958" t="s">
        <v>2971</v>
      </c>
      <c r="W1958" t="s">
        <v>658</v>
      </c>
    </row>
    <row r="1959" spans="1:23" x14ac:dyDescent="0.25">
      <c r="A1959" s="15">
        <v>43251</v>
      </c>
      <c r="B1959" t="s">
        <v>285</v>
      </c>
      <c r="C1959" t="s">
        <v>208</v>
      </c>
      <c r="E1959" t="s">
        <v>195</v>
      </c>
      <c r="F1959">
        <v>5.45</v>
      </c>
      <c r="G1959">
        <v>5.45</v>
      </c>
      <c r="H1959" t="s">
        <v>196</v>
      </c>
      <c r="I1959" t="s">
        <v>197</v>
      </c>
      <c r="J1959">
        <v>5.45</v>
      </c>
      <c r="K1959">
        <v>5.45</v>
      </c>
      <c r="L1959" t="s">
        <v>285</v>
      </c>
      <c r="M1959" t="s">
        <v>198</v>
      </c>
      <c r="N1959" t="s">
        <v>199</v>
      </c>
      <c r="O1959">
        <v>0</v>
      </c>
      <c r="P1959" t="s">
        <v>200</v>
      </c>
      <c r="Q1959">
        <v>54024</v>
      </c>
      <c r="R1959" t="s">
        <v>201</v>
      </c>
      <c r="S1959" t="s">
        <v>202</v>
      </c>
      <c r="T1959" t="s">
        <v>203</v>
      </c>
      <c r="U1959" t="s">
        <v>2972</v>
      </c>
      <c r="V1959" t="s">
        <v>2973</v>
      </c>
      <c r="W1959" t="s">
        <v>658</v>
      </c>
    </row>
    <row r="1960" spans="1:23" x14ac:dyDescent="0.25">
      <c r="A1960" s="15">
        <v>43251</v>
      </c>
      <c r="B1960" t="s">
        <v>228</v>
      </c>
      <c r="C1960" t="s">
        <v>208</v>
      </c>
      <c r="E1960" t="s">
        <v>195</v>
      </c>
      <c r="F1960">
        <v>123</v>
      </c>
      <c r="G1960">
        <v>123</v>
      </c>
      <c r="H1960" t="s">
        <v>196</v>
      </c>
      <c r="I1960" t="s">
        <v>197</v>
      </c>
      <c r="J1960">
        <v>123</v>
      </c>
      <c r="K1960">
        <v>123</v>
      </c>
      <c r="L1960" t="s">
        <v>228</v>
      </c>
      <c r="M1960" t="s">
        <v>198</v>
      </c>
      <c r="N1960" t="s">
        <v>199</v>
      </c>
      <c r="O1960">
        <v>0</v>
      </c>
      <c r="P1960" t="s">
        <v>200</v>
      </c>
      <c r="Q1960">
        <v>54025</v>
      </c>
      <c r="R1960" t="s">
        <v>201</v>
      </c>
      <c r="S1960" t="s">
        <v>202</v>
      </c>
      <c r="T1960" t="s">
        <v>203</v>
      </c>
      <c r="U1960" t="s">
        <v>2974</v>
      </c>
      <c r="V1960" t="s">
        <v>2975</v>
      </c>
      <c r="W1960" t="s">
        <v>658</v>
      </c>
    </row>
    <row r="1961" spans="1:23" x14ac:dyDescent="0.25">
      <c r="A1961" s="15">
        <v>43251</v>
      </c>
      <c r="B1961" t="s">
        <v>285</v>
      </c>
      <c r="C1961" t="s">
        <v>208</v>
      </c>
      <c r="E1961" t="s">
        <v>195</v>
      </c>
      <c r="F1961">
        <v>2620.1999999999998</v>
      </c>
      <c r="G1961">
        <v>2620.1999999999998</v>
      </c>
      <c r="H1961" t="s">
        <v>196</v>
      </c>
      <c r="I1961" t="s">
        <v>197</v>
      </c>
      <c r="J1961">
        <v>2620.1999999999998</v>
      </c>
      <c r="K1961">
        <v>2620.1999999999998</v>
      </c>
      <c r="L1961" t="s">
        <v>285</v>
      </c>
      <c r="M1961" t="s">
        <v>198</v>
      </c>
      <c r="N1961" t="s">
        <v>199</v>
      </c>
      <c r="O1961">
        <v>0</v>
      </c>
      <c r="P1961" t="s">
        <v>200</v>
      </c>
      <c r="Q1961">
        <v>54028</v>
      </c>
      <c r="R1961" t="s">
        <v>201</v>
      </c>
      <c r="S1961" t="s">
        <v>202</v>
      </c>
      <c r="T1961" t="s">
        <v>203</v>
      </c>
      <c r="U1961" t="s">
        <v>2976</v>
      </c>
      <c r="V1961" t="s">
        <v>2977</v>
      </c>
      <c r="W1961" t="s">
        <v>658</v>
      </c>
    </row>
    <row r="1962" spans="1:23" x14ac:dyDescent="0.25">
      <c r="A1962" s="15">
        <v>43251</v>
      </c>
      <c r="B1962" t="s">
        <v>285</v>
      </c>
      <c r="C1962" t="s">
        <v>208</v>
      </c>
      <c r="E1962" t="s">
        <v>195</v>
      </c>
      <c r="F1962">
        <v>-1542</v>
      </c>
      <c r="G1962">
        <v>1542</v>
      </c>
      <c r="H1962" t="s">
        <v>217</v>
      </c>
      <c r="I1962" t="s">
        <v>218</v>
      </c>
      <c r="J1962">
        <v>1542</v>
      </c>
      <c r="K1962">
        <v>-1542</v>
      </c>
      <c r="L1962" t="s">
        <v>285</v>
      </c>
      <c r="M1962" t="s">
        <v>198</v>
      </c>
      <c r="N1962" t="s">
        <v>199</v>
      </c>
      <c r="O1962">
        <v>0</v>
      </c>
      <c r="P1962" t="s">
        <v>200</v>
      </c>
      <c r="Q1962">
        <v>54029</v>
      </c>
      <c r="R1962" t="s">
        <v>201</v>
      </c>
      <c r="S1962" t="s">
        <v>202</v>
      </c>
      <c r="T1962" t="s">
        <v>203</v>
      </c>
      <c r="U1962" t="s">
        <v>2978</v>
      </c>
      <c r="V1962" t="s">
        <v>2979</v>
      </c>
      <c r="W1962" t="s">
        <v>658</v>
      </c>
    </row>
    <row r="1963" spans="1:23" x14ac:dyDescent="0.25">
      <c r="A1963" s="15">
        <v>43251</v>
      </c>
      <c r="B1963" t="s">
        <v>228</v>
      </c>
      <c r="C1963" t="s">
        <v>208</v>
      </c>
      <c r="E1963" t="s">
        <v>195</v>
      </c>
      <c r="F1963">
        <v>330.93</v>
      </c>
      <c r="G1963">
        <v>330.93</v>
      </c>
      <c r="H1963" t="s">
        <v>196</v>
      </c>
      <c r="I1963" t="s">
        <v>197</v>
      </c>
      <c r="J1963">
        <v>330.93</v>
      </c>
      <c r="K1963">
        <v>330.93</v>
      </c>
      <c r="L1963" t="s">
        <v>228</v>
      </c>
      <c r="M1963" t="s">
        <v>198</v>
      </c>
      <c r="N1963" t="s">
        <v>199</v>
      </c>
      <c r="O1963">
        <v>0</v>
      </c>
      <c r="P1963" t="s">
        <v>200</v>
      </c>
      <c r="Q1963">
        <v>54030</v>
      </c>
      <c r="R1963" t="s">
        <v>201</v>
      </c>
      <c r="S1963" t="s">
        <v>202</v>
      </c>
      <c r="T1963" t="s">
        <v>203</v>
      </c>
      <c r="U1963" t="s">
        <v>2980</v>
      </c>
      <c r="V1963" t="s">
        <v>2981</v>
      </c>
      <c r="W1963" t="s">
        <v>658</v>
      </c>
    </row>
    <row r="1964" spans="1:23" x14ac:dyDescent="0.25">
      <c r="A1964" s="15">
        <v>43251</v>
      </c>
      <c r="B1964" t="s">
        <v>228</v>
      </c>
      <c r="C1964" t="s">
        <v>208</v>
      </c>
      <c r="E1964" t="s">
        <v>195</v>
      </c>
      <c r="F1964">
        <v>5.5</v>
      </c>
      <c r="G1964">
        <v>5.5</v>
      </c>
      <c r="H1964" t="s">
        <v>196</v>
      </c>
      <c r="I1964" t="s">
        <v>197</v>
      </c>
      <c r="J1964">
        <v>5.5</v>
      </c>
      <c r="K1964">
        <v>5.5</v>
      </c>
      <c r="L1964" t="s">
        <v>228</v>
      </c>
      <c r="M1964" t="s">
        <v>198</v>
      </c>
      <c r="N1964" t="s">
        <v>199</v>
      </c>
      <c r="O1964">
        <v>0</v>
      </c>
      <c r="P1964" t="s">
        <v>200</v>
      </c>
      <c r="Q1964">
        <v>54037</v>
      </c>
      <c r="R1964" t="s">
        <v>201</v>
      </c>
      <c r="S1964" t="s">
        <v>202</v>
      </c>
      <c r="T1964" t="s">
        <v>203</v>
      </c>
      <c r="U1964" t="s">
        <v>2982</v>
      </c>
      <c r="V1964" t="s">
        <v>2983</v>
      </c>
      <c r="W1964" t="s">
        <v>658</v>
      </c>
    </row>
    <row r="1965" spans="1:23" x14ac:dyDescent="0.25">
      <c r="A1965" s="15">
        <v>43251</v>
      </c>
      <c r="B1965" t="s">
        <v>228</v>
      </c>
      <c r="C1965" t="s">
        <v>208</v>
      </c>
      <c r="E1965" t="s">
        <v>195</v>
      </c>
      <c r="F1965">
        <v>1463.9</v>
      </c>
      <c r="G1965">
        <v>1463.9</v>
      </c>
      <c r="H1965" t="s">
        <v>196</v>
      </c>
      <c r="I1965" t="s">
        <v>197</v>
      </c>
      <c r="J1965">
        <v>1463.9</v>
      </c>
      <c r="K1965">
        <v>1463.9</v>
      </c>
      <c r="L1965" t="s">
        <v>228</v>
      </c>
      <c r="M1965" t="s">
        <v>198</v>
      </c>
      <c r="N1965" t="s">
        <v>199</v>
      </c>
      <c r="O1965">
        <v>0</v>
      </c>
      <c r="P1965" t="s">
        <v>200</v>
      </c>
      <c r="Q1965">
        <v>54038</v>
      </c>
      <c r="R1965" t="s">
        <v>201</v>
      </c>
      <c r="S1965" t="s">
        <v>202</v>
      </c>
      <c r="T1965" t="s">
        <v>203</v>
      </c>
      <c r="U1965" t="s">
        <v>2984</v>
      </c>
      <c r="V1965" t="s">
        <v>2985</v>
      </c>
      <c r="W1965" t="s">
        <v>658</v>
      </c>
    </row>
    <row r="1966" spans="1:23" x14ac:dyDescent="0.25">
      <c r="A1966" s="15">
        <v>43251</v>
      </c>
      <c r="B1966" t="s">
        <v>193</v>
      </c>
      <c r="C1966" t="s">
        <v>211</v>
      </c>
      <c r="E1966" t="s">
        <v>195</v>
      </c>
      <c r="F1966">
        <v>55.8</v>
      </c>
      <c r="G1966">
        <v>55.8</v>
      </c>
      <c r="H1966" t="s">
        <v>196</v>
      </c>
      <c r="I1966" t="s">
        <v>197</v>
      </c>
      <c r="J1966">
        <v>55.8</v>
      </c>
      <c r="K1966">
        <v>55.8</v>
      </c>
      <c r="L1966" t="s">
        <v>193</v>
      </c>
      <c r="M1966" t="s">
        <v>198</v>
      </c>
      <c r="N1966" t="s">
        <v>199</v>
      </c>
      <c r="O1966">
        <v>0</v>
      </c>
      <c r="P1966" t="s">
        <v>200</v>
      </c>
      <c r="Q1966">
        <v>54042</v>
      </c>
      <c r="R1966" t="s">
        <v>201</v>
      </c>
      <c r="S1966" t="s">
        <v>202</v>
      </c>
      <c r="T1966" t="s">
        <v>203</v>
      </c>
      <c r="U1966" t="s">
        <v>2986</v>
      </c>
      <c r="V1966" t="s">
        <v>2987</v>
      </c>
      <c r="W1966" t="s">
        <v>658</v>
      </c>
    </row>
    <row r="1967" spans="1:23" x14ac:dyDescent="0.25">
      <c r="A1967" s="15">
        <v>43251</v>
      </c>
      <c r="B1967" t="s">
        <v>458</v>
      </c>
      <c r="C1967" t="s">
        <v>194</v>
      </c>
      <c r="E1967" t="s">
        <v>195</v>
      </c>
      <c r="F1967">
        <v>292</v>
      </c>
      <c r="G1967">
        <v>292</v>
      </c>
      <c r="H1967" t="s">
        <v>196</v>
      </c>
      <c r="I1967" t="s">
        <v>197</v>
      </c>
      <c r="J1967">
        <v>292</v>
      </c>
      <c r="K1967">
        <v>292</v>
      </c>
      <c r="L1967" t="s">
        <v>458</v>
      </c>
      <c r="M1967" t="s">
        <v>198</v>
      </c>
      <c r="N1967" t="s">
        <v>199</v>
      </c>
      <c r="O1967">
        <v>0</v>
      </c>
      <c r="P1967" t="s">
        <v>200</v>
      </c>
      <c r="Q1967">
        <v>54054</v>
      </c>
      <c r="R1967" t="s">
        <v>201</v>
      </c>
      <c r="S1967" t="s">
        <v>202</v>
      </c>
      <c r="T1967" t="s">
        <v>203</v>
      </c>
      <c r="U1967" t="s">
        <v>2988</v>
      </c>
      <c r="V1967" t="s">
        <v>2989</v>
      </c>
      <c r="W1967" t="s">
        <v>658</v>
      </c>
    </row>
    <row r="1968" spans="1:23" x14ac:dyDescent="0.25">
      <c r="A1968" s="15">
        <v>43251</v>
      </c>
      <c r="B1968" t="s">
        <v>490</v>
      </c>
      <c r="C1968" t="s">
        <v>207</v>
      </c>
      <c r="E1968" t="s">
        <v>195</v>
      </c>
      <c r="F1968">
        <v>1319.55</v>
      </c>
      <c r="G1968">
        <v>1319.55</v>
      </c>
      <c r="H1968" t="s">
        <v>196</v>
      </c>
      <c r="I1968" t="s">
        <v>197</v>
      </c>
      <c r="J1968">
        <v>1319.55</v>
      </c>
      <c r="K1968">
        <v>1319.55</v>
      </c>
      <c r="L1968" t="s">
        <v>490</v>
      </c>
      <c r="M1968" t="s">
        <v>198</v>
      </c>
      <c r="N1968" t="s">
        <v>199</v>
      </c>
      <c r="O1968">
        <v>0</v>
      </c>
      <c r="P1968" t="s">
        <v>200</v>
      </c>
      <c r="Q1968">
        <v>54056</v>
      </c>
      <c r="R1968" t="s">
        <v>201</v>
      </c>
      <c r="S1968" t="s">
        <v>202</v>
      </c>
      <c r="T1968" t="s">
        <v>203</v>
      </c>
      <c r="U1968" t="s">
        <v>2990</v>
      </c>
      <c r="V1968" t="s">
        <v>2991</v>
      </c>
      <c r="W1968" t="s">
        <v>658</v>
      </c>
    </row>
    <row r="1969" spans="1:23" x14ac:dyDescent="0.25">
      <c r="A1969" s="15">
        <v>43251</v>
      </c>
      <c r="B1969" t="s">
        <v>490</v>
      </c>
      <c r="C1969" t="s">
        <v>194</v>
      </c>
      <c r="E1969" t="s">
        <v>195</v>
      </c>
      <c r="F1969">
        <v>888.8</v>
      </c>
      <c r="G1969">
        <v>888.8</v>
      </c>
      <c r="H1969" t="s">
        <v>196</v>
      </c>
      <c r="I1969" t="s">
        <v>197</v>
      </c>
      <c r="J1969">
        <v>888.8</v>
      </c>
      <c r="K1969">
        <v>888.8</v>
      </c>
      <c r="L1969" t="s">
        <v>490</v>
      </c>
      <c r="M1969" t="s">
        <v>198</v>
      </c>
      <c r="N1969" t="s">
        <v>199</v>
      </c>
      <c r="O1969">
        <v>0</v>
      </c>
      <c r="P1969" t="s">
        <v>200</v>
      </c>
      <c r="Q1969">
        <v>54063</v>
      </c>
      <c r="R1969" t="s">
        <v>201</v>
      </c>
      <c r="S1969" t="s">
        <v>202</v>
      </c>
      <c r="T1969" t="s">
        <v>203</v>
      </c>
      <c r="U1969" t="s">
        <v>2992</v>
      </c>
      <c r="V1969" t="s">
        <v>2993</v>
      </c>
      <c r="W1969" t="s">
        <v>658</v>
      </c>
    </row>
    <row r="1970" spans="1:23" x14ac:dyDescent="0.25">
      <c r="A1970" s="15">
        <v>43251</v>
      </c>
      <c r="B1970" t="s">
        <v>490</v>
      </c>
      <c r="C1970" t="s">
        <v>194</v>
      </c>
      <c r="E1970" t="s">
        <v>195</v>
      </c>
      <c r="F1970">
        <v>1648.55</v>
      </c>
      <c r="G1970">
        <v>1648.55</v>
      </c>
      <c r="H1970" t="s">
        <v>196</v>
      </c>
      <c r="I1970" t="s">
        <v>197</v>
      </c>
      <c r="J1970">
        <v>1648.55</v>
      </c>
      <c r="K1970">
        <v>1648.55</v>
      </c>
      <c r="L1970" t="s">
        <v>490</v>
      </c>
      <c r="M1970" t="s">
        <v>198</v>
      </c>
      <c r="N1970" t="s">
        <v>199</v>
      </c>
      <c r="O1970">
        <v>0</v>
      </c>
      <c r="P1970" t="s">
        <v>200</v>
      </c>
      <c r="Q1970">
        <v>54064</v>
      </c>
      <c r="R1970" t="s">
        <v>201</v>
      </c>
      <c r="S1970" t="s">
        <v>202</v>
      </c>
      <c r="T1970" t="s">
        <v>203</v>
      </c>
      <c r="U1970" t="s">
        <v>2994</v>
      </c>
      <c r="V1970" t="s">
        <v>2995</v>
      </c>
      <c r="W1970" t="s">
        <v>658</v>
      </c>
    </row>
    <row r="1971" spans="1:23" x14ac:dyDescent="0.25">
      <c r="A1971" s="15">
        <v>43251</v>
      </c>
      <c r="B1971" t="s">
        <v>490</v>
      </c>
      <c r="C1971" t="s">
        <v>194</v>
      </c>
      <c r="E1971" t="s">
        <v>195</v>
      </c>
      <c r="F1971">
        <v>1373.9</v>
      </c>
      <c r="G1971">
        <v>1373.9</v>
      </c>
      <c r="H1971" t="s">
        <v>196</v>
      </c>
      <c r="I1971" t="s">
        <v>197</v>
      </c>
      <c r="J1971">
        <v>1373.9</v>
      </c>
      <c r="K1971">
        <v>1373.9</v>
      </c>
      <c r="L1971" t="s">
        <v>490</v>
      </c>
      <c r="M1971" t="s">
        <v>198</v>
      </c>
      <c r="N1971" t="s">
        <v>199</v>
      </c>
      <c r="O1971">
        <v>0</v>
      </c>
      <c r="P1971" t="s">
        <v>200</v>
      </c>
      <c r="Q1971">
        <v>54065</v>
      </c>
      <c r="R1971" t="s">
        <v>201</v>
      </c>
      <c r="S1971" t="s">
        <v>202</v>
      </c>
      <c r="T1971" t="s">
        <v>203</v>
      </c>
      <c r="U1971" t="s">
        <v>2996</v>
      </c>
      <c r="V1971" t="s">
        <v>2997</v>
      </c>
      <c r="W1971" t="s">
        <v>658</v>
      </c>
    </row>
    <row r="1972" spans="1:23" x14ac:dyDescent="0.25">
      <c r="A1972" s="15">
        <v>43251</v>
      </c>
      <c r="B1972" t="s">
        <v>490</v>
      </c>
      <c r="C1972" t="s">
        <v>194</v>
      </c>
      <c r="E1972" t="s">
        <v>195</v>
      </c>
      <c r="F1972">
        <v>210</v>
      </c>
      <c r="G1972">
        <v>210</v>
      </c>
      <c r="H1972" t="s">
        <v>196</v>
      </c>
      <c r="I1972" t="s">
        <v>197</v>
      </c>
      <c r="J1972">
        <v>210</v>
      </c>
      <c r="K1972">
        <v>210</v>
      </c>
      <c r="L1972" t="s">
        <v>490</v>
      </c>
      <c r="M1972" t="s">
        <v>198</v>
      </c>
      <c r="N1972" t="s">
        <v>199</v>
      </c>
      <c r="O1972">
        <v>0</v>
      </c>
      <c r="P1972" t="s">
        <v>200</v>
      </c>
      <c r="Q1972">
        <v>54066</v>
      </c>
      <c r="R1972" t="s">
        <v>201</v>
      </c>
      <c r="S1972" t="s">
        <v>202</v>
      </c>
      <c r="T1972" t="s">
        <v>203</v>
      </c>
      <c r="U1972" t="s">
        <v>2998</v>
      </c>
      <c r="V1972" t="s">
        <v>2999</v>
      </c>
      <c r="W1972" t="s">
        <v>658</v>
      </c>
    </row>
    <row r="1973" spans="1:23" x14ac:dyDescent="0.25">
      <c r="A1973" s="15">
        <v>43251</v>
      </c>
      <c r="B1973" t="s">
        <v>490</v>
      </c>
      <c r="C1973" t="s">
        <v>194</v>
      </c>
      <c r="E1973" t="s">
        <v>195</v>
      </c>
      <c r="F1973">
        <v>1996.5</v>
      </c>
      <c r="G1973">
        <v>1996.5</v>
      </c>
      <c r="H1973" t="s">
        <v>196</v>
      </c>
      <c r="I1973" t="s">
        <v>197</v>
      </c>
      <c r="J1973">
        <v>1996.5</v>
      </c>
      <c r="K1973">
        <v>1996.5</v>
      </c>
      <c r="L1973" t="s">
        <v>490</v>
      </c>
      <c r="M1973" t="s">
        <v>198</v>
      </c>
      <c r="N1973" t="s">
        <v>199</v>
      </c>
      <c r="O1973">
        <v>0</v>
      </c>
      <c r="P1973" t="s">
        <v>200</v>
      </c>
      <c r="Q1973">
        <v>54068</v>
      </c>
      <c r="R1973" t="s">
        <v>201</v>
      </c>
      <c r="S1973" t="s">
        <v>202</v>
      </c>
      <c r="T1973" t="s">
        <v>203</v>
      </c>
      <c r="U1973" t="s">
        <v>3000</v>
      </c>
      <c r="V1973" t="s">
        <v>3001</v>
      </c>
      <c r="W1973" t="s">
        <v>658</v>
      </c>
    </row>
    <row r="1974" spans="1:23" x14ac:dyDescent="0.25">
      <c r="A1974" s="15">
        <v>43251</v>
      </c>
      <c r="B1974" t="s">
        <v>490</v>
      </c>
      <c r="C1974" t="s">
        <v>194</v>
      </c>
      <c r="E1974" t="s">
        <v>195</v>
      </c>
      <c r="F1974">
        <v>1584</v>
      </c>
      <c r="G1974">
        <v>1584</v>
      </c>
      <c r="H1974" t="s">
        <v>196</v>
      </c>
      <c r="I1974" t="s">
        <v>197</v>
      </c>
      <c r="J1974">
        <v>1584</v>
      </c>
      <c r="K1974">
        <v>1584</v>
      </c>
      <c r="L1974" t="s">
        <v>490</v>
      </c>
      <c r="M1974" t="s">
        <v>198</v>
      </c>
      <c r="N1974" t="s">
        <v>199</v>
      </c>
      <c r="O1974">
        <v>0</v>
      </c>
      <c r="P1974" t="s">
        <v>200</v>
      </c>
      <c r="Q1974">
        <v>54069</v>
      </c>
      <c r="R1974" t="s">
        <v>201</v>
      </c>
      <c r="S1974" t="s">
        <v>202</v>
      </c>
      <c r="T1974" t="s">
        <v>203</v>
      </c>
      <c r="U1974" t="s">
        <v>3002</v>
      </c>
      <c r="V1974" t="s">
        <v>3003</v>
      </c>
      <c r="W1974" t="s">
        <v>658</v>
      </c>
    </row>
    <row r="1975" spans="1:23" x14ac:dyDescent="0.25">
      <c r="A1975" s="15">
        <v>43251</v>
      </c>
      <c r="B1975" t="s">
        <v>490</v>
      </c>
      <c r="C1975" t="s">
        <v>194</v>
      </c>
      <c r="E1975" t="s">
        <v>195</v>
      </c>
      <c r="F1975">
        <v>746.29</v>
      </c>
      <c r="G1975">
        <v>746.29</v>
      </c>
      <c r="H1975" t="s">
        <v>196</v>
      </c>
      <c r="I1975" t="s">
        <v>197</v>
      </c>
      <c r="J1975">
        <v>746.29</v>
      </c>
      <c r="K1975">
        <v>746.29</v>
      </c>
      <c r="L1975" t="s">
        <v>490</v>
      </c>
      <c r="M1975" t="s">
        <v>198</v>
      </c>
      <c r="N1975" t="s">
        <v>199</v>
      </c>
      <c r="O1975">
        <v>0</v>
      </c>
      <c r="P1975" t="s">
        <v>200</v>
      </c>
      <c r="Q1975">
        <v>54070</v>
      </c>
      <c r="R1975" t="s">
        <v>201</v>
      </c>
      <c r="S1975" t="s">
        <v>202</v>
      </c>
      <c r="T1975" t="s">
        <v>203</v>
      </c>
      <c r="U1975" t="s">
        <v>3004</v>
      </c>
      <c r="V1975" t="s">
        <v>3005</v>
      </c>
      <c r="W1975" t="s">
        <v>658</v>
      </c>
    </row>
    <row r="1976" spans="1:23" x14ac:dyDescent="0.25">
      <c r="A1976" s="15">
        <v>43251</v>
      </c>
      <c r="B1976" t="s">
        <v>490</v>
      </c>
      <c r="C1976" t="s">
        <v>194</v>
      </c>
      <c r="E1976" t="s">
        <v>195</v>
      </c>
      <c r="F1976">
        <v>1975</v>
      </c>
      <c r="G1976">
        <v>1975</v>
      </c>
      <c r="H1976" t="s">
        <v>196</v>
      </c>
      <c r="I1976" t="s">
        <v>197</v>
      </c>
      <c r="J1976">
        <v>1975</v>
      </c>
      <c r="K1976">
        <v>1975</v>
      </c>
      <c r="L1976" t="s">
        <v>490</v>
      </c>
      <c r="M1976" t="s">
        <v>198</v>
      </c>
      <c r="N1976" t="s">
        <v>199</v>
      </c>
      <c r="O1976">
        <v>0</v>
      </c>
      <c r="P1976" t="s">
        <v>200</v>
      </c>
      <c r="Q1976">
        <v>54071</v>
      </c>
      <c r="R1976" t="s">
        <v>201</v>
      </c>
      <c r="S1976" t="s">
        <v>202</v>
      </c>
      <c r="T1976" t="s">
        <v>203</v>
      </c>
      <c r="U1976" t="s">
        <v>3006</v>
      </c>
      <c r="V1976" t="s">
        <v>3007</v>
      </c>
      <c r="W1976" t="s">
        <v>658</v>
      </c>
    </row>
    <row r="1977" spans="1:23" x14ac:dyDescent="0.25">
      <c r="A1977" s="15">
        <v>43251</v>
      </c>
      <c r="B1977" t="s">
        <v>490</v>
      </c>
      <c r="C1977" t="s">
        <v>194</v>
      </c>
      <c r="E1977" t="s">
        <v>195</v>
      </c>
      <c r="F1977">
        <v>1060</v>
      </c>
      <c r="G1977">
        <v>1060</v>
      </c>
      <c r="H1977" t="s">
        <v>196</v>
      </c>
      <c r="I1977" t="s">
        <v>197</v>
      </c>
      <c r="J1977">
        <v>1060</v>
      </c>
      <c r="K1977">
        <v>1060</v>
      </c>
      <c r="L1977" t="s">
        <v>490</v>
      </c>
      <c r="M1977" t="s">
        <v>198</v>
      </c>
      <c r="N1977" t="s">
        <v>199</v>
      </c>
      <c r="O1977">
        <v>0</v>
      </c>
      <c r="P1977" t="s">
        <v>200</v>
      </c>
      <c r="Q1977">
        <v>54072</v>
      </c>
      <c r="R1977" t="s">
        <v>201</v>
      </c>
      <c r="S1977" t="s">
        <v>202</v>
      </c>
      <c r="T1977" t="s">
        <v>203</v>
      </c>
      <c r="U1977" t="s">
        <v>3008</v>
      </c>
      <c r="V1977" t="s">
        <v>3009</v>
      </c>
      <c r="W1977" t="s">
        <v>658</v>
      </c>
    </row>
    <row r="1978" spans="1:23" x14ac:dyDescent="0.25">
      <c r="A1978" s="15">
        <v>43251</v>
      </c>
      <c r="B1978" t="s">
        <v>285</v>
      </c>
      <c r="C1978" t="s">
        <v>208</v>
      </c>
      <c r="E1978" t="s">
        <v>195</v>
      </c>
      <c r="F1978">
        <v>599.75</v>
      </c>
      <c r="G1978">
        <v>599.75</v>
      </c>
      <c r="H1978" t="s">
        <v>196</v>
      </c>
      <c r="I1978" t="s">
        <v>197</v>
      </c>
      <c r="J1978">
        <v>599.75</v>
      </c>
      <c r="K1978">
        <v>599.75</v>
      </c>
      <c r="L1978" t="s">
        <v>285</v>
      </c>
      <c r="M1978" t="s">
        <v>198</v>
      </c>
      <c r="N1978" t="s">
        <v>199</v>
      </c>
      <c r="O1978">
        <v>0</v>
      </c>
      <c r="P1978" t="s">
        <v>200</v>
      </c>
      <c r="Q1978">
        <v>54084</v>
      </c>
      <c r="R1978" t="s">
        <v>201</v>
      </c>
      <c r="S1978" t="s">
        <v>202</v>
      </c>
      <c r="T1978" t="s">
        <v>203</v>
      </c>
      <c r="U1978" t="s">
        <v>3010</v>
      </c>
      <c r="V1978" t="s">
        <v>3011</v>
      </c>
      <c r="W1978" t="s">
        <v>658</v>
      </c>
    </row>
    <row r="1979" spans="1:23" x14ac:dyDescent="0.25">
      <c r="A1979" s="15">
        <v>43251</v>
      </c>
      <c r="B1979" t="s">
        <v>620</v>
      </c>
      <c r="C1979" t="s">
        <v>208</v>
      </c>
      <c r="E1979" t="s">
        <v>195</v>
      </c>
      <c r="F1979">
        <v>150.80000000000001</v>
      </c>
      <c r="G1979">
        <v>150.80000000000001</v>
      </c>
      <c r="H1979" t="s">
        <v>196</v>
      </c>
      <c r="I1979" t="s">
        <v>197</v>
      </c>
      <c r="J1979">
        <v>150.80000000000001</v>
      </c>
      <c r="K1979">
        <v>150.80000000000001</v>
      </c>
      <c r="L1979" t="s">
        <v>620</v>
      </c>
      <c r="M1979" t="s">
        <v>198</v>
      </c>
      <c r="N1979" t="s">
        <v>199</v>
      </c>
      <c r="O1979">
        <v>0</v>
      </c>
      <c r="P1979" t="s">
        <v>200</v>
      </c>
      <c r="Q1979">
        <v>54085</v>
      </c>
      <c r="R1979" t="s">
        <v>201</v>
      </c>
      <c r="S1979" t="s">
        <v>202</v>
      </c>
      <c r="T1979" t="s">
        <v>203</v>
      </c>
      <c r="U1979" t="s">
        <v>3010</v>
      </c>
      <c r="V1979" t="s">
        <v>3012</v>
      </c>
      <c r="W1979" t="s">
        <v>658</v>
      </c>
    </row>
    <row r="1980" spans="1:23" x14ac:dyDescent="0.25">
      <c r="A1980" s="15">
        <v>43251</v>
      </c>
      <c r="B1980" t="s">
        <v>285</v>
      </c>
      <c r="C1980" t="s">
        <v>212</v>
      </c>
      <c r="E1980" t="s">
        <v>195</v>
      </c>
      <c r="F1980">
        <v>396</v>
      </c>
      <c r="G1980">
        <v>396</v>
      </c>
      <c r="H1980" t="s">
        <v>196</v>
      </c>
      <c r="I1980" t="s">
        <v>197</v>
      </c>
      <c r="J1980">
        <v>396</v>
      </c>
      <c r="K1980">
        <v>396</v>
      </c>
      <c r="L1980" t="s">
        <v>285</v>
      </c>
      <c r="M1980" t="s">
        <v>198</v>
      </c>
      <c r="N1980" t="s">
        <v>199</v>
      </c>
      <c r="O1980">
        <v>0</v>
      </c>
      <c r="P1980" t="s">
        <v>200</v>
      </c>
      <c r="Q1980">
        <v>54086</v>
      </c>
      <c r="R1980" t="s">
        <v>201</v>
      </c>
      <c r="S1980" t="s">
        <v>202</v>
      </c>
      <c r="T1980" t="s">
        <v>203</v>
      </c>
      <c r="U1980" t="s">
        <v>3013</v>
      </c>
      <c r="V1980" t="s">
        <v>3014</v>
      </c>
      <c r="W1980" t="s">
        <v>658</v>
      </c>
    </row>
    <row r="1981" spans="1:23" x14ac:dyDescent="0.25">
      <c r="A1981" s="15">
        <v>43251</v>
      </c>
      <c r="B1981" t="s">
        <v>228</v>
      </c>
      <c r="C1981" t="s">
        <v>212</v>
      </c>
      <c r="E1981" t="s">
        <v>195</v>
      </c>
      <c r="F1981">
        <v>31.45</v>
      </c>
      <c r="G1981">
        <v>31.45</v>
      </c>
      <c r="H1981" t="s">
        <v>196</v>
      </c>
      <c r="I1981" t="s">
        <v>197</v>
      </c>
      <c r="J1981">
        <v>31.45</v>
      </c>
      <c r="K1981">
        <v>31.45</v>
      </c>
      <c r="L1981" t="s">
        <v>228</v>
      </c>
      <c r="M1981" t="s">
        <v>198</v>
      </c>
      <c r="N1981" t="s">
        <v>199</v>
      </c>
      <c r="O1981">
        <v>0</v>
      </c>
      <c r="P1981" t="s">
        <v>200</v>
      </c>
      <c r="Q1981">
        <v>54088</v>
      </c>
      <c r="R1981" t="s">
        <v>201</v>
      </c>
      <c r="S1981" t="s">
        <v>202</v>
      </c>
      <c r="T1981" t="s">
        <v>203</v>
      </c>
      <c r="U1981" t="s">
        <v>3015</v>
      </c>
      <c r="V1981" t="s">
        <v>3016</v>
      </c>
      <c r="W1981" t="s">
        <v>658</v>
      </c>
    </row>
    <row r="1982" spans="1:23" x14ac:dyDescent="0.25">
      <c r="A1982" s="15">
        <v>43251</v>
      </c>
      <c r="B1982" t="s">
        <v>228</v>
      </c>
      <c r="C1982" t="s">
        <v>212</v>
      </c>
      <c r="E1982" t="s">
        <v>195</v>
      </c>
      <c r="F1982">
        <v>2725.94</v>
      </c>
      <c r="G1982">
        <v>2725.94</v>
      </c>
      <c r="H1982" t="s">
        <v>196</v>
      </c>
      <c r="I1982" t="s">
        <v>197</v>
      </c>
      <c r="J1982">
        <v>2725.94</v>
      </c>
      <c r="K1982">
        <v>2725.94</v>
      </c>
      <c r="L1982" t="s">
        <v>228</v>
      </c>
      <c r="M1982" t="s">
        <v>198</v>
      </c>
      <c r="N1982" t="s">
        <v>199</v>
      </c>
      <c r="O1982">
        <v>0</v>
      </c>
      <c r="P1982" t="s">
        <v>200</v>
      </c>
      <c r="Q1982">
        <v>54090</v>
      </c>
      <c r="R1982" t="s">
        <v>201</v>
      </c>
      <c r="S1982" t="s">
        <v>202</v>
      </c>
      <c r="T1982" t="s">
        <v>203</v>
      </c>
      <c r="U1982" t="s">
        <v>3017</v>
      </c>
      <c r="V1982" t="s">
        <v>3018</v>
      </c>
      <c r="W1982" t="s">
        <v>658</v>
      </c>
    </row>
    <row r="1983" spans="1:23" x14ac:dyDescent="0.25">
      <c r="A1983" s="15">
        <v>43251</v>
      </c>
      <c r="B1983" t="s">
        <v>228</v>
      </c>
      <c r="C1983" t="s">
        <v>212</v>
      </c>
      <c r="E1983" t="s">
        <v>195</v>
      </c>
      <c r="F1983">
        <v>-552.38</v>
      </c>
      <c r="G1983">
        <v>552.38</v>
      </c>
      <c r="H1983" t="s">
        <v>217</v>
      </c>
      <c r="I1983" t="s">
        <v>218</v>
      </c>
      <c r="J1983">
        <v>552.38</v>
      </c>
      <c r="K1983">
        <v>-552.38</v>
      </c>
      <c r="L1983" t="s">
        <v>228</v>
      </c>
      <c r="M1983" t="s">
        <v>198</v>
      </c>
      <c r="N1983" t="s">
        <v>199</v>
      </c>
      <c r="O1983">
        <v>0</v>
      </c>
      <c r="P1983" t="s">
        <v>200</v>
      </c>
      <c r="Q1983">
        <v>54091</v>
      </c>
      <c r="R1983" t="s">
        <v>201</v>
      </c>
      <c r="S1983" t="s">
        <v>202</v>
      </c>
      <c r="T1983" t="s">
        <v>203</v>
      </c>
      <c r="U1983" t="s">
        <v>3019</v>
      </c>
      <c r="V1983" t="s">
        <v>3020</v>
      </c>
      <c r="W1983" t="s">
        <v>658</v>
      </c>
    </row>
    <row r="1984" spans="1:23" x14ac:dyDescent="0.25">
      <c r="A1984" s="15">
        <v>43251</v>
      </c>
      <c r="B1984" t="s">
        <v>228</v>
      </c>
      <c r="C1984" t="s">
        <v>212</v>
      </c>
      <c r="E1984" t="s">
        <v>195</v>
      </c>
      <c r="F1984">
        <v>2998.72</v>
      </c>
      <c r="G1984">
        <v>2998.72</v>
      </c>
      <c r="H1984" t="s">
        <v>196</v>
      </c>
      <c r="I1984" t="s">
        <v>197</v>
      </c>
      <c r="J1984">
        <v>2998.72</v>
      </c>
      <c r="K1984">
        <v>2998.72</v>
      </c>
      <c r="L1984" t="s">
        <v>228</v>
      </c>
      <c r="M1984" t="s">
        <v>198</v>
      </c>
      <c r="N1984" t="s">
        <v>199</v>
      </c>
      <c r="O1984">
        <v>0</v>
      </c>
      <c r="P1984" t="s">
        <v>200</v>
      </c>
      <c r="Q1984">
        <v>54092</v>
      </c>
      <c r="R1984" t="s">
        <v>201</v>
      </c>
      <c r="S1984" t="s">
        <v>202</v>
      </c>
      <c r="T1984" t="s">
        <v>203</v>
      </c>
      <c r="U1984" t="s">
        <v>3021</v>
      </c>
      <c r="V1984" t="s">
        <v>3022</v>
      </c>
      <c r="W1984" t="s">
        <v>658</v>
      </c>
    </row>
    <row r="1985" spans="1:23" x14ac:dyDescent="0.25">
      <c r="A1985" s="15">
        <v>43251</v>
      </c>
      <c r="B1985" t="s">
        <v>228</v>
      </c>
      <c r="C1985" t="s">
        <v>212</v>
      </c>
      <c r="E1985" t="s">
        <v>195</v>
      </c>
      <c r="F1985">
        <v>9.9</v>
      </c>
      <c r="G1985">
        <v>9.9</v>
      </c>
      <c r="H1985" t="s">
        <v>196</v>
      </c>
      <c r="I1985" t="s">
        <v>197</v>
      </c>
      <c r="J1985">
        <v>9.9</v>
      </c>
      <c r="K1985">
        <v>9.9</v>
      </c>
      <c r="L1985" t="s">
        <v>228</v>
      </c>
      <c r="M1985" t="s">
        <v>198</v>
      </c>
      <c r="N1985" t="s">
        <v>199</v>
      </c>
      <c r="O1985">
        <v>0</v>
      </c>
      <c r="P1985" t="s">
        <v>200</v>
      </c>
      <c r="Q1985">
        <v>54093</v>
      </c>
      <c r="R1985" t="s">
        <v>201</v>
      </c>
      <c r="S1985" t="s">
        <v>202</v>
      </c>
      <c r="T1985" t="s">
        <v>203</v>
      </c>
      <c r="U1985" t="s">
        <v>3023</v>
      </c>
      <c r="V1985" t="s">
        <v>3024</v>
      </c>
      <c r="W1985" t="s">
        <v>658</v>
      </c>
    </row>
    <row r="1986" spans="1:23" x14ac:dyDescent="0.25">
      <c r="A1986" s="15">
        <v>43251</v>
      </c>
      <c r="B1986" t="s">
        <v>285</v>
      </c>
      <c r="C1986" t="s">
        <v>212</v>
      </c>
      <c r="E1986" t="s">
        <v>195</v>
      </c>
      <c r="F1986">
        <v>131.32</v>
      </c>
      <c r="G1986">
        <v>131.32</v>
      </c>
      <c r="H1986" t="s">
        <v>196</v>
      </c>
      <c r="I1986" t="s">
        <v>197</v>
      </c>
      <c r="J1986">
        <v>131.32</v>
      </c>
      <c r="K1986">
        <v>131.32</v>
      </c>
      <c r="L1986" t="s">
        <v>285</v>
      </c>
      <c r="M1986" t="s">
        <v>198</v>
      </c>
      <c r="N1986" t="s">
        <v>199</v>
      </c>
      <c r="O1986">
        <v>0</v>
      </c>
      <c r="P1986" t="s">
        <v>200</v>
      </c>
      <c r="Q1986">
        <v>54094</v>
      </c>
      <c r="R1986" t="s">
        <v>201</v>
      </c>
      <c r="S1986" t="s">
        <v>202</v>
      </c>
      <c r="T1986" t="s">
        <v>203</v>
      </c>
      <c r="U1986" t="s">
        <v>3025</v>
      </c>
      <c r="V1986" t="s">
        <v>3026</v>
      </c>
      <c r="W1986" t="s">
        <v>658</v>
      </c>
    </row>
    <row r="1987" spans="1:23" x14ac:dyDescent="0.25">
      <c r="A1987" s="15">
        <v>43251</v>
      </c>
      <c r="B1987" t="s">
        <v>566</v>
      </c>
      <c r="C1987" t="s">
        <v>212</v>
      </c>
      <c r="E1987" t="s">
        <v>195</v>
      </c>
      <c r="F1987">
        <v>-12.22</v>
      </c>
      <c r="G1987">
        <v>12.22</v>
      </c>
      <c r="H1987" t="s">
        <v>217</v>
      </c>
      <c r="I1987" t="s">
        <v>197</v>
      </c>
      <c r="J1987">
        <v>12.22</v>
      </c>
      <c r="K1987">
        <v>-12.22</v>
      </c>
      <c r="L1987" t="s">
        <v>566</v>
      </c>
      <c r="M1987" t="s">
        <v>198</v>
      </c>
      <c r="N1987" t="s">
        <v>199</v>
      </c>
      <c r="O1987">
        <v>0</v>
      </c>
      <c r="P1987" t="s">
        <v>200</v>
      </c>
      <c r="Q1987">
        <v>54095</v>
      </c>
      <c r="R1987" t="s">
        <v>201</v>
      </c>
      <c r="S1987" t="s">
        <v>202</v>
      </c>
      <c r="T1987" t="s">
        <v>203</v>
      </c>
      <c r="U1987" t="s">
        <v>3027</v>
      </c>
      <c r="V1987" t="s">
        <v>3028</v>
      </c>
      <c r="W1987" t="s">
        <v>658</v>
      </c>
    </row>
    <row r="1988" spans="1:23" x14ac:dyDescent="0.25">
      <c r="A1988" s="15">
        <v>43251</v>
      </c>
      <c r="B1988" t="s">
        <v>285</v>
      </c>
      <c r="C1988" t="s">
        <v>212</v>
      </c>
      <c r="E1988" t="s">
        <v>195</v>
      </c>
      <c r="F1988">
        <v>2765.44</v>
      </c>
      <c r="G1988">
        <v>2765.44</v>
      </c>
      <c r="H1988" t="s">
        <v>196</v>
      </c>
      <c r="I1988" t="s">
        <v>197</v>
      </c>
      <c r="J1988">
        <v>2765.44</v>
      </c>
      <c r="K1988">
        <v>2765.44</v>
      </c>
      <c r="L1988" t="s">
        <v>285</v>
      </c>
      <c r="M1988" t="s">
        <v>198</v>
      </c>
      <c r="N1988" t="s">
        <v>199</v>
      </c>
      <c r="O1988">
        <v>0</v>
      </c>
      <c r="P1988" t="s">
        <v>200</v>
      </c>
      <c r="Q1988">
        <v>54097</v>
      </c>
      <c r="R1988" t="s">
        <v>201</v>
      </c>
      <c r="S1988" t="s">
        <v>202</v>
      </c>
      <c r="T1988" t="s">
        <v>203</v>
      </c>
      <c r="U1988" t="s">
        <v>3029</v>
      </c>
      <c r="V1988" t="s">
        <v>3030</v>
      </c>
      <c r="W1988" t="s">
        <v>658</v>
      </c>
    </row>
    <row r="1989" spans="1:23" x14ac:dyDescent="0.25">
      <c r="A1989" s="15">
        <v>43251</v>
      </c>
      <c r="B1989" t="s">
        <v>566</v>
      </c>
      <c r="C1989" t="s">
        <v>212</v>
      </c>
      <c r="E1989" t="s">
        <v>195</v>
      </c>
      <c r="F1989">
        <v>-1049.6500000000001</v>
      </c>
      <c r="G1989">
        <v>1049.6500000000001</v>
      </c>
      <c r="H1989" t="s">
        <v>217</v>
      </c>
      <c r="I1989" t="s">
        <v>197</v>
      </c>
      <c r="J1989">
        <v>1049.6500000000001</v>
      </c>
      <c r="K1989">
        <v>-1049.6500000000001</v>
      </c>
      <c r="L1989" t="s">
        <v>566</v>
      </c>
      <c r="M1989" t="s">
        <v>198</v>
      </c>
      <c r="N1989" t="s">
        <v>199</v>
      </c>
      <c r="O1989">
        <v>0</v>
      </c>
      <c r="P1989" t="s">
        <v>200</v>
      </c>
      <c r="Q1989">
        <v>54098</v>
      </c>
      <c r="R1989" t="s">
        <v>201</v>
      </c>
      <c r="S1989" t="s">
        <v>202</v>
      </c>
      <c r="T1989" t="s">
        <v>203</v>
      </c>
      <c r="U1989" t="s">
        <v>3031</v>
      </c>
      <c r="V1989" t="s">
        <v>3032</v>
      </c>
      <c r="W1989" t="s">
        <v>658</v>
      </c>
    </row>
    <row r="1990" spans="1:23" x14ac:dyDescent="0.25">
      <c r="A1990" s="15">
        <v>43251</v>
      </c>
      <c r="B1990" t="s">
        <v>228</v>
      </c>
      <c r="C1990" t="s">
        <v>208</v>
      </c>
      <c r="E1990" t="s">
        <v>195</v>
      </c>
      <c r="F1990">
        <v>82.8</v>
      </c>
      <c r="G1990">
        <v>82.8</v>
      </c>
      <c r="H1990" t="s">
        <v>196</v>
      </c>
      <c r="I1990" t="s">
        <v>197</v>
      </c>
      <c r="J1990">
        <v>82.8</v>
      </c>
      <c r="K1990">
        <v>82.8</v>
      </c>
      <c r="L1990" t="s">
        <v>228</v>
      </c>
      <c r="M1990" t="s">
        <v>198</v>
      </c>
      <c r="N1990" t="s">
        <v>199</v>
      </c>
      <c r="O1990">
        <v>0</v>
      </c>
      <c r="P1990" t="s">
        <v>200</v>
      </c>
      <c r="Q1990">
        <v>54102</v>
      </c>
      <c r="R1990" t="s">
        <v>201</v>
      </c>
      <c r="S1990" t="s">
        <v>202</v>
      </c>
      <c r="T1990" t="s">
        <v>203</v>
      </c>
      <c r="U1990" t="s">
        <v>3033</v>
      </c>
      <c r="V1990" t="s">
        <v>3034</v>
      </c>
      <c r="W1990" t="s">
        <v>658</v>
      </c>
    </row>
    <row r="1991" spans="1:23" x14ac:dyDescent="0.25">
      <c r="A1991" s="15">
        <v>43251</v>
      </c>
      <c r="B1991" t="s">
        <v>560</v>
      </c>
      <c r="C1991" t="s">
        <v>208</v>
      </c>
      <c r="E1991" t="s">
        <v>195</v>
      </c>
      <c r="F1991">
        <v>299.39999999999998</v>
      </c>
      <c r="G1991">
        <v>299.39999999999998</v>
      </c>
      <c r="H1991" t="s">
        <v>196</v>
      </c>
      <c r="I1991" t="s">
        <v>197</v>
      </c>
      <c r="J1991">
        <v>299.39999999999998</v>
      </c>
      <c r="K1991">
        <v>299.39999999999998</v>
      </c>
      <c r="L1991" t="s">
        <v>560</v>
      </c>
      <c r="M1991" t="s">
        <v>198</v>
      </c>
      <c r="N1991" t="s">
        <v>199</v>
      </c>
      <c r="O1991">
        <v>0</v>
      </c>
      <c r="P1991" t="s">
        <v>200</v>
      </c>
      <c r="Q1991">
        <v>54103</v>
      </c>
      <c r="R1991" t="s">
        <v>201</v>
      </c>
      <c r="S1991" t="s">
        <v>202</v>
      </c>
      <c r="T1991" t="s">
        <v>203</v>
      </c>
      <c r="U1991" t="s">
        <v>3033</v>
      </c>
      <c r="V1991" t="s">
        <v>3035</v>
      </c>
      <c r="W1991" t="s">
        <v>658</v>
      </c>
    </row>
    <row r="1992" spans="1:23" x14ac:dyDescent="0.25">
      <c r="A1992" s="15">
        <v>43251</v>
      </c>
      <c r="B1992" t="s">
        <v>285</v>
      </c>
      <c r="C1992" t="s">
        <v>208</v>
      </c>
      <c r="E1992" t="s">
        <v>195</v>
      </c>
      <c r="F1992">
        <v>144.51</v>
      </c>
      <c r="G1992">
        <v>144.51</v>
      </c>
      <c r="H1992" t="s">
        <v>196</v>
      </c>
      <c r="I1992" t="s">
        <v>197</v>
      </c>
      <c r="J1992">
        <v>144.51</v>
      </c>
      <c r="K1992">
        <v>144.51</v>
      </c>
      <c r="L1992" t="s">
        <v>285</v>
      </c>
      <c r="M1992" t="s">
        <v>198</v>
      </c>
      <c r="N1992" t="s">
        <v>199</v>
      </c>
      <c r="O1992">
        <v>0</v>
      </c>
      <c r="P1992" t="s">
        <v>200</v>
      </c>
      <c r="Q1992">
        <v>54111</v>
      </c>
      <c r="R1992" t="s">
        <v>201</v>
      </c>
      <c r="S1992" t="s">
        <v>202</v>
      </c>
      <c r="T1992" t="s">
        <v>203</v>
      </c>
      <c r="U1992" t="s">
        <v>3036</v>
      </c>
      <c r="V1992" t="s">
        <v>3037</v>
      </c>
      <c r="W1992" t="s">
        <v>658</v>
      </c>
    </row>
    <row r="1993" spans="1:23" x14ac:dyDescent="0.25">
      <c r="A1993" s="15">
        <v>43251</v>
      </c>
      <c r="B1993" t="s">
        <v>449</v>
      </c>
      <c r="C1993" t="s">
        <v>194</v>
      </c>
      <c r="E1993" t="s">
        <v>195</v>
      </c>
      <c r="F1993">
        <v>12.83</v>
      </c>
      <c r="G1993">
        <v>12.83</v>
      </c>
      <c r="H1993" t="s">
        <v>196</v>
      </c>
      <c r="I1993" t="s">
        <v>197</v>
      </c>
      <c r="J1993">
        <v>12.83</v>
      </c>
      <c r="K1993">
        <v>12.83</v>
      </c>
      <c r="L1993" t="s">
        <v>449</v>
      </c>
      <c r="M1993" t="s">
        <v>198</v>
      </c>
      <c r="N1993" t="s">
        <v>199</v>
      </c>
      <c r="O1993">
        <v>0</v>
      </c>
      <c r="P1993" t="s">
        <v>200</v>
      </c>
      <c r="Q1993">
        <v>54126</v>
      </c>
      <c r="R1993" t="s">
        <v>201</v>
      </c>
      <c r="S1993" t="s">
        <v>202</v>
      </c>
      <c r="T1993" t="s">
        <v>203</v>
      </c>
      <c r="U1993" t="s">
        <v>3038</v>
      </c>
      <c r="V1993" t="s">
        <v>3039</v>
      </c>
      <c r="W1993" t="s">
        <v>658</v>
      </c>
    </row>
    <row r="1994" spans="1:23" x14ac:dyDescent="0.25">
      <c r="A1994" s="15">
        <v>43251</v>
      </c>
      <c r="B1994" t="s">
        <v>449</v>
      </c>
      <c r="C1994" t="s">
        <v>208</v>
      </c>
      <c r="E1994" t="s">
        <v>195</v>
      </c>
      <c r="F1994">
        <v>11.68</v>
      </c>
      <c r="G1994">
        <v>11.68</v>
      </c>
      <c r="H1994" t="s">
        <v>196</v>
      </c>
      <c r="I1994" t="s">
        <v>197</v>
      </c>
      <c r="J1994">
        <v>11.68</v>
      </c>
      <c r="K1994">
        <v>11.68</v>
      </c>
      <c r="L1994" t="s">
        <v>449</v>
      </c>
      <c r="M1994" t="s">
        <v>198</v>
      </c>
      <c r="N1994" t="s">
        <v>199</v>
      </c>
      <c r="O1994">
        <v>0</v>
      </c>
      <c r="P1994" t="s">
        <v>200</v>
      </c>
      <c r="Q1994">
        <v>54127</v>
      </c>
      <c r="R1994" t="s">
        <v>201</v>
      </c>
      <c r="S1994" t="s">
        <v>202</v>
      </c>
      <c r="T1994" t="s">
        <v>203</v>
      </c>
      <c r="U1994" t="s">
        <v>3038</v>
      </c>
      <c r="V1994" t="s">
        <v>3040</v>
      </c>
      <c r="W1994" t="s">
        <v>658</v>
      </c>
    </row>
    <row r="1995" spans="1:23" x14ac:dyDescent="0.25">
      <c r="A1995" s="15">
        <v>43251</v>
      </c>
      <c r="B1995" t="s">
        <v>449</v>
      </c>
      <c r="C1995" t="s">
        <v>207</v>
      </c>
      <c r="E1995" t="s">
        <v>195</v>
      </c>
      <c r="F1995">
        <v>12.82</v>
      </c>
      <c r="G1995">
        <v>12.82</v>
      </c>
      <c r="H1995" t="s">
        <v>196</v>
      </c>
      <c r="I1995" t="s">
        <v>197</v>
      </c>
      <c r="J1995">
        <v>12.82</v>
      </c>
      <c r="K1995">
        <v>12.82</v>
      </c>
      <c r="L1995" t="s">
        <v>449</v>
      </c>
      <c r="M1995" t="s">
        <v>198</v>
      </c>
      <c r="N1995" t="s">
        <v>199</v>
      </c>
      <c r="O1995">
        <v>0</v>
      </c>
      <c r="P1995" t="s">
        <v>200</v>
      </c>
      <c r="Q1995">
        <v>54126</v>
      </c>
      <c r="R1995" t="s">
        <v>201</v>
      </c>
      <c r="S1995" t="s">
        <v>202</v>
      </c>
      <c r="T1995" t="s">
        <v>203</v>
      </c>
      <c r="U1995" t="s">
        <v>3038</v>
      </c>
      <c r="V1995" t="s">
        <v>3039</v>
      </c>
      <c r="W1995" t="s">
        <v>658</v>
      </c>
    </row>
    <row r="1996" spans="1:23" x14ac:dyDescent="0.25">
      <c r="A1996" s="15">
        <v>43251</v>
      </c>
      <c r="B1996" t="s">
        <v>449</v>
      </c>
      <c r="C1996" t="s">
        <v>211</v>
      </c>
      <c r="E1996" t="s">
        <v>195</v>
      </c>
      <c r="F1996">
        <v>11.68</v>
      </c>
      <c r="G1996">
        <v>11.68</v>
      </c>
      <c r="H1996" t="s">
        <v>196</v>
      </c>
      <c r="I1996" t="s">
        <v>197</v>
      </c>
      <c r="J1996">
        <v>11.68</v>
      </c>
      <c r="K1996">
        <v>11.68</v>
      </c>
      <c r="L1996" t="s">
        <v>449</v>
      </c>
      <c r="M1996" t="s">
        <v>198</v>
      </c>
      <c r="N1996" t="s">
        <v>199</v>
      </c>
      <c r="O1996">
        <v>0</v>
      </c>
      <c r="P1996" t="s">
        <v>200</v>
      </c>
      <c r="Q1996">
        <v>54127</v>
      </c>
      <c r="R1996" t="s">
        <v>201</v>
      </c>
      <c r="S1996" t="s">
        <v>202</v>
      </c>
      <c r="T1996" t="s">
        <v>203</v>
      </c>
      <c r="U1996" t="s">
        <v>3038</v>
      </c>
      <c r="V1996" t="s">
        <v>3040</v>
      </c>
      <c r="W1996" t="s">
        <v>658</v>
      </c>
    </row>
    <row r="1997" spans="1:23" x14ac:dyDescent="0.25">
      <c r="A1997" s="15">
        <v>43251</v>
      </c>
      <c r="B1997" t="s">
        <v>449</v>
      </c>
      <c r="C1997" t="s">
        <v>212</v>
      </c>
      <c r="E1997" t="s">
        <v>195</v>
      </c>
      <c r="F1997">
        <v>11.67</v>
      </c>
      <c r="G1997">
        <v>11.67</v>
      </c>
      <c r="H1997" t="s">
        <v>196</v>
      </c>
      <c r="I1997" t="s">
        <v>197</v>
      </c>
      <c r="J1997">
        <v>11.67</v>
      </c>
      <c r="K1997">
        <v>11.67</v>
      </c>
      <c r="L1997" t="s">
        <v>449</v>
      </c>
      <c r="M1997" t="s">
        <v>198</v>
      </c>
      <c r="N1997" t="s">
        <v>199</v>
      </c>
      <c r="O1997">
        <v>0</v>
      </c>
      <c r="P1997" t="s">
        <v>200</v>
      </c>
      <c r="Q1997">
        <v>54127</v>
      </c>
      <c r="R1997" t="s">
        <v>201</v>
      </c>
      <c r="S1997" t="s">
        <v>202</v>
      </c>
      <c r="T1997" t="s">
        <v>203</v>
      </c>
      <c r="U1997" t="s">
        <v>3038</v>
      </c>
      <c r="V1997" t="s">
        <v>3040</v>
      </c>
      <c r="W1997" t="s">
        <v>658</v>
      </c>
    </row>
    <row r="1998" spans="1:23" x14ac:dyDescent="0.25">
      <c r="A1998" s="15">
        <v>43251</v>
      </c>
      <c r="B1998" t="s">
        <v>458</v>
      </c>
      <c r="C1998" t="s">
        <v>194</v>
      </c>
      <c r="E1998" t="s">
        <v>195</v>
      </c>
      <c r="F1998">
        <v>718.94</v>
      </c>
      <c r="G1998">
        <v>718.94</v>
      </c>
      <c r="H1998" t="s">
        <v>196</v>
      </c>
      <c r="I1998" t="s">
        <v>197</v>
      </c>
      <c r="J1998">
        <v>718.94</v>
      </c>
      <c r="K1998">
        <v>718.94</v>
      </c>
      <c r="L1998" t="s">
        <v>458</v>
      </c>
      <c r="M1998" t="s">
        <v>198</v>
      </c>
      <c r="N1998" t="s">
        <v>199</v>
      </c>
      <c r="O1998">
        <v>0</v>
      </c>
      <c r="P1998" t="s">
        <v>200</v>
      </c>
      <c r="Q1998">
        <v>54138</v>
      </c>
      <c r="R1998" t="s">
        <v>201</v>
      </c>
      <c r="S1998" t="s">
        <v>202</v>
      </c>
      <c r="T1998" t="s">
        <v>203</v>
      </c>
      <c r="U1998" t="s">
        <v>3041</v>
      </c>
      <c r="V1998" t="s">
        <v>3042</v>
      </c>
      <c r="W1998" t="s">
        <v>658</v>
      </c>
    </row>
    <row r="1999" spans="1:23" x14ac:dyDescent="0.25">
      <c r="A1999" s="15">
        <v>43251</v>
      </c>
      <c r="B1999" t="s">
        <v>193</v>
      </c>
      <c r="C1999" t="s">
        <v>194</v>
      </c>
      <c r="E1999" t="s">
        <v>195</v>
      </c>
      <c r="F1999">
        <v>263.54000000000002</v>
      </c>
      <c r="G1999">
        <v>263.54000000000002</v>
      </c>
      <c r="H1999" t="s">
        <v>196</v>
      </c>
      <c r="I1999" t="s">
        <v>197</v>
      </c>
      <c r="J1999">
        <v>263.54000000000002</v>
      </c>
      <c r="K1999">
        <v>263.54000000000002</v>
      </c>
      <c r="L1999" t="s">
        <v>193</v>
      </c>
      <c r="M1999" t="s">
        <v>198</v>
      </c>
      <c r="N1999" t="s">
        <v>199</v>
      </c>
      <c r="O1999">
        <v>0</v>
      </c>
      <c r="P1999" t="s">
        <v>200</v>
      </c>
      <c r="Q1999">
        <v>54142</v>
      </c>
      <c r="R1999" t="s">
        <v>201</v>
      </c>
      <c r="S1999" t="s">
        <v>202</v>
      </c>
      <c r="T1999" t="s">
        <v>203</v>
      </c>
      <c r="U1999" t="s">
        <v>3043</v>
      </c>
      <c r="V1999" t="s">
        <v>3044</v>
      </c>
      <c r="W1999" t="s">
        <v>658</v>
      </c>
    </row>
    <row r="2000" spans="1:23" x14ac:dyDescent="0.25">
      <c r="A2000" s="15">
        <v>43251</v>
      </c>
      <c r="B2000" t="s">
        <v>555</v>
      </c>
      <c r="C2000" t="s">
        <v>207</v>
      </c>
      <c r="E2000" t="s">
        <v>195</v>
      </c>
      <c r="F2000">
        <v>52.7</v>
      </c>
      <c r="G2000">
        <v>52.7</v>
      </c>
      <c r="H2000" t="s">
        <v>196</v>
      </c>
      <c r="I2000" t="s">
        <v>218</v>
      </c>
      <c r="J2000">
        <v>52.7</v>
      </c>
      <c r="K2000">
        <v>52.7</v>
      </c>
      <c r="L2000" t="s">
        <v>555</v>
      </c>
      <c r="M2000" t="s">
        <v>198</v>
      </c>
      <c r="N2000" t="s">
        <v>199</v>
      </c>
      <c r="O2000">
        <v>0</v>
      </c>
      <c r="P2000" t="s">
        <v>200</v>
      </c>
      <c r="Q2000">
        <v>54144</v>
      </c>
      <c r="R2000" t="s">
        <v>201</v>
      </c>
      <c r="S2000" t="s">
        <v>202</v>
      </c>
      <c r="T2000" t="s">
        <v>203</v>
      </c>
      <c r="U2000" t="s">
        <v>3045</v>
      </c>
      <c r="V2000" t="s">
        <v>3046</v>
      </c>
      <c r="W2000" t="s">
        <v>658</v>
      </c>
    </row>
    <row r="2001" spans="1:23" x14ac:dyDescent="0.25">
      <c r="A2001" s="15">
        <v>43251</v>
      </c>
      <c r="B2001" t="s">
        <v>475</v>
      </c>
      <c r="C2001" t="s">
        <v>194</v>
      </c>
      <c r="E2001" t="s">
        <v>195</v>
      </c>
      <c r="F2001">
        <v>721.75</v>
      </c>
      <c r="G2001">
        <v>721.75</v>
      </c>
      <c r="H2001" t="s">
        <v>196</v>
      </c>
      <c r="I2001" t="s">
        <v>197</v>
      </c>
      <c r="J2001">
        <v>721.75</v>
      </c>
      <c r="K2001">
        <v>721.75</v>
      </c>
      <c r="L2001" t="s">
        <v>475</v>
      </c>
      <c r="M2001" t="s">
        <v>198</v>
      </c>
      <c r="N2001" t="s">
        <v>199</v>
      </c>
      <c r="O2001">
        <v>0</v>
      </c>
      <c r="P2001" t="s">
        <v>200</v>
      </c>
      <c r="Q2001">
        <v>54152</v>
      </c>
      <c r="R2001" t="s">
        <v>201</v>
      </c>
      <c r="S2001" t="s">
        <v>202</v>
      </c>
      <c r="T2001" t="s">
        <v>203</v>
      </c>
      <c r="U2001" t="s">
        <v>3047</v>
      </c>
      <c r="V2001" t="s">
        <v>3048</v>
      </c>
      <c r="W2001" t="s">
        <v>658</v>
      </c>
    </row>
    <row r="2002" spans="1:23" x14ac:dyDescent="0.25">
      <c r="A2002" s="15">
        <v>43251</v>
      </c>
      <c r="B2002" t="s">
        <v>193</v>
      </c>
      <c r="C2002" t="s">
        <v>207</v>
      </c>
      <c r="E2002" t="s">
        <v>195</v>
      </c>
      <c r="F2002">
        <v>98.98</v>
      </c>
      <c r="G2002">
        <v>98.98</v>
      </c>
      <c r="H2002" t="s">
        <v>196</v>
      </c>
      <c r="I2002" t="s">
        <v>197</v>
      </c>
      <c r="J2002">
        <v>98.98</v>
      </c>
      <c r="K2002">
        <v>98.98</v>
      </c>
      <c r="L2002" t="s">
        <v>193</v>
      </c>
      <c r="M2002" t="s">
        <v>198</v>
      </c>
      <c r="N2002" t="s">
        <v>199</v>
      </c>
      <c r="O2002">
        <v>0</v>
      </c>
      <c r="P2002" t="s">
        <v>200</v>
      </c>
      <c r="Q2002">
        <v>54159</v>
      </c>
      <c r="R2002" t="s">
        <v>201</v>
      </c>
      <c r="S2002" t="s">
        <v>202</v>
      </c>
      <c r="T2002" t="s">
        <v>203</v>
      </c>
      <c r="U2002" t="s">
        <v>3049</v>
      </c>
      <c r="V2002" t="s">
        <v>3050</v>
      </c>
      <c r="W2002" t="s">
        <v>658</v>
      </c>
    </row>
    <row r="2003" spans="1:23" x14ac:dyDescent="0.25">
      <c r="A2003" s="15">
        <v>43251</v>
      </c>
      <c r="B2003" t="s">
        <v>555</v>
      </c>
      <c r="C2003" t="s">
        <v>194</v>
      </c>
      <c r="E2003" t="s">
        <v>195</v>
      </c>
      <c r="F2003">
        <v>194.45</v>
      </c>
      <c r="G2003">
        <v>194.45</v>
      </c>
      <c r="H2003" t="s">
        <v>196</v>
      </c>
      <c r="I2003" t="s">
        <v>218</v>
      </c>
      <c r="J2003">
        <v>194.45</v>
      </c>
      <c r="K2003">
        <v>194.45</v>
      </c>
      <c r="L2003" t="s">
        <v>555</v>
      </c>
      <c r="M2003" t="s">
        <v>198</v>
      </c>
      <c r="N2003" t="s">
        <v>199</v>
      </c>
      <c r="O2003">
        <v>0</v>
      </c>
      <c r="P2003" t="s">
        <v>200</v>
      </c>
      <c r="Q2003">
        <v>54160</v>
      </c>
      <c r="R2003" t="s">
        <v>201</v>
      </c>
      <c r="S2003" t="s">
        <v>202</v>
      </c>
      <c r="T2003" t="s">
        <v>203</v>
      </c>
      <c r="U2003" t="s">
        <v>3051</v>
      </c>
      <c r="V2003" t="s">
        <v>3052</v>
      </c>
      <c r="W2003" t="s">
        <v>658</v>
      </c>
    </row>
    <row r="2004" spans="1:23" x14ac:dyDescent="0.25">
      <c r="A2004" s="15">
        <v>43251</v>
      </c>
      <c r="B2004" t="s">
        <v>193</v>
      </c>
      <c r="C2004" t="s">
        <v>194</v>
      </c>
      <c r="E2004" t="s">
        <v>195</v>
      </c>
      <c r="F2004">
        <v>30</v>
      </c>
      <c r="G2004">
        <v>30</v>
      </c>
      <c r="H2004" t="s">
        <v>196</v>
      </c>
      <c r="I2004" t="s">
        <v>197</v>
      </c>
      <c r="J2004">
        <v>30</v>
      </c>
      <c r="K2004">
        <v>30</v>
      </c>
      <c r="L2004" t="s">
        <v>193</v>
      </c>
      <c r="M2004" t="s">
        <v>198</v>
      </c>
      <c r="N2004" t="s">
        <v>199</v>
      </c>
      <c r="O2004">
        <v>0</v>
      </c>
      <c r="P2004" t="s">
        <v>200</v>
      </c>
      <c r="Q2004">
        <v>54164</v>
      </c>
      <c r="R2004" t="s">
        <v>201</v>
      </c>
      <c r="S2004" t="s">
        <v>202</v>
      </c>
      <c r="T2004" t="s">
        <v>203</v>
      </c>
      <c r="U2004" t="s">
        <v>3053</v>
      </c>
      <c r="V2004" t="s">
        <v>3054</v>
      </c>
      <c r="W2004" t="s">
        <v>658</v>
      </c>
    </row>
    <row r="2005" spans="1:23" x14ac:dyDescent="0.25">
      <c r="A2005" s="15">
        <v>43251</v>
      </c>
      <c r="B2005" t="s">
        <v>523</v>
      </c>
      <c r="C2005" t="s">
        <v>212</v>
      </c>
      <c r="E2005" t="s">
        <v>195</v>
      </c>
      <c r="F2005">
        <v>2132.44</v>
      </c>
      <c r="G2005">
        <v>2132.44</v>
      </c>
      <c r="H2005" t="s">
        <v>196</v>
      </c>
      <c r="I2005" t="s">
        <v>197</v>
      </c>
      <c r="J2005">
        <v>2132.44</v>
      </c>
      <c r="K2005">
        <v>2132.44</v>
      </c>
      <c r="L2005" t="s">
        <v>523</v>
      </c>
      <c r="M2005" t="s">
        <v>198</v>
      </c>
      <c r="N2005" t="s">
        <v>518</v>
      </c>
      <c r="O2005">
        <v>0</v>
      </c>
      <c r="P2005" t="s">
        <v>200</v>
      </c>
      <c r="Q2005">
        <v>52163</v>
      </c>
      <c r="R2005" t="s">
        <v>201</v>
      </c>
      <c r="S2005" t="s">
        <v>202</v>
      </c>
      <c r="T2005" t="s">
        <v>203</v>
      </c>
      <c r="U2005" t="s">
        <v>2916</v>
      </c>
      <c r="V2005" t="s">
        <v>3055</v>
      </c>
      <c r="W2005" t="s">
        <v>658</v>
      </c>
    </row>
    <row r="2006" spans="1:23" x14ac:dyDescent="0.25">
      <c r="A2006" s="15">
        <v>43251</v>
      </c>
      <c r="B2006" t="s">
        <v>523</v>
      </c>
      <c r="C2006" t="s">
        <v>211</v>
      </c>
      <c r="E2006" t="s">
        <v>195</v>
      </c>
      <c r="F2006">
        <v>661.19</v>
      </c>
      <c r="G2006">
        <v>661.19</v>
      </c>
      <c r="H2006" t="s">
        <v>196</v>
      </c>
      <c r="I2006" t="s">
        <v>197</v>
      </c>
      <c r="J2006">
        <v>661.19</v>
      </c>
      <c r="K2006">
        <v>661.19</v>
      </c>
      <c r="L2006" t="s">
        <v>523</v>
      </c>
      <c r="M2006" t="s">
        <v>198</v>
      </c>
      <c r="N2006" t="s">
        <v>518</v>
      </c>
      <c r="O2006">
        <v>0</v>
      </c>
      <c r="P2006" t="s">
        <v>200</v>
      </c>
      <c r="Q2006">
        <v>52163</v>
      </c>
      <c r="R2006" t="s">
        <v>201</v>
      </c>
      <c r="S2006" t="s">
        <v>202</v>
      </c>
      <c r="T2006" t="s">
        <v>203</v>
      </c>
      <c r="U2006" t="s">
        <v>2916</v>
      </c>
      <c r="V2006" t="s">
        <v>3055</v>
      </c>
      <c r="W2006" t="s">
        <v>658</v>
      </c>
    </row>
    <row r="2007" spans="1:23" x14ac:dyDescent="0.25">
      <c r="A2007" s="15">
        <v>43251</v>
      </c>
      <c r="B2007" t="s">
        <v>523</v>
      </c>
      <c r="C2007" t="s">
        <v>208</v>
      </c>
      <c r="E2007" t="s">
        <v>195</v>
      </c>
      <c r="F2007">
        <v>3664.17</v>
      </c>
      <c r="G2007">
        <v>3664.17</v>
      </c>
      <c r="H2007" t="s">
        <v>196</v>
      </c>
      <c r="I2007" t="s">
        <v>197</v>
      </c>
      <c r="J2007">
        <v>3664.17</v>
      </c>
      <c r="K2007">
        <v>3664.17</v>
      </c>
      <c r="L2007" t="s">
        <v>523</v>
      </c>
      <c r="M2007" t="s">
        <v>198</v>
      </c>
      <c r="N2007" t="s">
        <v>518</v>
      </c>
      <c r="O2007">
        <v>0</v>
      </c>
      <c r="P2007" t="s">
        <v>200</v>
      </c>
      <c r="Q2007">
        <v>52163</v>
      </c>
      <c r="R2007" t="s">
        <v>201</v>
      </c>
      <c r="S2007" t="s">
        <v>202</v>
      </c>
      <c r="T2007" t="s">
        <v>203</v>
      </c>
      <c r="U2007" t="s">
        <v>2916</v>
      </c>
      <c r="V2007" t="s">
        <v>3055</v>
      </c>
      <c r="W2007" t="s">
        <v>658</v>
      </c>
    </row>
    <row r="2008" spans="1:23" x14ac:dyDescent="0.25">
      <c r="A2008" s="15">
        <v>43251</v>
      </c>
      <c r="B2008" t="s">
        <v>523</v>
      </c>
      <c r="C2008" t="s">
        <v>207</v>
      </c>
      <c r="E2008" t="s">
        <v>195</v>
      </c>
      <c r="F2008">
        <v>1639.81</v>
      </c>
      <c r="G2008">
        <v>1639.81</v>
      </c>
      <c r="H2008" t="s">
        <v>196</v>
      </c>
      <c r="I2008" t="s">
        <v>197</v>
      </c>
      <c r="J2008">
        <v>1639.81</v>
      </c>
      <c r="K2008">
        <v>1639.81</v>
      </c>
      <c r="L2008" t="s">
        <v>523</v>
      </c>
      <c r="M2008" t="s">
        <v>198</v>
      </c>
      <c r="N2008" t="s">
        <v>518</v>
      </c>
      <c r="O2008">
        <v>0</v>
      </c>
      <c r="P2008" t="s">
        <v>200</v>
      </c>
      <c r="Q2008">
        <v>52163</v>
      </c>
      <c r="R2008" t="s">
        <v>201</v>
      </c>
      <c r="S2008" t="s">
        <v>202</v>
      </c>
      <c r="T2008" t="s">
        <v>203</v>
      </c>
      <c r="U2008" t="s">
        <v>2916</v>
      </c>
      <c r="V2008" t="s">
        <v>3055</v>
      </c>
      <c r="W2008" t="s">
        <v>658</v>
      </c>
    </row>
    <row r="2009" spans="1:23" x14ac:dyDescent="0.25">
      <c r="A2009" s="15">
        <v>43251</v>
      </c>
      <c r="B2009" t="s">
        <v>523</v>
      </c>
      <c r="C2009" t="s">
        <v>194</v>
      </c>
      <c r="E2009" t="s">
        <v>195</v>
      </c>
      <c r="F2009">
        <v>12429.77</v>
      </c>
      <c r="G2009">
        <v>12429.77</v>
      </c>
      <c r="H2009" t="s">
        <v>196</v>
      </c>
      <c r="I2009" t="s">
        <v>197</v>
      </c>
      <c r="J2009">
        <v>12429.77</v>
      </c>
      <c r="K2009">
        <v>12429.77</v>
      </c>
      <c r="L2009" t="s">
        <v>523</v>
      </c>
      <c r="M2009" t="s">
        <v>198</v>
      </c>
      <c r="N2009" t="s">
        <v>518</v>
      </c>
      <c r="O2009">
        <v>0</v>
      </c>
      <c r="P2009" t="s">
        <v>200</v>
      </c>
      <c r="Q2009">
        <v>52163</v>
      </c>
      <c r="R2009" t="s">
        <v>201</v>
      </c>
      <c r="S2009" t="s">
        <v>202</v>
      </c>
      <c r="T2009" t="s">
        <v>203</v>
      </c>
      <c r="U2009" t="s">
        <v>2916</v>
      </c>
      <c r="V2009" t="s">
        <v>3055</v>
      </c>
      <c r="W2009" t="s">
        <v>658</v>
      </c>
    </row>
    <row r="2010" spans="1:23" x14ac:dyDescent="0.25">
      <c r="A2010" s="15">
        <v>43251</v>
      </c>
      <c r="B2010" t="s">
        <v>285</v>
      </c>
      <c r="C2010" t="s">
        <v>208</v>
      </c>
      <c r="E2010" t="s">
        <v>195</v>
      </c>
      <c r="F2010">
        <v>42.89</v>
      </c>
      <c r="G2010">
        <v>42.89</v>
      </c>
      <c r="H2010" t="s">
        <v>196</v>
      </c>
      <c r="I2010" t="s">
        <v>197</v>
      </c>
      <c r="J2010">
        <v>42.89</v>
      </c>
      <c r="K2010">
        <v>42.89</v>
      </c>
      <c r="L2010" t="s">
        <v>285</v>
      </c>
      <c r="M2010" t="s">
        <v>198</v>
      </c>
      <c r="N2010" t="s">
        <v>199</v>
      </c>
      <c r="O2010">
        <v>0</v>
      </c>
      <c r="P2010" t="s">
        <v>200</v>
      </c>
      <c r="Q2010">
        <v>54912</v>
      </c>
      <c r="R2010" t="s">
        <v>201</v>
      </c>
      <c r="S2010" t="s">
        <v>202</v>
      </c>
      <c r="T2010" t="s">
        <v>203</v>
      </c>
      <c r="U2010" t="s">
        <v>3056</v>
      </c>
      <c r="V2010" t="s">
        <v>3057</v>
      </c>
      <c r="W2010" t="s">
        <v>658</v>
      </c>
    </row>
    <row r="2011" spans="1:23" x14ac:dyDescent="0.25">
      <c r="A2011" s="15">
        <v>43251</v>
      </c>
      <c r="B2011" t="s">
        <v>310</v>
      </c>
      <c r="C2011" t="s">
        <v>208</v>
      </c>
      <c r="E2011" t="s">
        <v>195</v>
      </c>
      <c r="F2011">
        <v>0.06</v>
      </c>
      <c r="G2011">
        <v>0.06</v>
      </c>
      <c r="H2011" t="s">
        <v>196</v>
      </c>
      <c r="I2011" t="s">
        <v>197</v>
      </c>
      <c r="J2011">
        <v>0.06</v>
      </c>
      <c r="K2011">
        <v>0.06</v>
      </c>
      <c r="L2011" t="s">
        <v>310</v>
      </c>
      <c r="M2011" t="s">
        <v>198</v>
      </c>
      <c r="N2011" t="s">
        <v>307</v>
      </c>
      <c r="O2011">
        <v>0</v>
      </c>
      <c r="P2011" t="s">
        <v>200</v>
      </c>
      <c r="Q2011">
        <v>52062</v>
      </c>
      <c r="R2011" t="s">
        <v>201</v>
      </c>
      <c r="S2011" t="s">
        <v>202</v>
      </c>
      <c r="T2011" t="s">
        <v>203</v>
      </c>
      <c r="U2011" t="s">
        <v>3058</v>
      </c>
      <c r="V2011" t="s">
        <v>3059</v>
      </c>
      <c r="W2011" t="s">
        <v>658</v>
      </c>
    </row>
    <row r="2012" spans="1:23" x14ac:dyDescent="0.25">
      <c r="A2012" s="15">
        <v>43252</v>
      </c>
      <c r="B2012" t="s">
        <v>406</v>
      </c>
      <c r="C2012" t="s">
        <v>194</v>
      </c>
      <c r="E2012" t="s">
        <v>195</v>
      </c>
      <c r="F2012">
        <v>5183.87</v>
      </c>
      <c r="G2012">
        <v>5183.87</v>
      </c>
      <c r="H2012" t="s">
        <v>196</v>
      </c>
      <c r="I2012" t="s">
        <v>197</v>
      </c>
      <c r="J2012">
        <v>5183.87</v>
      </c>
      <c r="K2012">
        <v>5183.87</v>
      </c>
      <c r="L2012" t="s">
        <v>406</v>
      </c>
      <c r="M2012" t="s">
        <v>198</v>
      </c>
      <c r="N2012" t="s">
        <v>316</v>
      </c>
      <c r="O2012">
        <v>0</v>
      </c>
      <c r="P2012" t="s">
        <v>200</v>
      </c>
      <c r="Q2012">
        <v>52125</v>
      </c>
      <c r="R2012" t="s">
        <v>201</v>
      </c>
      <c r="S2012" t="s">
        <v>202</v>
      </c>
      <c r="T2012" t="s">
        <v>203</v>
      </c>
      <c r="U2012" t="s">
        <v>3060</v>
      </c>
      <c r="V2012" t="s">
        <v>3061</v>
      </c>
      <c r="W2012" t="s">
        <v>658</v>
      </c>
    </row>
    <row r="2013" spans="1:23" x14ac:dyDescent="0.25">
      <c r="A2013" s="15">
        <v>43252</v>
      </c>
      <c r="B2013" t="s">
        <v>406</v>
      </c>
      <c r="C2013" t="s">
        <v>207</v>
      </c>
      <c r="E2013" t="s">
        <v>195</v>
      </c>
      <c r="F2013">
        <v>564.85</v>
      </c>
      <c r="G2013">
        <v>564.85</v>
      </c>
      <c r="H2013" t="s">
        <v>196</v>
      </c>
      <c r="I2013" t="s">
        <v>197</v>
      </c>
      <c r="J2013">
        <v>564.85</v>
      </c>
      <c r="K2013">
        <v>564.85</v>
      </c>
      <c r="L2013" t="s">
        <v>406</v>
      </c>
      <c r="M2013" t="s">
        <v>198</v>
      </c>
      <c r="N2013" t="s">
        <v>316</v>
      </c>
      <c r="O2013">
        <v>0</v>
      </c>
      <c r="P2013" t="s">
        <v>200</v>
      </c>
      <c r="Q2013">
        <v>52125</v>
      </c>
      <c r="R2013" t="s">
        <v>201</v>
      </c>
      <c r="S2013" t="s">
        <v>202</v>
      </c>
      <c r="T2013" t="s">
        <v>203</v>
      </c>
      <c r="U2013" t="s">
        <v>3060</v>
      </c>
      <c r="V2013" t="s">
        <v>3061</v>
      </c>
      <c r="W2013" t="s">
        <v>658</v>
      </c>
    </row>
    <row r="2014" spans="1:23" x14ac:dyDescent="0.25">
      <c r="A2014" s="15">
        <v>43252</v>
      </c>
      <c r="B2014" t="s">
        <v>310</v>
      </c>
      <c r="C2014" t="s">
        <v>211</v>
      </c>
      <c r="E2014" t="s">
        <v>195</v>
      </c>
      <c r="F2014">
        <v>45.65</v>
      </c>
      <c r="G2014">
        <v>45.65</v>
      </c>
      <c r="H2014" t="s">
        <v>196</v>
      </c>
      <c r="I2014" t="s">
        <v>197</v>
      </c>
      <c r="J2014">
        <v>45.65</v>
      </c>
      <c r="K2014">
        <v>45.65</v>
      </c>
      <c r="L2014" t="s">
        <v>310</v>
      </c>
      <c r="M2014" t="s">
        <v>198</v>
      </c>
      <c r="N2014" t="s">
        <v>316</v>
      </c>
      <c r="O2014">
        <v>0</v>
      </c>
      <c r="P2014" t="s">
        <v>200</v>
      </c>
      <c r="Q2014">
        <v>52126</v>
      </c>
      <c r="R2014" t="s">
        <v>201</v>
      </c>
      <c r="S2014" t="s">
        <v>202</v>
      </c>
      <c r="T2014" t="s">
        <v>203</v>
      </c>
      <c r="U2014" t="s">
        <v>3062</v>
      </c>
      <c r="V2014" t="s">
        <v>3063</v>
      </c>
      <c r="W2014" t="s">
        <v>658</v>
      </c>
    </row>
    <row r="2015" spans="1:23" x14ac:dyDescent="0.25">
      <c r="A2015" s="15">
        <v>43252</v>
      </c>
      <c r="B2015" t="s">
        <v>213</v>
      </c>
      <c r="C2015" t="s">
        <v>211</v>
      </c>
      <c r="E2015" t="s">
        <v>195</v>
      </c>
      <c r="F2015">
        <v>54.8</v>
      </c>
      <c r="G2015">
        <v>54.8</v>
      </c>
      <c r="H2015" t="s">
        <v>196</v>
      </c>
      <c r="I2015" t="s">
        <v>197</v>
      </c>
      <c r="J2015">
        <v>54.8</v>
      </c>
      <c r="K2015">
        <v>54.8</v>
      </c>
      <c r="L2015" t="s">
        <v>213</v>
      </c>
      <c r="M2015" t="s">
        <v>198</v>
      </c>
      <c r="N2015" t="s">
        <v>1128</v>
      </c>
      <c r="O2015">
        <v>0</v>
      </c>
      <c r="P2015" t="s">
        <v>200</v>
      </c>
      <c r="Q2015">
        <v>52131</v>
      </c>
      <c r="R2015" t="s">
        <v>201</v>
      </c>
      <c r="S2015" t="s">
        <v>202</v>
      </c>
      <c r="T2015" t="s">
        <v>203</v>
      </c>
      <c r="U2015" t="s">
        <v>3064</v>
      </c>
      <c r="V2015" t="s">
        <v>3065</v>
      </c>
      <c r="W2015" t="s">
        <v>658</v>
      </c>
    </row>
    <row r="2016" spans="1:23" x14ac:dyDescent="0.25">
      <c r="A2016" s="15">
        <v>43252</v>
      </c>
      <c r="B2016" t="s">
        <v>244</v>
      </c>
      <c r="C2016" t="s">
        <v>208</v>
      </c>
      <c r="E2016" t="s">
        <v>195</v>
      </c>
      <c r="F2016">
        <v>643.05999999999995</v>
      </c>
      <c r="G2016">
        <v>643.05999999999995</v>
      </c>
      <c r="H2016" t="s">
        <v>196</v>
      </c>
      <c r="I2016" t="s">
        <v>197</v>
      </c>
      <c r="J2016">
        <v>643.05999999999995</v>
      </c>
      <c r="K2016">
        <v>643.05999999999995</v>
      </c>
      <c r="L2016" t="s">
        <v>244</v>
      </c>
      <c r="M2016" t="s">
        <v>198</v>
      </c>
      <c r="N2016" t="s">
        <v>245</v>
      </c>
      <c r="O2016">
        <v>0</v>
      </c>
      <c r="P2016" t="s">
        <v>200</v>
      </c>
      <c r="Q2016">
        <v>52133</v>
      </c>
      <c r="R2016" t="s">
        <v>201</v>
      </c>
      <c r="S2016" t="s">
        <v>202</v>
      </c>
      <c r="T2016" t="s">
        <v>203</v>
      </c>
      <c r="U2016" t="s">
        <v>3066</v>
      </c>
      <c r="V2016" t="s">
        <v>3067</v>
      </c>
      <c r="W2016" t="s">
        <v>658</v>
      </c>
    </row>
    <row r="2017" spans="1:23" x14ac:dyDescent="0.25">
      <c r="A2017" s="15">
        <v>43252</v>
      </c>
      <c r="B2017" t="s">
        <v>248</v>
      </c>
      <c r="C2017" t="s">
        <v>249</v>
      </c>
      <c r="E2017" t="s">
        <v>195</v>
      </c>
      <c r="F2017">
        <v>2044.07</v>
      </c>
      <c r="G2017">
        <v>2044.07</v>
      </c>
      <c r="H2017" t="s">
        <v>196</v>
      </c>
      <c r="I2017" t="s">
        <v>197</v>
      </c>
      <c r="J2017">
        <v>2044.07</v>
      </c>
      <c r="K2017">
        <v>2044.07</v>
      </c>
      <c r="L2017" t="s">
        <v>248</v>
      </c>
      <c r="M2017" t="s">
        <v>198</v>
      </c>
      <c r="N2017" t="s">
        <v>250</v>
      </c>
      <c r="O2017">
        <v>0</v>
      </c>
      <c r="P2017" t="s">
        <v>200</v>
      </c>
      <c r="Q2017">
        <v>52134</v>
      </c>
      <c r="R2017" t="s">
        <v>201</v>
      </c>
      <c r="S2017" t="s">
        <v>202</v>
      </c>
      <c r="T2017" t="s">
        <v>203</v>
      </c>
      <c r="U2017" t="s">
        <v>3068</v>
      </c>
      <c r="V2017" t="s">
        <v>3069</v>
      </c>
      <c r="W2017" t="s">
        <v>658</v>
      </c>
    </row>
    <row r="2018" spans="1:23" x14ac:dyDescent="0.25">
      <c r="A2018" s="15">
        <v>43252</v>
      </c>
      <c r="B2018" t="s">
        <v>253</v>
      </c>
      <c r="C2018" t="s">
        <v>194</v>
      </c>
      <c r="E2018" t="s">
        <v>195</v>
      </c>
      <c r="F2018">
        <v>2400</v>
      </c>
      <c r="G2018">
        <v>2400</v>
      </c>
      <c r="H2018" t="s">
        <v>196</v>
      </c>
      <c r="I2018" t="s">
        <v>197</v>
      </c>
      <c r="J2018">
        <v>2400</v>
      </c>
      <c r="K2018">
        <v>2400</v>
      </c>
      <c r="L2018" t="s">
        <v>253</v>
      </c>
      <c r="M2018" t="s">
        <v>198</v>
      </c>
      <c r="N2018" t="s">
        <v>254</v>
      </c>
      <c r="O2018">
        <v>0</v>
      </c>
      <c r="P2018" t="s">
        <v>200</v>
      </c>
      <c r="Q2018">
        <v>52139</v>
      </c>
      <c r="R2018" t="s">
        <v>201</v>
      </c>
      <c r="S2018" t="s">
        <v>202</v>
      </c>
      <c r="T2018" t="s">
        <v>203</v>
      </c>
      <c r="U2018" t="s">
        <v>3070</v>
      </c>
      <c r="V2018" t="s">
        <v>3071</v>
      </c>
      <c r="W2018" t="s">
        <v>658</v>
      </c>
    </row>
    <row r="2019" spans="1:23" x14ac:dyDescent="0.25">
      <c r="A2019" s="15">
        <v>43252</v>
      </c>
      <c r="B2019" t="s">
        <v>225</v>
      </c>
      <c r="C2019" t="s">
        <v>194</v>
      </c>
      <c r="E2019" t="s">
        <v>195</v>
      </c>
      <c r="F2019">
        <v>561.32000000000005</v>
      </c>
      <c r="G2019">
        <v>561.32000000000005</v>
      </c>
      <c r="H2019" t="s">
        <v>196</v>
      </c>
      <c r="I2019" t="s">
        <v>197</v>
      </c>
      <c r="J2019">
        <v>561.32000000000005</v>
      </c>
      <c r="K2019">
        <v>561.32000000000005</v>
      </c>
      <c r="L2019" t="s">
        <v>225</v>
      </c>
      <c r="M2019" t="s">
        <v>198</v>
      </c>
      <c r="N2019" t="s">
        <v>199</v>
      </c>
      <c r="O2019">
        <v>0</v>
      </c>
      <c r="P2019" t="s">
        <v>200</v>
      </c>
      <c r="Q2019">
        <v>54140</v>
      </c>
      <c r="R2019" t="s">
        <v>201</v>
      </c>
      <c r="S2019" t="s">
        <v>202</v>
      </c>
      <c r="T2019" t="s">
        <v>203</v>
      </c>
      <c r="U2019" t="s">
        <v>3072</v>
      </c>
      <c r="V2019" t="s">
        <v>3073</v>
      </c>
      <c r="W2019" t="s">
        <v>658</v>
      </c>
    </row>
    <row r="2020" spans="1:23" x14ac:dyDescent="0.25">
      <c r="A2020" s="15">
        <v>43252</v>
      </c>
      <c r="B2020" t="s">
        <v>225</v>
      </c>
      <c r="C2020" t="s">
        <v>194</v>
      </c>
      <c r="E2020" t="s">
        <v>195</v>
      </c>
      <c r="F2020">
        <v>48</v>
      </c>
      <c r="G2020">
        <v>48</v>
      </c>
      <c r="H2020" t="s">
        <v>196</v>
      </c>
      <c r="I2020" t="s">
        <v>197</v>
      </c>
      <c r="J2020">
        <v>48</v>
      </c>
      <c r="K2020">
        <v>48</v>
      </c>
      <c r="L2020" t="s">
        <v>225</v>
      </c>
      <c r="M2020" t="s">
        <v>198</v>
      </c>
      <c r="N2020" t="s">
        <v>199</v>
      </c>
      <c r="O2020">
        <v>0</v>
      </c>
      <c r="P2020" t="s">
        <v>200</v>
      </c>
      <c r="Q2020">
        <v>54163</v>
      </c>
      <c r="R2020" t="s">
        <v>201</v>
      </c>
      <c r="S2020" t="s">
        <v>202</v>
      </c>
      <c r="T2020" t="s">
        <v>203</v>
      </c>
      <c r="U2020" t="s">
        <v>3074</v>
      </c>
      <c r="V2020" t="s">
        <v>3075</v>
      </c>
      <c r="W2020" t="s">
        <v>658</v>
      </c>
    </row>
    <row r="2021" spans="1:23" x14ac:dyDescent="0.25">
      <c r="A2021" s="15">
        <v>43252</v>
      </c>
      <c r="B2021" t="s">
        <v>295</v>
      </c>
      <c r="C2021" t="s">
        <v>194</v>
      </c>
      <c r="E2021" t="s">
        <v>195</v>
      </c>
      <c r="F2021">
        <v>1238.4000000000001</v>
      </c>
      <c r="G2021">
        <v>1238.4000000000001</v>
      </c>
      <c r="H2021" t="s">
        <v>196</v>
      </c>
      <c r="I2021" t="s">
        <v>197</v>
      </c>
      <c r="J2021">
        <v>1238.4000000000001</v>
      </c>
      <c r="K2021">
        <v>1238.4000000000001</v>
      </c>
      <c r="L2021" t="s">
        <v>295</v>
      </c>
      <c r="M2021" t="s">
        <v>198</v>
      </c>
      <c r="N2021" t="s">
        <v>199</v>
      </c>
      <c r="O2021">
        <v>0</v>
      </c>
      <c r="P2021" t="s">
        <v>200</v>
      </c>
      <c r="Q2021">
        <v>54174</v>
      </c>
      <c r="R2021" t="s">
        <v>201</v>
      </c>
      <c r="S2021" t="s">
        <v>202</v>
      </c>
      <c r="T2021" t="s">
        <v>203</v>
      </c>
      <c r="U2021" t="s">
        <v>3076</v>
      </c>
      <c r="V2021" t="s">
        <v>3077</v>
      </c>
      <c r="W2021" t="s">
        <v>658</v>
      </c>
    </row>
    <row r="2022" spans="1:23" x14ac:dyDescent="0.25">
      <c r="A2022" s="15">
        <v>43252</v>
      </c>
      <c r="B2022" t="s">
        <v>193</v>
      </c>
      <c r="C2022" t="s">
        <v>194</v>
      </c>
      <c r="E2022" t="s">
        <v>195</v>
      </c>
      <c r="F2022">
        <v>420.05</v>
      </c>
      <c r="G2022">
        <v>420.05</v>
      </c>
      <c r="H2022" t="s">
        <v>196</v>
      </c>
      <c r="I2022" t="s">
        <v>197</v>
      </c>
      <c r="J2022">
        <v>420.05</v>
      </c>
      <c r="K2022">
        <v>420.05</v>
      </c>
      <c r="L2022" t="s">
        <v>193</v>
      </c>
      <c r="M2022" t="s">
        <v>198</v>
      </c>
      <c r="N2022" t="s">
        <v>199</v>
      </c>
      <c r="O2022">
        <v>0</v>
      </c>
      <c r="P2022" t="s">
        <v>200</v>
      </c>
      <c r="Q2022">
        <v>54219</v>
      </c>
      <c r="R2022" t="s">
        <v>201</v>
      </c>
      <c r="S2022" t="s">
        <v>202</v>
      </c>
      <c r="T2022" t="s">
        <v>203</v>
      </c>
      <c r="U2022" t="s">
        <v>3078</v>
      </c>
      <c r="V2022" t="s">
        <v>3079</v>
      </c>
      <c r="W2022" t="s">
        <v>658</v>
      </c>
    </row>
    <row r="2023" spans="1:23" x14ac:dyDescent="0.25">
      <c r="A2023" s="15">
        <v>43252</v>
      </c>
      <c r="B2023" t="s">
        <v>193</v>
      </c>
      <c r="C2023" t="s">
        <v>207</v>
      </c>
      <c r="E2023" t="s">
        <v>195</v>
      </c>
      <c r="F2023">
        <v>420.04</v>
      </c>
      <c r="G2023">
        <v>420.04</v>
      </c>
      <c r="H2023" t="s">
        <v>196</v>
      </c>
      <c r="I2023" t="s">
        <v>197</v>
      </c>
      <c r="J2023">
        <v>420.04</v>
      </c>
      <c r="K2023">
        <v>420.04</v>
      </c>
      <c r="L2023" t="s">
        <v>193</v>
      </c>
      <c r="M2023" t="s">
        <v>198</v>
      </c>
      <c r="N2023" t="s">
        <v>199</v>
      </c>
      <c r="O2023">
        <v>0</v>
      </c>
      <c r="P2023" t="s">
        <v>200</v>
      </c>
      <c r="Q2023">
        <v>54219</v>
      </c>
      <c r="R2023" t="s">
        <v>201</v>
      </c>
      <c r="S2023" t="s">
        <v>202</v>
      </c>
      <c r="T2023" t="s">
        <v>203</v>
      </c>
      <c r="U2023" t="s">
        <v>3078</v>
      </c>
      <c r="V2023" t="s">
        <v>3079</v>
      </c>
      <c r="W2023" t="s">
        <v>658</v>
      </c>
    </row>
    <row r="2024" spans="1:23" x14ac:dyDescent="0.25">
      <c r="A2024" s="15">
        <v>43252</v>
      </c>
      <c r="B2024" t="s">
        <v>193</v>
      </c>
      <c r="C2024" t="s">
        <v>208</v>
      </c>
      <c r="E2024" t="s">
        <v>195</v>
      </c>
      <c r="F2024">
        <v>313.38</v>
      </c>
      <c r="G2024">
        <v>313.38</v>
      </c>
      <c r="H2024" t="s">
        <v>196</v>
      </c>
      <c r="I2024" t="s">
        <v>197</v>
      </c>
      <c r="J2024">
        <v>313.38</v>
      </c>
      <c r="K2024">
        <v>313.38</v>
      </c>
      <c r="L2024" t="s">
        <v>193</v>
      </c>
      <c r="M2024" t="s">
        <v>198</v>
      </c>
      <c r="N2024" t="s">
        <v>199</v>
      </c>
      <c r="O2024">
        <v>0</v>
      </c>
      <c r="P2024" t="s">
        <v>200</v>
      </c>
      <c r="Q2024">
        <v>54220</v>
      </c>
      <c r="R2024" t="s">
        <v>201</v>
      </c>
      <c r="S2024" t="s">
        <v>202</v>
      </c>
      <c r="T2024" t="s">
        <v>203</v>
      </c>
      <c r="U2024" t="s">
        <v>3080</v>
      </c>
      <c r="V2024" t="s">
        <v>3081</v>
      </c>
      <c r="W2024" t="s">
        <v>658</v>
      </c>
    </row>
    <row r="2025" spans="1:23" x14ac:dyDescent="0.25">
      <c r="A2025" s="15">
        <v>43252</v>
      </c>
      <c r="B2025" t="s">
        <v>193</v>
      </c>
      <c r="C2025" t="s">
        <v>211</v>
      </c>
      <c r="E2025" t="s">
        <v>195</v>
      </c>
      <c r="F2025">
        <v>313.39</v>
      </c>
      <c r="G2025">
        <v>313.39</v>
      </c>
      <c r="H2025" t="s">
        <v>196</v>
      </c>
      <c r="I2025" t="s">
        <v>197</v>
      </c>
      <c r="J2025">
        <v>313.39</v>
      </c>
      <c r="K2025">
        <v>313.39</v>
      </c>
      <c r="L2025" t="s">
        <v>193</v>
      </c>
      <c r="M2025" t="s">
        <v>198</v>
      </c>
      <c r="N2025" t="s">
        <v>199</v>
      </c>
      <c r="O2025">
        <v>0</v>
      </c>
      <c r="P2025" t="s">
        <v>200</v>
      </c>
      <c r="Q2025">
        <v>54220</v>
      </c>
      <c r="R2025" t="s">
        <v>201</v>
      </c>
      <c r="S2025" t="s">
        <v>202</v>
      </c>
      <c r="T2025" t="s">
        <v>203</v>
      </c>
      <c r="U2025" t="s">
        <v>3080</v>
      </c>
      <c r="V2025" t="s">
        <v>3081</v>
      </c>
      <c r="W2025" t="s">
        <v>658</v>
      </c>
    </row>
    <row r="2026" spans="1:23" x14ac:dyDescent="0.25">
      <c r="A2026" s="15">
        <v>43252</v>
      </c>
      <c r="B2026" t="s">
        <v>193</v>
      </c>
      <c r="C2026" t="s">
        <v>212</v>
      </c>
      <c r="E2026" t="s">
        <v>195</v>
      </c>
      <c r="F2026">
        <v>313.39</v>
      </c>
      <c r="G2026">
        <v>313.39</v>
      </c>
      <c r="H2026" t="s">
        <v>196</v>
      </c>
      <c r="I2026" t="s">
        <v>197</v>
      </c>
      <c r="J2026">
        <v>313.39</v>
      </c>
      <c r="K2026">
        <v>313.39</v>
      </c>
      <c r="L2026" t="s">
        <v>193</v>
      </c>
      <c r="M2026" t="s">
        <v>198</v>
      </c>
      <c r="N2026" t="s">
        <v>199</v>
      </c>
      <c r="O2026">
        <v>0</v>
      </c>
      <c r="P2026" t="s">
        <v>200</v>
      </c>
      <c r="Q2026">
        <v>54220</v>
      </c>
      <c r="R2026" t="s">
        <v>201</v>
      </c>
      <c r="S2026" t="s">
        <v>202</v>
      </c>
      <c r="T2026" t="s">
        <v>203</v>
      </c>
      <c r="U2026" t="s">
        <v>3080</v>
      </c>
      <c r="V2026" t="s">
        <v>3081</v>
      </c>
      <c r="W2026" t="s">
        <v>658</v>
      </c>
    </row>
    <row r="2027" spans="1:23" x14ac:dyDescent="0.25">
      <c r="A2027" s="15">
        <v>43252</v>
      </c>
      <c r="B2027" t="s">
        <v>213</v>
      </c>
      <c r="C2027" t="s">
        <v>194</v>
      </c>
      <c r="E2027" t="s">
        <v>195</v>
      </c>
      <c r="F2027">
        <v>1.82</v>
      </c>
      <c r="G2027">
        <v>1.82</v>
      </c>
      <c r="H2027" t="s">
        <v>196</v>
      </c>
      <c r="I2027" t="s">
        <v>197</v>
      </c>
      <c r="J2027">
        <v>1.82</v>
      </c>
      <c r="K2027">
        <v>1.82</v>
      </c>
      <c r="L2027" t="s">
        <v>213</v>
      </c>
      <c r="M2027" t="s">
        <v>198</v>
      </c>
      <c r="N2027" t="s">
        <v>199</v>
      </c>
      <c r="O2027">
        <v>0</v>
      </c>
      <c r="P2027" t="s">
        <v>200</v>
      </c>
      <c r="Q2027">
        <v>54241</v>
      </c>
      <c r="R2027" t="s">
        <v>201</v>
      </c>
      <c r="S2027" t="s">
        <v>202</v>
      </c>
      <c r="T2027" t="s">
        <v>203</v>
      </c>
      <c r="U2027" t="s">
        <v>3082</v>
      </c>
      <c r="V2027" t="s">
        <v>3083</v>
      </c>
      <c r="W2027" t="s">
        <v>658</v>
      </c>
    </row>
    <row r="2028" spans="1:23" x14ac:dyDescent="0.25">
      <c r="A2028" s="15">
        <v>43252</v>
      </c>
      <c r="B2028" t="s">
        <v>213</v>
      </c>
      <c r="C2028" t="s">
        <v>207</v>
      </c>
      <c r="E2028" t="s">
        <v>195</v>
      </c>
      <c r="F2028">
        <v>1.81</v>
      </c>
      <c r="G2028">
        <v>1.81</v>
      </c>
      <c r="H2028" t="s">
        <v>196</v>
      </c>
      <c r="I2028" t="s">
        <v>197</v>
      </c>
      <c r="J2028">
        <v>1.81</v>
      </c>
      <c r="K2028">
        <v>1.81</v>
      </c>
      <c r="L2028" t="s">
        <v>213</v>
      </c>
      <c r="M2028" t="s">
        <v>198</v>
      </c>
      <c r="N2028" t="s">
        <v>199</v>
      </c>
      <c r="O2028">
        <v>0</v>
      </c>
      <c r="P2028" t="s">
        <v>200</v>
      </c>
      <c r="Q2028">
        <v>54241</v>
      </c>
      <c r="R2028" t="s">
        <v>201</v>
      </c>
      <c r="S2028" t="s">
        <v>202</v>
      </c>
      <c r="T2028" t="s">
        <v>203</v>
      </c>
      <c r="U2028" t="s">
        <v>3082</v>
      </c>
      <c r="V2028" t="s">
        <v>3083</v>
      </c>
      <c r="W2028" t="s">
        <v>658</v>
      </c>
    </row>
    <row r="2029" spans="1:23" x14ac:dyDescent="0.25">
      <c r="A2029" s="15">
        <v>43252</v>
      </c>
      <c r="B2029" t="s">
        <v>403</v>
      </c>
      <c r="C2029" t="s">
        <v>194</v>
      </c>
      <c r="E2029" t="s">
        <v>195</v>
      </c>
      <c r="F2029">
        <v>234</v>
      </c>
      <c r="G2029">
        <v>234</v>
      </c>
      <c r="H2029" t="s">
        <v>196</v>
      </c>
      <c r="I2029" t="s">
        <v>197</v>
      </c>
      <c r="J2029">
        <v>234</v>
      </c>
      <c r="K2029">
        <v>234</v>
      </c>
      <c r="L2029" t="s">
        <v>403</v>
      </c>
      <c r="M2029" t="s">
        <v>198</v>
      </c>
      <c r="N2029" t="s">
        <v>199</v>
      </c>
      <c r="O2029">
        <v>0</v>
      </c>
      <c r="P2029" t="s">
        <v>200</v>
      </c>
      <c r="Q2029">
        <v>54244</v>
      </c>
      <c r="R2029" t="s">
        <v>201</v>
      </c>
      <c r="S2029" t="s">
        <v>202</v>
      </c>
      <c r="T2029" t="s">
        <v>203</v>
      </c>
      <c r="U2029" t="s">
        <v>3084</v>
      </c>
      <c r="V2029" t="s">
        <v>3085</v>
      </c>
      <c r="W2029" t="s">
        <v>658</v>
      </c>
    </row>
    <row r="2030" spans="1:23" x14ac:dyDescent="0.25">
      <c r="A2030" s="15">
        <v>43252</v>
      </c>
      <c r="B2030" t="s">
        <v>403</v>
      </c>
      <c r="C2030" t="s">
        <v>207</v>
      </c>
      <c r="E2030" t="s">
        <v>195</v>
      </c>
      <c r="F2030">
        <v>234</v>
      </c>
      <c r="G2030">
        <v>234</v>
      </c>
      <c r="H2030" t="s">
        <v>196</v>
      </c>
      <c r="I2030" t="s">
        <v>197</v>
      </c>
      <c r="J2030">
        <v>234</v>
      </c>
      <c r="K2030">
        <v>234</v>
      </c>
      <c r="L2030" t="s">
        <v>403</v>
      </c>
      <c r="M2030" t="s">
        <v>198</v>
      </c>
      <c r="N2030" t="s">
        <v>199</v>
      </c>
      <c r="O2030">
        <v>0</v>
      </c>
      <c r="P2030" t="s">
        <v>200</v>
      </c>
      <c r="Q2030">
        <v>54246</v>
      </c>
      <c r="R2030" t="s">
        <v>201</v>
      </c>
      <c r="S2030" t="s">
        <v>202</v>
      </c>
      <c r="T2030" t="s">
        <v>203</v>
      </c>
      <c r="U2030" t="s">
        <v>3086</v>
      </c>
      <c r="V2030" t="s">
        <v>3087</v>
      </c>
      <c r="W2030" t="s">
        <v>658</v>
      </c>
    </row>
    <row r="2031" spans="1:23" x14ac:dyDescent="0.25">
      <c r="A2031" s="15">
        <v>43252</v>
      </c>
      <c r="B2031" t="s">
        <v>403</v>
      </c>
      <c r="C2031" t="s">
        <v>222</v>
      </c>
      <c r="E2031" t="s">
        <v>195</v>
      </c>
      <c r="F2031">
        <v>234</v>
      </c>
      <c r="G2031">
        <v>234</v>
      </c>
      <c r="H2031" t="s">
        <v>196</v>
      </c>
      <c r="I2031" t="s">
        <v>197</v>
      </c>
      <c r="J2031">
        <v>234</v>
      </c>
      <c r="K2031">
        <v>234</v>
      </c>
      <c r="L2031" t="s">
        <v>403</v>
      </c>
      <c r="M2031" t="s">
        <v>198</v>
      </c>
      <c r="N2031" t="s">
        <v>199</v>
      </c>
      <c r="O2031">
        <v>0</v>
      </c>
      <c r="P2031" t="s">
        <v>200</v>
      </c>
      <c r="Q2031">
        <v>54247</v>
      </c>
      <c r="R2031" t="s">
        <v>201</v>
      </c>
      <c r="S2031" t="s">
        <v>202</v>
      </c>
      <c r="T2031" t="s">
        <v>203</v>
      </c>
      <c r="U2031" t="s">
        <v>3088</v>
      </c>
      <c r="V2031" t="s">
        <v>3089</v>
      </c>
      <c r="W2031" t="s">
        <v>658</v>
      </c>
    </row>
    <row r="2032" spans="1:23" x14ac:dyDescent="0.25">
      <c r="A2032" s="15">
        <v>43252</v>
      </c>
      <c r="B2032" t="s">
        <v>213</v>
      </c>
      <c r="C2032" t="s">
        <v>208</v>
      </c>
      <c r="E2032" t="s">
        <v>195</v>
      </c>
      <c r="F2032">
        <v>3.88</v>
      </c>
      <c r="G2032">
        <v>3.88</v>
      </c>
      <c r="H2032" t="s">
        <v>196</v>
      </c>
      <c r="I2032" t="s">
        <v>197</v>
      </c>
      <c r="J2032">
        <v>3.88</v>
      </c>
      <c r="K2032">
        <v>3.88</v>
      </c>
      <c r="L2032" t="s">
        <v>213</v>
      </c>
      <c r="M2032" t="s">
        <v>198</v>
      </c>
      <c r="N2032" t="s">
        <v>199</v>
      </c>
      <c r="O2032">
        <v>0</v>
      </c>
      <c r="P2032" t="s">
        <v>200</v>
      </c>
      <c r="Q2032">
        <v>54242</v>
      </c>
      <c r="R2032" t="s">
        <v>201</v>
      </c>
      <c r="S2032" t="s">
        <v>202</v>
      </c>
      <c r="T2032" t="s">
        <v>203</v>
      </c>
      <c r="U2032" t="s">
        <v>3082</v>
      </c>
      <c r="V2032" t="s">
        <v>3090</v>
      </c>
      <c r="W2032" t="s">
        <v>658</v>
      </c>
    </row>
    <row r="2033" spans="1:23" x14ac:dyDescent="0.25">
      <c r="A2033" s="15">
        <v>43252</v>
      </c>
      <c r="B2033" t="s">
        <v>213</v>
      </c>
      <c r="C2033" t="s">
        <v>211</v>
      </c>
      <c r="E2033" t="s">
        <v>195</v>
      </c>
      <c r="F2033">
        <v>3.87</v>
      </c>
      <c r="G2033">
        <v>3.87</v>
      </c>
      <c r="H2033" t="s">
        <v>196</v>
      </c>
      <c r="I2033" t="s">
        <v>197</v>
      </c>
      <c r="J2033">
        <v>3.87</v>
      </c>
      <c r="K2033">
        <v>3.87</v>
      </c>
      <c r="L2033" t="s">
        <v>213</v>
      </c>
      <c r="M2033" t="s">
        <v>198</v>
      </c>
      <c r="N2033" t="s">
        <v>199</v>
      </c>
      <c r="O2033">
        <v>0</v>
      </c>
      <c r="P2033" t="s">
        <v>200</v>
      </c>
      <c r="Q2033">
        <v>54242</v>
      </c>
      <c r="R2033" t="s">
        <v>201</v>
      </c>
      <c r="S2033" t="s">
        <v>202</v>
      </c>
      <c r="T2033" t="s">
        <v>203</v>
      </c>
      <c r="U2033" t="s">
        <v>3082</v>
      </c>
      <c r="V2033" t="s">
        <v>3090</v>
      </c>
      <c r="W2033" t="s">
        <v>658</v>
      </c>
    </row>
    <row r="2034" spans="1:23" x14ac:dyDescent="0.25">
      <c r="A2034" s="15">
        <v>43252</v>
      </c>
      <c r="B2034" t="s">
        <v>213</v>
      </c>
      <c r="C2034" t="s">
        <v>212</v>
      </c>
      <c r="E2034" t="s">
        <v>195</v>
      </c>
      <c r="F2034">
        <v>3.88</v>
      </c>
      <c r="G2034">
        <v>3.88</v>
      </c>
      <c r="H2034" t="s">
        <v>196</v>
      </c>
      <c r="I2034" t="s">
        <v>197</v>
      </c>
      <c r="J2034">
        <v>3.88</v>
      </c>
      <c r="K2034">
        <v>3.88</v>
      </c>
      <c r="L2034" t="s">
        <v>213</v>
      </c>
      <c r="M2034" t="s">
        <v>198</v>
      </c>
      <c r="N2034" t="s">
        <v>199</v>
      </c>
      <c r="O2034">
        <v>0</v>
      </c>
      <c r="P2034" t="s">
        <v>200</v>
      </c>
      <c r="Q2034">
        <v>54242</v>
      </c>
      <c r="R2034" t="s">
        <v>201</v>
      </c>
      <c r="S2034" t="s">
        <v>202</v>
      </c>
      <c r="T2034" t="s">
        <v>203</v>
      </c>
      <c r="U2034" t="s">
        <v>3082</v>
      </c>
      <c r="V2034" t="s">
        <v>3090</v>
      </c>
      <c r="W2034" t="s">
        <v>658</v>
      </c>
    </row>
    <row r="2035" spans="1:23" x14ac:dyDescent="0.25">
      <c r="A2035" s="15">
        <v>43252</v>
      </c>
      <c r="B2035" t="s">
        <v>403</v>
      </c>
      <c r="C2035" t="s">
        <v>208</v>
      </c>
      <c r="E2035" t="s">
        <v>195</v>
      </c>
      <c r="F2035">
        <v>149</v>
      </c>
      <c r="G2035">
        <v>149</v>
      </c>
      <c r="H2035" t="s">
        <v>196</v>
      </c>
      <c r="I2035" t="s">
        <v>197</v>
      </c>
      <c r="J2035">
        <v>149</v>
      </c>
      <c r="K2035">
        <v>149</v>
      </c>
      <c r="L2035" t="s">
        <v>403</v>
      </c>
      <c r="M2035" t="s">
        <v>198</v>
      </c>
      <c r="N2035" t="s">
        <v>199</v>
      </c>
      <c r="O2035">
        <v>0</v>
      </c>
      <c r="P2035" t="s">
        <v>200</v>
      </c>
      <c r="Q2035">
        <v>54355</v>
      </c>
      <c r="R2035" t="s">
        <v>201</v>
      </c>
      <c r="S2035" t="s">
        <v>202</v>
      </c>
      <c r="T2035" t="s">
        <v>203</v>
      </c>
      <c r="U2035" t="s">
        <v>3091</v>
      </c>
      <c r="V2035" t="s">
        <v>3092</v>
      </c>
      <c r="W2035" t="s">
        <v>658</v>
      </c>
    </row>
    <row r="2036" spans="1:23" x14ac:dyDescent="0.25">
      <c r="A2036" s="15">
        <v>43252</v>
      </c>
      <c r="B2036" t="s">
        <v>1015</v>
      </c>
      <c r="C2036" t="s">
        <v>208</v>
      </c>
      <c r="E2036" t="s">
        <v>195</v>
      </c>
      <c r="F2036">
        <v>530</v>
      </c>
      <c r="G2036">
        <v>530</v>
      </c>
      <c r="H2036" t="s">
        <v>196</v>
      </c>
      <c r="I2036" t="s">
        <v>197</v>
      </c>
      <c r="J2036">
        <v>530</v>
      </c>
      <c r="K2036">
        <v>530</v>
      </c>
      <c r="L2036" t="s">
        <v>1015</v>
      </c>
      <c r="M2036" t="s">
        <v>198</v>
      </c>
      <c r="N2036" t="s">
        <v>199</v>
      </c>
      <c r="O2036">
        <v>0</v>
      </c>
      <c r="P2036" t="s">
        <v>200</v>
      </c>
      <c r="Q2036">
        <v>54031</v>
      </c>
      <c r="R2036" t="s">
        <v>201</v>
      </c>
      <c r="S2036" t="s">
        <v>202</v>
      </c>
      <c r="T2036" t="s">
        <v>203</v>
      </c>
      <c r="U2036" t="s">
        <v>3093</v>
      </c>
      <c r="V2036" t="s">
        <v>3094</v>
      </c>
      <c r="W2036" t="s">
        <v>658</v>
      </c>
    </row>
    <row r="2037" spans="1:23" x14ac:dyDescent="0.25">
      <c r="A2037" s="15">
        <v>43252</v>
      </c>
      <c r="B2037" t="s">
        <v>228</v>
      </c>
      <c r="C2037" t="s">
        <v>208</v>
      </c>
      <c r="E2037" t="s">
        <v>195</v>
      </c>
      <c r="F2037">
        <v>-245.3</v>
      </c>
      <c r="G2037">
        <v>245.3</v>
      </c>
      <c r="H2037" t="s">
        <v>217</v>
      </c>
      <c r="I2037" t="s">
        <v>218</v>
      </c>
      <c r="J2037">
        <v>245.3</v>
      </c>
      <c r="K2037">
        <v>-245.3</v>
      </c>
      <c r="L2037" t="s">
        <v>228</v>
      </c>
      <c r="M2037" t="s">
        <v>198</v>
      </c>
      <c r="N2037" t="s">
        <v>199</v>
      </c>
      <c r="O2037">
        <v>0</v>
      </c>
      <c r="P2037" t="s">
        <v>200</v>
      </c>
      <c r="Q2037">
        <v>54861</v>
      </c>
      <c r="R2037" t="s">
        <v>201</v>
      </c>
      <c r="S2037" t="s">
        <v>202</v>
      </c>
      <c r="T2037" t="s">
        <v>203</v>
      </c>
      <c r="U2037" t="s">
        <v>3095</v>
      </c>
      <c r="V2037" t="s">
        <v>3096</v>
      </c>
      <c r="W2037" t="s">
        <v>658</v>
      </c>
    </row>
    <row r="2038" spans="1:23" x14ac:dyDescent="0.25">
      <c r="A2038" s="15">
        <v>43252</v>
      </c>
      <c r="B2038" t="s">
        <v>228</v>
      </c>
      <c r="C2038" t="s">
        <v>208</v>
      </c>
      <c r="E2038" t="s">
        <v>195</v>
      </c>
      <c r="F2038">
        <v>-98</v>
      </c>
      <c r="G2038">
        <v>98</v>
      </c>
      <c r="H2038" t="s">
        <v>217</v>
      </c>
      <c r="I2038" t="s">
        <v>218</v>
      </c>
      <c r="J2038">
        <v>98</v>
      </c>
      <c r="K2038">
        <v>-98</v>
      </c>
      <c r="L2038" t="s">
        <v>228</v>
      </c>
      <c r="M2038" t="s">
        <v>198</v>
      </c>
      <c r="N2038" t="s">
        <v>199</v>
      </c>
      <c r="O2038">
        <v>0</v>
      </c>
      <c r="P2038" t="s">
        <v>200</v>
      </c>
      <c r="Q2038">
        <v>54862</v>
      </c>
      <c r="R2038" t="s">
        <v>201</v>
      </c>
      <c r="S2038" t="s">
        <v>202</v>
      </c>
      <c r="T2038" t="s">
        <v>203</v>
      </c>
      <c r="U2038" t="s">
        <v>3097</v>
      </c>
      <c r="V2038" t="s">
        <v>3098</v>
      </c>
      <c r="W2038" t="s">
        <v>658</v>
      </c>
    </row>
    <row r="2039" spans="1:23" x14ac:dyDescent="0.25">
      <c r="A2039" s="15">
        <v>43253</v>
      </c>
      <c r="B2039" t="s">
        <v>3099</v>
      </c>
      <c r="C2039" t="s">
        <v>208</v>
      </c>
      <c r="E2039" t="s">
        <v>195</v>
      </c>
      <c r="F2039">
        <v>2.48</v>
      </c>
      <c r="G2039">
        <v>2.48</v>
      </c>
      <c r="H2039" t="s">
        <v>196</v>
      </c>
      <c r="I2039" t="s">
        <v>197</v>
      </c>
      <c r="J2039">
        <v>2.48</v>
      </c>
      <c r="K2039">
        <v>2.48</v>
      </c>
      <c r="L2039" t="s">
        <v>3099</v>
      </c>
      <c r="M2039" t="s">
        <v>198</v>
      </c>
      <c r="N2039" t="s">
        <v>307</v>
      </c>
      <c r="O2039">
        <v>0</v>
      </c>
      <c r="P2039" t="s">
        <v>200</v>
      </c>
      <c r="Q2039">
        <v>54045</v>
      </c>
      <c r="R2039" t="s">
        <v>201</v>
      </c>
      <c r="S2039" t="s">
        <v>202</v>
      </c>
      <c r="T2039" t="s">
        <v>203</v>
      </c>
      <c r="U2039" t="s">
        <v>3100</v>
      </c>
      <c r="V2039" t="s">
        <v>3101</v>
      </c>
      <c r="W2039" t="s">
        <v>658</v>
      </c>
    </row>
    <row r="2040" spans="1:23" x14ac:dyDescent="0.25">
      <c r="A2040" s="15">
        <v>43254</v>
      </c>
      <c r="B2040" t="s">
        <v>193</v>
      </c>
      <c r="C2040" t="s">
        <v>194</v>
      </c>
      <c r="E2040" t="s">
        <v>195</v>
      </c>
      <c r="F2040">
        <v>357.14</v>
      </c>
      <c r="G2040">
        <v>357.14</v>
      </c>
      <c r="H2040" t="s">
        <v>196</v>
      </c>
      <c r="I2040" t="s">
        <v>197</v>
      </c>
      <c r="J2040">
        <v>357.14</v>
      </c>
      <c r="K2040">
        <v>357.14</v>
      </c>
      <c r="L2040" t="s">
        <v>193</v>
      </c>
      <c r="M2040" t="s">
        <v>198</v>
      </c>
      <c r="N2040" t="s">
        <v>199</v>
      </c>
      <c r="O2040">
        <v>0</v>
      </c>
      <c r="P2040" t="s">
        <v>200</v>
      </c>
      <c r="Q2040">
        <v>54302</v>
      </c>
      <c r="R2040" t="s">
        <v>201</v>
      </c>
      <c r="S2040" t="s">
        <v>202</v>
      </c>
      <c r="T2040" t="s">
        <v>203</v>
      </c>
      <c r="U2040" t="s">
        <v>3102</v>
      </c>
      <c r="V2040" t="s">
        <v>3103</v>
      </c>
      <c r="W2040" t="s">
        <v>658</v>
      </c>
    </row>
    <row r="2041" spans="1:23" x14ac:dyDescent="0.25">
      <c r="A2041" s="15">
        <v>43254</v>
      </c>
      <c r="B2041" t="s">
        <v>193</v>
      </c>
      <c r="C2041" t="s">
        <v>207</v>
      </c>
      <c r="E2041" t="s">
        <v>195</v>
      </c>
      <c r="F2041">
        <v>357.14</v>
      </c>
      <c r="G2041">
        <v>357.14</v>
      </c>
      <c r="H2041" t="s">
        <v>196</v>
      </c>
      <c r="I2041" t="s">
        <v>197</v>
      </c>
      <c r="J2041">
        <v>357.14</v>
      </c>
      <c r="K2041">
        <v>357.14</v>
      </c>
      <c r="L2041" t="s">
        <v>193</v>
      </c>
      <c r="M2041" t="s">
        <v>198</v>
      </c>
      <c r="N2041" t="s">
        <v>199</v>
      </c>
      <c r="O2041">
        <v>0</v>
      </c>
      <c r="P2041" t="s">
        <v>200</v>
      </c>
      <c r="Q2041">
        <v>54302</v>
      </c>
      <c r="R2041" t="s">
        <v>201</v>
      </c>
      <c r="S2041" t="s">
        <v>202</v>
      </c>
      <c r="T2041" t="s">
        <v>203</v>
      </c>
      <c r="U2041" t="s">
        <v>3102</v>
      </c>
      <c r="V2041" t="s">
        <v>3103</v>
      </c>
      <c r="W2041" t="s">
        <v>658</v>
      </c>
    </row>
    <row r="2042" spans="1:23" x14ac:dyDescent="0.25">
      <c r="A2042" s="15">
        <v>43254</v>
      </c>
      <c r="B2042" t="s">
        <v>193</v>
      </c>
      <c r="C2042" t="s">
        <v>208</v>
      </c>
      <c r="E2042" t="s">
        <v>195</v>
      </c>
      <c r="F2042">
        <v>357.15</v>
      </c>
      <c r="G2042">
        <v>357.15</v>
      </c>
      <c r="H2042" t="s">
        <v>196</v>
      </c>
      <c r="I2042" t="s">
        <v>197</v>
      </c>
      <c r="J2042">
        <v>357.15</v>
      </c>
      <c r="K2042">
        <v>357.15</v>
      </c>
      <c r="L2042" t="s">
        <v>193</v>
      </c>
      <c r="M2042" t="s">
        <v>198</v>
      </c>
      <c r="N2042" t="s">
        <v>199</v>
      </c>
      <c r="O2042">
        <v>0</v>
      </c>
      <c r="P2042" t="s">
        <v>200</v>
      </c>
      <c r="Q2042">
        <v>54302</v>
      </c>
      <c r="R2042" t="s">
        <v>201</v>
      </c>
      <c r="S2042" t="s">
        <v>202</v>
      </c>
      <c r="T2042" t="s">
        <v>203</v>
      </c>
      <c r="U2042" t="s">
        <v>3102</v>
      </c>
      <c r="V2042" t="s">
        <v>3103</v>
      </c>
      <c r="W2042" t="s">
        <v>658</v>
      </c>
    </row>
    <row r="2043" spans="1:23" x14ac:dyDescent="0.25">
      <c r="A2043" s="15">
        <v>43254</v>
      </c>
      <c r="B2043" t="s">
        <v>193</v>
      </c>
      <c r="C2043" t="s">
        <v>211</v>
      </c>
      <c r="E2043" t="s">
        <v>195</v>
      </c>
      <c r="F2043">
        <v>357.14</v>
      </c>
      <c r="G2043">
        <v>357.14</v>
      </c>
      <c r="H2043" t="s">
        <v>196</v>
      </c>
      <c r="I2043" t="s">
        <v>197</v>
      </c>
      <c r="J2043">
        <v>357.14</v>
      </c>
      <c r="K2043">
        <v>357.14</v>
      </c>
      <c r="L2043" t="s">
        <v>193</v>
      </c>
      <c r="M2043" t="s">
        <v>198</v>
      </c>
      <c r="N2043" t="s">
        <v>199</v>
      </c>
      <c r="O2043">
        <v>0</v>
      </c>
      <c r="P2043" t="s">
        <v>200</v>
      </c>
      <c r="Q2043">
        <v>54302</v>
      </c>
      <c r="R2043" t="s">
        <v>201</v>
      </c>
      <c r="S2043" t="s">
        <v>202</v>
      </c>
      <c r="T2043" t="s">
        <v>203</v>
      </c>
      <c r="U2043" t="s">
        <v>3102</v>
      </c>
      <c r="V2043" t="s">
        <v>3103</v>
      </c>
      <c r="W2043" t="s">
        <v>658</v>
      </c>
    </row>
    <row r="2044" spans="1:23" x14ac:dyDescent="0.25">
      <c r="A2044" s="15">
        <v>43254</v>
      </c>
      <c r="B2044" t="s">
        <v>193</v>
      </c>
      <c r="C2044" t="s">
        <v>212</v>
      </c>
      <c r="E2044" t="s">
        <v>195</v>
      </c>
      <c r="F2044">
        <v>357.14</v>
      </c>
      <c r="G2044">
        <v>357.14</v>
      </c>
      <c r="H2044" t="s">
        <v>196</v>
      </c>
      <c r="I2044" t="s">
        <v>197</v>
      </c>
      <c r="J2044">
        <v>357.14</v>
      </c>
      <c r="K2044">
        <v>357.14</v>
      </c>
      <c r="L2044" t="s">
        <v>193</v>
      </c>
      <c r="M2044" t="s">
        <v>198</v>
      </c>
      <c r="N2044" t="s">
        <v>199</v>
      </c>
      <c r="O2044">
        <v>0</v>
      </c>
      <c r="P2044" t="s">
        <v>200</v>
      </c>
      <c r="Q2044">
        <v>54302</v>
      </c>
      <c r="R2044" t="s">
        <v>201</v>
      </c>
      <c r="S2044" t="s">
        <v>202</v>
      </c>
      <c r="T2044" t="s">
        <v>203</v>
      </c>
      <c r="U2044" t="s">
        <v>3102</v>
      </c>
      <c r="V2044" t="s">
        <v>3103</v>
      </c>
      <c r="W2044" t="s">
        <v>658</v>
      </c>
    </row>
    <row r="2045" spans="1:23" x14ac:dyDescent="0.25">
      <c r="A2045" s="15">
        <v>43255</v>
      </c>
      <c r="B2045" t="s">
        <v>216</v>
      </c>
      <c r="C2045" t="s">
        <v>208</v>
      </c>
      <c r="E2045" t="s">
        <v>195</v>
      </c>
      <c r="F2045">
        <v>-484.3</v>
      </c>
      <c r="G2045">
        <v>484.3</v>
      </c>
      <c r="H2045" t="s">
        <v>217</v>
      </c>
      <c r="I2045" t="s">
        <v>218</v>
      </c>
      <c r="J2045">
        <v>484.3</v>
      </c>
      <c r="K2045">
        <v>-484.3</v>
      </c>
      <c r="L2045" t="s">
        <v>216</v>
      </c>
      <c r="M2045" t="s">
        <v>198</v>
      </c>
      <c r="N2045" t="s">
        <v>307</v>
      </c>
      <c r="O2045">
        <v>0</v>
      </c>
      <c r="P2045" t="s">
        <v>200</v>
      </c>
      <c r="Q2045">
        <v>52203</v>
      </c>
      <c r="R2045" t="s">
        <v>201</v>
      </c>
      <c r="S2045" t="s">
        <v>202</v>
      </c>
      <c r="T2045" t="s">
        <v>203</v>
      </c>
      <c r="U2045" t="s">
        <v>3104</v>
      </c>
      <c r="V2045" t="s">
        <v>3105</v>
      </c>
      <c r="W2045" t="s">
        <v>658</v>
      </c>
    </row>
    <row r="2046" spans="1:23" x14ac:dyDescent="0.25">
      <c r="A2046" s="15">
        <v>43255</v>
      </c>
      <c r="B2046" t="s">
        <v>262</v>
      </c>
      <c r="C2046" t="s">
        <v>208</v>
      </c>
      <c r="E2046" t="s">
        <v>195</v>
      </c>
      <c r="F2046">
        <v>18.649999999999999</v>
      </c>
      <c r="G2046">
        <v>18.649999999999999</v>
      </c>
      <c r="H2046" t="s">
        <v>196</v>
      </c>
      <c r="I2046" t="s">
        <v>197</v>
      </c>
      <c r="J2046">
        <v>18.649999999999999</v>
      </c>
      <c r="K2046">
        <v>18.649999999999999</v>
      </c>
      <c r="L2046" t="s">
        <v>262</v>
      </c>
      <c r="M2046" t="s">
        <v>198</v>
      </c>
      <c r="N2046" t="s">
        <v>245</v>
      </c>
      <c r="O2046">
        <v>0</v>
      </c>
      <c r="P2046" t="s">
        <v>200</v>
      </c>
      <c r="Q2046">
        <v>52204</v>
      </c>
      <c r="R2046" t="s">
        <v>201</v>
      </c>
      <c r="S2046" t="s">
        <v>202</v>
      </c>
      <c r="T2046" t="s">
        <v>203</v>
      </c>
      <c r="U2046" t="s">
        <v>3106</v>
      </c>
      <c r="V2046" t="s">
        <v>3107</v>
      </c>
      <c r="W2046" t="s">
        <v>658</v>
      </c>
    </row>
    <row r="2047" spans="1:23" x14ac:dyDescent="0.25">
      <c r="A2047" s="15">
        <v>43255</v>
      </c>
      <c r="B2047" t="s">
        <v>262</v>
      </c>
      <c r="C2047" t="s">
        <v>211</v>
      </c>
      <c r="E2047" t="s">
        <v>195</v>
      </c>
      <c r="F2047">
        <v>6.42</v>
      </c>
      <c r="G2047">
        <v>6.42</v>
      </c>
      <c r="H2047" t="s">
        <v>196</v>
      </c>
      <c r="I2047" t="s">
        <v>197</v>
      </c>
      <c r="J2047">
        <v>6.42</v>
      </c>
      <c r="K2047">
        <v>6.42</v>
      </c>
      <c r="L2047" t="s">
        <v>262</v>
      </c>
      <c r="M2047" t="s">
        <v>198</v>
      </c>
      <c r="N2047" t="s">
        <v>276</v>
      </c>
      <c r="O2047">
        <v>0</v>
      </c>
      <c r="P2047" t="s">
        <v>200</v>
      </c>
      <c r="Q2047">
        <v>52206</v>
      </c>
      <c r="R2047" t="s">
        <v>201</v>
      </c>
      <c r="S2047" t="s">
        <v>202</v>
      </c>
      <c r="T2047" t="s">
        <v>203</v>
      </c>
      <c r="U2047" t="s">
        <v>3108</v>
      </c>
      <c r="V2047" t="s">
        <v>3109</v>
      </c>
      <c r="W2047" t="s">
        <v>658</v>
      </c>
    </row>
    <row r="2048" spans="1:23" x14ac:dyDescent="0.25">
      <c r="A2048" s="15">
        <v>43255</v>
      </c>
      <c r="B2048" t="s">
        <v>262</v>
      </c>
      <c r="C2048" t="s">
        <v>212</v>
      </c>
      <c r="E2048" t="s">
        <v>195</v>
      </c>
      <c r="F2048">
        <v>13</v>
      </c>
      <c r="G2048">
        <v>13</v>
      </c>
      <c r="H2048" t="s">
        <v>196</v>
      </c>
      <c r="I2048" t="s">
        <v>197</v>
      </c>
      <c r="J2048">
        <v>13</v>
      </c>
      <c r="K2048">
        <v>13</v>
      </c>
      <c r="L2048" t="s">
        <v>262</v>
      </c>
      <c r="M2048" t="s">
        <v>198</v>
      </c>
      <c r="N2048" t="s">
        <v>265</v>
      </c>
      <c r="O2048">
        <v>0</v>
      </c>
      <c r="P2048" t="s">
        <v>200</v>
      </c>
      <c r="Q2048">
        <v>52208</v>
      </c>
      <c r="R2048" t="s">
        <v>201</v>
      </c>
      <c r="S2048" t="s">
        <v>202</v>
      </c>
      <c r="T2048" t="s">
        <v>203</v>
      </c>
      <c r="U2048" t="s">
        <v>3110</v>
      </c>
      <c r="V2048" t="s">
        <v>3111</v>
      </c>
      <c r="W2048" t="s">
        <v>658</v>
      </c>
    </row>
    <row r="2049" spans="1:23" x14ac:dyDescent="0.25">
      <c r="A2049" s="15">
        <v>43255</v>
      </c>
      <c r="B2049" t="s">
        <v>262</v>
      </c>
      <c r="C2049" t="s">
        <v>194</v>
      </c>
      <c r="E2049" t="s">
        <v>195</v>
      </c>
      <c r="F2049">
        <v>65.14</v>
      </c>
      <c r="G2049">
        <v>65.14</v>
      </c>
      <c r="H2049" t="s">
        <v>196</v>
      </c>
      <c r="I2049" t="s">
        <v>197</v>
      </c>
      <c r="J2049">
        <v>65.14</v>
      </c>
      <c r="K2049">
        <v>65.14</v>
      </c>
      <c r="L2049" t="s">
        <v>262</v>
      </c>
      <c r="M2049" t="s">
        <v>198</v>
      </c>
      <c r="N2049" t="s">
        <v>254</v>
      </c>
      <c r="O2049">
        <v>0</v>
      </c>
      <c r="P2049" t="s">
        <v>200</v>
      </c>
      <c r="Q2049">
        <v>52210</v>
      </c>
      <c r="R2049" t="s">
        <v>201</v>
      </c>
      <c r="S2049" t="s">
        <v>202</v>
      </c>
      <c r="T2049" t="s">
        <v>203</v>
      </c>
      <c r="U2049" t="s">
        <v>3112</v>
      </c>
      <c r="V2049" t="s">
        <v>3113</v>
      </c>
      <c r="W2049" t="s">
        <v>658</v>
      </c>
    </row>
    <row r="2050" spans="1:23" x14ac:dyDescent="0.25">
      <c r="A2050" s="15">
        <v>43255</v>
      </c>
      <c r="B2050" t="s">
        <v>262</v>
      </c>
      <c r="C2050" t="s">
        <v>207</v>
      </c>
      <c r="E2050" t="s">
        <v>195</v>
      </c>
      <c r="F2050">
        <v>2.92</v>
      </c>
      <c r="G2050">
        <v>2.92</v>
      </c>
      <c r="H2050" t="s">
        <v>196</v>
      </c>
      <c r="I2050" t="s">
        <v>197</v>
      </c>
      <c r="J2050">
        <v>2.92</v>
      </c>
      <c r="K2050">
        <v>2.92</v>
      </c>
      <c r="L2050" t="s">
        <v>262</v>
      </c>
      <c r="M2050" t="s">
        <v>198</v>
      </c>
      <c r="N2050" t="s">
        <v>270</v>
      </c>
      <c r="O2050">
        <v>0</v>
      </c>
      <c r="P2050" t="s">
        <v>200</v>
      </c>
      <c r="Q2050">
        <v>52216</v>
      </c>
      <c r="R2050" t="s">
        <v>201</v>
      </c>
      <c r="S2050" t="s">
        <v>202</v>
      </c>
      <c r="T2050" t="s">
        <v>203</v>
      </c>
      <c r="U2050" t="s">
        <v>3114</v>
      </c>
      <c r="V2050" t="s">
        <v>3115</v>
      </c>
      <c r="W2050" t="s">
        <v>658</v>
      </c>
    </row>
    <row r="2051" spans="1:23" x14ac:dyDescent="0.25">
      <c r="A2051" s="15">
        <v>43255</v>
      </c>
      <c r="B2051" t="s">
        <v>225</v>
      </c>
      <c r="C2051" t="s">
        <v>207</v>
      </c>
      <c r="E2051" t="s">
        <v>195</v>
      </c>
      <c r="F2051">
        <v>559.04</v>
      </c>
      <c r="G2051">
        <v>559.04</v>
      </c>
      <c r="H2051" t="s">
        <v>196</v>
      </c>
      <c r="I2051" t="s">
        <v>197</v>
      </c>
      <c r="J2051">
        <v>559.04</v>
      </c>
      <c r="K2051">
        <v>559.04</v>
      </c>
      <c r="L2051" t="s">
        <v>225</v>
      </c>
      <c r="M2051" t="s">
        <v>198</v>
      </c>
      <c r="N2051" t="s">
        <v>199</v>
      </c>
      <c r="O2051">
        <v>0</v>
      </c>
      <c r="P2051" t="s">
        <v>200</v>
      </c>
      <c r="Q2051">
        <v>54146</v>
      </c>
      <c r="R2051" t="s">
        <v>201</v>
      </c>
      <c r="S2051" t="s">
        <v>202</v>
      </c>
      <c r="T2051" t="s">
        <v>203</v>
      </c>
      <c r="U2051" t="s">
        <v>3116</v>
      </c>
      <c r="V2051" t="s">
        <v>3117</v>
      </c>
      <c r="W2051" t="s">
        <v>658</v>
      </c>
    </row>
    <row r="2052" spans="1:23" x14ac:dyDescent="0.25">
      <c r="A2052" s="15">
        <v>43255</v>
      </c>
      <c r="B2052" t="s">
        <v>216</v>
      </c>
      <c r="C2052" t="s">
        <v>212</v>
      </c>
      <c r="E2052" t="s">
        <v>195</v>
      </c>
      <c r="F2052">
        <v>6.8</v>
      </c>
      <c r="G2052">
        <v>6.8</v>
      </c>
      <c r="H2052" t="s">
        <v>196</v>
      </c>
      <c r="I2052" t="s">
        <v>197</v>
      </c>
      <c r="J2052">
        <v>6.8</v>
      </c>
      <c r="K2052">
        <v>6.8</v>
      </c>
      <c r="L2052" t="s">
        <v>216</v>
      </c>
      <c r="M2052" t="s">
        <v>198</v>
      </c>
      <c r="N2052" t="s">
        <v>199</v>
      </c>
      <c r="O2052">
        <v>0</v>
      </c>
      <c r="P2052" t="s">
        <v>200</v>
      </c>
      <c r="Q2052">
        <v>54234</v>
      </c>
      <c r="R2052" t="s">
        <v>201</v>
      </c>
      <c r="S2052" t="s">
        <v>202</v>
      </c>
      <c r="T2052" t="s">
        <v>203</v>
      </c>
      <c r="U2052" t="s">
        <v>3118</v>
      </c>
      <c r="V2052" t="s">
        <v>3119</v>
      </c>
      <c r="W2052" t="s">
        <v>658</v>
      </c>
    </row>
    <row r="2053" spans="1:23" x14ac:dyDescent="0.25">
      <c r="A2053" s="15">
        <v>43255</v>
      </c>
      <c r="B2053" t="s">
        <v>216</v>
      </c>
      <c r="C2053" t="s">
        <v>212</v>
      </c>
      <c r="E2053" t="s">
        <v>195</v>
      </c>
      <c r="F2053">
        <v>22.46</v>
      </c>
      <c r="G2053">
        <v>22.46</v>
      </c>
      <c r="H2053" t="s">
        <v>196</v>
      </c>
      <c r="I2053" t="s">
        <v>197</v>
      </c>
      <c r="J2053">
        <v>22.46</v>
      </c>
      <c r="K2053">
        <v>22.46</v>
      </c>
      <c r="L2053" t="s">
        <v>216</v>
      </c>
      <c r="M2053" t="s">
        <v>198</v>
      </c>
      <c r="N2053" t="s">
        <v>199</v>
      </c>
      <c r="O2053">
        <v>0</v>
      </c>
      <c r="P2053" t="s">
        <v>200</v>
      </c>
      <c r="Q2053">
        <v>54235</v>
      </c>
      <c r="R2053" t="s">
        <v>201</v>
      </c>
      <c r="S2053" t="s">
        <v>202</v>
      </c>
      <c r="T2053" t="s">
        <v>203</v>
      </c>
      <c r="U2053" t="s">
        <v>3118</v>
      </c>
      <c r="V2053" t="s">
        <v>3120</v>
      </c>
      <c r="W2053" t="s">
        <v>658</v>
      </c>
    </row>
    <row r="2054" spans="1:23" x14ac:dyDescent="0.25">
      <c r="A2054" s="15">
        <v>43255</v>
      </c>
      <c r="B2054" t="s">
        <v>216</v>
      </c>
      <c r="C2054" t="s">
        <v>212</v>
      </c>
      <c r="E2054" t="s">
        <v>195</v>
      </c>
      <c r="F2054">
        <v>210.54</v>
      </c>
      <c r="G2054">
        <v>210.54</v>
      </c>
      <c r="H2054" t="s">
        <v>196</v>
      </c>
      <c r="I2054" t="s">
        <v>197</v>
      </c>
      <c r="J2054">
        <v>210.54</v>
      </c>
      <c r="K2054">
        <v>210.54</v>
      </c>
      <c r="L2054" t="s">
        <v>216</v>
      </c>
      <c r="M2054" t="s">
        <v>198</v>
      </c>
      <c r="N2054" t="s">
        <v>199</v>
      </c>
      <c r="O2054">
        <v>0</v>
      </c>
      <c r="P2054" t="s">
        <v>200</v>
      </c>
      <c r="Q2054">
        <v>54236</v>
      </c>
      <c r="R2054" t="s">
        <v>201</v>
      </c>
      <c r="S2054" t="s">
        <v>202</v>
      </c>
      <c r="T2054" t="s">
        <v>203</v>
      </c>
      <c r="U2054" t="s">
        <v>3121</v>
      </c>
      <c r="V2054" t="s">
        <v>3122</v>
      </c>
      <c r="W2054" t="s">
        <v>658</v>
      </c>
    </row>
    <row r="2055" spans="1:23" x14ac:dyDescent="0.25">
      <c r="A2055" s="15">
        <v>43255</v>
      </c>
      <c r="B2055" t="s">
        <v>216</v>
      </c>
      <c r="C2055" t="s">
        <v>212</v>
      </c>
      <c r="E2055" t="s">
        <v>195</v>
      </c>
      <c r="F2055">
        <v>26.27</v>
      </c>
      <c r="G2055">
        <v>26.27</v>
      </c>
      <c r="H2055" t="s">
        <v>196</v>
      </c>
      <c r="I2055" t="s">
        <v>197</v>
      </c>
      <c r="J2055">
        <v>26.27</v>
      </c>
      <c r="K2055">
        <v>26.27</v>
      </c>
      <c r="L2055" t="s">
        <v>216</v>
      </c>
      <c r="M2055" t="s">
        <v>198</v>
      </c>
      <c r="N2055" t="s">
        <v>199</v>
      </c>
      <c r="O2055">
        <v>0</v>
      </c>
      <c r="P2055" t="s">
        <v>200</v>
      </c>
      <c r="Q2055">
        <v>54237</v>
      </c>
      <c r="R2055" t="s">
        <v>201</v>
      </c>
      <c r="S2055" t="s">
        <v>202</v>
      </c>
      <c r="T2055" t="s">
        <v>203</v>
      </c>
      <c r="U2055" t="s">
        <v>3121</v>
      </c>
      <c r="V2055" t="s">
        <v>3123</v>
      </c>
      <c r="W2055" t="s">
        <v>658</v>
      </c>
    </row>
    <row r="2056" spans="1:23" x14ac:dyDescent="0.25">
      <c r="A2056" s="15">
        <v>43256</v>
      </c>
      <c r="B2056" t="s">
        <v>449</v>
      </c>
      <c r="C2056" t="s">
        <v>211</v>
      </c>
      <c r="E2056" t="s">
        <v>195</v>
      </c>
      <c r="F2056">
        <v>25</v>
      </c>
      <c r="G2056">
        <v>25</v>
      </c>
      <c r="H2056" t="s">
        <v>196</v>
      </c>
      <c r="I2056" t="s">
        <v>197</v>
      </c>
      <c r="J2056">
        <v>25</v>
      </c>
      <c r="K2056">
        <v>25</v>
      </c>
      <c r="L2056" t="s">
        <v>449</v>
      </c>
      <c r="M2056" t="s">
        <v>198</v>
      </c>
      <c r="N2056" t="s">
        <v>199</v>
      </c>
      <c r="O2056">
        <v>0</v>
      </c>
      <c r="P2056" t="s">
        <v>200</v>
      </c>
      <c r="Q2056">
        <v>52198</v>
      </c>
      <c r="R2056" t="s">
        <v>201</v>
      </c>
      <c r="S2056" t="s">
        <v>202</v>
      </c>
      <c r="T2056" t="s">
        <v>203</v>
      </c>
      <c r="U2056" t="s">
        <v>3124</v>
      </c>
      <c r="V2056" t="s">
        <v>3125</v>
      </c>
      <c r="W2056" t="s">
        <v>658</v>
      </c>
    </row>
    <row r="2057" spans="1:23" x14ac:dyDescent="0.25">
      <c r="A2057" s="15">
        <v>43256</v>
      </c>
      <c r="B2057" t="s">
        <v>449</v>
      </c>
      <c r="C2057" t="s">
        <v>211</v>
      </c>
      <c r="E2057" t="s">
        <v>195</v>
      </c>
      <c r="F2057">
        <v>637.20000000000005</v>
      </c>
      <c r="G2057">
        <v>637.20000000000005</v>
      </c>
      <c r="H2057" t="s">
        <v>196</v>
      </c>
      <c r="I2057" t="s">
        <v>197</v>
      </c>
      <c r="J2057">
        <v>637.20000000000005</v>
      </c>
      <c r="K2057">
        <v>637.20000000000005</v>
      </c>
      <c r="L2057" t="s">
        <v>449</v>
      </c>
      <c r="M2057" t="s">
        <v>198</v>
      </c>
      <c r="N2057" t="s">
        <v>199</v>
      </c>
      <c r="O2057">
        <v>0</v>
      </c>
      <c r="P2057" t="s">
        <v>200</v>
      </c>
      <c r="Q2057">
        <v>52199</v>
      </c>
      <c r="R2057" t="s">
        <v>201</v>
      </c>
      <c r="S2057" t="s">
        <v>202</v>
      </c>
      <c r="T2057" t="s">
        <v>203</v>
      </c>
      <c r="U2057" t="s">
        <v>3124</v>
      </c>
      <c r="V2057" t="s">
        <v>3126</v>
      </c>
      <c r="W2057" t="s">
        <v>658</v>
      </c>
    </row>
    <row r="2058" spans="1:23" x14ac:dyDescent="0.25">
      <c r="A2058" s="15">
        <v>43256</v>
      </c>
      <c r="B2058" t="s">
        <v>273</v>
      </c>
      <c r="C2058" t="s">
        <v>208</v>
      </c>
      <c r="E2058" t="s">
        <v>195</v>
      </c>
      <c r="F2058">
        <v>31.44</v>
      </c>
      <c r="G2058">
        <v>31.44</v>
      </c>
      <c r="H2058" t="s">
        <v>196</v>
      </c>
      <c r="I2058" t="s">
        <v>197</v>
      </c>
      <c r="J2058">
        <v>31.44</v>
      </c>
      <c r="K2058">
        <v>31.44</v>
      </c>
      <c r="L2058" t="s">
        <v>273</v>
      </c>
      <c r="M2058" t="s">
        <v>198</v>
      </c>
      <c r="N2058" t="s">
        <v>245</v>
      </c>
      <c r="O2058">
        <v>0</v>
      </c>
      <c r="P2058" t="s">
        <v>200</v>
      </c>
      <c r="Q2058">
        <v>52205</v>
      </c>
      <c r="R2058" t="s">
        <v>201</v>
      </c>
      <c r="S2058" t="s">
        <v>202</v>
      </c>
      <c r="T2058" t="s">
        <v>203</v>
      </c>
      <c r="U2058" t="s">
        <v>3127</v>
      </c>
      <c r="V2058" t="s">
        <v>3128</v>
      </c>
      <c r="W2058" t="s">
        <v>658</v>
      </c>
    </row>
    <row r="2059" spans="1:23" x14ac:dyDescent="0.25">
      <c r="A2059" s="15">
        <v>43256</v>
      </c>
      <c r="B2059" t="s">
        <v>273</v>
      </c>
      <c r="C2059" t="s">
        <v>211</v>
      </c>
      <c r="E2059" t="s">
        <v>195</v>
      </c>
      <c r="F2059">
        <v>30.65</v>
      </c>
      <c r="G2059">
        <v>30.65</v>
      </c>
      <c r="H2059" t="s">
        <v>196</v>
      </c>
      <c r="I2059" t="s">
        <v>197</v>
      </c>
      <c r="J2059">
        <v>30.65</v>
      </c>
      <c r="K2059">
        <v>30.65</v>
      </c>
      <c r="L2059" t="s">
        <v>273</v>
      </c>
      <c r="M2059" t="s">
        <v>198</v>
      </c>
      <c r="N2059" t="s">
        <v>276</v>
      </c>
      <c r="O2059">
        <v>0</v>
      </c>
      <c r="P2059" t="s">
        <v>200</v>
      </c>
      <c r="Q2059">
        <v>52207</v>
      </c>
      <c r="R2059" t="s">
        <v>201</v>
      </c>
      <c r="S2059" t="s">
        <v>202</v>
      </c>
      <c r="T2059" t="s">
        <v>203</v>
      </c>
      <c r="U2059" t="s">
        <v>3129</v>
      </c>
      <c r="V2059" t="s">
        <v>3130</v>
      </c>
      <c r="W2059" t="s">
        <v>658</v>
      </c>
    </row>
    <row r="2060" spans="1:23" x14ac:dyDescent="0.25">
      <c r="A2060" s="15">
        <v>43256</v>
      </c>
      <c r="B2060" t="s">
        <v>273</v>
      </c>
      <c r="C2060" t="s">
        <v>212</v>
      </c>
      <c r="E2060" t="s">
        <v>195</v>
      </c>
      <c r="F2060">
        <v>30.65</v>
      </c>
      <c r="G2060">
        <v>30.65</v>
      </c>
      <c r="H2060" t="s">
        <v>196</v>
      </c>
      <c r="I2060" t="s">
        <v>197</v>
      </c>
      <c r="J2060">
        <v>30.65</v>
      </c>
      <c r="K2060">
        <v>30.65</v>
      </c>
      <c r="L2060" t="s">
        <v>273</v>
      </c>
      <c r="M2060" t="s">
        <v>198</v>
      </c>
      <c r="N2060" t="s">
        <v>265</v>
      </c>
      <c r="O2060">
        <v>0</v>
      </c>
      <c r="P2060" t="s">
        <v>200</v>
      </c>
      <c r="Q2060">
        <v>52209</v>
      </c>
      <c r="R2060" t="s">
        <v>201</v>
      </c>
      <c r="S2060" t="s">
        <v>202</v>
      </c>
      <c r="T2060" t="s">
        <v>203</v>
      </c>
      <c r="U2060" t="s">
        <v>3131</v>
      </c>
      <c r="V2060" t="s">
        <v>3132</v>
      </c>
      <c r="W2060" t="s">
        <v>658</v>
      </c>
    </row>
    <row r="2061" spans="1:23" x14ac:dyDescent="0.25">
      <c r="A2061" s="15">
        <v>43256</v>
      </c>
      <c r="B2061" t="s">
        <v>273</v>
      </c>
      <c r="C2061" t="s">
        <v>194</v>
      </c>
      <c r="E2061" t="s">
        <v>195</v>
      </c>
      <c r="F2061">
        <v>12.36</v>
      </c>
      <c r="G2061">
        <v>12.36</v>
      </c>
      <c r="H2061" t="s">
        <v>196</v>
      </c>
      <c r="I2061" t="s">
        <v>197</v>
      </c>
      <c r="J2061">
        <v>12.36</v>
      </c>
      <c r="K2061">
        <v>12.36</v>
      </c>
      <c r="L2061" t="s">
        <v>273</v>
      </c>
      <c r="M2061" t="s">
        <v>198</v>
      </c>
      <c r="N2061" t="s">
        <v>254</v>
      </c>
      <c r="O2061">
        <v>0</v>
      </c>
      <c r="P2061" t="s">
        <v>200</v>
      </c>
      <c r="Q2061">
        <v>52211</v>
      </c>
      <c r="R2061" t="s">
        <v>201</v>
      </c>
      <c r="S2061" t="s">
        <v>202</v>
      </c>
      <c r="T2061" t="s">
        <v>203</v>
      </c>
      <c r="U2061" t="s">
        <v>3133</v>
      </c>
      <c r="V2061" t="s">
        <v>3134</v>
      </c>
      <c r="W2061" t="s">
        <v>658</v>
      </c>
    </row>
    <row r="2062" spans="1:23" x14ac:dyDescent="0.25">
      <c r="A2062" s="15">
        <v>43256</v>
      </c>
      <c r="B2062" t="s">
        <v>273</v>
      </c>
      <c r="C2062" t="s">
        <v>207</v>
      </c>
      <c r="E2062" t="s">
        <v>195</v>
      </c>
      <c r="F2062">
        <v>27.19</v>
      </c>
      <c r="G2062">
        <v>27.19</v>
      </c>
      <c r="H2062" t="s">
        <v>196</v>
      </c>
      <c r="I2062" t="s">
        <v>197</v>
      </c>
      <c r="J2062">
        <v>27.19</v>
      </c>
      <c r="K2062">
        <v>27.19</v>
      </c>
      <c r="L2062" t="s">
        <v>273</v>
      </c>
      <c r="M2062" t="s">
        <v>198</v>
      </c>
      <c r="N2062" t="s">
        <v>270</v>
      </c>
      <c r="O2062">
        <v>0</v>
      </c>
      <c r="P2062" t="s">
        <v>200</v>
      </c>
      <c r="Q2062">
        <v>52217</v>
      </c>
      <c r="R2062" t="s">
        <v>201</v>
      </c>
      <c r="S2062" t="s">
        <v>202</v>
      </c>
      <c r="T2062" t="s">
        <v>203</v>
      </c>
      <c r="U2062" t="s">
        <v>3135</v>
      </c>
      <c r="V2062" t="s">
        <v>3136</v>
      </c>
      <c r="W2062" t="s">
        <v>658</v>
      </c>
    </row>
    <row r="2063" spans="1:23" x14ac:dyDescent="0.25">
      <c r="A2063" s="15">
        <v>43256</v>
      </c>
      <c r="B2063" t="s">
        <v>225</v>
      </c>
      <c r="C2063" t="s">
        <v>207</v>
      </c>
      <c r="E2063" t="s">
        <v>195</v>
      </c>
      <c r="F2063">
        <v>84.68</v>
      </c>
      <c r="G2063">
        <v>84.68</v>
      </c>
      <c r="H2063" t="s">
        <v>196</v>
      </c>
      <c r="I2063" t="s">
        <v>197</v>
      </c>
      <c r="J2063">
        <v>84.68</v>
      </c>
      <c r="K2063">
        <v>84.68</v>
      </c>
      <c r="L2063" t="s">
        <v>225</v>
      </c>
      <c r="M2063" t="s">
        <v>198</v>
      </c>
      <c r="N2063" t="s">
        <v>199</v>
      </c>
      <c r="O2063">
        <v>0</v>
      </c>
      <c r="P2063" t="s">
        <v>200</v>
      </c>
      <c r="Q2063">
        <v>54145</v>
      </c>
      <c r="R2063" t="s">
        <v>201</v>
      </c>
      <c r="S2063" t="s">
        <v>202</v>
      </c>
      <c r="T2063" t="s">
        <v>203</v>
      </c>
      <c r="U2063" t="s">
        <v>3137</v>
      </c>
      <c r="V2063" t="s">
        <v>3138</v>
      </c>
      <c r="W2063" t="s">
        <v>658</v>
      </c>
    </row>
    <row r="2064" spans="1:23" x14ac:dyDescent="0.25">
      <c r="A2064" s="15">
        <v>43256</v>
      </c>
      <c r="B2064" t="s">
        <v>310</v>
      </c>
      <c r="C2064" t="s">
        <v>194</v>
      </c>
      <c r="E2064" t="s">
        <v>195</v>
      </c>
      <c r="F2064">
        <v>0.6</v>
      </c>
      <c r="G2064">
        <v>0.6</v>
      </c>
      <c r="H2064" t="s">
        <v>196</v>
      </c>
      <c r="I2064" t="s">
        <v>197</v>
      </c>
      <c r="J2064">
        <v>0.6</v>
      </c>
      <c r="K2064">
        <v>0.6</v>
      </c>
      <c r="L2064" t="s">
        <v>310</v>
      </c>
      <c r="M2064" t="s">
        <v>198</v>
      </c>
      <c r="N2064" t="s">
        <v>307</v>
      </c>
      <c r="O2064">
        <v>0</v>
      </c>
      <c r="P2064" t="s">
        <v>200</v>
      </c>
      <c r="Q2064">
        <v>54805</v>
      </c>
      <c r="R2064" t="s">
        <v>201</v>
      </c>
      <c r="S2064" t="s">
        <v>202</v>
      </c>
      <c r="T2064" t="s">
        <v>203</v>
      </c>
      <c r="U2064" t="s">
        <v>3139</v>
      </c>
      <c r="V2064" t="s">
        <v>3140</v>
      </c>
      <c r="W2064" t="s">
        <v>658</v>
      </c>
    </row>
    <row r="2065" spans="1:23" x14ac:dyDescent="0.25">
      <c r="A2065" s="15">
        <v>43257</v>
      </c>
      <c r="B2065" t="s">
        <v>3099</v>
      </c>
      <c r="C2065" t="s">
        <v>208</v>
      </c>
      <c r="E2065" t="s">
        <v>195</v>
      </c>
      <c r="F2065">
        <v>2.02</v>
      </c>
      <c r="G2065">
        <v>2.02</v>
      </c>
      <c r="H2065" t="s">
        <v>196</v>
      </c>
      <c r="I2065" t="s">
        <v>197</v>
      </c>
      <c r="J2065">
        <v>2.02</v>
      </c>
      <c r="K2065">
        <v>2.02</v>
      </c>
      <c r="L2065" t="s">
        <v>3099</v>
      </c>
      <c r="M2065" t="s">
        <v>198</v>
      </c>
      <c r="N2065" t="s">
        <v>307</v>
      </c>
      <c r="O2065">
        <v>0</v>
      </c>
      <c r="P2065" t="s">
        <v>200</v>
      </c>
      <c r="Q2065">
        <v>54047</v>
      </c>
      <c r="R2065" t="s">
        <v>201</v>
      </c>
      <c r="S2065" t="s">
        <v>202</v>
      </c>
      <c r="T2065" t="s">
        <v>203</v>
      </c>
      <c r="U2065" t="s">
        <v>3141</v>
      </c>
      <c r="V2065" t="s">
        <v>3142</v>
      </c>
      <c r="W2065" t="s">
        <v>658</v>
      </c>
    </row>
    <row r="2066" spans="1:23" x14ac:dyDescent="0.25">
      <c r="A2066" s="15">
        <v>43257</v>
      </c>
      <c r="B2066" t="s">
        <v>225</v>
      </c>
      <c r="C2066" t="s">
        <v>194</v>
      </c>
      <c r="E2066" t="s">
        <v>195</v>
      </c>
      <c r="F2066">
        <v>1518.19</v>
      </c>
      <c r="G2066">
        <v>1518.19</v>
      </c>
      <c r="H2066" t="s">
        <v>196</v>
      </c>
      <c r="I2066" t="s">
        <v>197</v>
      </c>
      <c r="J2066">
        <v>1518.19</v>
      </c>
      <c r="K2066">
        <v>1518.19</v>
      </c>
      <c r="L2066" t="s">
        <v>225</v>
      </c>
      <c r="M2066" t="s">
        <v>198</v>
      </c>
      <c r="N2066" t="s">
        <v>199</v>
      </c>
      <c r="O2066">
        <v>0</v>
      </c>
      <c r="P2066" t="s">
        <v>200</v>
      </c>
      <c r="Q2066">
        <v>54141</v>
      </c>
      <c r="R2066" t="s">
        <v>201</v>
      </c>
      <c r="S2066" t="s">
        <v>202</v>
      </c>
      <c r="T2066" t="s">
        <v>203</v>
      </c>
      <c r="U2066" t="s">
        <v>3143</v>
      </c>
      <c r="V2066" t="s">
        <v>3144</v>
      </c>
      <c r="W2066" t="s">
        <v>658</v>
      </c>
    </row>
    <row r="2067" spans="1:23" x14ac:dyDescent="0.25">
      <c r="A2067" s="15">
        <v>43257</v>
      </c>
      <c r="B2067" t="s">
        <v>225</v>
      </c>
      <c r="C2067" t="s">
        <v>207</v>
      </c>
      <c r="E2067" t="s">
        <v>195</v>
      </c>
      <c r="F2067">
        <v>202</v>
      </c>
      <c r="G2067">
        <v>202</v>
      </c>
      <c r="H2067" t="s">
        <v>196</v>
      </c>
      <c r="I2067" t="s">
        <v>197</v>
      </c>
      <c r="J2067">
        <v>202</v>
      </c>
      <c r="K2067">
        <v>202</v>
      </c>
      <c r="L2067" t="s">
        <v>225</v>
      </c>
      <c r="M2067" t="s">
        <v>198</v>
      </c>
      <c r="N2067" t="s">
        <v>199</v>
      </c>
      <c r="O2067">
        <v>0</v>
      </c>
      <c r="P2067" t="s">
        <v>200</v>
      </c>
      <c r="Q2067">
        <v>54157</v>
      </c>
      <c r="R2067" t="s">
        <v>201</v>
      </c>
      <c r="S2067" t="s">
        <v>202</v>
      </c>
      <c r="T2067" t="s">
        <v>203</v>
      </c>
      <c r="U2067" t="s">
        <v>3145</v>
      </c>
      <c r="V2067" t="s">
        <v>3146</v>
      </c>
      <c r="W2067" t="s">
        <v>658</v>
      </c>
    </row>
    <row r="2068" spans="1:23" x14ac:dyDescent="0.25">
      <c r="A2068" s="15">
        <v>43257</v>
      </c>
      <c r="B2068" t="s">
        <v>216</v>
      </c>
      <c r="C2068" t="s">
        <v>207</v>
      </c>
      <c r="E2068" t="s">
        <v>195</v>
      </c>
      <c r="F2068">
        <v>396.73</v>
      </c>
      <c r="G2068">
        <v>396.73</v>
      </c>
      <c r="H2068" t="s">
        <v>196</v>
      </c>
      <c r="I2068" t="s">
        <v>197</v>
      </c>
      <c r="J2068">
        <v>396.73</v>
      </c>
      <c r="K2068">
        <v>396.73</v>
      </c>
      <c r="L2068" t="s">
        <v>216</v>
      </c>
      <c r="M2068" t="s">
        <v>198</v>
      </c>
      <c r="N2068" t="s">
        <v>199</v>
      </c>
      <c r="O2068">
        <v>0</v>
      </c>
      <c r="P2068" t="s">
        <v>200</v>
      </c>
      <c r="Q2068">
        <v>54232</v>
      </c>
      <c r="R2068" t="s">
        <v>201</v>
      </c>
      <c r="S2068" t="s">
        <v>202</v>
      </c>
      <c r="T2068" t="s">
        <v>203</v>
      </c>
      <c r="U2068" t="s">
        <v>3147</v>
      </c>
      <c r="V2068" t="s">
        <v>3148</v>
      </c>
      <c r="W2068" t="s">
        <v>658</v>
      </c>
    </row>
    <row r="2069" spans="1:23" x14ac:dyDescent="0.25">
      <c r="A2069" s="15">
        <v>43257</v>
      </c>
      <c r="B2069" t="s">
        <v>292</v>
      </c>
      <c r="C2069" t="s">
        <v>212</v>
      </c>
      <c r="E2069" t="s">
        <v>195</v>
      </c>
      <c r="F2069">
        <v>121.9</v>
      </c>
      <c r="G2069">
        <v>121.9</v>
      </c>
      <c r="H2069" t="s">
        <v>196</v>
      </c>
      <c r="I2069" t="s">
        <v>197</v>
      </c>
      <c r="J2069">
        <v>121.9</v>
      </c>
      <c r="K2069">
        <v>121.9</v>
      </c>
      <c r="L2069" t="s">
        <v>292</v>
      </c>
      <c r="M2069" t="s">
        <v>198</v>
      </c>
      <c r="N2069" t="s">
        <v>199</v>
      </c>
      <c r="O2069">
        <v>0</v>
      </c>
      <c r="P2069" t="s">
        <v>200</v>
      </c>
      <c r="Q2069">
        <v>54249</v>
      </c>
      <c r="R2069" t="s">
        <v>201</v>
      </c>
      <c r="S2069" t="s">
        <v>202</v>
      </c>
      <c r="T2069" t="s">
        <v>203</v>
      </c>
      <c r="U2069" t="s">
        <v>3149</v>
      </c>
      <c r="V2069" t="s">
        <v>3150</v>
      </c>
      <c r="W2069" t="s">
        <v>658</v>
      </c>
    </row>
    <row r="2070" spans="1:23" x14ac:dyDescent="0.25">
      <c r="A2070" s="15">
        <v>43257</v>
      </c>
      <c r="B2070" t="s">
        <v>292</v>
      </c>
      <c r="C2070" t="s">
        <v>211</v>
      </c>
      <c r="E2070" t="s">
        <v>195</v>
      </c>
      <c r="F2070">
        <v>94.68</v>
      </c>
      <c r="G2070">
        <v>94.68</v>
      </c>
      <c r="H2070" t="s">
        <v>196</v>
      </c>
      <c r="I2070" t="s">
        <v>197</v>
      </c>
      <c r="J2070">
        <v>94.68</v>
      </c>
      <c r="K2070">
        <v>94.68</v>
      </c>
      <c r="L2070" t="s">
        <v>292</v>
      </c>
      <c r="M2070" t="s">
        <v>198</v>
      </c>
      <c r="N2070" t="s">
        <v>199</v>
      </c>
      <c r="O2070">
        <v>0</v>
      </c>
      <c r="P2070" t="s">
        <v>200</v>
      </c>
      <c r="Q2070">
        <v>54250</v>
      </c>
      <c r="R2070" t="s">
        <v>201</v>
      </c>
      <c r="S2070" t="s">
        <v>202</v>
      </c>
      <c r="T2070" t="s">
        <v>203</v>
      </c>
      <c r="U2070" t="s">
        <v>3151</v>
      </c>
      <c r="V2070" t="s">
        <v>3152</v>
      </c>
      <c r="W2070" t="s">
        <v>658</v>
      </c>
    </row>
    <row r="2071" spans="1:23" x14ac:dyDescent="0.25">
      <c r="A2071" s="15">
        <v>43257</v>
      </c>
      <c r="B2071" t="s">
        <v>292</v>
      </c>
      <c r="C2071" t="s">
        <v>208</v>
      </c>
      <c r="E2071" t="s">
        <v>195</v>
      </c>
      <c r="F2071">
        <v>59.82</v>
      </c>
      <c r="G2071">
        <v>59.82</v>
      </c>
      <c r="H2071" t="s">
        <v>196</v>
      </c>
      <c r="I2071" t="s">
        <v>197</v>
      </c>
      <c r="J2071">
        <v>59.82</v>
      </c>
      <c r="K2071">
        <v>59.82</v>
      </c>
      <c r="L2071" t="s">
        <v>292</v>
      </c>
      <c r="M2071" t="s">
        <v>198</v>
      </c>
      <c r="N2071" t="s">
        <v>199</v>
      </c>
      <c r="O2071">
        <v>0</v>
      </c>
      <c r="P2071" t="s">
        <v>200</v>
      </c>
      <c r="Q2071">
        <v>54251</v>
      </c>
      <c r="R2071" t="s">
        <v>201</v>
      </c>
      <c r="S2071" t="s">
        <v>202</v>
      </c>
      <c r="T2071" t="s">
        <v>203</v>
      </c>
      <c r="U2071" t="s">
        <v>3153</v>
      </c>
      <c r="V2071" t="s">
        <v>3154</v>
      </c>
      <c r="W2071" t="s">
        <v>658</v>
      </c>
    </row>
    <row r="2072" spans="1:23" x14ac:dyDescent="0.25">
      <c r="A2072" s="15">
        <v>43257</v>
      </c>
      <c r="B2072" t="s">
        <v>292</v>
      </c>
      <c r="C2072" t="s">
        <v>194</v>
      </c>
      <c r="E2072" t="s">
        <v>195</v>
      </c>
      <c r="F2072">
        <v>118.24</v>
      </c>
      <c r="G2072">
        <v>118.24</v>
      </c>
      <c r="H2072" t="s">
        <v>196</v>
      </c>
      <c r="I2072" t="s">
        <v>197</v>
      </c>
      <c r="J2072">
        <v>118.24</v>
      </c>
      <c r="K2072">
        <v>118.24</v>
      </c>
      <c r="L2072" t="s">
        <v>292</v>
      </c>
      <c r="M2072" t="s">
        <v>198</v>
      </c>
      <c r="N2072" t="s">
        <v>199</v>
      </c>
      <c r="O2072">
        <v>0</v>
      </c>
      <c r="P2072" t="s">
        <v>200</v>
      </c>
      <c r="Q2072">
        <v>54252</v>
      </c>
      <c r="R2072" t="s">
        <v>201</v>
      </c>
      <c r="S2072" t="s">
        <v>202</v>
      </c>
      <c r="T2072" t="s">
        <v>203</v>
      </c>
      <c r="U2072" t="s">
        <v>3155</v>
      </c>
      <c r="V2072" t="s">
        <v>3156</v>
      </c>
      <c r="W2072" t="s">
        <v>658</v>
      </c>
    </row>
    <row r="2073" spans="1:23" x14ac:dyDescent="0.25">
      <c r="A2073" s="15">
        <v>43257</v>
      </c>
      <c r="B2073" t="s">
        <v>292</v>
      </c>
      <c r="C2073" t="s">
        <v>208</v>
      </c>
      <c r="E2073" t="s">
        <v>195</v>
      </c>
      <c r="F2073">
        <v>185.5</v>
      </c>
      <c r="G2073">
        <v>185.5</v>
      </c>
      <c r="H2073" t="s">
        <v>196</v>
      </c>
      <c r="I2073" t="s">
        <v>197</v>
      </c>
      <c r="J2073">
        <v>185.5</v>
      </c>
      <c r="K2073">
        <v>185.5</v>
      </c>
      <c r="L2073" t="s">
        <v>292</v>
      </c>
      <c r="M2073" t="s">
        <v>198</v>
      </c>
      <c r="N2073" t="s">
        <v>199</v>
      </c>
      <c r="O2073">
        <v>0</v>
      </c>
      <c r="P2073" t="s">
        <v>200</v>
      </c>
      <c r="Q2073">
        <v>54255</v>
      </c>
      <c r="R2073" t="s">
        <v>201</v>
      </c>
      <c r="S2073" t="s">
        <v>202</v>
      </c>
      <c r="T2073" t="s">
        <v>203</v>
      </c>
      <c r="U2073" t="s">
        <v>3157</v>
      </c>
      <c r="V2073" t="s">
        <v>3158</v>
      </c>
      <c r="W2073" t="s">
        <v>658</v>
      </c>
    </row>
    <row r="2074" spans="1:23" x14ac:dyDescent="0.25">
      <c r="A2074" s="15">
        <v>43257</v>
      </c>
      <c r="B2074" t="s">
        <v>292</v>
      </c>
      <c r="C2074" t="s">
        <v>194</v>
      </c>
      <c r="E2074" t="s">
        <v>195</v>
      </c>
      <c r="F2074">
        <v>588.29</v>
      </c>
      <c r="G2074">
        <v>588.29</v>
      </c>
      <c r="H2074" t="s">
        <v>196</v>
      </c>
      <c r="I2074" t="s">
        <v>197</v>
      </c>
      <c r="J2074">
        <v>588.29</v>
      </c>
      <c r="K2074">
        <v>588.29</v>
      </c>
      <c r="L2074" t="s">
        <v>292</v>
      </c>
      <c r="M2074" t="s">
        <v>198</v>
      </c>
      <c r="N2074" t="s">
        <v>199</v>
      </c>
      <c r="O2074">
        <v>0</v>
      </c>
      <c r="P2074" t="s">
        <v>200</v>
      </c>
      <c r="Q2074">
        <v>54256</v>
      </c>
      <c r="R2074" t="s">
        <v>201</v>
      </c>
      <c r="S2074" t="s">
        <v>202</v>
      </c>
      <c r="T2074" t="s">
        <v>203</v>
      </c>
      <c r="U2074" t="s">
        <v>3159</v>
      </c>
      <c r="V2074" t="s">
        <v>3160</v>
      </c>
      <c r="W2074" t="s">
        <v>658</v>
      </c>
    </row>
    <row r="2075" spans="1:23" x14ac:dyDescent="0.25">
      <c r="A2075" s="15">
        <v>43257</v>
      </c>
      <c r="B2075" t="s">
        <v>292</v>
      </c>
      <c r="C2075" t="s">
        <v>194</v>
      </c>
      <c r="E2075" t="s">
        <v>195</v>
      </c>
      <c r="F2075">
        <v>55.53</v>
      </c>
      <c r="G2075">
        <v>55.53</v>
      </c>
      <c r="H2075" t="s">
        <v>196</v>
      </c>
      <c r="I2075" t="s">
        <v>197</v>
      </c>
      <c r="J2075">
        <v>55.53</v>
      </c>
      <c r="K2075">
        <v>55.53</v>
      </c>
      <c r="L2075" t="s">
        <v>292</v>
      </c>
      <c r="M2075" t="s">
        <v>198</v>
      </c>
      <c r="N2075" t="s">
        <v>199</v>
      </c>
      <c r="O2075">
        <v>0</v>
      </c>
      <c r="P2075" t="s">
        <v>200</v>
      </c>
      <c r="Q2075">
        <v>54258</v>
      </c>
      <c r="R2075" t="s">
        <v>201</v>
      </c>
      <c r="S2075" t="s">
        <v>202</v>
      </c>
      <c r="T2075" t="s">
        <v>203</v>
      </c>
      <c r="U2075" t="s">
        <v>3161</v>
      </c>
      <c r="V2075" t="s">
        <v>3162</v>
      </c>
      <c r="W2075" t="s">
        <v>658</v>
      </c>
    </row>
    <row r="2076" spans="1:23" x14ac:dyDescent="0.25">
      <c r="A2076" s="15">
        <v>43257</v>
      </c>
      <c r="B2076" t="s">
        <v>292</v>
      </c>
      <c r="C2076" t="s">
        <v>212</v>
      </c>
      <c r="E2076" t="s">
        <v>195</v>
      </c>
      <c r="F2076">
        <v>67.260000000000005</v>
      </c>
      <c r="G2076">
        <v>67.260000000000005</v>
      </c>
      <c r="H2076" t="s">
        <v>196</v>
      </c>
      <c r="I2076" t="s">
        <v>197</v>
      </c>
      <c r="J2076">
        <v>67.260000000000005</v>
      </c>
      <c r="K2076">
        <v>67.260000000000005</v>
      </c>
      <c r="L2076" t="s">
        <v>292</v>
      </c>
      <c r="M2076" t="s">
        <v>198</v>
      </c>
      <c r="N2076" t="s">
        <v>199</v>
      </c>
      <c r="O2076">
        <v>0</v>
      </c>
      <c r="P2076" t="s">
        <v>200</v>
      </c>
      <c r="Q2076">
        <v>54259</v>
      </c>
      <c r="R2076" t="s">
        <v>201</v>
      </c>
      <c r="S2076" t="s">
        <v>202</v>
      </c>
      <c r="T2076" t="s">
        <v>203</v>
      </c>
      <c r="U2076" t="s">
        <v>3163</v>
      </c>
      <c r="V2076" t="s">
        <v>3164</v>
      </c>
      <c r="W2076" t="s">
        <v>658</v>
      </c>
    </row>
    <row r="2077" spans="1:23" x14ac:dyDescent="0.25">
      <c r="A2077" s="15">
        <v>43257</v>
      </c>
      <c r="B2077" t="s">
        <v>228</v>
      </c>
      <c r="C2077" t="s">
        <v>208</v>
      </c>
      <c r="E2077" t="s">
        <v>195</v>
      </c>
      <c r="F2077">
        <v>26.84</v>
      </c>
      <c r="G2077">
        <v>26.84</v>
      </c>
      <c r="H2077" t="s">
        <v>196</v>
      </c>
      <c r="I2077" t="s">
        <v>197</v>
      </c>
      <c r="J2077">
        <v>26.84</v>
      </c>
      <c r="K2077">
        <v>26.84</v>
      </c>
      <c r="L2077" t="s">
        <v>228</v>
      </c>
      <c r="M2077" t="s">
        <v>198</v>
      </c>
      <c r="N2077" t="s">
        <v>199</v>
      </c>
      <c r="O2077">
        <v>0</v>
      </c>
      <c r="P2077" t="s">
        <v>200</v>
      </c>
      <c r="Q2077">
        <v>54869</v>
      </c>
      <c r="R2077" t="s">
        <v>201</v>
      </c>
      <c r="S2077" t="s">
        <v>202</v>
      </c>
      <c r="T2077" t="s">
        <v>203</v>
      </c>
      <c r="U2077" t="s">
        <v>3165</v>
      </c>
      <c r="V2077" t="s">
        <v>3166</v>
      </c>
      <c r="W2077" t="s">
        <v>658</v>
      </c>
    </row>
    <row r="2078" spans="1:23" x14ac:dyDescent="0.25">
      <c r="A2078" s="15">
        <v>43258</v>
      </c>
      <c r="B2078" t="s">
        <v>228</v>
      </c>
      <c r="C2078" t="s">
        <v>211</v>
      </c>
      <c r="E2078" t="s">
        <v>195</v>
      </c>
      <c r="F2078">
        <v>629.1</v>
      </c>
      <c r="G2078">
        <v>629.1</v>
      </c>
      <c r="H2078" t="s">
        <v>196</v>
      </c>
      <c r="I2078" t="s">
        <v>197</v>
      </c>
      <c r="J2078">
        <v>629.1</v>
      </c>
      <c r="K2078">
        <v>629.1</v>
      </c>
      <c r="L2078" t="s">
        <v>228</v>
      </c>
      <c r="M2078" t="s">
        <v>198</v>
      </c>
      <c r="N2078" t="s">
        <v>199</v>
      </c>
      <c r="O2078">
        <v>0</v>
      </c>
      <c r="P2078" t="s">
        <v>200</v>
      </c>
      <c r="Q2078">
        <v>53974</v>
      </c>
      <c r="R2078" t="s">
        <v>201</v>
      </c>
      <c r="S2078" t="s">
        <v>202</v>
      </c>
      <c r="T2078" t="s">
        <v>203</v>
      </c>
      <c r="U2078" t="s">
        <v>3167</v>
      </c>
      <c r="V2078" t="s">
        <v>3168</v>
      </c>
      <c r="W2078" t="s">
        <v>658</v>
      </c>
    </row>
    <row r="2079" spans="1:23" x14ac:dyDescent="0.25">
      <c r="A2079" s="15">
        <v>43258</v>
      </c>
      <c r="B2079" t="s">
        <v>225</v>
      </c>
      <c r="C2079" t="s">
        <v>194</v>
      </c>
      <c r="E2079" t="s">
        <v>195</v>
      </c>
      <c r="F2079">
        <v>93.6</v>
      </c>
      <c r="G2079">
        <v>93.6</v>
      </c>
      <c r="H2079" t="s">
        <v>196</v>
      </c>
      <c r="I2079" t="s">
        <v>197</v>
      </c>
      <c r="J2079">
        <v>93.6</v>
      </c>
      <c r="K2079">
        <v>93.6</v>
      </c>
      <c r="L2079" t="s">
        <v>225</v>
      </c>
      <c r="M2079" t="s">
        <v>198</v>
      </c>
      <c r="N2079" t="s">
        <v>199</v>
      </c>
      <c r="O2079">
        <v>0</v>
      </c>
      <c r="P2079" t="s">
        <v>200</v>
      </c>
      <c r="Q2079">
        <v>54130</v>
      </c>
      <c r="R2079" t="s">
        <v>201</v>
      </c>
      <c r="S2079" t="s">
        <v>202</v>
      </c>
      <c r="T2079" t="s">
        <v>203</v>
      </c>
      <c r="U2079" t="s">
        <v>3169</v>
      </c>
      <c r="V2079" t="s">
        <v>3170</v>
      </c>
      <c r="W2079" t="s">
        <v>658</v>
      </c>
    </row>
    <row r="2080" spans="1:23" x14ac:dyDescent="0.25">
      <c r="A2080" s="15">
        <v>43258</v>
      </c>
      <c r="B2080" t="s">
        <v>544</v>
      </c>
      <c r="C2080" t="s">
        <v>208</v>
      </c>
      <c r="E2080" t="s">
        <v>195</v>
      </c>
      <c r="F2080">
        <v>7.23</v>
      </c>
      <c r="G2080">
        <v>7.23</v>
      </c>
      <c r="H2080" t="s">
        <v>196</v>
      </c>
      <c r="I2080" t="s">
        <v>197</v>
      </c>
      <c r="J2080">
        <v>7.23</v>
      </c>
      <c r="K2080">
        <v>7.23</v>
      </c>
      <c r="L2080" t="s">
        <v>544</v>
      </c>
      <c r="M2080" t="s">
        <v>198</v>
      </c>
      <c r="N2080" t="s">
        <v>199</v>
      </c>
      <c r="O2080">
        <v>0</v>
      </c>
      <c r="P2080" t="s">
        <v>200</v>
      </c>
      <c r="Q2080">
        <v>54217</v>
      </c>
      <c r="R2080" t="s">
        <v>201</v>
      </c>
      <c r="S2080" t="s">
        <v>202</v>
      </c>
      <c r="T2080" t="s">
        <v>203</v>
      </c>
      <c r="U2080" t="s">
        <v>3171</v>
      </c>
      <c r="V2080" t="s">
        <v>3172</v>
      </c>
      <c r="W2080" t="s">
        <v>658</v>
      </c>
    </row>
    <row r="2081" spans="1:23" x14ac:dyDescent="0.25">
      <c r="A2081" s="15">
        <v>43258</v>
      </c>
      <c r="B2081" t="s">
        <v>544</v>
      </c>
      <c r="C2081" t="s">
        <v>194</v>
      </c>
      <c r="E2081" t="s">
        <v>195</v>
      </c>
      <c r="F2081">
        <v>8.68</v>
      </c>
      <c r="G2081">
        <v>8.68</v>
      </c>
      <c r="H2081" t="s">
        <v>196</v>
      </c>
      <c r="I2081" t="s">
        <v>197</v>
      </c>
      <c r="J2081">
        <v>8.68</v>
      </c>
      <c r="K2081">
        <v>8.68</v>
      </c>
      <c r="L2081" t="s">
        <v>544</v>
      </c>
      <c r="M2081" t="s">
        <v>198</v>
      </c>
      <c r="N2081" t="s">
        <v>199</v>
      </c>
      <c r="O2081">
        <v>0</v>
      </c>
      <c r="P2081" t="s">
        <v>200</v>
      </c>
      <c r="Q2081">
        <v>54218</v>
      </c>
      <c r="R2081" t="s">
        <v>201</v>
      </c>
      <c r="S2081" t="s">
        <v>202</v>
      </c>
      <c r="T2081" t="s">
        <v>203</v>
      </c>
      <c r="U2081" t="s">
        <v>3171</v>
      </c>
      <c r="V2081" t="s">
        <v>3173</v>
      </c>
      <c r="W2081" t="s">
        <v>658</v>
      </c>
    </row>
    <row r="2082" spans="1:23" x14ac:dyDescent="0.25">
      <c r="A2082" s="15">
        <v>43258</v>
      </c>
      <c r="B2082" t="s">
        <v>544</v>
      </c>
      <c r="C2082" t="s">
        <v>211</v>
      </c>
      <c r="E2082" t="s">
        <v>195</v>
      </c>
      <c r="F2082">
        <v>7.23</v>
      </c>
      <c r="G2082">
        <v>7.23</v>
      </c>
      <c r="H2082" t="s">
        <v>196</v>
      </c>
      <c r="I2082" t="s">
        <v>197</v>
      </c>
      <c r="J2082">
        <v>7.23</v>
      </c>
      <c r="K2082">
        <v>7.23</v>
      </c>
      <c r="L2082" t="s">
        <v>544</v>
      </c>
      <c r="M2082" t="s">
        <v>198</v>
      </c>
      <c r="N2082" t="s">
        <v>199</v>
      </c>
      <c r="O2082">
        <v>0</v>
      </c>
      <c r="P2082" t="s">
        <v>200</v>
      </c>
      <c r="Q2082">
        <v>54217</v>
      </c>
      <c r="R2082" t="s">
        <v>201</v>
      </c>
      <c r="S2082" t="s">
        <v>202</v>
      </c>
      <c r="T2082" t="s">
        <v>203</v>
      </c>
      <c r="U2082" t="s">
        <v>3171</v>
      </c>
      <c r="V2082" t="s">
        <v>3172</v>
      </c>
      <c r="W2082" t="s">
        <v>658</v>
      </c>
    </row>
    <row r="2083" spans="1:23" x14ac:dyDescent="0.25">
      <c r="A2083" s="15">
        <v>43258</v>
      </c>
      <c r="B2083" t="s">
        <v>544</v>
      </c>
      <c r="C2083" t="s">
        <v>212</v>
      </c>
      <c r="E2083" t="s">
        <v>195</v>
      </c>
      <c r="F2083">
        <v>7.22</v>
      </c>
      <c r="G2083">
        <v>7.22</v>
      </c>
      <c r="H2083" t="s">
        <v>196</v>
      </c>
      <c r="I2083" t="s">
        <v>197</v>
      </c>
      <c r="J2083">
        <v>7.22</v>
      </c>
      <c r="K2083">
        <v>7.22</v>
      </c>
      <c r="L2083" t="s">
        <v>544</v>
      </c>
      <c r="M2083" t="s">
        <v>198</v>
      </c>
      <c r="N2083" t="s">
        <v>199</v>
      </c>
      <c r="O2083">
        <v>0</v>
      </c>
      <c r="P2083" t="s">
        <v>200</v>
      </c>
      <c r="Q2083">
        <v>54217</v>
      </c>
      <c r="R2083" t="s">
        <v>201</v>
      </c>
      <c r="S2083" t="s">
        <v>202</v>
      </c>
      <c r="T2083" t="s">
        <v>203</v>
      </c>
      <c r="U2083" t="s">
        <v>3171</v>
      </c>
      <c r="V2083" t="s">
        <v>3172</v>
      </c>
      <c r="W2083" t="s">
        <v>658</v>
      </c>
    </row>
    <row r="2084" spans="1:23" x14ac:dyDescent="0.25">
      <c r="A2084" s="15">
        <v>43258</v>
      </c>
      <c r="B2084" t="s">
        <v>544</v>
      </c>
      <c r="C2084" t="s">
        <v>207</v>
      </c>
      <c r="E2084" t="s">
        <v>195</v>
      </c>
      <c r="F2084">
        <v>8.67</v>
      </c>
      <c r="G2084">
        <v>8.67</v>
      </c>
      <c r="H2084" t="s">
        <v>196</v>
      </c>
      <c r="I2084" t="s">
        <v>197</v>
      </c>
      <c r="J2084">
        <v>8.67</v>
      </c>
      <c r="K2084">
        <v>8.67</v>
      </c>
      <c r="L2084" t="s">
        <v>544</v>
      </c>
      <c r="M2084" t="s">
        <v>198</v>
      </c>
      <c r="N2084" t="s">
        <v>199</v>
      </c>
      <c r="O2084">
        <v>0</v>
      </c>
      <c r="P2084" t="s">
        <v>200</v>
      </c>
      <c r="Q2084">
        <v>54218</v>
      </c>
      <c r="R2084" t="s">
        <v>201</v>
      </c>
      <c r="S2084" t="s">
        <v>202</v>
      </c>
      <c r="T2084" t="s">
        <v>203</v>
      </c>
      <c r="U2084" t="s">
        <v>3171</v>
      </c>
      <c r="V2084" t="s">
        <v>3173</v>
      </c>
      <c r="W2084" t="s">
        <v>658</v>
      </c>
    </row>
    <row r="2085" spans="1:23" x14ac:dyDescent="0.25">
      <c r="A2085" s="15">
        <v>43258</v>
      </c>
      <c r="B2085" t="s">
        <v>228</v>
      </c>
      <c r="C2085" t="s">
        <v>211</v>
      </c>
      <c r="E2085" t="s">
        <v>195</v>
      </c>
      <c r="F2085">
        <v>629.1</v>
      </c>
      <c r="G2085">
        <v>629.1</v>
      </c>
      <c r="H2085" t="s">
        <v>196</v>
      </c>
      <c r="I2085" t="s">
        <v>197</v>
      </c>
      <c r="J2085">
        <v>629.1</v>
      </c>
      <c r="K2085">
        <v>629.1</v>
      </c>
      <c r="L2085" t="s">
        <v>228</v>
      </c>
      <c r="M2085" t="s">
        <v>198</v>
      </c>
      <c r="N2085" t="s">
        <v>199</v>
      </c>
      <c r="O2085">
        <v>0</v>
      </c>
      <c r="P2085" t="s">
        <v>200</v>
      </c>
      <c r="Q2085">
        <v>54390</v>
      </c>
      <c r="R2085" t="s">
        <v>201</v>
      </c>
      <c r="S2085" t="s">
        <v>202</v>
      </c>
      <c r="T2085" t="s">
        <v>203</v>
      </c>
      <c r="U2085" t="s">
        <v>3174</v>
      </c>
      <c r="V2085" t="s">
        <v>3175</v>
      </c>
      <c r="W2085" t="s">
        <v>658</v>
      </c>
    </row>
    <row r="2086" spans="1:23" x14ac:dyDescent="0.25">
      <c r="A2086" s="15">
        <v>43258</v>
      </c>
      <c r="B2086" t="s">
        <v>228</v>
      </c>
      <c r="C2086" t="s">
        <v>211</v>
      </c>
      <c r="E2086" t="s">
        <v>195</v>
      </c>
      <c r="F2086">
        <v>-630.57000000000005</v>
      </c>
      <c r="G2086">
        <v>630.57000000000005</v>
      </c>
      <c r="H2086" t="s">
        <v>217</v>
      </c>
      <c r="I2086" t="s">
        <v>218</v>
      </c>
      <c r="J2086">
        <v>630.57000000000005</v>
      </c>
      <c r="K2086">
        <v>-630.57000000000005</v>
      </c>
      <c r="L2086" t="s">
        <v>228</v>
      </c>
      <c r="M2086" t="s">
        <v>198</v>
      </c>
      <c r="N2086" t="s">
        <v>199</v>
      </c>
      <c r="O2086">
        <v>0</v>
      </c>
      <c r="P2086" t="s">
        <v>200</v>
      </c>
      <c r="Q2086">
        <v>54393</v>
      </c>
      <c r="R2086" t="s">
        <v>201</v>
      </c>
      <c r="S2086" t="s">
        <v>202</v>
      </c>
      <c r="T2086" t="s">
        <v>203</v>
      </c>
      <c r="U2086" t="s">
        <v>3176</v>
      </c>
      <c r="V2086" t="s">
        <v>3177</v>
      </c>
      <c r="W2086" t="s">
        <v>658</v>
      </c>
    </row>
    <row r="2087" spans="1:23" x14ac:dyDescent="0.25">
      <c r="A2087" s="15">
        <v>43259</v>
      </c>
      <c r="B2087" t="s">
        <v>216</v>
      </c>
      <c r="C2087" t="s">
        <v>212</v>
      </c>
      <c r="E2087" t="s">
        <v>195</v>
      </c>
      <c r="F2087">
        <v>101.46</v>
      </c>
      <c r="G2087">
        <v>101.46</v>
      </c>
      <c r="H2087" t="s">
        <v>196</v>
      </c>
      <c r="I2087" t="s">
        <v>197</v>
      </c>
      <c r="J2087">
        <v>101.46</v>
      </c>
      <c r="K2087">
        <v>101.46</v>
      </c>
      <c r="L2087" t="s">
        <v>216</v>
      </c>
      <c r="M2087" t="s">
        <v>198</v>
      </c>
      <c r="N2087" t="s">
        <v>199</v>
      </c>
      <c r="O2087">
        <v>0</v>
      </c>
      <c r="P2087" t="s">
        <v>200</v>
      </c>
      <c r="Q2087">
        <v>54239</v>
      </c>
      <c r="R2087" t="s">
        <v>201</v>
      </c>
      <c r="S2087" t="s">
        <v>202</v>
      </c>
      <c r="T2087" t="s">
        <v>203</v>
      </c>
      <c r="U2087" t="s">
        <v>3178</v>
      </c>
      <c r="V2087" t="s">
        <v>3179</v>
      </c>
      <c r="W2087" t="s">
        <v>658</v>
      </c>
    </row>
    <row r="2088" spans="1:23" x14ac:dyDescent="0.25">
      <c r="A2088" s="15">
        <v>43259</v>
      </c>
      <c r="B2088" t="s">
        <v>216</v>
      </c>
      <c r="C2088" t="s">
        <v>212</v>
      </c>
      <c r="E2088" t="s">
        <v>195</v>
      </c>
      <c r="F2088">
        <v>101.36</v>
      </c>
      <c r="G2088">
        <v>101.36</v>
      </c>
      <c r="H2088" t="s">
        <v>196</v>
      </c>
      <c r="I2088" t="s">
        <v>197</v>
      </c>
      <c r="J2088">
        <v>101.36</v>
      </c>
      <c r="K2088">
        <v>101.36</v>
      </c>
      <c r="L2088" t="s">
        <v>216</v>
      </c>
      <c r="M2088" t="s">
        <v>198</v>
      </c>
      <c r="N2088" t="s">
        <v>199</v>
      </c>
      <c r="O2088">
        <v>0</v>
      </c>
      <c r="P2088" t="s">
        <v>200</v>
      </c>
      <c r="Q2088">
        <v>54240</v>
      </c>
      <c r="R2088" t="s">
        <v>201</v>
      </c>
      <c r="S2088" t="s">
        <v>202</v>
      </c>
      <c r="T2088" t="s">
        <v>203</v>
      </c>
      <c r="U2088" t="s">
        <v>3178</v>
      </c>
      <c r="V2088" t="s">
        <v>3180</v>
      </c>
      <c r="W2088" t="s">
        <v>658</v>
      </c>
    </row>
    <row r="2089" spans="1:23" x14ac:dyDescent="0.25">
      <c r="A2089" s="15">
        <v>43260</v>
      </c>
      <c r="B2089" t="s">
        <v>285</v>
      </c>
      <c r="C2089" t="s">
        <v>208</v>
      </c>
      <c r="E2089" t="s">
        <v>195</v>
      </c>
      <c r="F2089">
        <v>5490.54</v>
      </c>
      <c r="G2089">
        <v>5490.54</v>
      </c>
      <c r="H2089" t="s">
        <v>196</v>
      </c>
      <c r="I2089" t="s">
        <v>197</v>
      </c>
      <c r="J2089">
        <v>5490.54</v>
      </c>
      <c r="K2089">
        <v>5490.54</v>
      </c>
      <c r="L2089" t="s">
        <v>285</v>
      </c>
      <c r="M2089" t="s">
        <v>198</v>
      </c>
      <c r="N2089" t="s">
        <v>199</v>
      </c>
      <c r="O2089">
        <v>0</v>
      </c>
      <c r="P2089" t="s">
        <v>200</v>
      </c>
      <c r="Q2089">
        <v>54043</v>
      </c>
      <c r="R2089" t="s">
        <v>201</v>
      </c>
      <c r="S2089" t="s">
        <v>202</v>
      </c>
      <c r="T2089" t="s">
        <v>203</v>
      </c>
      <c r="U2089" t="s">
        <v>3181</v>
      </c>
      <c r="V2089" t="s">
        <v>3182</v>
      </c>
      <c r="W2089" t="s">
        <v>658</v>
      </c>
    </row>
    <row r="2090" spans="1:23" x14ac:dyDescent="0.25">
      <c r="A2090" s="15">
        <v>43260</v>
      </c>
      <c r="B2090" t="s">
        <v>285</v>
      </c>
      <c r="C2090" t="s">
        <v>208</v>
      </c>
      <c r="E2090" t="s">
        <v>195</v>
      </c>
      <c r="F2090">
        <v>55</v>
      </c>
      <c r="G2090">
        <v>55</v>
      </c>
      <c r="H2090" t="s">
        <v>196</v>
      </c>
      <c r="I2090" t="s">
        <v>197</v>
      </c>
      <c r="J2090">
        <v>55</v>
      </c>
      <c r="K2090">
        <v>55</v>
      </c>
      <c r="L2090" t="s">
        <v>285</v>
      </c>
      <c r="M2090" t="s">
        <v>198</v>
      </c>
      <c r="N2090" t="s">
        <v>199</v>
      </c>
      <c r="O2090">
        <v>0</v>
      </c>
      <c r="P2090" t="s">
        <v>200</v>
      </c>
      <c r="Q2090">
        <v>54044</v>
      </c>
      <c r="R2090" t="s">
        <v>201</v>
      </c>
      <c r="S2090" t="s">
        <v>202</v>
      </c>
      <c r="T2090" t="s">
        <v>203</v>
      </c>
      <c r="U2090" t="s">
        <v>3183</v>
      </c>
      <c r="V2090" t="s">
        <v>3184</v>
      </c>
      <c r="W2090" t="s">
        <v>658</v>
      </c>
    </row>
    <row r="2091" spans="1:23" x14ac:dyDescent="0.25">
      <c r="A2091" s="15">
        <v>43260</v>
      </c>
      <c r="B2091" t="s">
        <v>285</v>
      </c>
      <c r="C2091" t="s">
        <v>212</v>
      </c>
      <c r="E2091" t="s">
        <v>195</v>
      </c>
      <c r="F2091">
        <v>63.5</v>
      </c>
      <c r="G2091">
        <v>63.5</v>
      </c>
      <c r="H2091" t="s">
        <v>196</v>
      </c>
      <c r="I2091" t="s">
        <v>197</v>
      </c>
      <c r="J2091">
        <v>63.5</v>
      </c>
      <c r="K2091">
        <v>63.5</v>
      </c>
      <c r="L2091" t="s">
        <v>285</v>
      </c>
      <c r="M2091" t="s">
        <v>198</v>
      </c>
      <c r="N2091" t="s">
        <v>199</v>
      </c>
      <c r="O2091">
        <v>0</v>
      </c>
      <c r="P2091" t="s">
        <v>200</v>
      </c>
      <c r="Q2091">
        <v>54096</v>
      </c>
      <c r="R2091" t="s">
        <v>201</v>
      </c>
      <c r="S2091" t="s">
        <v>202</v>
      </c>
      <c r="T2091" t="s">
        <v>203</v>
      </c>
      <c r="U2091" t="s">
        <v>3185</v>
      </c>
      <c r="V2091" t="s">
        <v>3186</v>
      </c>
      <c r="W2091" t="s">
        <v>658</v>
      </c>
    </row>
    <row r="2092" spans="1:23" x14ac:dyDescent="0.25">
      <c r="A2092" s="15">
        <v>43260</v>
      </c>
      <c r="B2092" t="s">
        <v>285</v>
      </c>
      <c r="C2092" t="s">
        <v>212</v>
      </c>
      <c r="E2092" t="s">
        <v>195</v>
      </c>
      <c r="F2092">
        <v>3837.3</v>
      </c>
      <c r="G2092">
        <v>3837.3</v>
      </c>
      <c r="H2092" t="s">
        <v>196</v>
      </c>
      <c r="I2092" t="s">
        <v>197</v>
      </c>
      <c r="J2092">
        <v>3837.3</v>
      </c>
      <c r="K2092">
        <v>3837.3</v>
      </c>
      <c r="L2092" t="s">
        <v>285</v>
      </c>
      <c r="M2092" t="s">
        <v>198</v>
      </c>
      <c r="N2092" t="s">
        <v>199</v>
      </c>
      <c r="O2092">
        <v>0</v>
      </c>
      <c r="P2092" t="s">
        <v>200</v>
      </c>
      <c r="Q2092">
        <v>54099</v>
      </c>
      <c r="R2092" t="s">
        <v>201</v>
      </c>
      <c r="S2092" t="s">
        <v>202</v>
      </c>
      <c r="T2092" t="s">
        <v>203</v>
      </c>
      <c r="U2092" t="s">
        <v>3187</v>
      </c>
      <c r="V2092" t="s">
        <v>3188</v>
      </c>
      <c r="W2092" t="s">
        <v>658</v>
      </c>
    </row>
    <row r="2093" spans="1:23" x14ac:dyDescent="0.25">
      <c r="A2093" s="15">
        <v>43260</v>
      </c>
      <c r="B2093" t="s">
        <v>285</v>
      </c>
      <c r="C2093" t="s">
        <v>211</v>
      </c>
      <c r="E2093" t="s">
        <v>195</v>
      </c>
      <c r="F2093">
        <v>55</v>
      </c>
      <c r="G2093">
        <v>55</v>
      </c>
      <c r="H2093" t="s">
        <v>196</v>
      </c>
      <c r="I2093" t="s">
        <v>197</v>
      </c>
      <c r="J2093">
        <v>55</v>
      </c>
      <c r="K2093">
        <v>55</v>
      </c>
      <c r="L2093" t="s">
        <v>285</v>
      </c>
      <c r="M2093" t="s">
        <v>198</v>
      </c>
      <c r="N2093" t="s">
        <v>199</v>
      </c>
      <c r="O2093">
        <v>0</v>
      </c>
      <c r="P2093" t="s">
        <v>200</v>
      </c>
      <c r="Q2093">
        <v>54119</v>
      </c>
      <c r="R2093" t="s">
        <v>201</v>
      </c>
      <c r="S2093" t="s">
        <v>202</v>
      </c>
      <c r="T2093" t="s">
        <v>203</v>
      </c>
      <c r="U2093" t="s">
        <v>3189</v>
      </c>
      <c r="V2093" t="s">
        <v>3190</v>
      </c>
      <c r="W2093" t="s">
        <v>658</v>
      </c>
    </row>
    <row r="2094" spans="1:23" x14ac:dyDescent="0.25">
      <c r="A2094" s="15">
        <v>43260</v>
      </c>
      <c r="B2094" t="s">
        <v>285</v>
      </c>
      <c r="C2094" t="s">
        <v>211</v>
      </c>
      <c r="E2094" t="s">
        <v>195</v>
      </c>
      <c r="F2094">
        <v>688.58</v>
      </c>
      <c r="G2094">
        <v>688.58</v>
      </c>
      <c r="H2094" t="s">
        <v>196</v>
      </c>
      <c r="I2094" t="s">
        <v>197</v>
      </c>
      <c r="J2094">
        <v>688.58</v>
      </c>
      <c r="K2094">
        <v>688.58</v>
      </c>
      <c r="L2094" t="s">
        <v>285</v>
      </c>
      <c r="M2094" t="s">
        <v>198</v>
      </c>
      <c r="N2094" t="s">
        <v>199</v>
      </c>
      <c r="O2094">
        <v>0</v>
      </c>
      <c r="P2094" t="s">
        <v>200</v>
      </c>
      <c r="Q2094">
        <v>54328</v>
      </c>
      <c r="R2094" t="s">
        <v>201</v>
      </c>
      <c r="S2094" t="s">
        <v>202</v>
      </c>
      <c r="T2094" t="s">
        <v>203</v>
      </c>
      <c r="U2094" t="s">
        <v>3191</v>
      </c>
      <c r="V2094" t="s">
        <v>3192</v>
      </c>
      <c r="W2094" t="s">
        <v>658</v>
      </c>
    </row>
    <row r="2095" spans="1:23" x14ac:dyDescent="0.25">
      <c r="A2095" s="15">
        <v>43260</v>
      </c>
      <c r="B2095" t="s">
        <v>306</v>
      </c>
      <c r="C2095" t="s">
        <v>208</v>
      </c>
      <c r="E2095" t="s">
        <v>195</v>
      </c>
      <c r="F2095">
        <v>33.299999999999997</v>
      </c>
      <c r="G2095">
        <v>33.299999999999997</v>
      </c>
      <c r="H2095" t="s">
        <v>196</v>
      </c>
      <c r="I2095" t="s">
        <v>197</v>
      </c>
      <c r="J2095">
        <v>33.299999999999997</v>
      </c>
      <c r="K2095">
        <v>33.299999999999997</v>
      </c>
      <c r="L2095" t="s">
        <v>306</v>
      </c>
      <c r="M2095" t="s">
        <v>198</v>
      </c>
      <c r="N2095" t="s">
        <v>307</v>
      </c>
      <c r="O2095">
        <v>0</v>
      </c>
      <c r="P2095" t="s">
        <v>200</v>
      </c>
      <c r="Q2095">
        <v>54446</v>
      </c>
      <c r="R2095" t="s">
        <v>201</v>
      </c>
      <c r="S2095" t="s">
        <v>202</v>
      </c>
      <c r="T2095" t="s">
        <v>203</v>
      </c>
      <c r="U2095" t="s">
        <v>3193</v>
      </c>
      <c r="V2095" t="s">
        <v>3194</v>
      </c>
      <c r="W2095" t="s">
        <v>658</v>
      </c>
    </row>
    <row r="2096" spans="1:23" x14ac:dyDescent="0.25">
      <c r="A2096" s="15">
        <v>43261</v>
      </c>
      <c r="B2096" t="s">
        <v>322</v>
      </c>
      <c r="C2096" t="s">
        <v>208</v>
      </c>
      <c r="E2096" t="s">
        <v>195</v>
      </c>
      <c r="F2096">
        <v>67.14</v>
      </c>
      <c r="G2096">
        <v>67.14</v>
      </c>
      <c r="H2096" t="s">
        <v>196</v>
      </c>
      <c r="I2096" t="s">
        <v>197</v>
      </c>
      <c r="J2096">
        <v>67.14</v>
      </c>
      <c r="K2096">
        <v>67.14</v>
      </c>
      <c r="L2096" t="s">
        <v>322</v>
      </c>
      <c r="M2096" t="s">
        <v>198</v>
      </c>
      <c r="N2096" t="s">
        <v>245</v>
      </c>
      <c r="O2096">
        <v>0</v>
      </c>
      <c r="P2096" t="s">
        <v>200</v>
      </c>
      <c r="Q2096">
        <v>53998</v>
      </c>
      <c r="R2096" t="s">
        <v>201</v>
      </c>
      <c r="S2096" t="s">
        <v>202</v>
      </c>
      <c r="T2096" t="s">
        <v>203</v>
      </c>
      <c r="U2096" t="s">
        <v>3195</v>
      </c>
      <c r="V2096" t="s">
        <v>3196</v>
      </c>
      <c r="W2096" t="s">
        <v>658</v>
      </c>
    </row>
    <row r="2097" spans="1:23" x14ac:dyDescent="0.25">
      <c r="A2097" s="15">
        <v>43261</v>
      </c>
      <c r="B2097" t="s">
        <v>322</v>
      </c>
      <c r="C2097" t="s">
        <v>194</v>
      </c>
      <c r="E2097" t="s">
        <v>195</v>
      </c>
      <c r="F2097">
        <v>0.82</v>
      </c>
      <c r="G2097">
        <v>0.82</v>
      </c>
      <c r="H2097" t="s">
        <v>196</v>
      </c>
      <c r="I2097" t="s">
        <v>197</v>
      </c>
      <c r="J2097">
        <v>0.82</v>
      </c>
      <c r="K2097">
        <v>0.82</v>
      </c>
      <c r="L2097" t="s">
        <v>322</v>
      </c>
      <c r="M2097" t="s">
        <v>198</v>
      </c>
      <c r="N2097" t="s">
        <v>254</v>
      </c>
      <c r="O2097">
        <v>0</v>
      </c>
      <c r="P2097" t="s">
        <v>200</v>
      </c>
      <c r="Q2097">
        <v>54007</v>
      </c>
      <c r="R2097" t="s">
        <v>201</v>
      </c>
      <c r="S2097" t="s">
        <v>202</v>
      </c>
      <c r="T2097" t="s">
        <v>203</v>
      </c>
      <c r="U2097" t="s">
        <v>3197</v>
      </c>
      <c r="V2097" t="s">
        <v>3198</v>
      </c>
      <c r="W2097" t="s">
        <v>658</v>
      </c>
    </row>
    <row r="2098" spans="1:23" x14ac:dyDescent="0.25">
      <c r="A2098" s="15">
        <v>43261</v>
      </c>
      <c r="B2098" t="s">
        <v>322</v>
      </c>
      <c r="C2098" t="s">
        <v>194</v>
      </c>
      <c r="E2098" t="s">
        <v>195</v>
      </c>
      <c r="F2098">
        <v>139.05000000000001</v>
      </c>
      <c r="G2098">
        <v>139.05000000000001</v>
      </c>
      <c r="H2098" t="s">
        <v>196</v>
      </c>
      <c r="I2098" t="s">
        <v>197</v>
      </c>
      <c r="J2098">
        <v>139.05000000000001</v>
      </c>
      <c r="K2098">
        <v>139.05000000000001</v>
      </c>
      <c r="L2098" t="s">
        <v>322</v>
      </c>
      <c r="M2098" t="s">
        <v>198</v>
      </c>
      <c r="N2098" t="s">
        <v>254</v>
      </c>
      <c r="O2098">
        <v>0</v>
      </c>
      <c r="P2098" t="s">
        <v>200</v>
      </c>
      <c r="Q2098">
        <v>54008</v>
      </c>
      <c r="R2098" t="s">
        <v>201</v>
      </c>
      <c r="S2098" t="s">
        <v>202</v>
      </c>
      <c r="T2098" t="s">
        <v>203</v>
      </c>
      <c r="U2098" t="s">
        <v>3199</v>
      </c>
      <c r="V2098" t="s">
        <v>3200</v>
      </c>
      <c r="W2098" t="s">
        <v>658</v>
      </c>
    </row>
    <row r="2099" spans="1:23" x14ac:dyDescent="0.25">
      <c r="A2099" s="15">
        <v>43262</v>
      </c>
      <c r="B2099" t="s">
        <v>325</v>
      </c>
      <c r="C2099" t="s">
        <v>208</v>
      </c>
      <c r="E2099" t="s">
        <v>195</v>
      </c>
      <c r="F2099">
        <v>5</v>
      </c>
      <c r="G2099">
        <v>5</v>
      </c>
      <c r="H2099" t="s">
        <v>196</v>
      </c>
      <c r="I2099" t="s">
        <v>197</v>
      </c>
      <c r="J2099">
        <v>5</v>
      </c>
      <c r="K2099">
        <v>5</v>
      </c>
      <c r="L2099" t="s">
        <v>325</v>
      </c>
      <c r="M2099" t="s">
        <v>198</v>
      </c>
      <c r="N2099" t="s">
        <v>245</v>
      </c>
      <c r="O2099">
        <v>0</v>
      </c>
      <c r="P2099" t="s">
        <v>200</v>
      </c>
      <c r="Q2099">
        <v>53999</v>
      </c>
      <c r="R2099" t="s">
        <v>201</v>
      </c>
      <c r="S2099" t="s">
        <v>202</v>
      </c>
      <c r="T2099" t="s">
        <v>203</v>
      </c>
      <c r="U2099" t="s">
        <v>3201</v>
      </c>
      <c r="V2099" t="s">
        <v>3202</v>
      </c>
      <c r="W2099" t="s">
        <v>658</v>
      </c>
    </row>
    <row r="2100" spans="1:23" x14ac:dyDescent="0.25">
      <c r="A2100" s="15">
        <v>43262</v>
      </c>
      <c r="B2100" t="s">
        <v>325</v>
      </c>
      <c r="C2100" t="s">
        <v>211</v>
      </c>
      <c r="E2100" t="s">
        <v>195</v>
      </c>
      <c r="F2100">
        <v>5</v>
      </c>
      <c r="G2100">
        <v>5</v>
      </c>
      <c r="H2100" t="s">
        <v>196</v>
      </c>
      <c r="I2100" t="s">
        <v>197</v>
      </c>
      <c r="J2100">
        <v>5</v>
      </c>
      <c r="K2100">
        <v>5</v>
      </c>
      <c r="L2100" t="s">
        <v>325</v>
      </c>
      <c r="M2100" t="s">
        <v>198</v>
      </c>
      <c r="N2100" t="s">
        <v>276</v>
      </c>
      <c r="O2100">
        <v>0</v>
      </c>
      <c r="P2100" t="s">
        <v>200</v>
      </c>
      <c r="Q2100">
        <v>54002</v>
      </c>
      <c r="R2100" t="s">
        <v>201</v>
      </c>
      <c r="S2100" t="s">
        <v>202</v>
      </c>
      <c r="T2100" t="s">
        <v>203</v>
      </c>
      <c r="U2100" t="s">
        <v>3203</v>
      </c>
      <c r="V2100" t="s">
        <v>3204</v>
      </c>
      <c r="W2100" t="s">
        <v>658</v>
      </c>
    </row>
    <row r="2101" spans="1:23" x14ac:dyDescent="0.25">
      <c r="A2101" s="15">
        <v>43262</v>
      </c>
      <c r="B2101" t="s">
        <v>325</v>
      </c>
      <c r="C2101" t="s">
        <v>212</v>
      </c>
      <c r="E2101" t="s">
        <v>195</v>
      </c>
      <c r="F2101">
        <v>5</v>
      </c>
      <c r="G2101">
        <v>5</v>
      </c>
      <c r="H2101" t="s">
        <v>196</v>
      </c>
      <c r="I2101" t="s">
        <v>197</v>
      </c>
      <c r="J2101">
        <v>5</v>
      </c>
      <c r="K2101">
        <v>5</v>
      </c>
      <c r="L2101" t="s">
        <v>325</v>
      </c>
      <c r="M2101" t="s">
        <v>198</v>
      </c>
      <c r="N2101" t="s">
        <v>265</v>
      </c>
      <c r="O2101">
        <v>0</v>
      </c>
      <c r="P2101" t="s">
        <v>200</v>
      </c>
      <c r="Q2101">
        <v>54003</v>
      </c>
      <c r="R2101" t="s">
        <v>201</v>
      </c>
      <c r="S2101" t="s">
        <v>202</v>
      </c>
      <c r="T2101" t="s">
        <v>203</v>
      </c>
      <c r="U2101" t="s">
        <v>3205</v>
      </c>
      <c r="V2101" t="s">
        <v>3206</v>
      </c>
      <c r="W2101" t="s">
        <v>658</v>
      </c>
    </row>
    <row r="2102" spans="1:23" x14ac:dyDescent="0.25">
      <c r="A2102" s="15">
        <v>43262</v>
      </c>
      <c r="B2102" t="s">
        <v>325</v>
      </c>
      <c r="C2102" t="s">
        <v>249</v>
      </c>
      <c r="E2102" t="s">
        <v>195</v>
      </c>
      <c r="F2102">
        <v>1.44</v>
      </c>
      <c r="G2102">
        <v>1.44</v>
      </c>
      <c r="H2102" t="s">
        <v>196</v>
      </c>
      <c r="I2102" t="s">
        <v>197</v>
      </c>
      <c r="J2102">
        <v>1.44</v>
      </c>
      <c r="K2102">
        <v>1.44</v>
      </c>
      <c r="L2102" t="s">
        <v>325</v>
      </c>
      <c r="M2102" t="s">
        <v>198</v>
      </c>
      <c r="N2102" t="s">
        <v>250</v>
      </c>
      <c r="O2102">
        <v>0</v>
      </c>
      <c r="P2102" t="s">
        <v>200</v>
      </c>
      <c r="Q2102">
        <v>54004</v>
      </c>
      <c r="R2102" t="s">
        <v>201</v>
      </c>
      <c r="S2102" t="s">
        <v>202</v>
      </c>
      <c r="T2102" t="s">
        <v>203</v>
      </c>
      <c r="U2102" t="s">
        <v>3207</v>
      </c>
      <c r="V2102" t="s">
        <v>3208</v>
      </c>
      <c r="W2102" t="s">
        <v>658</v>
      </c>
    </row>
    <row r="2103" spans="1:23" x14ac:dyDescent="0.25">
      <c r="A2103" s="15">
        <v>43262</v>
      </c>
      <c r="B2103" t="s">
        <v>325</v>
      </c>
      <c r="C2103" t="s">
        <v>194</v>
      </c>
      <c r="E2103" t="s">
        <v>195</v>
      </c>
      <c r="F2103">
        <v>5</v>
      </c>
      <c r="G2103">
        <v>5</v>
      </c>
      <c r="H2103" t="s">
        <v>196</v>
      </c>
      <c r="I2103" t="s">
        <v>197</v>
      </c>
      <c r="J2103">
        <v>5</v>
      </c>
      <c r="K2103">
        <v>5</v>
      </c>
      <c r="L2103" t="s">
        <v>325</v>
      </c>
      <c r="M2103" t="s">
        <v>198</v>
      </c>
      <c r="N2103" t="s">
        <v>254</v>
      </c>
      <c r="O2103">
        <v>0</v>
      </c>
      <c r="P2103" t="s">
        <v>200</v>
      </c>
      <c r="Q2103">
        <v>54009</v>
      </c>
      <c r="R2103" t="s">
        <v>201</v>
      </c>
      <c r="S2103" t="s">
        <v>202</v>
      </c>
      <c r="T2103" t="s">
        <v>203</v>
      </c>
      <c r="U2103" t="s">
        <v>3209</v>
      </c>
      <c r="V2103" t="s">
        <v>3210</v>
      </c>
      <c r="W2103" t="s">
        <v>658</v>
      </c>
    </row>
    <row r="2104" spans="1:23" x14ac:dyDescent="0.25">
      <c r="A2104" s="15">
        <v>43262</v>
      </c>
      <c r="B2104" t="s">
        <v>325</v>
      </c>
      <c r="C2104" t="s">
        <v>207</v>
      </c>
      <c r="E2104" t="s">
        <v>195</v>
      </c>
      <c r="F2104">
        <v>5</v>
      </c>
      <c r="G2104">
        <v>5</v>
      </c>
      <c r="H2104" t="s">
        <v>196</v>
      </c>
      <c r="I2104" t="s">
        <v>197</v>
      </c>
      <c r="J2104">
        <v>5</v>
      </c>
      <c r="K2104">
        <v>5</v>
      </c>
      <c r="L2104" t="s">
        <v>325</v>
      </c>
      <c r="M2104" t="s">
        <v>198</v>
      </c>
      <c r="N2104" t="s">
        <v>270</v>
      </c>
      <c r="O2104">
        <v>0</v>
      </c>
      <c r="P2104" t="s">
        <v>200</v>
      </c>
      <c r="Q2104">
        <v>54021</v>
      </c>
      <c r="R2104" t="s">
        <v>201</v>
      </c>
      <c r="S2104" t="s">
        <v>202</v>
      </c>
      <c r="T2104" t="s">
        <v>203</v>
      </c>
      <c r="U2104" t="s">
        <v>3211</v>
      </c>
      <c r="V2104" t="s">
        <v>3212</v>
      </c>
      <c r="W2104" t="s">
        <v>658</v>
      </c>
    </row>
    <row r="2105" spans="1:23" x14ac:dyDescent="0.25">
      <c r="A2105" s="15">
        <v>43262</v>
      </c>
      <c r="B2105" t="s">
        <v>325</v>
      </c>
      <c r="C2105" t="s">
        <v>207</v>
      </c>
      <c r="E2105" t="s">
        <v>195</v>
      </c>
      <c r="F2105">
        <v>17</v>
      </c>
      <c r="G2105">
        <v>17</v>
      </c>
      <c r="H2105" t="s">
        <v>196</v>
      </c>
      <c r="I2105" t="s">
        <v>197</v>
      </c>
      <c r="J2105">
        <v>17</v>
      </c>
      <c r="K2105">
        <v>17</v>
      </c>
      <c r="L2105" t="s">
        <v>325</v>
      </c>
      <c r="M2105" t="s">
        <v>198</v>
      </c>
      <c r="N2105" t="s">
        <v>337</v>
      </c>
      <c r="O2105">
        <v>0</v>
      </c>
      <c r="P2105" t="s">
        <v>200</v>
      </c>
      <c r="Q2105">
        <v>54026</v>
      </c>
      <c r="R2105" t="s">
        <v>201</v>
      </c>
      <c r="S2105" t="s">
        <v>202</v>
      </c>
      <c r="T2105" t="s">
        <v>203</v>
      </c>
      <c r="U2105" t="s">
        <v>3213</v>
      </c>
      <c r="V2105" t="s">
        <v>3214</v>
      </c>
      <c r="W2105" t="s">
        <v>658</v>
      </c>
    </row>
    <row r="2106" spans="1:23" x14ac:dyDescent="0.25">
      <c r="A2106" s="15">
        <v>43262</v>
      </c>
      <c r="B2106" t="s">
        <v>566</v>
      </c>
      <c r="C2106" t="s">
        <v>194</v>
      </c>
      <c r="E2106" t="s">
        <v>195</v>
      </c>
      <c r="F2106">
        <v>-119.44</v>
      </c>
      <c r="G2106">
        <v>119.44</v>
      </c>
      <c r="H2106" t="s">
        <v>217</v>
      </c>
      <c r="I2106" t="s">
        <v>197</v>
      </c>
      <c r="J2106">
        <v>119.44</v>
      </c>
      <c r="K2106">
        <v>-119.44</v>
      </c>
      <c r="L2106" t="s">
        <v>566</v>
      </c>
      <c r="M2106" t="s">
        <v>198</v>
      </c>
      <c r="N2106" t="s">
        <v>199</v>
      </c>
      <c r="O2106">
        <v>0</v>
      </c>
      <c r="P2106" t="s">
        <v>200</v>
      </c>
      <c r="Q2106">
        <v>54210</v>
      </c>
      <c r="R2106" t="s">
        <v>201</v>
      </c>
      <c r="S2106" t="s">
        <v>202</v>
      </c>
      <c r="T2106" t="s">
        <v>203</v>
      </c>
      <c r="U2106" t="s">
        <v>3215</v>
      </c>
      <c r="V2106" t="s">
        <v>3216</v>
      </c>
      <c r="W2106" t="s">
        <v>658</v>
      </c>
    </row>
    <row r="2107" spans="1:23" x14ac:dyDescent="0.25">
      <c r="A2107" s="15">
        <v>43263</v>
      </c>
      <c r="B2107" t="s">
        <v>449</v>
      </c>
      <c r="C2107" t="s">
        <v>211</v>
      </c>
      <c r="E2107" t="s">
        <v>195</v>
      </c>
      <c r="F2107">
        <v>120</v>
      </c>
      <c r="G2107">
        <v>120</v>
      </c>
      <c r="H2107" t="s">
        <v>196</v>
      </c>
      <c r="I2107" t="s">
        <v>197</v>
      </c>
      <c r="J2107">
        <v>120</v>
      </c>
      <c r="K2107">
        <v>120</v>
      </c>
      <c r="L2107" t="s">
        <v>449</v>
      </c>
      <c r="M2107" t="s">
        <v>198</v>
      </c>
      <c r="N2107" t="s">
        <v>316</v>
      </c>
      <c r="O2107">
        <v>0</v>
      </c>
      <c r="P2107" t="s">
        <v>200</v>
      </c>
      <c r="Q2107">
        <v>54033</v>
      </c>
      <c r="R2107" t="s">
        <v>201</v>
      </c>
      <c r="S2107" t="s">
        <v>202</v>
      </c>
      <c r="T2107" t="s">
        <v>203</v>
      </c>
      <c r="U2107" t="s">
        <v>3217</v>
      </c>
      <c r="V2107" t="s">
        <v>3218</v>
      </c>
      <c r="W2107" t="s">
        <v>658</v>
      </c>
    </row>
    <row r="2108" spans="1:23" x14ac:dyDescent="0.25">
      <c r="A2108" s="15">
        <v>43263</v>
      </c>
      <c r="B2108" t="s">
        <v>449</v>
      </c>
      <c r="C2108" t="s">
        <v>211</v>
      </c>
      <c r="E2108" t="s">
        <v>195</v>
      </c>
      <c r="F2108">
        <v>30.81</v>
      </c>
      <c r="G2108">
        <v>30.81</v>
      </c>
      <c r="H2108" t="s">
        <v>196</v>
      </c>
      <c r="I2108" t="s">
        <v>197</v>
      </c>
      <c r="J2108">
        <v>30.81</v>
      </c>
      <c r="K2108">
        <v>30.81</v>
      </c>
      <c r="L2108" t="s">
        <v>449</v>
      </c>
      <c r="M2108" t="s">
        <v>198</v>
      </c>
      <c r="N2108" t="s">
        <v>316</v>
      </c>
      <c r="O2108">
        <v>0</v>
      </c>
      <c r="P2108" t="s">
        <v>200</v>
      </c>
      <c r="Q2108">
        <v>54034</v>
      </c>
      <c r="R2108" t="s">
        <v>201</v>
      </c>
      <c r="S2108" t="s">
        <v>202</v>
      </c>
      <c r="T2108" t="s">
        <v>203</v>
      </c>
      <c r="U2108" t="s">
        <v>3217</v>
      </c>
      <c r="V2108" t="s">
        <v>3219</v>
      </c>
      <c r="W2108" t="s">
        <v>658</v>
      </c>
    </row>
    <row r="2109" spans="1:23" x14ac:dyDescent="0.25">
      <c r="A2109" s="15">
        <v>43263</v>
      </c>
      <c r="B2109" t="s">
        <v>449</v>
      </c>
      <c r="C2109" t="s">
        <v>211</v>
      </c>
      <c r="E2109" t="s">
        <v>195</v>
      </c>
      <c r="F2109">
        <v>1.32</v>
      </c>
      <c r="G2109">
        <v>1.32</v>
      </c>
      <c r="H2109" t="s">
        <v>196</v>
      </c>
      <c r="I2109" t="s">
        <v>197</v>
      </c>
      <c r="J2109">
        <v>1.32</v>
      </c>
      <c r="K2109">
        <v>1.32</v>
      </c>
      <c r="L2109" t="s">
        <v>449</v>
      </c>
      <c r="M2109" t="s">
        <v>198</v>
      </c>
      <c r="N2109" t="s">
        <v>316</v>
      </c>
      <c r="O2109">
        <v>0</v>
      </c>
      <c r="P2109" t="s">
        <v>200</v>
      </c>
      <c r="Q2109">
        <v>54036</v>
      </c>
      <c r="R2109" t="s">
        <v>201</v>
      </c>
      <c r="S2109" t="s">
        <v>202</v>
      </c>
      <c r="T2109" t="s">
        <v>203</v>
      </c>
      <c r="U2109" t="s">
        <v>3217</v>
      </c>
      <c r="V2109" t="s">
        <v>3220</v>
      </c>
      <c r="W2109" t="s">
        <v>658</v>
      </c>
    </row>
    <row r="2110" spans="1:23" x14ac:dyDescent="0.25">
      <c r="A2110" s="15">
        <v>43263</v>
      </c>
      <c r="B2110" t="s">
        <v>449</v>
      </c>
      <c r="C2110" t="s">
        <v>211</v>
      </c>
      <c r="E2110" t="s">
        <v>195</v>
      </c>
      <c r="F2110">
        <v>30.42</v>
      </c>
      <c r="G2110">
        <v>30.42</v>
      </c>
      <c r="H2110" t="s">
        <v>196</v>
      </c>
      <c r="I2110" t="s">
        <v>197</v>
      </c>
      <c r="J2110">
        <v>30.42</v>
      </c>
      <c r="K2110">
        <v>30.42</v>
      </c>
      <c r="L2110" t="s">
        <v>449</v>
      </c>
      <c r="M2110" t="s">
        <v>198</v>
      </c>
      <c r="N2110" t="s">
        <v>316</v>
      </c>
      <c r="O2110">
        <v>0</v>
      </c>
      <c r="P2110" t="s">
        <v>200</v>
      </c>
      <c r="Q2110">
        <v>54035</v>
      </c>
      <c r="R2110" t="s">
        <v>201</v>
      </c>
      <c r="S2110" t="s">
        <v>202</v>
      </c>
      <c r="T2110" t="s">
        <v>203</v>
      </c>
      <c r="U2110" t="s">
        <v>3217</v>
      </c>
      <c r="V2110" t="s">
        <v>3221</v>
      </c>
      <c r="W2110" t="s">
        <v>658</v>
      </c>
    </row>
    <row r="2111" spans="1:23" x14ac:dyDescent="0.25">
      <c r="A2111" s="15">
        <v>43263</v>
      </c>
      <c r="B2111" t="s">
        <v>225</v>
      </c>
      <c r="C2111" t="s">
        <v>207</v>
      </c>
      <c r="E2111" t="s">
        <v>195</v>
      </c>
      <c r="F2111">
        <v>82</v>
      </c>
      <c r="G2111">
        <v>82</v>
      </c>
      <c r="H2111" t="s">
        <v>196</v>
      </c>
      <c r="I2111" t="s">
        <v>197</v>
      </c>
      <c r="J2111">
        <v>82</v>
      </c>
      <c r="K2111">
        <v>82</v>
      </c>
      <c r="L2111" t="s">
        <v>225</v>
      </c>
      <c r="M2111" t="s">
        <v>198</v>
      </c>
      <c r="N2111" t="s">
        <v>199</v>
      </c>
      <c r="O2111">
        <v>0</v>
      </c>
      <c r="P2111" t="s">
        <v>200</v>
      </c>
      <c r="Q2111">
        <v>54158</v>
      </c>
      <c r="R2111" t="s">
        <v>201</v>
      </c>
      <c r="S2111" t="s">
        <v>202</v>
      </c>
      <c r="T2111" t="s">
        <v>203</v>
      </c>
      <c r="U2111" t="s">
        <v>3222</v>
      </c>
      <c r="V2111" t="s">
        <v>3223</v>
      </c>
      <c r="W2111" t="s">
        <v>658</v>
      </c>
    </row>
    <row r="2112" spans="1:23" x14ac:dyDescent="0.25">
      <c r="A2112" s="15">
        <v>43263</v>
      </c>
      <c r="B2112" t="s">
        <v>544</v>
      </c>
      <c r="C2112" t="s">
        <v>211</v>
      </c>
      <c r="E2112" t="s">
        <v>195</v>
      </c>
      <c r="F2112">
        <v>4.17</v>
      </c>
      <c r="G2112">
        <v>4.17</v>
      </c>
      <c r="H2112" t="s">
        <v>196</v>
      </c>
      <c r="I2112" t="s">
        <v>197</v>
      </c>
      <c r="J2112">
        <v>4.17</v>
      </c>
      <c r="K2112">
        <v>4.17</v>
      </c>
      <c r="L2112" t="s">
        <v>544</v>
      </c>
      <c r="M2112" t="s">
        <v>198</v>
      </c>
      <c r="N2112" t="s">
        <v>307</v>
      </c>
      <c r="O2112">
        <v>0</v>
      </c>
      <c r="P2112" t="s">
        <v>200</v>
      </c>
      <c r="Q2112">
        <v>54447</v>
      </c>
      <c r="R2112" t="s">
        <v>201</v>
      </c>
      <c r="S2112" t="s">
        <v>202</v>
      </c>
      <c r="T2112" t="s">
        <v>203</v>
      </c>
      <c r="U2112" t="s">
        <v>3224</v>
      </c>
      <c r="V2112" t="s">
        <v>3225</v>
      </c>
      <c r="W2112" t="s">
        <v>658</v>
      </c>
    </row>
    <row r="2113" spans="1:23" x14ac:dyDescent="0.25">
      <c r="A2113" s="15">
        <v>43263</v>
      </c>
      <c r="B2113" t="s">
        <v>417</v>
      </c>
      <c r="C2113" t="s">
        <v>211</v>
      </c>
      <c r="E2113" t="s">
        <v>195</v>
      </c>
      <c r="F2113">
        <v>5.39</v>
      </c>
      <c r="G2113">
        <v>5.39</v>
      </c>
      <c r="H2113" t="s">
        <v>196</v>
      </c>
      <c r="I2113" t="s">
        <v>197</v>
      </c>
      <c r="J2113">
        <v>5.39</v>
      </c>
      <c r="K2113">
        <v>5.39</v>
      </c>
      <c r="L2113" t="s">
        <v>417</v>
      </c>
      <c r="M2113" t="s">
        <v>198</v>
      </c>
      <c r="N2113" t="s">
        <v>307</v>
      </c>
      <c r="O2113">
        <v>0</v>
      </c>
      <c r="P2113" t="s">
        <v>200</v>
      </c>
      <c r="Q2113">
        <v>54448</v>
      </c>
      <c r="R2113" t="s">
        <v>201</v>
      </c>
      <c r="S2113" t="s">
        <v>202</v>
      </c>
      <c r="T2113" t="s">
        <v>203</v>
      </c>
      <c r="U2113" t="s">
        <v>3226</v>
      </c>
      <c r="V2113" t="s">
        <v>3227</v>
      </c>
      <c r="W2113" t="s">
        <v>658</v>
      </c>
    </row>
    <row r="2114" spans="1:23" x14ac:dyDescent="0.25">
      <c r="A2114" s="15">
        <v>43263</v>
      </c>
      <c r="B2114" t="s">
        <v>306</v>
      </c>
      <c r="C2114" t="s">
        <v>208</v>
      </c>
      <c r="E2114" t="s">
        <v>195</v>
      </c>
      <c r="F2114">
        <v>9.9</v>
      </c>
      <c r="G2114">
        <v>9.9</v>
      </c>
      <c r="H2114" t="s">
        <v>196</v>
      </c>
      <c r="I2114" t="s">
        <v>197</v>
      </c>
      <c r="J2114">
        <v>9.9</v>
      </c>
      <c r="K2114">
        <v>9.9</v>
      </c>
      <c r="L2114" t="s">
        <v>306</v>
      </c>
      <c r="M2114" t="s">
        <v>198</v>
      </c>
      <c r="N2114" t="s">
        <v>307</v>
      </c>
      <c r="O2114">
        <v>0</v>
      </c>
      <c r="P2114" t="s">
        <v>200</v>
      </c>
      <c r="Q2114">
        <v>54449</v>
      </c>
      <c r="R2114" t="s">
        <v>201</v>
      </c>
      <c r="S2114" t="s">
        <v>202</v>
      </c>
      <c r="T2114" t="s">
        <v>203</v>
      </c>
      <c r="U2114" t="s">
        <v>3228</v>
      </c>
      <c r="V2114" t="s">
        <v>3229</v>
      </c>
      <c r="W2114" t="s">
        <v>658</v>
      </c>
    </row>
    <row r="2115" spans="1:23" x14ac:dyDescent="0.25">
      <c r="A2115" s="15">
        <v>43263</v>
      </c>
      <c r="B2115" t="s">
        <v>1535</v>
      </c>
      <c r="C2115" t="s">
        <v>208</v>
      </c>
      <c r="E2115" t="s">
        <v>195</v>
      </c>
      <c r="F2115">
        <v>10.8</v>
      </c>
      <c r="G2115">
        <v>10.8</v>
      </c>
      <c r="H2115" t="s">
        <v>196</v>
      </c>
      <c r="I2115" t="s">
        <v>197</v>
      </c>
      <c r="J2115">
        <v>10.8</v>
      </c>
      <c r="K2115">
        <v>10.8</v>
      </c>
      <c r="L2115" t="s">
        <v>1535</v>
      </c>
      <c r="M2115" t="s">
        <v>198</v>
      </c>
      <c r="N2115" t="s">
        <v>316</v>
      </c>
      <c r="O2115">
        <v>0</v>
      </c>
      <c r="P2115" t="s">
        <v>200</v>
      </c>
      <c r="Q2115">
        <v>54891</v>
      </c>
      <c r="R2115" t="s">
        <v>201</v>
      </c>
      <c r="S2115" t="s">
        <v>202</v>
      </c>
      <c r="T2115" t="s">
        <v>203</v>
      </c>
      <c r="U2115" t="s">
        <v>3217</v>
      </c>
      <c r="V2115" t="s">
        <v>3230</v>
      </c>
      <c r="W2115" t="s">
        <v>658</v>
      </c>
    </row>
    <row r="2116" spans="1:23" x14ac:dyDescent="0.25">
      <c r="A2116" s="15">
        <v>43264</v>
      </c>
      <c r="B2116" t="s">
        <v>632</v>
      </c>
      <c r="C2116" t="s">
        <v>208</v>
      </c>
      <c r="E2116" t="s">
        <v>195</v>
      </c>
      <c r="F2116">
        <v>68.08</v>
      </c>
      <c r="G2116">
        <v>68.08</v>
      </c>
      <c r="H2116" t="s">
        <v>196</v>
      </c>
      <c r="I2116" t="s">
        <v>197</v>
      </c>
      <c r="J2116">
        <v>68.08</v>
      </c>
      <c r="K2116">
        <v>68.08</v>
      </c>
      <c r="L2116" t="s">
        <v>632</v>
      </c>
      <c r="M2116" t="s">
        <v>198</v>
      </c>
      <c r="N2116" t="s">
        <v>199</v>
      </c>
      <c r="O2116">
        <v>0</v>
      </c>
      <c r="P2116" t="s">
        <v>200</v>
      </c>
      <c r="Q2116">
        <v>54123</v>
      </c>
      <c r="R2116" t="s">
        <v>201</v>
      </c>
      <c r="S2116" t="s">
        <v>202</v>
      </c>
      <c r="T2116" t="s">
        <v>203</v>
      </c>
      <c r="U2116" t="s">
        <v>3231</v>
      </c>
      <c r="V2116" t="s">
        <v>3232</v>
      </c>
      <c r="W2116" t="s">
        <v>658</v>
      </c>
    </row>
    <row r="2117" spans="1:23" x14ac:dyDescent="0.25">
      <c r="A2117" s="15">
        <v>43265</v>
      </c>
      <c r="B2117" t="s">
        <v>244</v>
      </c>
      <c r="C2117" t="s">
        <v>208</v>
      </c>
      <c r="E2117" t="s">
        <v>195</v>
      </c>
      <c r="F2117">
        <v>171.44</v>
      </c>
      <c r="G2117">
        <v>171.44</v>
      </c>
      <c r="H2117" t="s">
        <v>196</v>
      </c>
      <c r="I2117" t="s">
        <v>197</v>
      </c>
      <c r="J2117">
        <v>171.44</v>
      </c>
      <c r="K2117">
        <v>171.44</v>
      </c>
      <c r="L2117" t="s">
        <v>244</v>
      </c>
      <c r="M2117" t="s">
        <v>198</v>
      </c>
      <c r="N2117" t="s">
        <v>245</v>
      </c>
      <c r="O2117">
        <v>0</v>
      </c>
      <c r="P2117" t="s">
        <v>200</v>
      </c>
      <c r="Q2117">
        <v>54000</v>
      </c>
      <c r="R2117" t="s">
        <v>201</v>
      </c>
      <c r="S2117" t="s">
        <v>202</v>
      </c>
      <c r="T2117" t="s">
        <v>203</v>
      </c>
      <c r="U2117" t="s">
        <v>3233</v>
      </c>
      <c r="V2117" t="s">
        <v>3234</v>
      </c>
      <c r="W2117" t="s">
        <v>658</v>
      </c>
    </row>
    <row r="2118" spans="1:23" x14ac:dyDescent="0.25">
      <c r="A2118" s="15">
        <v>43265</v>
      </c>
      <c r="B2118" t="s">
        <v>228</v>
      </c>
      <c r="C2118" t="s">
        <v>212</v>
      </c>
      <c r="E2118" t="s">
        <v>195</v>
      </c>
      <c r="F2118">
        <v>300.77</v>
      </c>
      <c r="G2118">
        <v>300.77</v>
      </c>
      <c r="H2118" t="s">
        <v>196</v>
      </c>
      <c r="I2118" t="s">
        <v>197</v>
      </c>
      <c r="J2118">
        <v>300.77</v>
      </c>
      <c r="K2118">
        <v>300.77</v>
      </c>
      <c r="L2118" t="s">
        <v>228</v>
      </c>
      <c r="M2118" t="s">
        <v>198</v>
      </c>
      <c r="N2118" t="s">
        <v>199</v>
      </c>
      <c r="O2118">
        <v>0</v>
      </c>
      <c r="P2118" t="s">
        <v>200</v>
      </c>
      <c r="Q2118">
        <v>54100</v>
      </c>
      <c r="R2118" t="s">
        <v>201</v>
      </c>
      <c r="S2118" t="s">
        <v>202</v>
      </c>
      <c r="T2118" t="s">
        <v>203</v>
      </c>
      <c r="U2118" t="s">
        <v>3235</v>
      </c>
      <c r="V2118" t="s">
        <v>3236</v>
      </c>
      <c r="W2118" t="s">
        <v>658</v>
      </c>
    </row>
    <row r="2119" spans="1:23" x14ac:dyDescent="0.25">
      <c r="A2119" s="15">
        <v>43265</v>
      </c>
      <c r="B2119" t="s">
        <v>225</v>
      </c>
      <c r="C2119" t="s">
        <v>194</v>
      </c>
      <c r="E2119" t="s">
        <v>195</v>
      </c>
      <c r="F2119">
        <v>433.54</v>
      </c>
      <c r="G2119">
        <v>433.54</v>
      </c>
      <c r="H2119" t="s">
        <v>196</v>
      </c>
      <c r="I2119" t="s">
        <v>197</v>
      </c>
      <c r="J2119">
        <v>433.54</v>
      </c>
      <c r="K2119">
        <v>433.54</v>
      </c>
      <c r="L2119" t="s">
        <v>225</v>
      </c>
      <c r="M2119" t="s">
        <v>198</v>
      </c>
      <c r="N2119" t="s">
        <v>199</v>
      </c>
      <c r="O2119">
        <v>0</v>
      </c>
      <c r="P2119" t="s">
        <v>200</v>
      </c>
      <c r="Q2119">
        <v>54131</v>
      </c>
      <c r="R2119" t="s">
        <v>201</v>
      </c>
      <c r="S2119" t="s">
        <v>202</v>
      </c>
      <c r="T2119" t="s">
        <v>203</v>
      </c>
      <c r="U2119" t="s">
        <v>3237</v>
      </c>
      <c r="V2119" t="s">
        <v>3238</v>
      </c>
      <c r="W2119" t="s">
        <v>658</v>
      </c>
    </row>
    <row r="2120" spans="1:23" x14ac:dyDescent="0.25">
      <c r="A2120" s="15">
        <v>43265</v>
      </c>
      <c r="B2120" t="s">
        <v>566</v>
      </c>
      <c r="C2120" t="s">
        <v>194</v>
      </c>
      <c r="E2120" t="s">
        <v>195</v>
      </c>
      <c r="F2120">
        <v>-47.1</v>
      </c>
      <c r="G2120">
        <v>47.1</v>
      </c>
      <c r="H2120" t="s">
        <v>217</v>
      </c>
      <c r="I2120" t="s">
        <v>197</v>
      </c>
      <c r="J2120">
        <v>47.1</v>
      </c>
      <c r="K2120">
        <v>-47.1</v>
      </c>
      <c r="L2120" t="s">
        <v>566</v>
      </c>
      <c r="M2120" t="s">
        <v>198</v>
      </c>
      <c r="N2120" t="s">
        <v>199</v>
      </c>
      <c r="O2120">
        <v>0</v>
      </c>
      <c r="P2120" t="s">
        <v>200</v>
      </c>
      <c r="Q2120">
        <v>54227</v>
      </c>
      <c r="R2120" t="s">
        <v>201</v>
      </c>
      <c r="S2120" t="s">
        <v>202</v>
      </c>
      <c r="T2120" t="s">
        <v>203</v>
      </c>
      <c r="U2120" t="s">
        <v>3239</v>
      </c>
      <c r="V2120" t="s">
        <v>3240</v>
      </c>
      <c r="W2120" t="s">
        <v>658</v>
      </c>
    </row>
    <row r="2121" spans="1:23" x14ac:dyDescent="0.25">
      <c r="A2121" s="15">
        <v>43265</v>
      </c>
      <c r="B2121" t="s">
        <v>566</v>
      </c>
      <c r="C2121" t="s">
        <v>194</v>
      </c>
      <c r="E2121" t="s">
        <v>195</v>
      </c>
      <c r="F2121">
        <v>-241.8</v>
      </c>
      <c r="G2121">
        <v>241.8</v>
      </c>
      <c r="H2121" t="s">
        <v>217</v>
      </c>
      <c r="I2121" t="s">
        <v>197</v>
      </c>
      <c r="J2121">
        <v>241.8</v>
      </c>
      <c r="K2121">
        <v>-241.8</v>
      </c>
      <c r="L2121" t="s">
        <v>566</v>
      </c>
      <c r="M2121" t="s">
        <v>198</v>
      </c>
      <c r="N2121" t="s">
        <v>199</v>
      </c>
      <c r="O2121">
        <v>0</v>
      </c>
      <c r="P2121" t="s">
        <v>200</v>
      </c>
      <c r="Q2121">
        <v>54228</v>
      </c>
      <c r="R2121" t="s">
        <v>201</v>
      </c>
      <c r="S2121" t="s">
        <v>202</v>
      </c>
      <c r="T2121" t="s">
        <v>203</v>
      </c>
      <c r="U2121" t="s">
        <v>3241</v>
      </c>
      <c r="V2121" t="s">
        <v>3242</v>
      </c>
      <c r="W2121" t="s">
        <v>658</v>
      </c>
    </row>
    <row r="2122" spans="1:23" x14ac:dyDescent="0.25">
      <c r="A2122" s="15">
        <v>43265</v>
      </c>
      <c r="B2122" t="s">
        <v>566</v>
      </c>
      <c r="C2122" t="s">
        <v>194</v>
      </c>
      <c r="E2122" t="s">
        <v>195</v>
      </c>
      <c r="F2122">
        <v>-142.5</v>
      </c>
      <c r="G2122">
        <v>142.5</v>
      </c>
      <c r="H2122" t="s">
        <v>217</v>
      </c>
      <c r="I2122" t="s">
        <v>197</v>
      </c>
      <c r="J2122">
        <v>142.5</v>
      </c>
      <c r="K2122">
        <v>-142.5</v>
      </c>
      <c r="L2122" t="s">
        <v>566</v>
      </c>
      <c r="M2122" t="s">
        <v>198</v>
      </c>
      <c r="N2122" t="s">
        <v>199</v>
      </c>
      <c r="O2122">
        <v>0</v>
      </c>
      <c r="P2122" t="s">
        <v>200</v>
      </c>
      <c r="Q2122">
        <v>54229</v>
      </c>
      <c r="R2122" t="s">
        <v>201</v>
      </c>
      <c r="S2122" t="s">
        <v>202</v>
      </c>
      <c r="T2122" t="s">
        <v>203</v>
      </c>
      <c r="U2122" t="s">
        <v>3243</v>
      </c>
      <c r="V2122" t="s">
        <v>3244</v>
      </c>
      <c r="W2122" t="s">
        <v>658</v>
      </c>
    </row>
    <row r="2123" spans="1:23" x14ac:dyDescent="0.25">
      <c r="A2123" s="15">
        <v>43265</v>
      </c>
      <c r="B2123" t="s">
        <v>310</v>
      </c>
      <c r="C2123" t="s">
        <v>207</v>
      </c>
      <c r="E2123" t="s">
        <v>195</v>
      </c>
      <c r="F2123">
        <v>0.28999999999999998</v>
      </c>
      <c r="G2123">
        <v>0.28999999999999998</v>
      </c>
      <c r="H2123" t="s">
        <v>196</v>
      </c>
      <c r="I2123" t="s">
        <v>197</v>
      </c>
      <c r="J2123">
        <v>0.28999999999999998</v>
      </c>
      <c r="K2123">
        <v>0.28999999999999998</v>
      </c>
      <c r="L2123" t="s">
        <v>310</v>
      </c>
      <c r="M2123" t="s">
        <v>198</v>
      </c>
      <c r="N2123" t="s">
        <v>307</v>
      </c>
      <c r="O2123">
        <v>0</v>
      </c>
      <c r="P2123" t="s">
        <v>200</v>
      </c>
      <c r="Q2123">
        <v>54806</v>
      </c>
      <c r="R2123" t="s">
        <v>201</v>
      </c>
      <c r="S2123" t="s">
        <v>202</v>
      </c>
      <c r="T2123" t="s">
        <v>203</v>
      </c>
      <c r="U2123" t="s">
        <v>3245</v>
      </c>
      <c r="V2123" t="s">
        <v>3246</v>
      </c>
      <c r="W2123" t="s">
        <v>658</v>
      </c>
    </row>
    <row r="2124" spans="1:23" x14ac:dyDescent="0.25">
      <c r="A2124" s="15">
        <v>43265</v>
      </c>
      <c r="B2124" t="s">
        <v>566</v>
      </c>
      <c r="C2124" t="s">
        <v>194</v>
      </c>
      <c r="E2124" t="s">
        <v>195</v>
      </c>
      <c r="F2124">
        <v>-313.05</v>
      </c>
      <c r="G2124">
        <v>313.05</v>
      </c>
      <c r="H2124" t="s">
        <v>217</v>
      </c>
      <c r="I2124" t="s">
        <v>197</v>
      </c>
      <c r="J2124">
        <v>313.05</v>
      </c>
      <c r="K2124">
        <v>-313.05</v>
      </c>
      <c r="L2124" t="s">
        <v>566</v>
      </c>
      <c r="M2124" t="s">
        <v>198</v>
      </c>
      <c r="N2124" t="s">
        <v>199</v>
      </c>
      <c r="O2124">
        <v>0</v>
      </c>
      <c r="P2124" t="s">
        <v>200</v>
      </c>
      <c r="Q2124">
        <v>55785</v>
      </c>
      <c r="R2124" t="s">
        <v>201</v>
      </c>
      <c r="S2124" t="s">
        <v>202</v>
      </c>
      <c r="T2124" t="s">
        <v>203</v>
      </c>
      <c r="U2124" t="s">
        <v>3247</v>
      </c>
      <c r="V2124" t="s">
        <v>3248</v>
      </c>
      <c r="W2124" t="s">
        <v>658</v>
      </c>
    </row>
    <row r="2125" spans="1:23" x14ac:dyDescent="0.25">
      <c r="A2125" s="15">
        <v>43266</v>
      </c>
      <c r="B2125" t="s">
        <v>755</v>
      </c>
      <c r="C2125" t="s">
        <v>207</v>
      </c>
      <c r="E2125" t="s">
        <v>195</v>
      </c>
      <c r="F2125">
        <v>592.1</v>
      </c>
      <c r="G2125">
        <v>592.1</v>
      </c>
      <c r="H2125" t="s">
        <v>196</v>
      </c>
      <c r="I2125" t="s">
        <v>197</v>
      </c>
      <c r="J2125">
        <v>592.1</v>
      </c>
      <c r="K2125">
        <v>592.1</v>
      </c>
      <c r="L2125" t="s">
        <v>755</v>
      </c>
      <c r="M2125" t="s">
        <v>198</v>
      </c>
      <c r="N2125" t="s">
        <v>316</v>
      </c>
      <c r="O2125">
        <v>0</v>
      </c>
      <c r="P2125" t="s">
        <v>200</v>
      </c>
      <c r="Q2125">
        <v>52202</v>
      </c>
      <c r="R2125" t="s">
        <v>201</v>
      </c>
      <c r="S2125" t="s">
        <v>202</v>
      </c>
      <c r="T2125" t="s">
        <v>203</v>
      </c>
      <c r="U2125" t="s">
        <v>3249</v>
      </c>
      <c r="V2125" t="s">
        <v>3250</v>
      </c>
      <c r="W2125" t="s">
        <v>658</v>
      </c>
    </row>
    <row r="2126" spans="1:23" x14ac:dyDescent="0.25">
      <c r="A2126" s="15">
        <v>43266</v>
      </c>
      <c r="B2126" t="s">
        <v>755</v>
      </c>
      <c r="C2126" t="s">
        <v>194</v>
      </c>
      <c r="E2126" t="s">
        <v>195</v>
      </c>
      <c r="F2126">
        <v>4720.67</v>
      </c>
      <c r="G2126">
        <v>4720.67</v>
      </c>
      <c r="H2126" t="s">
        <v>196</v>
      </c>
      <c r="I2126" t="s">
        <v>197</v>
      </c>
      <c r="J2126">
        <v>4720.67</v>
      </c>
      <c r="K2126">
        <v>4720.67</v>
      </c>
      <c r="L2126" t="s">
        <v>755</v>
      </c>
      <c r="M2126" t="s">
        <v>198</v>
      </c>
      <c r="N2126" t="s">
        <v>316</v>
      </c>
      <c r="O2126">
        <v>0</v>
      </c>
      <c r="P2126" t="s">
        <v>200</v>
      </c>
      <c r="Q2126">
        <v>52202</v>
      </c>
      <c r="R2126" t="s">
        <v>201</v>
      </c>
      <c r="S2126" t="s">
        <v>202</v>
      </c>
      <c r="T2126" t="s">
        <v>203</v>
      </c>
      <c r="U2126" t="s">
        <v>3249</v>
      </c>
      <c r="V2126" t="s">
        <v>3250</v>
      </c>
      <c r="W2126" t="s">
        <v>658</v>
      </c>
    </row>
    <row r="2127" spans="1:23" x14ac:dyDescent="0.25">
      <c r="A2127" s="15">
        <v>43266</v>
      </c>
      <c r="B2127" t="s">
        <v>228</v>
      </c>
      <c r="C2127" t="s">
        <v>208</v>
      </c>
      <c r="E2127" t="s">
        <v>195</v>
      </c>
      <c r="F2127">
        <v>51</v>
      </c>
      <c r="G2127">
        <v>51</v>
      </c>
      <c r="H2127" t="s">
        <v>196</v>
      </c>
      <c r="I2127" t="s">
        <v>197</v>
      </c>
      <c r="J2127">
        <v>51</v>
      </c>
      <c r="K2127">
        <v>51</v>
      </c>
      <c r="L2127" t="s">
        <v>228</v>
      </c>
      <c r="M2127" t="s">
        <v>198</v>
      </c>
      <c r="N2127" t="s">
        <v>199</v>
      </c>
      <c r="O2127">
        <v>0</v>
      </c>
      <c r="P2127" t="s">
        <v>200</v>
      </c>
      <c r="Q2127">
        <v>54048</v>
      </c>
      <c r="R2127" t="s">
        <v>201</v>
      </c>
      <c r="S2127" t="s">
        <v>202</v>
      </c>
      <c r="T2127" t="s">
        <v>203</v>
      </c>
      <c r="U2127" t="s">
        <v>3251</v>
      </c>
      <c r="V2127" t="s">
        <v>3252</v>
      </c>
      <c r="W2127" t="s">
        <v>658</v>
      </c>
    </row>
    <row r="2128" spans="1:23" x14ac:dyDescent="0.25">
      <c r="A2128" s="15">
        <v>43266</v>
      </c>
      <c r="B2128" t="s">
        <v>216</v>
      </c>
      <c r="C2128" t="s">
        <v>194</v>
      </c>
      <c r="E2128" t="s">
        <v>195</v>
      </c>
      <c r="F2128">
        <v>417.89</v>
      </c>
      <c r="G2128">
        <v>417.89</v>
      </c>
      <c r="H2128" t="s">
        <v>196</v>
      </c>
      <c r="I2128" t="s">
        <v>197</v>
      </c>
      <c r="J2128">
        <v>417.89</v>
      </c>
      <c r="K2128">
        <v>417.89</v>
      </c>
      <c r="L2128" t="s">
        <v>216</v>
      </c>
      <c r="M2128" t="s">
        <v>198</v>
      </c>
      <c r="N2128" t="s">
        <v>199</v>
      </c>
      <c r="O2128">
        <v>0</v>
      </c>
      <c r="P2128" t="s">
        <v>200</v>
      </c>
      <c r="Q2128">
        <v>54101</v>
      </c>
      <c r="R2128" t="s">
        <v>201</v>
      </c>
      <c r="S2128" t="s">
        <v>202</v>
      </c>
      <c r="T2128" t="s">
        <v>203</v>
      </c>
      <c r="U2128" t="s">
        <v>3253</v>
      </c>
      <c r="V2128" t="s">
        <v>3254</v>
      </c>
      <c r="W2128" t="s">
        <v>658</v>
      </c>
    </row>
    <row r="2129" spans="1:23" x14ac:dyDescent="0.25">
      <c r="A2129" s="15">
        <v>43266</v>
      </c>
      <c r="B2129" t="s">
        <v>1258</v>
      </c>
      <c r="C2129" t="s">
        <v>208</v>
      </c>
      <c r="E2129" t="s">
        <v>195</v>
      </c>
      <c r="F2129">
        <v>162.69999999999999</v>
      </c>
      <c r="G2129">
        <v>162.69999999999999</v>
      </c>
      <c r="H2129" t="s">
        <v>196</v>
      </c>
      <c r="I2129" t="s">
        <v>197</v>
      </c>
      <c r="J2129">
        <v>162.69999999999999</v>
      </c>
      <c r="K2129">
        <v>162.69999999999999</v>
      </c>
      <c r="L2129" t="s">
        <v>1258</v>
      </c>
      <c r="M2129" t="s">
        <v>198</v>
      </c>
      <c r="N2129" t="s">
        <v>199</v>
      </c>
      <c r="O2129">
        <v>0</v>
      </c>
      <c r="P2129" t="s">
        <v>200</v>
      </c>
      <c r="Q2129">
        <v>54231</v>
      </c>
      <c r="R2129" t="s">
        <v>201</v>
      </c>
      <c r="S2129" t="s">
        <v>202</v>
      </c>
      <c r="T2129" t="s">
        <v>203</v>
      </c>
      <c r="U2129" t="s">
        <v>3255</v>
      </c>
      <c r="V2129" t="s">
        <v>3256</v>
      </c>
      <c r="W2129" t="s">
        <v>658</v>
      </c>
    </row>
    <row r="2130" spans="1:23" x14ac:dyDescent="0.25">
      <c r="A2130" s="15">
        <v>43266</v>
      </c>
      <c r="B2130" t="s">
        <v>228</v>
      </c>
      <c r="C2130" t="s">
        <v>208</v>
      </c>
      <c r="E2130" t="s">
        <v>195</v>
      </c>
      <c r="F2130">
        <v>34.200000000000003</v>
      </c>
      <c r="G2130">
        <v>34.200000000000003</v>
      </c>
      <c r="H2130" t="s">
        <v>196</v>
      </c>
      <c r="I2130" t="s">
        <v>197</v>
      </c>
      <c r="J2130">
        <v>34.200000000000003</v>
      </c>
      <c r="K2130">
        <v>34.200000000000003</v>
      </c>
      <c r="L2130" t="s">
        <v>228</v>
      </c>
      <c r="M2130" t="s">
        <v>198</v>
      </c>
      <c r="N2130" t="s">
        <v>199</v>
      </c>
      <c r="O2130">
        <v>0</v>
      </c>
      <c r="P2130" t="s">
        <v>200</v>
      </c>
      <c r="Q2130">
        <v>54342</v>
      </c>
      <c r="R2130" t="s">
        <v>201</v>
      </c>
      <c r="S2130" t="s">
        <v>202</v>
      </c>
      <c r="T2130" t="s">
        <v>203</v>
      </c>
      <c r="U2130" t="s">
        <v>3257</v>
      </c>
      <c r="V2130" t="s">
        <v>3258</v>
      </c>
      <c r="W2130" t="s">
        <v>658</v>
      </c>
    </row>
    <row r="2131" spans="1:23" x14ac:dyDescent="0.25">
      <c r="A2131" s="15">
        <v>43266</v>
      </c>
      <c r="B2131" t="s">
        <v>225</v>
      </c>
      <c r="C2131" t="s">
        <v>207</v>
      </c>
      <c r="E2131" t="s">
        <v>195</v>
      </c>
      <c r="F2131">
        <v>84.55</v>
      </c>
      <c r="G2131">
        <v>84.55</v>
      </c>
      <c r="H2131" t="s">
        <v>196</v>
      </c>
      <c r="I2131" t="s">
        <v>197</v>
      </c>
      <c r="J2131">
        <v>84.55</v>
      </c>
      <c r="K2131">
        <v>84.55</v>
      </c>
      <c r="L2131" t="s">
        <v>225</v>
      </c>
      <c r="M2131" t="s">
        <v>198</v>
      </c>
      <c r="N2131" t="s">
        <v>199</v>
      </c>
      <c r="O2131">
        <v>0</v>
      </c>
      <c r="P2131" t="s">
        <v>200</v>
      </c>
      <c r="Q2131">
        <v>54410</v>
      </c>
      <c r="R2131" t="s">
        <v>201</v>
      </c>
      <c r="S2131" t="s">
        <v>202</v>
      </c>
      <c r="T2131" t="s">
        <v>203</v>
      </c>
      <c r="U2131" t="s">
        <v>3259</v>
      </c>
      <c r="V2131" t="s">
        <v>3260</v>
      </c>
      <c r="W2131" t="s">
        <v>658</v>
      </c>
    </row>
    <row r="2132" spans="1:23" x14ac:dyDescent="0.25">
      <c r="A2132" s="15">
        <v>43266</v>
      </c>
      <c r="B2132" t="s">
        <v>225</v>
      </c>
      <c r="C2132" t="s">
        <v>194</v>
      </c>
      <c r="E2132" t="s">
        <v>195</v>
      </c>
      <c r="F2132">
        <v>82.5</v>
      </c>
      <c r="G2132">
        <v>82.5</v>
      </c>
      <c r="H2132" t="s">
        <v>196</v>
      </c>
      <c r="I2132" t="s">
        <v>197</v>
      </c>
      <c r="J2132">
        <v>82.5</v>
      </c>
      <c r="K2132">
        <v>82.5</v>
      </c>
      <c r="L2132" t="s">
        <v>225</v>
      </c>
      <c r="M2132" t="s">
        <v>198</v>
      </c>
      <c r="N2132" t="s">
        <v>199</v>
      </c>
      <c r="O2132">
        <v>0</v>
      </c>
      <c r="P2132" t="s">
        <v>200</v>
      </c>
      <c r="Q2132">
        <v>54873</v>
      </c>
      <c r="R2132" t="s">
        <v>201</v>
      </c>
      <c r="S2132" t="s">
        <v>202</v>
      </c>
      <c r="T2132" t="s">
        <v>203</v>
      </c>
      <c r="U2132" t="s">
        <v>3261</v>
      </c>
      <c r="V2132" t="s">
        <v>3262</v>
      </c>
      <c r="W2132" t="s">
        <v>658</v>
      </c>
    </row>
    <row r="2133" spans="1:23" x14ac:dyDescent="0.25">
      <c r="A2133" s="15">
        <v>43267</v>
      </c>
      <c r="B2133" t="s">
        <v>228</v>
      </c>
      <c r="C2133" t="s">
        <v>208</v>
      </c>
      <c r="E2133" t="s">
        <v>195</v>
      </c>
      <c r="F2133">
        <v>-112.53</v>
      </c>
      <c r="G2133">
        <v>112.53</v>
      </c>
      <c r="H2133" t="s">
        <v>217</v>
      </c>
      <c r="I2133" t="s">
        <v>218</v>
      </c>
      <c r="J2133">
        <v>112.53</v>
      </c>
      <c r="K2133">
        <v>-112.53</v>
      </c>
      <c r="L2133" t="s">
        <v>228</v>
      </c>
      <c r="M2133" t="s">
        <v>198</v>
      </c>
      <c r="N2133" t="s">
        <v>199</v>
      </c>
      <c r="O2133">
        <v>0</v>
      </c>
      <c r="P2133" t="s">
        <v>200</v>
      </c>
      <c r="Q2133">
        <v>54124</v>
      </c>
      <c r="R2133" t="s">
        <v>201</v>
      </c>
      <c r="S2133" t="s">
        <v>202</v>
      </c>
      <c r="T2133" t="s">
        <v>203</v>
      </c>
      <c r="U2133" t="s">
        <v>3263</v>
      </c>
      <c r="V2133" t="s">
        <v>3264</v>
      </c>
      <c r="W2133" t="s">
        <v>658</v>
      </c>
    </row>
    <row r="2134" spans="1:23" x14ac:dyDescent="0.25">
      <c r="A2134" s="15">
        <v>43267</v>
      </c>
      <c r="B2134" t="s">
        <v>228</v>
      </c>
      <c r="C2134" t="s">
        <v>208</v>
      </c>
      <c r="E2134" t="s">
        <v>195</v>
      </c>
      <c r="F2134">
        <v>178.36</v>
      </c>
      <c r="G2134">
        <v>178.36</v>
      </c>
      <c r="H2134" t="s">
        <v>196</v>
      </c>
      <c r="I2134" t="s">
        <v>197</v>
      </c>
      <c r="J2134">
        <v>178.36</v>
      </c>
      <c r="K2134">
        <v>178.36</v>
      </c>
      <c r="L2134" t="s">
        <v>228</v>
      </c>
      <c r="M2134" t="s">
        <v>198</v>
      </c>
      <c r="N2134" t="s">
        <v>199</v>
      </c>
      <c r="O2134">
        <v>0</v>
      </c>
      <c r="P2134" t="s">
        <v>200</v>
      </c>
      <c r="Q2134">
        <v>54125</v>
      </c>
      <c r="R2134" t="s">
        <v>201</v>
      </c>
      <c r="S2134" t="s">
        <v>202</v>
      </c>
      <c r="T2134" t="s">
        <v>203</v>
      </c>
      <c r="U2134" t="s">
        <v>3265</v>
      </c>
      <c r="V2134" t="s">
        <v>3266</v>
      </c>
      <c r="W2134" t="s">
        <v>658</v>
      </c>
    </row>
    <row r="2135" spans="1:23" x14ac:dyDescent="0.25">
      <c r="A2135" s="15">
        <v>43267</v>
      </c>
      <c r="B2135" t="s">
        <v>228</v>
      </c>
      <c r="C2135" t="s">
        <v>208</v>
      </c>
      <c r="E2135" t="s">
        <v>195</v>
      </c>
      <c r="F2135">
        <v>-30.17</v>
      </c>
      <c r="G2135">
        <v>30.17</v>
      </c>
      <c r="H2135" t="s">
        <v>217</v>
      </c>
      <c r="I2135" t="s">
        <v>218</v>
      </c>
      <c r="J2135">
        <v>30.17</v>
      </c>
      <c r="K2135">
        <v>-30.17</v>
      </c>
      <c r="L2135" t="s">
        <v>228</v>
      </c>
      <c r="M2135" t="s">
        <v>198</v>
      </c>
      <c r="N2135" t="s">
        <v>199</v>
      </c>
      <c r="O2135">
        <v>0</v>
      </c>
      <c r="P2135" t="s">
        <v>200</v>
      </c>
      <c r="Q2135">
        <v>54294</v>
      </c>
      <c r="R2135" t="s">
        <v>201</v>
      </c>
      <c r="S2135" t="s">
        <v>202</v>
      </c>
      <c r="T2135" t="s">
        <v>203</v>
      </c>
      <c r="U2135" t="s">
        <v>3267</v>
      </c>
      <c r="V2135" t="s">
        <v>3268</v>
      </c>
      <c r="W2135" t="s">
        <v>658</v>
      </c>
    </row>
    <row r="2136" spans="1:23" x14ac:dyDescent="0.25">
      <c r="A2136" s="15">
        <v>43267</v>
      </c>
      <c r="B2136" t="s">
        <v>285</v>
      </c>
      <c r="C2136" t="s">
        <v>211</v>
      </c>
      <c r="E2136" t="s">
        <v>195</v>
      </c>
      <c r="F2136">
        <v>1295.1400000000001</v>
      </c>
      <c r="G2136">
        <v>1295.1400000000001</v>
      </c>
      <c r="H2136" t="s">
        <v>196</v>
      </c>
      <c r="I2136" t="s">
        <v>197</v>
      </c>
      <c r="J2136">
        <v>1295.1400000000001</v>
      </c>
      <c r="K2136">
        <v>1295.1400000000001</v>
      </c>
      <c r="L2136" t="s">
        <v>285</v>
      </c>
      <c r="M2136" t="s">
        <v>198</v>
      </c>
      <c r="N2136" t="s">
        <v>199</v>
      </c>
      <c r="O2136">
        <v>0</v>
      </c>
      <c r="P2136" t="s">
        <v>200</v>
      </c>
      <c r="Q2136">
        <v>54326</v>
      </c>
      <c r="R2136" t="s">
        <v>201</v>
      </c>
      <c r="S2136" t="s">
        <v>202</v>
      </c>
      <c r="T2136" t="s">
        <v>203</v>
      </c>
      <c r="U2136" t="s">
        <v>3269</v>
      </c>
      <c r="V2136" t="s">
        <v>3270</v>
      </c>
      <c r="W2136" t="s">
        <v>658</v>
      </c>
    </row>
    <row r="2137" spans="1:23" x14ac:dyDescent="0.25">
      <c r="A2137" s="15">
        <v>43267</v>
      </c>
      <c r="B2137" t="s">
        <v>228</v>
      </c>
      <c r="C2137" t="s">
        <v>212</v>
      </c>
      <c r="E2137" t="s">
        <v>195</v>
      </c>
      <c r="F2137">
        <v>-43.3</v>
      </c>
      <c r="G2137">
        <v>43.3</v>
      </c>
      <c r="H2137" t="s">
        <v>217</v>
      </c>
      <c r="I2137" t="s">
        <v>218</v>
      </c>
      <c r="J2137">
        <v>43.3</v>
      </c>
      <c r="K2137">
        <v>-43.3</v>
      </c>
      <c r="L2137" t="s">
        <v>228</v>
      </c>
      <c r="M2137" t="s">
        <v>198</v>
      </c>
      <c r="N2137" t="s">
        <v>199</v>
      </c>
      <c r="O2137">
        <v>0</v>
      </c>
      <c r="P2137" t="s">
        <v>200</v>
      </c>
      <c r="Q2137">
        <v>54335</v>
      </c>
      <c r="R2137" t="s">
        <v>201</v>
      </c>
      <c r="S2137" t="s">
        <v>202</v>
      </c>
      <c r="T2137" t="s">
        <v>203</v>
      </c>
      <c r="U2137" t="s">
        <v>3271</v>
      </c>
      <c r="V2137" t="s">
        <v>3272</v>
      </c>
      <c r="W2137" t="s">
        <v>658</v>
      </c>
    </row>
    <row r="2138" spans="1:23" x14ac:dyDescent="0.25">
      <c r="A2138" s="15">
        <v>43267</v>
      </c>
      <c r="B2138" t="s">
        <v>285</v>
      </c>
      <c r="C2138" t="s">
        <v>208</v>
      </c>
      <c r="E2138" t="s">
        <v>195</v>
      </c>
      <c r="F2138">
        <v>4091.65</v>
      </c>
      <c r="G2138">
        <v>4091.65</v>
      </c>
      <c r="H2138" t="s">
        <v>196</v>
      </c>
      <c r="I2138" t="s">
        <v>197</v>
      </c>
      <c r="J2138">
        <v>4091.65</v>
      </c>
      <c r="K2138">
        <v>4091.65</v>
      </c>
      <c r="L2138" t="s">
        <v>285</v>
      </c>
      <c r="M2138" t="s">
        <v>198</v>
      </c>
      <c r="N2138" t="s">
        <v>199</v>
      </c>
      <c r="O2138">
        <v>0</v>
      </c>
      <c r="P2138" t="s">
        <v>200</v>
      </c>
      <c r="Q2138">
        <v>54348</v>
      </c>
      <c r="R2138" t="s">
        <v>201</v>
      </c>
      <c r="S2138" t="s">
        <v>202</v>
      </c>
      <c r="T2138" t="s">
        <v>203</v>
      </c>
      <c r="U2138" t="s">
        <v>3273</v>
      </c>
      <c r="V2138" t="s">
        <v>3274</v>
      </c>
      <c r="W2138" t="s">
        <v>658</v>
      </c>
    </row>
    <row r="2139" spans="1:23" x14ac:dyDescent="0.25">
      <c r="A2139" s="15">
        <v>43267</v>
      </c>
      <c r="B2139" t="s">
        <v>285</v>
      </c>
      <c r="C2139" t="s">
        <v>208</v>
      </c>
      <c r="E2139" t="s">
        <v>195</v>
      </c>
      <c r="F2139">
        <v>-197.44</v>
      </c>
      <c r="G2139">
        <v>197.44</v>
      </c>
      <c r="H2139" t="s">
        <v>217</v>
      </c>
      <c r="I2139" t="s">
        <v>218</v>
      </c>
      <c r="J2139">
        <v>197.44</v>
      </c>
      <c r="K2139">
        <v>-197.44</v>
      </c>
      <c r="L2139" t="s">
        <v>285</v>
      </c>
      <c r="M2139" t="s">
        <v>198</v>
      </c>
      <c r="N2139" t="s">
        <v>199</v>
      </c>
      <c r="O2139">
        <v>0</v>
      </c>
      <c r="P2139" t="s">
        <v>200</v>
      </c>
      <c r="Q2139">
        <v>54349</v>
      </c>
      <c r="R2139" t="s">
        <v>201</v>
      </c>
      <c r="S2139" t="s">
        <v>202</v>
      </c>
      <c r="T2139" t="s">
        <v>203</v>
      </c>
      <c r="U2139" t="s">
        <v>3275</v>
      </c>
      <c r="V2139" t="s">
        <v>3276</v>
      </c>
      <c r="W2139" t="s">
        <v>658</v>
      </c>
    </row>
    <row r="2140" spans="1:23" x14ac:dyDescent="0.25">
      <c r="A2140" s="15">
        <v>43267</v>
      </c>
      <c r="B2140" t="s">
        <v>228</v>
      </c>
      <c r="C2140" t="s">
        <v>212</v>
      </c>
      <c r="E2140" t="s">
        <v>195</v>
      </c>
      <c r="F2140">
        <v>633.91</v>
      </c>
      <c r="G2140">
        <v>633.91</v>
      </c>
      <c r="H2140" t="s">
        <v>196</v>
      </c>
      <c r="I2140" t="s">
        <v>197</v>
      </c>
      <c r="J2140">
        <v>633.91</v>
      </c>
      <c r="K2140">
        <v>633.91</v>
      </c>
      <c r="L2140" t="s">
        <v>228</v>
      </c>
      <c r="M2140" t="s">
        <v>198</v>
      </c>
      <c r="N2140" t="s">
        <v>199</v>
      </c>
      <c r="O2140">
        <v>0</v>
      </c>
      <c r="P2140" t="s">
        <v>200</v>
      </c>
      <c r="Q2140">
        <v>54835</v>
      </c>
      <c r="R2140" t="s">
        <v>201</v>
      </c>
      <c r="S2140" t="s">
        <v>202</v>
      </c>
      <c r="T2140" t="s">
        <v>203</v>
      </c>
      <c r="U2140" t="s">
        <v>3277</v>
      </c>
      <c r="V2140" t="s">
        <v>3278</v>
      </c>
      <c r="W2140" t="s">
        <v>658</v>
      </c>
    </row>
    <row r="2141" spans="1:23" x14ac:dyDescent="0.25">
      <c r="A2141" s="15">
        <v>43267</v>
      </c>
      <c r="B2141" t="s">
        <v>560</v>
      </c>
      <c r="C2141" t="s">
        <v>212</v>
      </c>
      <c r="E2141" t="s">
        <v>195</v>
      </c>
      <c r="F2141">
        <v>1802.17</v>
      </c>
      <c r="G2141">
        <v>1802.17</v>
      </c>
      <c r="H2141" t="s">
        <v>196</v>
      </c>
      <c r="I2141" t="s">
        <v>197</v>
      </c>
      <c r="J2141">
        <v>1802.17</v>
      </c>
      <c r="K2141">
        <v>1802.17</v>
      </c>
      <c r="L2141" t="s">
        <v>560</v>
      </c>
      <c r="M2141" t="s">
        <v>198</v>
      </c>
      <c r="N2141" t="s">
        <v>199</v>
      </c>
      <c r="O2141">
        <v>0</v>
      </c>
      <c r="P2141" t="s">
        <v>200</v>
      </c>
      <c r="Q2141">
        <v>54836</v>
      </c>
      <c r="R2141" t="s">
        <v>201</v>
      </c>
      <c r="S2141" t="s">
        <v>202</v>
      </c>
      <c r="T2141" t="s">
        <v>203</v>
      </c>
      <c r="U2141" t="s">
        <v>3277</v>
      </c>
      <c r="V2141" t="s">
        <v>3279</v>
      </c>
      <c r="W2141" t="s">
        <v>658</v>
      </c>
    </row>
    <row r="2142" spans="1:23" x14ac:dyDescent="0.25">
      <c r="A2142" s="15">
        <v>43267</v>
      </c>
      <c r="B2142" t="s">
        <v>285</v>
      </c>
      <c r="C2142" t="s">
        <v>212</v>
      </c>
      <c r="E2142" t="s">
        <v>195</v>
      </c>
      <c r="F2142">
        <v>3247.43</v>
      </c>
      <c r="G2142">
        <v>3247.43</v>
      </c>
      <c r="H2142" t="s">
        <v>196</v>
      </c>
      <c r="I2142" t="s">
        <v>197</v>
      </c>
      <c r="J2142">
        <v>3247.43</v>
      </c>
      <c r="K2142">
        <v>3247.43</v>
      </c>
      <c r="L2142" t="s">
        <v>285</v>
      </c>
      <c r="M2142" t="s">
        <v>198</v>
      </c>
      <c r="N2142" t="s">
        <v>199</v>
      </c>
      <c r="O2142">
        <v>0</v>
      </c>
      <c r="P2142" t="s">
        <v>200</v>
      </c>
      <c r="Q2142">
        <v>54336</v>
      </c>
      <c r="R2142" t="s">
        <v>201</v>
      </c>
      <c r="S2142" t="s">
        <v>202</v>
      </c>
      <c r="T2142" t="s">
        <v>203</v>
      </c>
      <c r="U2142" t="s">
        <v>3280</v>
      </c>
      <c r="V2142" t="s">
        <v>3281</v>
      </c>
      <c r="W2142" t="s">
        <v>658</v>
      </c>
    </row>
    <row r="2143" spans="1:23" x14ac:dyDescent="0.25">
      <c r="A2143" s="15">
        <v>43269</v>
      </c>
      <c r="B2143" t="s">
        <v>3282</v>
      </c>
      <c r="C2143" t="s">
        <v>208</v>
      </c>
      <c r="E2143" t="s">
        <v>195</v>
      </c>
      <c r="F2143">
        <v>439.16</v>
      </c>
      <c r="G2143">
        <v>439.16</v>
      </c>
      <c r="H2143" t="s">
        <v>196</v>
      </c>
      <c r="I2143" t="s">
        <v>197</v>
      </c>
      <c r="J2143">
        <v>439.16</v>
      </c>
      <c r="K2143">
        <v>439.16</v>
      </c>
      <c r="L2143" t="s">
        <v>3282</v>
      </c>
      <c r="M2143" t="s">
        <v>198</v>
      </c>
      <c r="N2143" t="s">
        <v>199</v>
      </c>
      <c r="O2143">
        <v>0</v>
      </c>
      <c r="P2143" t="s">
        <v>200</v>
      </c>
      <c r="Q2143">
        <v>54134</v>
      </c>
      <c r="R2143" t="s">
        <v>201</v>
      </c>
      <c r="S2143" t="s">
        <v>202</v>
      </c>
      <c r="T2143" t="s">
        <v>203</v>
      </c>
      <c r="U2143" t="s">
        <v>3283</v>
      </c>
      <c r="V2143" t="s">
        <v>3284</v>
      </c>
      <c r="W2143" t="s">
        <v>658</v>
      </c>
    </row>
    <row r="2144" spans="1:23" x14ac:dyDescent="0.25">
      <c r="A2144" s="15">
        <v>43269</v>
      </c>
      <c r="B2144" t="s">
        <v>3282</v>
      </c>
      <c r="C2144" t="s">
        <v>194</v>
      </c>
      <c r="E2144" t="s">
        <v>195</v>
      </c>
      <c r="F2144">
        <v>483.08</v>
      </c>
      <c r="G2144">
        <v>483.08</v>
      </c>
      <c r="H2144" t="s">
        <v>196</v>
      </c>
      <c r="I2144" t="s">
        <v>197</v>
      </c>
      <c r="J2144">
        <v>483.08</v>
      </c>
      <c r="K2144">
        <v>483.08</v>
      </c>
      <c r="L2144" t="s">
        <v>3282</v>
      </c>
      <c r="M2144" t="s">
        <v>198</v>
      </c>
      <c r="N2144" t="s">
        <v>199</v>
      </c>
      <c r="O2144">
        <v>0</v>
      </c>
      <c r="P2144" t="s">
        <v>200</v>
      </c>
      <c r="Q2144">
        <v>54135</v>
      </c>
      <c r="R2144" t="s">
        <v>201</v>
      </c>
      <c r="S2144" t="s">
        <v>202</v>
      </c>
      <c r="T2144" t="s">
        <v>203</v>
      </c>
      <c r="U2144" t="s">
        <v>3283</v>
      </c>
      <c r="V2144" t="s">
        <v>3285</v>
      </c>
      <c r="W2144" t="s">
        <v>658</v>
      </c>
    </row>
    <row r="2145" spans="1:23" x14ac:dyDescent="0.25">
      <c r="A2145" s="15">
        <v>43269</v>
      </c>
      <c r="B2145" t="s">
        <v>3282</v>
      </c>
      <c r="C2145" t="s">
        <v>211</v>
      </c>
      <c r="E2145" t="s">
        <v>195</v>
      </c>
      <c r="F2145">
        <v>439.16</v>
      </c>
      <c r="G2145">
        <v>439.16</v>
      </c>
      <c r="H2145" t="s">
        <v>196</v>
      </c>
      <c r="I2145" t="s">
        <v>197</v>
      </c>
      <c r="J2145">
        <v>439.16</v>
      </c>
      <c r="K2145">
        <v>439.16</v>
      </c>
      <c r="L2145" t="s">
        <v>3282</v>
      </c>
      <c r="M2145" t="s">
        <v>198</v>
      </c>
      <c r="N2145" t="s">
        <v>199</v>
      </c>
      <c r="O2145">
        <v>0</v>
      </c>
      <c r="P2145" t="s">
        <v>200</v>
      </c>
      <c r="Q2145">
        <v>54134</v>
      </c>
      <c r="R2145" t="s">
        <v>201</v>
      </c>
      <c r="S2145" t="s">
        <v>202</v>
      </c>
      <c r="T2145" t="s">
        <v>203</v>
      </c>
      <c r="U2145" t="s">
        <v>3283</v>
      </c>
      <c r="V2145" t="s">
        <v>3284</v>
      </c>
      <c r="W2145" t="s">
        <v>658</v>
      </c>
    </row>
    <row r="2146" spans="1:23" x14ac:dyDescent="0.25">
      <c r="A2146" s="15">
        <v>43269</v>
      </c>
      <c r="B2146" t="s">
        <v>3282</v>
      </c>
      <c r="C2146" t="s">
        <v>212</v>
      </c>
      <c r="E2146" t="s">
        <v>195</v>
      </c>
      <c r="F2146">
        <v>439.16</v>
      </c>
      <c r="G2146">
        <v>439.16</v>
      </c>
      <c r="H2146" t="s">
        <v>196</v>
      </c>
      <c r="I2146" t="s">
        <v>197</v>
      </c>
      <c r="J2146">
        <v>439.16</v>
      </c>
      <c r="K2146">
        <v>439.16</v>
      </c>
      <c r="L2146" t="s">
        <v>3282</v>
      </c>
      <c r="M2146" t="s">
        <v>198</v>
      </c>
      <c r="N2146" t="s">
        <v>199</v>
      </c>
      <c r="O2146">
        <v>0</v>
      </c>
      <c r="P2146" t="s">
        <v>200</v>
      </c>
      <c r="Q2146">
        <v>54134</v>
      </c>
      <c r="R2146" t="s">
        <v>201</v>
      </c>
      <c r="S2146" t="s">
        <v>202</v>
      </c>
      <c r="T2146" t="s">
        <v>203</v>
      </c>
      <c r="U2146" t="s">
        <v>3283</v>
      </c>
      <c r="V2146" t="s">
        <v>3284</v>
      </c>
      <c r="W2146" t="s">
        <v>658</v>
      </c>
    </row>
    <row r="2147" spans="1:23" x14ac:dyDescent="0.25">
      <c r="A2147" s="15">
        <v>43269</v>
      </c>
      <c r="B2147" t="s">
        <v>3282</v>
      </c>
      <c r="C2147" t="s">
        <v>207</v>
      </c>
      <c r="E2147" t="s">
        <v>195</v>
      </c>
      <c r="F2147">
        <v>483.07</v>
      </c>
      <c r="G2147">
        <v>483.07</v>
      </c>
      <c r="H2147" t="s">
        <v>196</v>
      </c>
      <c r="I2147" t="s">
        <v>197</v>
      </c>
      <c r="J2147">
        <v>483.07</v>
      </c>
      <c r="K2147">
        <v>483.07</v>
      </c>
      <c r="L2147" t="s">
        <v>3282</v>
      </c>
      <c r="M2147" t="s">
        <v>198</v>
      </c>
      <c r="N2147" t="s">
        <v>199</v>
      </c>
      <c r="O2147">
        <v>0</v>
      </c>
      <c r="P2147" t="s">
        <v>200</v>
      </c>
      <c r="Q2147">
        <v>54135</v>
      </c>
      <c r="R2147" t="s">
        <v>201</v>
      </c>
      <c r="S2147" t="s">
        <v>202</v>
      </c>
      <c r="T2147" t="s">
        <v>203</v>
      </c>
      <c r="U2147" t="s">
        <v>3283</v>
      </c>
      <c r="V2147" t="s">
        <v>3285</v>
      </c>
      <c r="W2147" t="s">
        <v>658</v>
      </c>
    </row>
    <row r="2148" spans="1:23" x14ac:dyDescent="0.25">
      <c r="A2148" s="15">
        <v>43269</v>
      </c>
      <c r="B2148" t="s">
        <v>428</v>
      </c>
      <c r="C2148" t="s">
        <v>211</v>
      </c>
      <c r="E2148" t="s">
        <v>195</v>
      </c>
      <c r="F2148">
        <v>350</v>
      </c>
      <c r="G2148">
        <v>350</v>
      </c>
      <c r="H2148" t="s">
        <v>196</v>
      </c>
      <c r="I2148" t="s">
        <v>197</v>
      </c>
      <c r="J2148">
        <v>350</v>
      </c>
      <c r="K2148">
        <v>350</v>
      </c>
      <c r="L2148" t="s">
        <v>428</v>
      </c>
      <c r="M2148" t="s">
        <v>198</v>
      </c>
      <c r="N2148" t="s">
        <v>199</v>
      </c>
      <c r="O2148">
        <v>0</v>
      </c>
      <c r="P2148" t="s">
        <v>200</v>
      </c>
      <c r="Q2148">
        <v>54166</v>
      </c>
      <c r="R2148" t="s">
        <v>201</v>
      </c>
      <c r="S2148" t="s">
        <v>202</v>
      </c>
      <c r="T2148" t="s">
        <v>203</v>
      </c>
      <c r="U2148" t="s">
        <v>3286</v>
      </c>
      <c r="V2148" t="s">
        <v>3287</v>
      </c>
      <c r="W2148" t="s">
        <v>658</v>
      </c>
    </row>
    <row r="2149" spans="1:23" x14ac:dyDescent="0.25">
      <c r="A2149" s="15">
        <v>43269</v>
      </c>
      <c r="B2149" t="s">
        <v>193</v>
      </c>
      <c r="C2149" t="s">
        <v>194</v>
      </c>
      <c r="E2149" t="s">
        <v>195</v>
      </c>
      <c r="F2149">
        <v>217.02</v>
      </c>
      <c r="G2149">
        <v>217.02</v>
      </c>
      <c r="H2149" t="s">
        <v>196</v>
      </c>
      <c r="I2149" t="s">
        <v>197</v>
      </c>
      <c r="J2149">
        <v>217.02</v>
      </c>
      <c r="K2149">
        <v>217.02</v>
      </c>
      <c r="L2149" t="s">
        <v>193</v>
      </c>
      <c r="M2149" t="s">
        <v>198</v>
      </c>
      <c r="N2149" t="s">
        <v>199</v>
      </c>
      <c r="O2149">
        <v>0</v>
      </c>
      <c r="P2149" t="s">
        <v>200</v>
      </c>
      <c r="Q2149">
        <v>54288</v>
      </c>
      <c r="R2149" t="s">
        <v>201</v>
      </c>
      <c r="S2149" t="s">
        <v>202</v>
      </c>
      <c r="T2149" t="s">
        <v>203</v>
      </c>
      <c r="U2149" t="s">
        <v>3288</v>
      </c>
      <c r="V2149" t="s">
        <v>3289</v>
      </c>
      <c r="W2149" t="s">
        <v>658</v>
      </c>
    </row>
    <row r="2150" spans="1:23" x14ac:dyDescent="0.25">
      <c r="A2150" s="15">
        <v>43270</v>
      </c>
      <c r="B2150" t="s">
        <v>228</v>
      </c>
      <c r="C2150" t="s">
        <v>208</v>
      </c>
      <c r="E2150" t="s">
        <v>195</v>
      </c>
      <c r="F2150">
        <v>89</v>
      </c>
      <c r="G2150">
        <v>89</v>
      </c>
      <c r="H2150" t="s">
        <v>196</v>
      </c>
      <c r="I2150" t="s">
        <v>197</v>
      </c>
      <c r="J2150">
        <v>89</v>
      </c>
      <c r="K2150">
        <v>89</v>
      </c>
      <c r="L2150" t="s">
        <v>228</v>
      </c>
      <c r="M2150" t="s">
        <v>198</v>
      </c>
      <c r="N2150" t="s">
        <v>199</v>
      </c>
      <c r="O2150">
        <v>0</v>
      </c>
      <c r="P2150" t="s">
        <v>200</v>
      </c>
      <c r="Q2150">
        <v>54120</v>
      </c>
      <c r="R2150" t="s">
        <v>201</v>
      </c>
      <c r="S2150" t="s">
        <v>202</v>
      </c>
      <c r="T2150" t="s">
        <v>203</v>
      </c>
      <c r="U2150" t="s">
        <v>3290</v>
      </c>
      <c r="V2150" t="s">
        <v>3291</v>
      </c>
      <c r="W2150" t="s">
        <v>658</v>
      </c>
    </row>
    <row r="2151" spans="1:23" x14ac:dyDescent="0.25">
      <c r="A2151" s="15">
        <v>43270</v>
      </c>
      <c r="B2151" t="s">
        <v>228</v>
      </c>
      <c r="C2151" t="s">
        <v>208</v>
      </c>
      <c r="E2151" t="s">
        <v>195</v>
      </c>
      <c r="F2151">
        <v>59.8</v>
      </c>
      <c r="G2151">
        <v>59.8</v>
      </c>
      <c r="H2151" t="s">
        <v>196</v>
      </c>
      <c r="I2151" t="s">
        <v>197</v>
      </c>
      <c r="J2151">
        <v>59.8</v>
      </c>
      <c r="K2151">
        <v>59.8</v>
      </c>
      <c r="L2151" t="s">
        <v>228</v>
      </c>
      <c r="M2151" t="s">
        <v>198</v>
      </c>
      <c r="N2151" t="s">
        <v>199</v>
      </c>
      <c r="O2151">
        <v>0</v>
      </c>
      <c r="P2151" t="s">
        <v>200</v>
      </c>
      <c r="Q2151">
        <v>54121</v>
      </c>
      <c r="R2151" t="s">
        <v>201</v>
      </c>
      <c r="S2151" t="s">
        <v>202</v>
      </c>
      <c r="T2151" t="s">
        <v>203</v>
      </c>
      <c r="U2151" t="s">
        <v>3292</v>
      </c>
      <c r="V2151" t="s">
        <v>3293</v>
      </c>
      <c r="W2151" t="s">
        <v>658</v>
      </c>
    </row>
    <row r="2152" spans="1:23" x14ac:dyDescent="0.25">
      <c r="A2152" s="15">
        <v>43270</v>
      </c>
      <c r="B2152" t="s">
        <v>225</v>
      </c>
      <c r="C2152" t="s">
        <v>194</v>
      </c>
      <c r="E2152" t="s">
        <v>195</v>
      </c>
      <c r="F2152">
        <v>94.85</v>
      </c>
      <c r="G2152">
        <v>94.85</v>
      </c>
      <c r="H2152" t="s">
        <v>196</v>
      </c>
      <c r="I2152" t="s">
        <v>197</v>
      </c>
      <c r="J2152">
        <v>94.85</v>
      </c>
      <c r="K2152">
        <v>94.85</v>
      </c>
      <c r="L2152" t="s">
        <v>225</v>
      </c>
      <c r="M2152" t="s">
        <v>198</v>
      </c>
      <c r="N2152" t="s">
        <v>199</v>
      </c>
      <c r="O2152">
        <v>0</v>
      </c>
      <c r="P2152" t="s">
        <v>200</v>
      </c>
      <c r="Q2152">
        <v>54172</v>
      </c>
      <c r="R2152" t="s">
        <v>201</v>
      </c>
      <c r="S2152" t="s">
        <v>202</v>
      </c>
      <c r="T2152" t="s">
        <v>203</v>
      </c>
      <c r="U2152" t="s">
        <v>3294</v>
      </c>
      <c r="V2152" t="s">
        <v>3295</v>
      </c>
      <c r="W2152" t="s">
        <v>658</v>
      </c>
    </row>
    <row r="2153" spans="1:23" x14ac:dyDescent="0.25">
      <c r="A2153" s="15">
        <v>43270</v>
      </c>
      <c r="B2153" t="s">
        <v>417</v>
      </c>
      <c r="C2153" t="s">
        <v>212</v>
      </c>
      <c r="E2153" t="s">
        <v>195</v>
      </c>
      <c r="F2153">
        <v>60</v>
      </c>
      <c r="G2153">
        <v>60</v>
      </c>
      <c r="H2153" t="s">
        <v>196</v>
      </c>
      <c r="I2153" t="s">
        <v>197</v>
      </c>
      <c r="J2153">
        <v>60</v>
      </c>
      <c r="K2153">
        <v>60</v>
      </c>
      <c r="L2153" t="s">
        <v>417</v>
      </c>
      <c r="M2153" t="s">
        <v>198</v>
      </c>
      <c r="N2153" t="s">
        <v>199</v>
      </c>
      <c r="O2153">
        <v>0</v>
      </c>
      <c r="P2153" t="s">
        <v>200</v>
      </c>
      <c r="Q2153">
        <v>54202</v>
      </c>
      <c r="R2153" t="s">
        <v>201</v>
      </c>
      <c r="S2153" t="s">
        <v>202</v>
      </c>
      <c r="T2153" t="s">
        <v>203</v>
      </c>
      <c r="U2153" t="s">
        <v>3296</v>
      </c>
      <c r="V2153" t="s">
        <v>3297</v>
      </c>
      <c r="W2153" t="s">
        <v>658</v>
      </c>
    </row>
    <row r="2154" spans="1:23" x14ac:dyDescent="0.25">
      <c r="A2154" s="15">
        <v>43270</v>
      </c>
      <c r="B2154" t="s">
        <v>295</v>
      </c>
      <c r="C2154" t="s">
        <v>212</v>
      </c>
      <c r="E2154" t="s">
        <v>195</v>
      </c>
      <c r="F2154">
        <v>149</v>
      </c>
      <c r="G2154">
        <v>149</v>
      </c>
      <c r="H2154" t="s">
        <v>196</v>
      </c>
      <c r="I2154" t="s">
        <v>197</v>
      </c>
      <c r="J2154">
        <v>149</v>
      </c>
      <c r="K2154">
        <v>149</v>
      </c>
      <c r="L2154" t="s">
        <v>295</v>
      </c>
      <c r="M2154" t="s">
        <v>198</v>
      </c>
      <c r="N2154" t="s">
        <v>199</v>
      </c>
      <c r="O2154">
        <v>0</v>
      </c>
      <c r="P2154" t="s">
        <v>200</v>
      </c>
      <c r="Q2154">
        <v>54208</v>
      </c>
      <c r="R2154" t="s">
        <v>201</v>
      </c>
      <c r="S2154" t="s">
        <v>202</v>
      </c>
      <c r="T2154" t="s">
        <v>203</v>
      </c>
      <c r="U2154" t="s">
        <v>3298</v>
      </c>
      <c r="V2154" t="s">
        <v>3299</v>
      </c>
      <c r="W2154" t="s">
        <v>658</v>
      </c>
    </row>
    <row r="2155" spans="1:23" x14ac:dyDescent="0.25">
      <c r="A2155" s="15">
        <v>43270</v>
      </c>
      <c r="B2155" t="s">
        <v>225</v>
      </c>
      <c r="C2155" t="s">
        <v>194</v>
      </c>
      <c r="E2155" t="s">
        <v>195</v>
      </c>
      <c r="F2155">
        <v>12.21</v>
      </c>
      <c r="G2155">
        <v>12.21</v>
      </c>
      <c r="H2155" t="s">
        <v>196</v>
      </c>
      <c r="I2155" t="s">
        <v>197</v>
      </c>
      <c r="J2155">
        <v>12.21</v>
      </c>
      <c r="K2155">
        <v>12.21</v>
      </c>
      <c r="L2155" t="s">
        <v>225</v>
      </c>
      <c r="M2155" t="s">
        <v>198</v>
      </c>
      <c r="N2155" t="s">
        <v>199</v>
      </c>
      <c r="O2155">
        <v>0</v>
      </c>
      <c r="P2155" t="s">
        <v>200</v>
      </c>
      <c r="Q2155">
        <v>54214</v>
      </c>
      <c r="R2155" t="s">
        <v>201</v>
      </c>
      <c r="S2155" t="s">
        <v>202</v>
      </c>
      <c r="T2155" t="s">
        <v>203</v>
      </c>
      <c r="U2155" t="s">
        <v>3300</v>
      </c>
      <c r="V2155" t="s">
        <v>3301</v>
      </c>
      <c r="W2155" t="s">
        <v>658</v>
      </c>
    </row>
    <row r="2156" spans="1:23" x14ac:dyDescent="0.25">
      <c r="A2156" s="15">
        <v>43270</v>
      </c>
      <c r="B2156" t="s">
        <v>544</v>
      </c>
      <c r="C2156" t="s">
        <v>211</v>
      </c>
      <c r="E2156" t="s">
        <v>195</v>
      </c>
      <c r="F2156">
        <v>63.53</v>
      </c>
      <c r="G2156">
        <v>63.53</v>
      </c>
      <c r="H2156" t="s">
        <v>196</v>
      </c>
      <c r="I2156" t="s">
        <v>197</v>
      </c>
      <c r="J2156">
        <v>63.53</v>
      </c>
      <c r="K2156">
        <v>63.53</v>
      </c>
      <c r="L2156" t="s">
        <v>544</v>
      </c>
      <c r="M2156" t="s">
        <v>211</v>
      </c>
      <c r="N2156" t="s">
        <v>199</v>
      </c>
      <c r="O2156">
        <v>0</v>
      </c>
      <c r="P2156" t="s">
        <v>200</v>
      </c>
      <c r="Q2156">
        <v>54286</v>
      </c>
      <c r="R2156" t="s">
        <v>201</v>
      </c>
      <c r="S2156" t="s">
        <v>202</v>
      </c>
      <c r="T2156" t="s">
        <v>203</v>
      </c>
      <c r="U2156" t="s">
        <v>3302</v>
      </c>
      <c r="V2156" t="s">
        <v>3303</v>
      </c>
      <c r="W2156" t="s">
        <v>658</v>
      </c>
    </row>
    <row r="2157" spans="1:23" x14ac:dyDescent="0.25">
      <c r="A2157" s="15">
        <v>43270</v>
      </c>
      <c r="B2157" t="s">
        <v>544</v>
      </c>
      <c r="C2157" t="s">
        <v>211</v>
      </c>
      <c r="E2157" t="s">
        <v>195</v>
      </c>
      <c r="F2157">
        <v>-63.53</v>
      </c>
      <c r="G2157">
        <v>63.53</v>
      </c>
      <c r="H2157" t="s">
        <v>217</v>
      </c>
      <c r="I2157" t="s">
        <v>218</v>
      </c>
      <c r="J2157">
        <v>63.53</v>
      </c>
      <c r="K2157">
        <v>-63.53</v>
      </c>
      <c r="L2157" t="s">
        <v>544</v>
      </c>
      <c r="M2157" t="s">
        <v>211</v>
      </c>
      <c r="N2157" t="s">
        <v>307</v>
      </c>
      <c r="O2157">
        <v>0</v>
      </c>
      <c r="P2157" t="s">
        <v>200</v>
      </c>
      <c r="Q2157">
        <v>54320</v>
      </c>
      <c r="R2157" t="s">
        <v>201</v>
      </c>
      <c r="S2157" t="s">
        <v>202</v>
      </c>
      <c r="T2157" t="s">
        <v>203</v>
      </c>
      <c r="U2157" t="s">
        <v>3304</v>
      </c>
      <c r="V2157" t="s">
        <v>3305</v>
      </c>
      <c r="W2157" t="s">
        <v>658</v>
      </c>
    </row>
    <row r="2158" spans="1:23" x14ac:dyDescent="0.25">
      <c r="A2158" s="15">
        <v>43270</v>
      </c>
      <c r="B2158" t="s">
        <v>544</v>
      </c>
      <c r="C2158" t="s">
        <v>211</v>
      </c>
      <c r="E2158" t="s">
        <v>195</v>
      </c>
      <c r="F2158">
        <v>63.53</v>
      </c>
      <c r="G2158">
        <v>63.53</v>
      </c>
      <c r="H2158" t="s">
        <v>196</v>
      </c>
      <c r="I2158" t="s">
        <v>197</v>
      </c>
      <c r="J2158">
        <v>63.53</v>
      </c>
      <c r="K2158">
        <v>63.53</v>
      </c>
      <c r="L2158" t="s">
        <v>544</v>
      </c>
      <c r="M2158" t="s">
        <v>198</v>
      </c>
      <c r="N2158" t="s">
        <v>199</v>
      </c>
      <c r="O2158">
        <v>0</v>
      </c>
      <c r="P2158" t="s">
        <v>200</v>
      </c>
      <c r="Q2158">
        <v>54321</v>
      </c>
      <c r="R2158" t="s">
        <v>201</v>
      </c>
      <c r="S2158" t="s">
        <v>202</v>
      </c>
      <c r="T2158" t="s">
        <v>203</v>
      </c>
      <c r="U2158" t="s">
        <v>3306</v>
      </c>
      <c r="V2158" t="s">
        <v>3307</v>
      </c>
      <c r="W2158" t="s">
        <v>658</v>
      </c>
    </row>
    <row r="2159" spans="1:23" x14ac:dyDescent="0.25">
      <c r="A2159" s="15">
        <v>43270</v>
      </c>
      <c r="B2159" t="s">
        <v>417</v>
      </c>
      <c r="C2159" t="s">
        <v>208</v>
      </c>
      <c r="E2159" t="s">
        <v>195</v>
      </c>
      <c r="F2159">
        <v>60</v>
      </c>
      <c r="G2159">
        <v>60</v>
      </c>
      <c r="H2159" t="s">
        <v>196</v>
      </c>
      <c r="I2159" t="s">
        <v>197</v>
      </c>
      <c r="J2159">
        <v>60</v>
      </c>
      <c r="K2159">
        <v>60</v>
      </c>
      <c r="L2159" t="s">
        <v>417</v>
      </c>
      <c r="M2159" t="s">
        <v>198</v>
      </c>
      <c r="N2159" t="s">
        <v>199</v>
      </c>
      <c r="O2159">
        <v>0</v>
      </c>
      <c r="P2159" t="s">
        <v>200</v>
      </c>
      <c r="Q2159">
        <v>54340</v>
      </c>
      <c r="R2159" t="s">
        <v>201</v>
      </c>
      <c r="S2159" t="s">
        <v>202</v>
      </c>
      <c r="T2159" t="s">
        <v>203</v>
      </c>
      <c r="U2159" t="s">
        <v>3308</v>
      </c>
      <c r="V2159" t="s">
        <v>3309</v>
      </c>
      <c r="W2159" t="s">
        <v>658</v>
      </c>
    </row>
    <row r="2160" spans="1:23" x14ac:dyDescent="0.25">
      <c r="A2160" s="15">
        <v>43271</v>
      </c>
      <c r="B2160" t="s">
        <v>228</v>
      </c>
      <c r="C2160" t="s">
        <v>208</v>
      </c>
      <c r="E2160" t="s">
        <v>195</v>
      </c>
      <c r="F2160">
        <v>63.8</v>
      </c>
      <c r="G2160">
        <v>63.8</v>
      </c>
      <c r="H2160" t="s">
        <v>196</v>
      </c>
      <c r="I2160" t="s">
        <v>197</v>
      </c>
      <c r="J2160">
        <v>63.8</v>
      </c>
      <c r="K2160">
        <v>63.8</v>
      </c>
      <c r="L2160" t="s">
        <v>228</v>
      </c>
      <c r="M2160" t="s">
        <v>198</v>
      </c>
      <c r="N2160" t="s">
        <v>199</v>
      </c>
      <c r="O2160">
        <v>0</v>
      </c>
      <c r="P2160" t="s">
        <v>200</v>
      </c>
      <c r="Q2160">
        <v>54122</v>
      </c>
      <c r="R2160" t="s">
        <v>201</v>
      </c>
      <c r="S2160" t="s">
        <v>202</v>
      </c>
      <c r="T2160" t="s">
        <v>203</v>
      </c>
      <c r="U2160" t="s">
        <v>3310</v>
      </c>
      <c r="V2160" t="s">
        <v>3311</v>
      </c>
      <c r="W2160" t="s">
        <v>658</v>
      </c>
    </row>
    <row r="2161" spans="1:23" x14ac:dyDescent="0.25">
      <c r="A2161" s="15">
        <v>43271</v>
      </c>
      <c r="B2161" t="s">
        <v>3312</v>
      </c>
      <c r="C2161" t="s">
        <v>212</v>
      </c>
      <c r="E2161" t="s">
        <v>195</v>
      </c>
      <c r="F2161">
        <v>219.68</v>
      </c>
      <c r="G2161">
        <v>219.68</v>
      </c>
      <c r="H2161" t="s">
        <v>196</v>
      </c>
      <c r="I2161" t="s">
        <v>197</v>
      </c>
      <c r="J2161">
        <v>219.68</v>
      </c>
      <c r="K2161">
        <v>219.68</v>
      </c>
      <c r="L2161" t="s">
        <v>3312</v>
      </c>
      <c r="M2161" t="s">
        <v>198</v>
      </c>
      <c r="N2161" t="s">
        <v>199</v>
      </c>
      <c r="O2161">
        <v>0</v>
      </c>
      <c r="P2161" t="s">
        <v>200</v>
      </c>
      <c r="Q2161">
        <v>54173</v>
      </c>
      <c r="R2161" t="s">
        <v>201</v>
      </c>
      <c r="S2161" t="s">
        <v>202</v>
      </c>
      <c r="T2161" t="s">
        <v>203</v>
      </c>
      <c r="U2161" t="s">
        <v>3313</v>
      </c>
      <c r="V2161" t="s">
        <v>3314</v>
      </c>
      <c r="W2161" t="s">
        <v>658</v>
      </c>
    </row>
    <row r="2162" spans="1:23" x14ac:dyDescent="0.25">
      <c r="A2162" s="15">
        <v>43271</v>
      </c>
      <c r="B2162" t="s">
        <v>285</v>
      </c>
      <c r="C2162" t="s">
        <v>212</v>
      </c>
      <c r="E2162" t="s">
        <v>195</v>
      </c>
      <c r="F2162">
        <v>82.02</v>
      </c>
      <c r="G2162">
        <v>82.02</v>
      </c>
      <c r="H2162" t="s">
        <v>196</v>
      </c>
      <c r="I2162" t="s">
        <v>197</v>
      </c>
      <c r="J2162">
        <v>82.02</v>
      </c>
      <c r="K2162">
        <v>82.02</v>
      </c>
      <c r="L2162" t="s">
        <v>285</v>
      </c>
      <c r="M2162" t="s">
        <v>198</v>
      </c>
      <c r="N2162" t="s">
        <v>199</v>
      </c>
      <c r="O2162">
        <v>0</v>
      </c>
      <c r="P2162" t="s">
        <v>200</v>
      </c>
      <c r="Q2162">
        <v>54203</v>
      </c>
      <c r="R2162" t="s">
        <v>201</v>
      </c>
      <c r="S2162" t="s">
        <v>202</v>
      </c>
      <c r="T2162" t="s">
        <v>203</v>
      </c>
      <c r="U2162" t="s">
        <v>3315</v>
      </c>
      <c r="V2162" t="s">
        <v>3316</v>
      </c>
      <c r="W2162" t="s">
        <v>658</v>
      </c>
    </row>
    <row r="2163" spans="1:23" x14ac:dyDescent="0.25">
      <c r="A2163" s="15">
        <v>43271</v>
      </c>
      <c r="B2163" t="s">
        <v>292</v>
      </c>
      <c r="C2163" t="s">
        <v>211</v>
      </c>
      <c r="E2163" t="s">
        <v>195</v>
      </c>
      <c r="F2163">
        <v>63.84</v>
      </c>
      <c r="G2163">
        <v>63.84</v>
      </c>
      <c r="H2163" t="s">
        <v>196</v>
      </c>
      <c r="I2163" t="s">
        <v>197</v>
      </c>
      <c r="J2163">
        <v>63.84</v>
      </c>
      <c r="K2163">
        <v>63.84</v>
      </c>
      <c r="L2163" t="s">
        <v>292</v>
      </c>
      <c r="M2163" t="s">
        <v>198</v>
      </c>
      <c r="N2163" t="s">
        <v>199</v>
      </c>
      <c r="O2163">
        <v>0</v>
      </c>
      <c r="P2163" t="s">
        <v>200</v>
      </c>
      <c r="Q2163">
        <v>54248</v>
      </c>
      <c r="R2163" t="s">
        <v>201</v>
      </c>
      <c r="S2163" t="s">
        <v>202</v>
      </c>
      <c r="T2163" t="s">
        <v>203</v>
      </c>
      <c r="U2163" t="s">
        <v>3317</v>
      </c>
      <c r="V2163" t="s">
        <v>3318</v>
      </c>
      <c r="W2163" t="s">
        <v>658</v>
      </c>
    </row>
    <row r="2164" spans="1:23" x14ac:dyDescent="0.25">
      <c r="A2164" s="15">
        <v>43271</v>
      </c>
      <c r="B2164" t="s">
        <v>285</v>
      </c>
      <c r="C2164" t="s">
        <v>208</v>
      </c>
      <c r="E2164" t="s">
        <v>195</v>
      </c>
      <c r="F2164">
        <v>-2.5</v>
      </c>
      <c r="G2164">
        <v>2.5</v>
      </c>
      <c r="H2164" t="s">
        <v>217</v>
      </c>
      <c r="I2164" t="s">
        <v>218</v>
      </c>
      <c r="J2164">
        <v>2.5</v>
      </c>
      <c r="K2164">
        <v>-2.5</v>
      </c>
      <c r="L2164" t="s">
        <v>285</v>
      </c>
      <c r="M2164" t="s">
        <v>198</v>
      </c>
      <c r="N2164" t="s">
        <v>199</v>
      </c>
      <c r="O2164">
        <v>0</v>
      </c>
      <c r="P2164" t="s">
        <v>200</v>
      </c>
      <c r="Q2164">
        <v>54341</v>
      </c>
      <c r="R2164" t="s">
        <v>201</v>
      </c>
      <c r="S2164" t="s">
        <v>202</v>
      </c>
      <c r="T2164" t="s">
        <v>203</v>
      </c>
      <c r="U2164" t="s">
        <v>3319</v>
      </c>
      <c r="V2164" t="s">
        <v>3320</v>
      </c>
      <c r="W2164" t="s">
        <v>658</v>
      </c>
    </row>
    <row r="2165" spans="1:23" x14ac:dyDescent="0.25">
      <c r="A2165" s="15">
        <v>43272</v>
      </c>
      <c r="B2165" t="s">
        <v>3321</v>
      </c>
      <c r="C2165" t="s">
        <v>194</v>
      </c>
      <c r="E2165" t="s">
        <v>195</v>
      </c>
      <c r="F2165">
        <v>296.35000000000002</v>
      </c>
      <c r="G2165">
        <v>296.35000000000002</v>
      </c>
      <c r="H2165" t="s">
        <v>196</v>
      </c>
      <c r="I2165" t="s">
        <v>197</v>
      </c>
      <c r="J2165">
        <v>296.35000000000002</v>
      </c>
      <c r="K2165">
        <v>296.35000000000002</v>
      </c>
      <c r="L2165" t="s">
        <v>3321</v>
      </c>
      <c r="M2165" t="s">
        <v>198</v>
      </c>
      <c r="N2165" t="s">
        <v>199</v>
      </c>
      <c r="O2165">
        <v>0</v>
      </c>
      <c r="P2165" t="s">
        <v>200</v>
      </c>
      <c r="Q2165">
        <v>54176</v>
      </c>
      <c r="R2165" t="s">
        <v>201</v>
      </c>
      <c r="S2165" t="s">
        <v>202</v>
      </c>
      <c r="T2165" t="s">
        <v>203</v>
      </c>
      <c r="U2165" t="s">
        <v>3322</v>
      </c>
      <c r="V2165" t="s">
        <v>3323</v>
      </c>
      <c r="W2165" t="s">
        <v>658</v>
      </c>
    </row>
    <row r="2166" spans="1:23" x14ac:dyDescent="0.25">
      <c r="A2166" s="15">
        <v>43272</v>
      </c>
      <c r="B2166" t="s">
        <v>3321</v>
      </c>
      <c r="C2166" t="s">
        <v>207</v>
      </c>
      <c r="E2166" t="s">
        <v>195</v>
      </c>
      <c r="F2166">
        <v>296.36</v>
      </c>
      <c r="G2166">
        <v>296.36</v>
      </c>
      <c r="H2166" t="s">
        <v>196</v>
      </c>
      <c r="I2166" t="s">
        <v>197</v>
      </c>
      <c r="J2166">
        <v>296.36</v>
      </c>
      <c r="K2166">
        <v>296.36</v>
      </c>
      <c r="L2166" t="s">
        <v>3321</v>
      </c>
      <c r="M2166" t="s">
        <v>198</v>
      </c>
      <c r="N2166" t="s">
        <v>199</v>
      </c>
      <c r="O2166">
        <v>0</v>
      </c>
      <c r="P2166" t="s">
        <v>200</v>
      </c>
      <c r="Q2166">
        <v>54176</v>
      </c>
      <c r="R2166" t="s">
        <v>201</v>
      </c>
      <c r="S2166" t="s">
        <v>202</v>
      </c>
      <c r="T2166" t="s">
        <v>203</v>
      </c>
      <c r="U2166" t="s">
        <v>3322</v>
      </c>
      <c r="V2166" t="s">
        <v>3323</v>
      </c>
      <c r="W2166" t="s">
        <v>658</v>
      </c>
    </row>
    <row r="2167" spans="1:23" x14ac:dyDescent="0.25">
      <c r="A2167" s="15">
        <v>43272</v>
      </c>
      <c r="B2167" t="s">
        <v>225</v>
      </c>
      <c r="C2167" t="s">
        <v>194</v>
      </c>
      <c r="E2167" t="s">
        <v>195</v>
      </c>
      <c r="F2167">
        <v>55.26</v>
      </c>
      <c r="G2167">
        <v>55.26</v>
      </c>
      <c r="H2167" t="s">
        <v>196</v>
      </c>
      <c r="I2167" t="s">
        <v>197</v>
      </c>
      <c r="J2167">
        <v>55.26</v>
      </c>
      <c r="K2167">
        <v>55.26</v>
      </c>
      <c r="L2167" t="s">
        <v>225</v>
      </c>
      <c r="M2167" t="s">
        <v>198</v>
      </c>
      <c r="N2167" t="s">
        <v>199</v>
      </c>
      <c r="O2167">
        <v>0</v>
      </c>
      <c r="P2167" t="s">
        <v>200</v>
      </c>
      <c r="Q2167">
        <v>54215</v>
      </c>
      <c r="R2167" t="s">
        <v>201</v>
      </c>
      <c r="S2167" t="s">
        <v>202</v>
      </c>
      <c r="T2167" t="s">
        <v>203</v>
      </c>
      <c r="U2167" t="s">
        <v>3324</v>
      </c>
      <c r="V2167" t="s">
        <v>3325</v>
      </c>
      <c r="W2167" t="s">
        <v>658</v>
      </c>
    </row>
    <row r="2168" spans="1:23" x14ac:dyDescent="0.25">
      <c r="A2168" s="15">
        <v>43272</v>
      </c>
      <c r="B2168" t="s">
        <v>225</v>
      </c>
      <c r="C2168" t="s">
        <v>194</v>
      </c>
      <c r="E2168" t="s">
        <v>195</v>
      </c>
      <c r="F2168">
        <v>95.6</v>
      </c>
      <c r="G2168">
        <v>95.6</v>
      </c>
      <c r="H2168" t="s">
        <v>196</v>
      </c>
      <c r="I2168" t="s">
        <v>197</v>
      </c>
      <c r="J2168">
        <v>95.6</v>
      </c>
      <c r="K2168">
        <v>95.6</v>
      </c>
      <c r="L2168" t="s">
        <v>225</v>
      </c>
      <c r="M2168" t="s">
        <v>198</v>
      </c>
      <c r="N2168" t="s">
        <v>199</v>
      </c>
      <c r="O2168">
        <v>0</v>
      </c>
      <c r="P2168" t="s">
        <v>200</v>
      </c>
      <c r="Q2168">
        <v>54290</v>
      </c>
      <c r="R2168" t="s">
        <v>201</v>
      </c>
      <c r="S2168" t="s">
        <v>202</v>
      </c>
      <c r="T2168" t="s">
        <v>203</v>
      </c>
      <c r="U2168" t="s">
        <v>3326</v>
      </c>
      <c r="V2168" t="s">
        <v>3327</v>
      </c>
      <c r="W2168" t="s">
        <v>658</v>
      </c>
    </row>
    <row r="2169" spans="1:23" x14ac:dyDescent="0.25">
      <c r="A2169" s="15">
        <v>43272</v>
      </c>
      <c r="B2169" t="s">
        <v>403</v>
      </c>
      <c r="C2169" t="s">
        <v>194</v>
      </c>
      <c r="E2169" t="s">
        <v>195</v>
      </c>
      <c r="F2169">
        <v>244.8</v>
      </c>
      <c r="G2169">
        <v>244.8</v>
      </c>
      <c r="H2169" t="s">
        <v>196</v>
      </c>
      <c r="I2169" t="s">
        <v>197</v>
      </c>
      <c r="J2169">
        <v>244.8</v>
      </c>
      <c r="K2169">
        <v>244.8</v>
      </c>
      <c r="L2169" t="s">
        <v>403</v>
      </c>
      <c r="M2169" t="s">
        <v>198</v>
      </c>
      <c r="N2169" t="s">
        <v>199</v>
      </c>
      <c r="O2169">
        <v>0</v>
      </c>
      <c r="P2169" t="s">
        <v>200</v>
      </c>
      <c r="Q2169">
        <v>54292</v>
      </c>
      <c r="R2169" t="s">
        <v>201</v>
      </c>
      <c r="S2169" t="s">
        <v>202</v>
      </c>
      <c r="T2169" t="s">
        <v>203</v>
      </c>
      <c r="U2169" t="s">
        <v>3328</v>
      </c>
      <c r="V2169" t="s">
        <v>3329</v>
      </c>
      <c r="W2169" t="s">
        <v>658</v>
      </c>
    </row>
    <row r="2170" spans="1:23" x14ac:dyDescent="0.25">
      <c r="A2170" s="15">
        <v>43272</v>
      </c>
      <c r="B2170" t="s">
        <v>403</v>
      </c>
      <c r="C2170" t="s">
        <v>207</v>
      </c>
      <c r="E2170" t="s">
        <v>195</v>
      </c>
      <c r="F2170">
        <v>244.8</v>
      </c>
      <c r="G2170">
        <v>244.8</v>
      </c>
      <c r="H2170" t="s">
        <v>196</v>
      </c>
      <c r="I2170" t="s">
        <v>197</v>
      </c>
      <c r="J2170">
        <v>244.8</v>
      </c>
      <c r="K2170">
        <v>244.8</v>
      </c>
      <c r="L2170" t="s">
        <v>403</v>
      </c>
      <c r="M2170" t="s">
        <v>198</v>
      </c>
      <c r="N2170" t="s">
        <v>199</v>
      </c>
      <c r="O2170">
        <v>0</v>
      </c>
      <c r="P2170" t="s">
        <v>200</v>
      </c>
      <c r="Q2170">
        <v>54293</v>
      </c>
      <c r="R2170" t="s">
        <v>201</v>
      </c>
      <c r="S2170" t="s">
        <v>202</v>
      </c>
      <c r="T2170" t="s">
        <v>203</v>
      </c>
      <c r="U2170" t="s">
        <v>3330</v>
      </c>
      <c r="V2170" t="s">
        <v>3331</v>
      </c>
      <c r="W2170" t="s">
        <v>658</v>
      </c>
    </row>
    <row r="2171" spans="1:23" x14ac:dyDescent="0.25">
      <c r="A2171" s="15">
        <v>43272</v>
      </c>
      <c r="B2171" t="s">
        <v>225</v>
      </c>
      <c r="C2171" t="s">
        <v>194</v>
      </c>
      <c r="E2171" t="s">
        <v>195</v>
      </c>
      <c r="F2171">
        <v>26.51</v>
      </c>
      <c r="G2171">
        <v>26.51</v>
      </c>
      <c r="H2171" t="s">
        <v>196</v>
      </c>
      <c r="I2171" t="s">
        <v>197</v>
      </c>
      <c r="J2171">
        <v>26.51</v>
      </c>
      <c r="K2171">
        <v>26.51</v>
      </c>
      <c r="L2171" t="s">
        <v>225</v>
      </c>
      <c r="M2171" t="s">
        <v>198</v>
      </c>
      <c r="N2171" t="s">
        <v>199</v>
      </c>
      <c r="O2171">
        <v>0</v>
      </c>
      <c r="P2171" t="s">
        <v>200</v>
      </c>
      <c r="Q2171">
        <v>54332</v>
      </c>
      <c r="R2171" t="s">
        <v>201</v>
      </c>
      <c r="S2171" t="s">
        <v>202</v>
      </c>
      <c r="T2171" t="s">
        <v>203</v>
      </c>
      <c r="U2171" t="s">
        <v>3332</v>
      </c>
      <c r="V2171" t="s">
        <v>3333</v>
      </c>
      <c r="W2171" t="s">
        <v>658</v>
      </c>
    </row>
    <row r="2172" spans="1:23" x14ac:dyDescent="0.25">
      <c r="A2172" s="15">
        <v>43272</v>
      </c>
      <c r="B2172" t="s">
        <v>403</v>
      </c>
      <c r="C2172" t="s">
        <v>194</v>
      </c>
      <c r="E2172" t="s">
        <v>195</v>
      </c>
      <c r="F2172">
        <v>58.5</v>
      </c>
      <c r="G2172">
        <v>58.5</v>
      </c>
      <c r="H2172" t="s">
        <v>196</v>
      </c>
      <c r="I2172" t="s">
        <v>197</v>
      </c>
      <c r="J2172">
        <v>58.5</v>
      </c>
      <c r="K2172">
        <v>58.5</v>
      </c>
      <c r="L2172" t="s">
        <v>403</v>
      </c>
      <c r="M2172" t="s">
        <v>198</v>
      </c>
      <c r="N2172" t="s">
        <v>199</v>
      </c>
      <c r="O2172">
        <v>0</v>
      </c>
      <c r="P2172" t="s">
        <v>200</v>
      </c>
      <c r="Q2172">
        <v>54353</v>
      </c>
      <c r="R2172" t="s">
        <v>201</v>
      </c>
      <c r="S2172" t="s">
        <v>202</v>
      </c>
      <c r="T2172" t="s">
        <v>203</v>
      </c>
      <c r="U2172" t="s">
        <v>3334</v>
      </c>
      <c r="V2172" t="s">
        <v>3335</v>
      </c>
      <c r="W2172" t="s">
        <v>658</v>
      </c>
    </row>
    <row r="2173" spans="1:23" x14ac:dyDescent="0.25">
      <c r="A2173" s="15">
        <v>43272</v>
      </c>
      <c r="B2173" t="s">
        <v>403</v>
      </c>
      <c r="C2173" t="s">
        <v>207</v>
      </c>
      <c r="E2173" t="s">
        <v>195</v>
      </c>
      <c r="F2173">
        <v>58.5</v>
      </c>
      <c r="G2173">
        <v>58.5</v>
      </c>
      <c r="H2173" t="s">
        <v>196</v>
      </c>
      <c r="I2173" t="s">
        <v>197</v>
      </c>
      <c r="J2173">
        <v>58.5</v>
      </c>
      <c r="K2173">
        <v>58.5</v>
      </c>
      <c r="L2173" t="s">
        <v>403</v>
      </c>
      <c r="M2173" t="s">
        <v>198</v>
      </c>
      <c r="N2173" t="s">
        <v>199</v>
      </c>
      <c r="O2173">
        <v>0</v>
      </c>
      <c r="P2173" t="s">
        <v>200</v>
      </c>
      <c r="Q2173">
        <v>54353</v>
      </c>
      <c r="R2173" t="s">
        <v>201</v>
      </c>
      <c r="S2173" t="s">
        <v>202</v>
      </c>
      <c r="T2173" t="s">
        <v>203</v>
      </c>
      <c r="U2173" t="s">
        <v>3334</v>
      </c>
      <c r="V2173" t="s">
        <v>3335</v>
      </c>
      <c r="W2173" t="s">
        <v>658</v>
      </c>
    </row>
    <row r="2174" spans="1:23" x14ac:dyDescent="0.25">
      <c r="A2174" s="15">
        <v>43272</v>
      </c>
      <c r="B2174" t="s">
        <v>403</v>
      </c>
      <c r="C2174" t="s">
        <v>208</v>
      </c>
      <c r="E2174" t="s">
        <v>195</v>
      </c>
      <c r="F2174">
        <v>149</v>
      </c>
      <c r="G2174">
        <v>149</v>
      </c>
      <c r="H2174" t="s">
        <v>196</v>
      </c>
      <c r="I2174" t="s">
        <v>197</v>
      </c>
      <c r="J2174">
        <v>149</v>
      </c>
      <c r="K2174">
        <v>149</v>
      </c>
      <c r="L2174" t="s">
        <v>403</v>
      </c>
      <c r="M2174" t="s">
        <v>198</v>
      </c>
      <c r="N2174" t="s">
        <v>199</v>
      </c>
      <c r="O2174">
        <v>0</v>
      </c>
      <c r="P2174" t="s">
        <v>200</v>
      </c>
      <c r="Q2174">
        <v>54354</v>
      </c>
      <c r="R2174" t="s">
        <v>201</v>
      </c>
      <c r="S2174" t="s">
        <v>202</v>
      </c>
      <c r="T2174" t="s">
        <v>203</v>
      </c>
      <c r="U2174" t="s">
        <v>3336</v>
      </c>
      <c r="V2174" t="s">
        <v>3337</v>
      </c>
      <c r="W2174" t="s">
        <v>658</v>
      </c>
    </row>
    <row r="2175" spans="1:23" x14ac:dyDescent="0.25">
      <c r="A2175" s="15">
        <v>43272</v>
      </c>
      <c r="B2175" t="s">
        <v>228</v>
      </c>
      <c r="C2175" t="s">
        <v>211</v>
      </c>
      <c r="E2175" t="s">
        <v>195</v>
      </c>
      <c r="F2175">
        <v>59.8</v>
      </c>
      <c r="G2175">
        <v>59.8</v>
      </c>
      <c r="H2175" t="s">
        <v>196</v>
      </c>
      <c r="I2175" t="s">
        <v>197</v>
      </c>
      <c r="J2175">
        <v>59.8</v>
      </c>
      <c r="K2175">
        <v>59.8</v>
      </c>
      <c r="L2175" t="s">
        <v>228</v>
      </c>
      <c r="M2175" t="s">
        <v>198</v>
      </c>
      <c r="N2175" t="s">
        <v>199</v>
      </c>
      <c r="O2175">
        <v>0</v>
      </c>
      <c r="P2175" t="s">
        <v>200</v>
      </c>
      <c r="Q2175">
        <v>54397</v>
      </c>
      <c r="R2175" t="s">
        <v>201</v>
      </c>
      <c r="S2175" t="s">
        <v>202</v>
      </c>
      <c r="T2175" t="s">
        <v>203</v>
      </c>
      <c r="U2175" t="s">
        <v>3338</v>
      </c>
      <c r="V2175" t="s">
        <v>3339</v>
      </c>
      <c r="W2175" t="s">
        <v>658</v>
      </c>
    </row>
    <row r="2176" spans="1:23" x14ac:dyDescent="0.25">
      <c r="A2176" s="15">
        <v>43272</v>
      </c>
      <c r="B2176" t="s">
        <v>228</v>
      </c>
      <c r="C2176" t="s">
        <v>211</v>
      </c>
      <c r="E2176" t="s">
        <v>195</v>
      </c>
      <c r="F2176">
        <v>357.1</v>
      </c>
      <c r="G2176">
        <v>357.1</v>
      </c>
      <c r="H2176" t="s">
        <v>196</v>
      </c>
      <c r="I2176" t="s">
        <v>197</v>
      </c>
      <c r="J2176">
        <v>357.1</v>
      </c>
      <c r="K2176">
        <v>357.1</v>
      </c>
      <c r="L2176" t="s">
        <v>228</v>
      </c>
      <c r="M2176" t="s">
        <v>198</v>
      </c>
      <c r="N2176" t="s">
        <v>199</v>
      </c>
      <c r="O2176">
        <v>0</v>
      </c>
      <c r="P2176" t="s">
        <v>200</v>
      </c>
      <c r="Q2176">
        <v>54398</v>
      </c>
      <c r="R2176" t="s">
        <v>201</v>
      </c>
      <c r="S2176" t="s">
        <v>202</v>
      </c>
      <c r="T2176" t="s">
        <v>203</v>
      </c>
      <c r="U2176" t="s">
        <v>3340</v>
      </c>
      <c r="V2176" t="s">
        <v>3341</v>
      </c>
      <c r="W2176" t="s">
        <v>658</v>
      </c>
    </row>
    <row r="2177" spans="1:23" x14ac:dyDescent="0.25">
      <c r="A2177" s="15">
        <v>43272</v>
      </c>
      <c r="B2177" t="s">
        <v>3321</v>
      </c>
      <c r="C2177" t="s">
        <v>194</v>
      </c>
      <c r="E2177" t="s">
        <v>195</v>
      </c>
      <c r="F2177">
        <v>283.2</v>
      </c>
      <c r="G2177">
        <v>283.2</v>
      </c>
      <c r="H2177" t="s">
        <v>196</v>
      </c>
      <c r="I2177" t="s">
        <v>197</v>
      </c>
      <c r="J2177">
        <v>283.2</v>
      </c>
      <c r="K2177">
        <v>283.2</v>
      </c>
      <c r="L2177" t="s">
        <v>3321</v>
      </c>
      <c r="M2177" t="s">
        <v>198</v>
      </c>
      <c r="N2177" t="s">
        <v>199</v>
      </c>
      <c r="O2177">
        <v>0</v>
      </c>
      <c r="P2177" t="s">
        <v>200</v>
      </c>
      <c r="Q2177">
        <v>54175</v>
      </c>
      <c r="R2177" t="s">
        <v>201</v>
      </c>
      <c r="S2177" t="s">
        <v>202</v>
      </c>
      <c r="T2177" t="s">
        <v>203</v>
      </c>
      <c r="U2177" t="s">
        <v>3342</v>
      </c>
      <c r="V2177" t="s">
        <v>3343</v>
      </c>
      <c r="W2177" t="s">
        <v>658</v>
      </c>
    </row>
    <row r="2178" spans="1:23" x14ac:dyDescent="0.25">
      <c r="A2178" s="15">
        <v>43272</v>
      </c>
      <c r="B2178" t="s">
        <v>3321</v>
      </c>
      <c r="C2178" t="s">
        <v>207</v>
      </c>
      <c r="E2178" t="s">
        <v>195</v>
      </c>
      <c r="F2178">
        <v>283.2</v>
      </c>
      <c r="G2178">
        <v>283.2</v>
      </c>
      <c r="H2178" t="s">
        <v>196</v>
      </c>
      <c r="I2178" t="s">
        <v>197</v>
      </c>
      <c r="J2178">
        <v>283.2</v>
      </c>
      <c r="K2178">
        <v>283.2</v>
      </c>
      <c r="L2178" t="s">
        <v>3321</v>
      </c>
      <c r="M2178" t="s">
        <v>198</v>
      </c>
      <c r="N2178" t="s">
        <v>199</v>
      </c>
      <c r="O2178">
        <v>0</v>
      </c>
      <c r="P2178" t="s">
        <v>200</v>
      </c>
      <c r="Q2178">
        <v>54175</v>
      </c>
      <c r="R2178" t="s">
        <v>201</v>
      </c>
      <c r="S2178" t="s">
        <v>202</v>
      </c>
      <c r="T2178" t="s">
        <v>203</v>
      </c>
      <c r="U2178" t="s">
        <v>3342</v>
      </c>
      <c r="V2178" t="s">
        <v>3343</v>
      </c>
      <c r="W2178" t="s">
        <v>658</v>
      </c>
    </row>
    <row r="2179" spans="1:23" x14ac:dyDescent="0.25">
      <c r="A2179" s="15">
        <v>43273</v>
      </c>
      <c r="B2179" t="s">
        <v>319</v>
      </c>
      <c r="C2179" t="s">
        <v>208</v>
      </c>
      <c r="E2179" t="s">
        <v>195</v>
      </c>
      <c r="F2179">
        <v>912.29</v>
      </c>
      <c r="G2179">
        <v>912.29</v>
      </c>
      <c r="H2179" t="s">
        <v>196</v>
      </c>
      <c r="I2179" t="s">
        <v>197</v>
      </c>
      <c r="J2179">
        <v>912.29</v>
      </c>
      <c r="K2179">
        <v>912.29</v>
      </c>
      <c r="L2179" t="s">
        <v>319</v>
      </c>
      <c r="M2179" t="s">
        <v>198</v>
      </c>
      <c r="N2179" t="s">
        <v>316</v>
      </c>
      <c r="O2179">
        <v>0</v>
      </c>
      <c r="P2179" t="s">
        <v>200</v>
      </c>
      <c r="Q2179">
        <v>54118</v>
      </c>
      <c r="R2179" t="s">
        <v>201</v>
      </c>
      <c r="S2179" t="s">
        <v>202</v>
      </c>
      <c r="T2179" t="s">
        <v>203</v>
      </c>
      <c r="U2179" t="s">
        <v>3344</v>
      </c>
      <c r="V2179" t="s">
        <v>3345</v>
      </c>
      <c r="W2179" t="s">
        <v>658</v>
      </c>
    </row>
    <row r="2180" spans="1:23" x14ac:dyDescent="0.25">
      <c r="A2180" s="15">
        <v>43273</v>
      </c>
      <c r="B2180" t="s">
        <v>319</v>
      </c>
      <c r="C2180" t="s">
        <v>211</v>
      </c>
      <c r="E2180" t="s">
        <v>195</v>
      </c>
      <c r="F2180">
        <v>833.9</v>
      </c>
      <c r="G2180">
        <v>833.9</v>
      </c>
      <c r="H2180" t="s">
        <v>196</v>
      </c>
      <c r="I2180" t="s">
        <v>197</v>
      </c>
      <c r="J2180">
        <v>833.9</v>
      </c>
      <c r="K2180">
        <v>833.9</v>
      </c>
      <c r="L2180" t="s">
        <v>319</v>
      </c>
      <c r="M2180" t="s">
        <v>198</v>
      </c>
      <c r="N2180" t="s">
        <v>316</v>
      </c>
      <c r="O2180">
        <v>0</v>
      </c>
      <c r="P2180" t="s">
        <v>200</v>
      </c>
      <c r="Q2180">
        <v>54118</v>
      </c>
      <c r="R2180" t="s">
        <v>201</v>
      </c>
      <c r="S2180" t="s">
        <v>202</v>
      </c>
      <c r="T2180" t="s">
        <v>203</v>
      </c>
      <c r="U2180" t="s">
        <v>3344</v>
      </c>
      <c r="V2180" t="s">
        <v>3345</v>
      </c>
      <c r="W2180" t="s">
        <v>658</v>
      </c>
    </row>
    <row r="2181" spans="1:23" x14ac:dyDescent="0.25">
      <c r="A2181" s="15">
        <v>43273</v>
      </c>
      <c r="B2181" t="s">
        <v>319</v>
      </c>
      <c r="C2181" t="s">
        <v>249</v>
      </c>
      <c r="E2181" t="s">
        <v>195</v>
      </c>
      <c r="F2181">
        <v>970.15</v>
      </c>
      <c r="G2181">
        <v>970.15</v>
      </c>
      <c r="H2181" t="s">
        <v>196</v>
      </c>
      <c r="I2181" t="s">
        <v>197</v>
      </c>
      <c r="J2181">
        <v>970.15</v>
      </c>
      <c r="K2181">
        <v>970.15</v>
      </c>
      <c r="L2181" t="s">
        <v>319</v>
      </c>
      <c r="M2181" t="s">
        <v>198</v>
      </c>
      <c r="N2181" t="s">
        <v>316</v>
      </c>
      <c r="O2181">
        <v>0</v>
      </c>
      <c r="P2181" t="s">
        <v>200</v>
      </c>
      <c r="Q2181">
        <v>54118</v>
      </c>
      <c r="R2181" t="s">
        <v>201</v>
      </c>
      <c r="S2181" t="s">
        <v>202</v>
      </c>
      <c r="T2181" t="s">
        <v>203</v>
      </c>
      <c r="U2181" t="s">
        <v>3344</v>
      </c>
      <c r="V2181" t="s">
        <v>3345</v>
      </c>
      <c r="W2181" t="s">
        <v>658</v>
      </c>
    </row>
    <row r="2182" spans="1:23" x14ac:dyDescent="0.25">
      <c r="A2182" s="15">
        <v>43273</v>
      </c>
      <c r="B2182" t="s">
        <v>319</v>
      </c>
      <c r="C2182" t="s">
        <v>212</v>
      </c>
      <c r="E2182" t="s">
        <v>195</v>
      </c>
      <c r="F2182">
        <v>795.37</v>
      </c>
      <c r="G2182">
        <v>795.37</v>
      </c>
      <c r="H2182" t="s">
        <v>196</v>
      </c>
      <c r="I2182" t="s">
        <v>197</v>
      </c>
      <c r="J2182">
        <v>795.37</v>
      </c>
      <c r="K2182">
        <v>795.37</v>
      </c>
      <c r="L2182" t="s">
        <v>319</v>
      </c>
      <c r="M2182" t="s">
        <v>198</v>
      </c>
      <c r="N2182" t="s">
        <v>316</v>
      </c>
      <c r="O2182">
        <v>0</v>
      </c>
      <c r="P2182" t="s">
        <v>200</v>
      </c>
      <c r="Q2182">
        <v>54118</v>
      </c>
      <c r="R2182" t="s">
        <v>201</v>
      </c>
      <c r="S2182" t="s">
        <v>202</v>
      </c>
      <c r="T2182" t="s">
        <v>203</v>
      </c>
      <c r="U2182" t="s">
        <v>3344</v>
      </c>
      <c r="V2182" t="s">
        <v>3345</v>
      </c>
      <c r="W2182" t="s">
        <v>658</v>
      </c>
    </row>
    <row r="2183" spans="1:23" x14ac:dyDescent="0.25">
      <c r="A2183" s="15">
        <v>43273</v>
      </c>
      <c r="B2183" t="s">
        <v>319</v>
      </c>
      <c r="C2183" t="s">
        <v>211</v>
      </c>
      <c r="E2183" t="s">
        <v>195</v>
      </c>
      <c r="F2183">
        <v>110.63</v>
      </c>
      <c r="G2183">
        <v>110.63</v>
      </c>
      <c r="H2183" t="s">
        <v>196</v>
      </c>
      <c r="I2183" t="s">
        <v>197</v>
      </c>
      <c r="J2183">
        <v>110.63</v>
      </c>
      <c r="K2183">
        <v>110.63</v>
      </c>
      <c r="L2183" t="s">
        <v>319</v>
      </c>
      <c r="M2183" t="s">
        <v>198</v>
      </c>
      <c r="N2183" t="s">
        <v>316</v>
      </c>
      <c r="O2183">
        <v>0</v>
      </c>
      <c r="P2183" t="s">
        <v>200</v>
      </c>
      <c r="Q2183">
        <v>54118</v>
      </c>
      <c r="R2183" t="s">
        <v>201</v>
      </c>
      <c r="S2183" t="s">
        <v>202</v>
      </c>
      <c r="T2183" t="s">
        <v>203</v>
      </c>
      <c r="U2183" t="s">
        <v>3344</v>
      </c>
      <c r="V2183" t="s">
        <v>3345</v>
      </c>
      <c r="W2183" t="s">
        <v>658</v>
      </c>
    </row>
    <row r="2184" spans="1:23" x14ac:dyDescent="0.25">
      <c r="A2184" s="15">
        <v>43273</v>
      </c>
      <c r="B2184" t="s">
        <v>225</v>
      </c>
      <c r="C2184" t="s">
        <v>194</v>
      </c>
      <c r="E2184" t="s">
        <v>195</v>
      </c>
      <c r="F2184">
        <v>340.85</v>
      </c>
      <c r="G2184">
        <v>340.85</v>
      </c>
      <c r="H2184" t="s">
        <v>196</v>
      </c>
      <c r="I2184" t="s">
        <v>197</v>
      </c>
      <c r="J2184">
        <v>340.85</v>
      </c>
      <c r="K2184">
        <v>340.85</v>
      </c>
      <c r="L2184" t="s">
        <v>225</v>
      </c>
      <c r="M2184" t="s">
        <v>198</v>
      </c>
      <c r="N2184" t="s">
        <v>199</v>
      </c>
      <c r="O2184">
        <v>0</v>
      </c>
      <c r="P2184" t="s">
        <v>200</v>
      </c>
      <c r="Q2184">
        <v>54211</v>
      </c>
      <c r="R2184" t="s">
        <v>201</v>
      </c>
      <c r="S2184" t="s">
        <v>202</v>
      </c>
      <c r="T2184" t="s">
        <v>203</v>
      </c>
      <c r="U2184" t="s">
        <v>3346</v>
      </c>
      <c r="V2184" t="s">
        <v>3347</v>
      </c>
      <c r="W2184" t="s">
        <v>658</v>
      </c>
    </row>
    <row r="2185" spans="1:23" x14ac:dyDescent="0.25">
      <c r="A2185" s="15">
        <v>43273</v>
      </c>
      <c r="B2185" t="s">
        <v>225</v>
      </c>
      <c r="C2185" t="s">
        <v>194</v>
      </c>
      <c r="E2185" t="s">
        <v>195</v>
      </c>
      <c r="F2185">
        <v>221.7</v>
      </c>
      <c r="G2185">
        <v>221.7</v>
      </c>
      <c r="H2185" t="s">
        <v>196</v>
      </c>
      <c r="I2185" t="s">
        <v>197</v>
      </c>
      <c r="J2185">
        <v>221.7</v>
      </c>
      <c r="K2185">
        <v>221.7</v>
      </c>
      <c r="L2185" t="s">
        <v>225</v>
      </c>
      <c r="M2185" t="s">
        <v>198</v>
      </c>
      <c r="N2185" t="s">
        <v>199</v>
      </c>
      <c r="O2185">
        <v>0</v>
      </c>
      <c r="P2185" t="s">
        <v>200</v>
      </c>
      <c r="Q2185">
        <v>54212</v>
      </c>
      <c r="R2185" t="s">
        <v>201</v>
      </c>
      <c r="S2185" t="s">
        <v>202</v>
      </c>
      <c r="T2185" t="s">
        <v>203</v>
      </c>
      <c r="U2185" t="s">
        <v>3348</v>
      </c>
      <c r="V2185" t="s">
        <v>3349</v>
      </c>
      <c r="W2185" t="s">
        <v>658</v>
      </c>
    </row>
    <row r="2186" spans="1:23" x14ac:dyDescent="0.25">
      <c r="A2186" s="15">
        <v>43273</v>
      </c>
      <c r="B2186" t="s">
        <v>225</v>
      </c>
      <c r="C2186" t="s">
        <v>194</v>
      </c>
      <c r="E2186" t="s">
        <v>195</v>
      </c>
      <c r="F2186">
        <v>3002.21</v>
      </c>
      <c r="G2186">
        <v>3002.21</v>
      </c>
      <c r="H2186" t="s">
        <v>196</v>
      </c>
      <c r="I2186" t="s">
        <v>197</v>
      </c>
      <c r="J2186">
        <v>3002.21</v>
      </c>
      <c r="K2186">
        <v>3002.21</v>
      </c>
      <c r="L2186" t="s">
        <v>225</v>
      </c>
      <c r="M2186" t="s">
        <v>198</v>
      </c>
      <c r="N2186" t="s">
        <v>199</v>
      </c>
      <c r="O2186">
        <v>0</v>
      </c>
      <c r="P2186" t="s">
        <v>200</v>
      </c>
      <c r="Q2186">
        <v>54213</v>
      </c>
      <c r="R2186" t="s">
        <v>201</v>
      </c>
      <c r="S2186" t="s">
        <v>202</v>
      </c>
      <c r="T2186" t="s">
        <v>203</v>
      </c>
      <c r="U2186" t="s">
        <v>3350</v>
      </c>
      <c r="V2186" t="s">
        <v>3351</v>
      </c>
      <c r="W2186" t="s">
        <v>658</v>
      </c>
    </row>
    <row r="2187" spans="1:23" x14ac:dyDescent="0.25">
      <c r="A2187" s="15">
        <v>43273</v>
      </c>
      <c r="B2187" t="s">
        <v>257</v>
      </c>
      <c r="C2187" t="s">
        <v>208</v>
      </c>
      <c r="E2187" t="s">
        <v>195</v>
      </c>
      <c r="F2187">
        <v>31.68</v>
      </c>
      <c r="G2187">
        <v>31.68</v>
      </c>
      <c r="H2187" t="s">
        <v>196</v>
      </c>
      <c r="I2187" t="s">
        <v>197</v>
      </c>
      <c r="J2187">
        <v>31.68</v>
      </c>
      <c r="K2187">
        <v>31.68</v>
      </c>
      <c r="L2187" t="s">
        <v>257</v>
      </c>
      <c r="M2187" t="s">
        <v>198</v>
      </c>
      <c r="N2187" t="s">
        <v>199</v>
      </c>
      <c r="O2187">
        <v>0</v>
      </c>
      <c r="P2187" t="s">
        <v>200</v>
      </c>
      <c r="Q2187">
        <v>54343</v>
      </c>
      <c r="R2187" t="s">
        <v>201</v>
      </c>
      <c r="S2187" t="s">
        <v>202</v>
      </c>
      <c r="T2187" t="s">
        <v>203</v>
      </c>
      <c r="U2187" t="s">
        <v>3352</v>
      </c>
      <c r="V2187" t="s">
        <v>3353</v>
      </c>
      <c r="W2187" t="s">
        <v>658</v>
      </c>
    </row>
    <row r="2188" spans="1:23" x14ac:dyDescent="0.25">
      <c r="A2188" s="15">
        <v>43273</v>
      </c>
      <c r="B2188" t="s">
        <v>228</v>
      </c>
      <c r="C2188" t="s">
        <v>208</v>
      </c>
      <c r="E2188" t="s">
        <v>195</v>
      </c>
      <c r="F2188">
        <v>1100.08</v>
      </c>
      <c r="G2188">
        <v>1100.08</v>
      </c>
      <c r="H2188" t="s">
        <v>196</v>
      </c>
      <c r="I2188" t="s">
        <v>197</v>
      </c>
      <c r="J2188">
        <v>1100.08</v>
      </c>
      <c r="K2188">
        <v>1100.08</v>
      </c>
      <c r="L2188" t="s">
        <v>228</v>
      </c>
      <c r="M2188" t="s">
        <v>198</v>
      </c>
      <c r="N2188" t="s">
        <v>199</v>
      </c>
      <c r="O2188">
        <v>0</v>
      </c>
      <c r="P2188" t="s">
        <v>200</v>
      </c>
      <c r="Q2188">
        <v>54344</v>
      </c>
      <c r="R2188" t="s">
        <v>201</v>
      </c>
      <c r="S2188" t="s">
        <v>202</v>
      </c>
      <c r="T2188" t="s">
        <v>203</v>
      </c>
      <c r="U2188" t="s">
        <v>3354</v>
      </c>
      <c r="V2188" t="s">
        <v>3355</v>
      </c>
      <c r="W2188" t="s">
        <v>658</v>
      </c>
    </row>
    <row r="2189" spans="1:23" x14ac:dyDescent="0.25">
      <c r="A2189" s="15">
        <v>43273</v>
      </c>
      <c r="B2189" t="s">
        <v>310</v>
      </c>
      <c r="C2189" t="s">
        <v>212</v>
      </c>
      <c r="E2189" t="s">
        <v>195</v>
      </c>
      <c r="F2189">
        <v>99.37</v>
      </c>
      <c r="G2189">
        <v>99.37</v>
      </c>
      <c r="H2189" t="s">
        <v>196</v>
      </c>
      <c r="I2189" t="s">
        <v>197</v>
      </c>
      <c r="J2189">
        <v>99.37</v>
      </c>
      <c r="K2189">
        <v>99.37</v>
      </c>
      <c r="L2189" t="s">
        <v>310</v>
      </c>
      <c r="M2189" t="s">
        <v>198</v>
      </c>
      <c r="N2189" t="s">
        <v>307</v>
      </c>
      <c r="O2189">
        <v>0</v>
      </c>
      <c r="P2189" t="s">
        <v>200</v>
      </c>
      <c r="Q2189">
        <v>54670</v>
      </c>
      <c r="R2189" t="s">
        <v>201</v>
      </c>
      <c r="S2189" t="s">
        <v>202</v>
      </c>
      <c r="T2189" t="s">
        <v>203</v>
      </c>
      <c r="U2189" t="s">
        <v>3356</v>
      </c>
      <c r="V2189" t="s">
        <v>3357</v>
      </c>
      <c r="W2189" t="s">
        <v>658</v>
      </c>
    </row>
    <row r="2190" spans="1:23" x14ac:dyDescent="0.25">
      <c r="A2190" s="15">
        <v>43274</v>
      </c>
      <c r="B2190" t="s">
        <v>285</v>
      </c>
      <c r="C2190" t="s">
        <v>211</v>
      </c>
      <c r="E2190" t="s">
        <v>195</v>
      </c>
      <c r="F2190">
        <v>753.42</v>
      </c>
      <c r="G2190">
        <v>753.42</v>
      </c>
      <c r="H2190" t="s">
        <v>196</v>
      </c>
      <c r="I2190" t="s">
        <v>197</v>
      </c>
      <c r="J2190">
        <v>753.42</v>
      </c>
      <c r="K2190">
        <v>753.42</v>
      </c>
      <c r="L2190" t="s">
        <v>285</v>
      </c>
      <c r="M2190" t="s">
        <v>198</v>
      </c>
      <c r="N2190" t="s">
        <v>199</v>
      </c>
      <c r="O2190">
        <v>0</v>
      </c>
      <c r="P2190" t="s">
        <v>200</v>
      </c>
      <c r="Q2190">
        <v>54327</v>
      </c>
      <c r="R2190" t="s">
        <v>201</v>
      </c>
      <c r="S2190" t="s">
        <v>202</v>
      </c>
      <c r="T2190" t="s">
        <v>203</v>
      </c>
      <c r="U2190" t="s">
        <v>3358</v>
      </c>
      <c r="V2190" t="s">
        <v>3359</v>
      </c>
      <c r="W2190" t="s">
        <v>658</v>
      </c>
    </row>
    <row r="2191" spans="1:23" x14ac:dyDescent="0.25">
      <c r="A2191" s="15">
        <v>43274</v>
      </c>
      <c r="B2191" t="s">
        <v>285</v>
      </c>
      <c r="C2191" t="s">
        <v>212</v>
      </c>
      <c r="E2191" t="s">
        <v>195</v>
      </c>
      <c r="F2191">
        <v>3282.54</v>
      </c>
      <c r="G2191">
        <v>3282.54</v>
      </c>
      <c r="H2191" t="s">
        <v>196</v>
      </c>
      <c r="I2191" t="s">
        <v>197</v>
      </c>
      <c r="J2191">
        <v>3282.54</v>
      </c>
      <c r="K2191">
        <v>3282.54</v>
      </c>
      <c r="L2191" t="s">
        <v>285</v>
      </c>
      <c r="M2191" t="s">
        <v>198</v>
      </c>
      <c r="N2191" t="s">
        <v>199</v>
      </c>
      <c r="O2191">
        <v>0</v>
      </c>
      <c r="P2191" t="s">
        <v>200</v>
      </c>
      <c r="Q2191">
        <v>54337</v>
      </c>
      <c r="R2191" t="s">
        <v>201</v>
      </c>
      <c r="S2191" t="s">
        <v>202</v>
      </c>
      <c r="T2191" t="s">
        <v>203</v>
      </c>
      <c r="U2191" t="s">
        <v>3360</v>
      </c>
      <c r="V2191" t="s">
        <v>3361</v>
      </c>
      <c r="W2191" t="s">
        <v>658</v>
      </c>
    </row>
    <row r="2192" spans="1:23" x14ac:dyDescent="0.25">
      <c r="A2192" s="15">
        <v>43274</v>
      </c>
      <c r="B2192" t="s">
        <v>285</v>
      </c>
      <c r="C2192" t="s">
        <v>208</v>
      </c>
      <c r="E2192" t="s">
        <v>195</v>
      </c>
      <c r="F2192">
        <v>4320.76</v>
      </c>
      <c r="G2192">
        <v>4320.76</v>
      </c>
      <c r="H2192" t="s">
        <v>196</v>
      </c>
      <c r="I2192" t="s">
        <v>197</v>
      </c>
      <c r="J2192">
        <v>4320.76</v>
      </c>
      <c r="K2192">
        <v>4320.76</v>
      </c>
      <c r="L2192" t="s">
        <v>285</v>
      </c>
      <c r="M2192" t="s">
        <v>198</v>
      </c>
      <c r="N2192" t="s">
        <v>199</v>
      </c>
      <c r="O2192">
        <v>0</v>
      </c>
      <c r="P2192" t="s">
        <v>200</v>
      </c>
      <c r="Q2192">
        <v>54347</v>
      </c>
      <c r="R2192" t="s">
        <v>201</v>
      </c>
      <c r="S2192" t="s">
        <v>202</v>
      </c>
      <c r="T2192" t="s">
        <v>203</v>
      </c>
      <c r="U2192" t="s">
        <v>3362</v>
      </c>
      <c r="V2192" t="s">
        <v>3363</v>
      </c>
      <c r="W2192" t="s">
        <v>658</v>
      </c>
    </row>
    <row r="2193" spans="1:23" x14ac:dyDescent="0.25">
      <c r="A2193" s="15">
        <v>43274</v>
      </c>
      <c r="B2193" t="s">
        <v>285</v>
      </c>
      <c r="C2193" t="s">
        <v>211</v>
      </c>
      <c r="E2193" t="s">
        <v>195</v>
      </c>
      <c r="F2193">
        <v>-183.48</v>
      </c>
      <c r="G2193">
        <v>183.48</v>
      </c>
      <c r="H2193" t="s">
        <v>217</v>
      </c>
      <c r="I2193" t="s">
        <v>218</v>
      </c>
      <c r="J2193">
        <v>183.48</v>
      </c>
      <c r="K2193">
        <v>-183.48</v>
      </c>
      <c r="L2193" t="s">
        <v>285</v>
      </c>
      <c r="M2193" t="s">
        <v>198</v>
      </c>
      <c r="N2193" t="s">
        <v>199</v>
      </c>
      <c r="O2193">
        <v>0</v>
      </c>
      <c r="P2193" t="s">
        <v>200</v>
      </c>
      <c r="Q2193">
        <v>54437</v>
      </c>
      <c r="R2193" t="s">
        <v>201</v>
      </c>
      <c r="S2193" t="s">
        <v>202</v>
      </c>
      <c r="T2193" t="s">
        <v>203</v>
      </c>
      <c r="U2193" t="s">
        <v>3364</v>
      </c>
      <c r="V2193" t="s">
        <v>3365</v>
      </c>
      <c r="W2193" t="s">
        <v>658</v>
      </c>
    </row>
    <row r="2194" spans="1:23" x14ac:dyDescent="0.25">
      <c r="A2194" s="15">
        <v>43274</v>
      </c>
      <c r="B2194" t="s">
        <v>306</v>
      </c>
      <c r="C2194" t="s">
        <v>208</v>
      </c>
      <c r="E2194" t="s">
        <v>195</v>
      </c>
      <c r="F2194">
        <v>16.95</v>
      </c>
      <c r="G2194">
        <v>16.95</v>
      </c>
      <c r="H2194" t="s">
        <v>196</v>
      </c>
      <c r="I2194" t="s">
        <v>197</v>
      </c>
      <c r="J2194">
        <v>16.95</v>
      </c>
      <c r="K2194">
        <v>16.95</v>
      </c>
      <c r="L2194" t="s">
        <v>306</v>
      </c>
      <c r="M2194" t="s">
        <v>198</v>
      </c>
      <c r="N2194" t="s">
        <v>307</v>
      </c>
      <c r="O2194">
        <v>0</v>
      </c>
      <c r="P2194" t="s">
        <v>200</v>
      </c>
      <c r="Q2194">
        <v>54456</v>
      </c>
      <c r="R2194" t="s">
        <v>201</v>
      </c>
      <c r="S2194" t="s">
        <v>202</v>
      </c>
      <c r="T2194" t="s">
        <v>203</v>
      </c>
      <c r="U2194" t="s">
        <v>3366</v>
      </c>
      <c r="V2194" t="s">
        <v>3367</v>
      </c>
      <c r="W2194" t="s">
        <v>658</v>
      </c>
    </row>
    <row r="2195" spans="1:23" x14ac:dyDescent="0.25">
      <c r="A2195" s="15">
        <v>43274</v>
      </c>
      <c r="B2195" t="s">
        <v>544</v>
      </c>
      <c r="C2195" t="s">
        <v>211</v>
      </c>
      <c r="E2195" t="s">
        <v>195</v>
      </c>
      <c r="F2195">
        <v>1.67</v>
      </c>
      <c r="G2195">
        <v>1.67</v>
      </c>
      <c r="H2195" t="s">
        <v>196</v>
      </c>
      <c r="I2195" t="s">
        <v>197</v>
      </c>
      <c r="J2195">
        <v>1.67</v>
      </c>
      <c r="K2195">
        <v>1.67</v>
      </c>
      <c r="L2195" t="s">
        <v>544</v>
      </c>
      <c r="M2195" t="s">
        <v>198</v>
      </c>
      <c r="N2195" t="s">
        <v>307</v>
      </c>
      <c r="O2195">
        <v>0</v>
      </c>
      <c r="P2195" t="s">
        <v>200</v>
      </c>
      <c r="Q2195">
        <v>54457</v>
      </c>
      <c r="R2195" t="s">
        <v>201</v>
      </c>
      <c r="S2195" t="s">
        <v>202</v>
      </c>
      <c r="T2195" t="s">
        <v>203</v>
      </c>
      <c r="U2195" t="s">
        <v>3368</v>
      </c>
      <c r="V2195" t="s">
        <v>3369</v>
      </c>
      <c r="W2195" t="s">
        <v>658</v>
      </c>
    </row>
    <row r="2196" spans="1:23" x14ac:dyDescent="0.25">
      <c r="A2196" s="15">
        <v>43275</v>
      </c>
      <c r="B2196" t="s">
        <v>216</v>
      </c>
      <c r="C2196" t="s">
        <v>212</v>
      </c>
      <c r="E2196" t="s">
        <v>195</v>
      </c>
      <c r="F2196">
        <v>28.94</v>
      </c>
      <c r="G2196">
        <v>28.94</v>
      </c>
      <c r="H2196" t="s">
        <v>196</v>
      </c>
      <c r="I2196" t="s">
        <v>197</v>
      </c>
      <c r="J2196">
        <v>28.94</v>
      </c>
      <c r="K2196">
        <v>28.94</v>
      </c>
      <c r="L2196" t="s">
        <v>216</v>
      </c>
      <c r="M2196" t="s">
        <v>198</v>
      </c>
      <c r="N2196" t="s">
        <v>199</v>
      </c>
      <c r="O2196">
        <v>0</v>
      </c>
      <c r="P2196" t="s">
        <v>200</v>
      </c>
      <c r="Q2196">
        <v>54429</v>
      </c>
      <c r="R2196" t="s">
        <v>201</v>
      </c>
      <c r="S2196" t="s">
        <v>202</v>
      </c>
      <c r="T2196" t="s">
        <v>203</v>
      </c>
      <c r="U2196" t="s">
        <v>3370</v>
      </c>
      <c r="V2196" t="s">
        <v>3371</v>
      </c>
      <c r="W2196" t="s">
        <v>658</v>
      </c>
    </row>
    <row r="2197" spans="1:23" x14ac:dyDescent="0.25">
      <c r="A2197" s="15">
        <v>43275</v>
      </c>
      <c r="B2197" t="s">
        <v>216</v>
      </c>
      <c r="C2197" t="s">
        <v>212</v>
      </c>
      <c r="E2197" t="s">
        <v>195</v>
      </c>
      <c r="F2197">
        <v>37.08</v>
      </c>
      <c r="G2197">
        <v>37.08</v>
      </c>
      <c r="H2197" t="s">
        <v>196</v>
      </c>
      <c r="I2197" t="s">
        <v>197</v>
      </c>
      <c r="J2197">
        <v>37.08</v>
      </c>
      <c r="K2197">
        <v>37.08</v>
      </c>
      <c r="L2197" t="s">
        <v>216</v>
      </c>
      <c r="M2197" t="s">
        <v>198</v>
      </c>
      <c r="N2197" t="s">
        <v>199</v>
      </c>
      <c r="O2197">
        <v>0</v>
      </c>
      <c r="P2197" t="s">
        <v>200</v>
      </c>
      <c r="Q2197">
        <v>54430</v>
      </c>
      <c r="R2197" t="s">
        <v>201</v>
      </c>
      <c r="S2197" t="s">
        <v>202</v>
      </c>
      <c r="T2197" t="s">
        <v>203</v>
      </c>
      <c r="U2197" t="s">
        <v>3370</v>
      </c>
      <c r="V2197" t="s">
        <v>3372</v>
      </c>
      <c r="W2197" t="s">
        <v>658</v>
      </c>
    </row>
    <row r="2198" spans="1:23" x14ac:dyDescent="0.25">
      <c r="A2198" s="15">
        <v>43276</v>
      </c>
      <c r="B2198" t="s">
        <v>225</v>
      </c>
      <c r="C2198" t="s">
        <v>194</v>
      </c>
      <c r="E2198" t="s">
        <v>195</v>
      </c>
      <c r="F2198">
        <v>272.88</v>
      </c>
      <c r="G2198">
        <v>272.88</v>
      </c>
      <c r="H2198" t="s">
        <v>196</v>
      </c>
      <c r="I2198" t="s">
        <v>197</v>
      </c>
      <c r="J2198">
        <v>272.88</v>
      </c>
      <c r="K2198">
        <v>272.88</v>
      </c>
      <c r="L2198" t="s">
        <v>225</v>
      </c>
      <c r="M2198" t="s">
        <v>198</v>
      </c>
      <c r="N2198" t="s">
        <v>199</v>
      </c>
      <c r="O2198">
        <v>0</v>
      </c>
      <c r="P2198" t="s">
        <v>200</v>
      </c>
      <c r="Q2198">
        <v>54283</v>
      </c>
      <c r="R2198" t="s">
        <v>201</v>
      </c>
      <c r="S2198" t="s">
        <v>202</v>
      </c>
      <c r="T2198" t="s">
        <v>203</v>
      </c>
      <c r="U2198" t="s">
        <v>3373</v>
      </c>
      <c r="V2198" t="s">
        <v>3374</v>
      </c>
      <c r="W2198" t="s">
        <v>658</v>
      </c>
    </row>
    <row r="2199" spans="1:23" x14ac:dyDescent="0.25">
      <c r="A2199" s="15">
        <v>43276</v>
      </c>
      <c r="B2199" t="s">
        <v>225</v>
      </c>
      <c r="C2199" t="s">
        <v>194</v>
      </c>
      <c r="E2199" t="s">
        <v>195</v>
      </c>
      <c r="F2199">
        <v>249.69</v>
      </c>
      <c r="G2199">
        <v>249.69</v>
      </c>
      <c r="H2199" t="s">
        <v>196</v>
      </c>
      <c r="I2199" t="s">
        <v>197</v>
      </c>
      <c r="J2199">
        <v>249.69</v>
      </c>
      <c r="K2199">
        <v>249.69</v>
      </c>
      <c r="L2199" t="s">
        <v>225</v>
      </c>
      <c r="M2199" t="s">
        <v>198</v>
      </c>
      <c r="N2199" t="s">
        <v>199</v>
      </c>
      <c r="O2199">
        <v>0</v>
      </c>
      <c r="P2199" t="s">
        <v>200</v>
      </c>
      <c r="Q2199">
        <v>54331</v>
      </c>
      <c r="R2199" t="s">
        <v>201</v>
      </c>
      <c r="S2199" t="s">
        <v>202</v>
      </c>
      <c r="T2199" t="s">
        <v>203</v>
      </c>
      <c r="U2199" t="s">
        <v>3375</v>
      </c>
      <c r="V2199" t="s">
        <v>3376</v>
      </c>
      <c r="W2199" t="s">
        <v>658</v>
      </c>
    </row>
    <row r="2200" spans="1:23" x14ac:dyDescent="0.25">
      <c r="A2200" s="15">
        <v>43277</v>
      </c>
      <c r="B2200" t="s">
        <v>228</v>
      </c>
      <c r="C2200" t="s">
        <v>208</v>
      </c>
      <c r="E2200" t="s">
        <v>195</v>
      </c>
      <c r="F2200">
        <v>137.63999999999999</v>
      </c>
      <c r="G2200">
        <v>137.63999999999999</v>
      </c>
      <c r="H2200" t="s">
        <v>196</v>
      </c>
      <c r="I2200" t="s">
        <v>197</v>
      </c>
      <c r="J2200">
        <v>137.63999999999999</v>
      </c>
      <c r="K2200">
        <v>137.63999999999999</v>
      </c>
      <c r="L2200" t="s">
        <v>228</v>
      </c>
      <c r="M2200" t="s">
        <v>198</v>
      </c>
      <c r="N2200" t="s">
        <v>199</v>
      </c>
      <c r="O2200">
        <v>0</v>
      </c>
      <c r="P2200" t="s">
        <v>200</v>
      </c>
      <c r="Q2200">
        <v>54329</v>
      </c>
      <c r="R2200" t="s">
        <v>201</v>
      </c>
      <c r="S2200" t="s">
        <v>202</v>
      </c>
      <c r="T2200" t="s">
        <v>203</v>
      </c>
      <c r="U2200" t="s">
        <v>3377</v>
      </c>
      <c r="V2200" t="s">
        <v>3378</v>
      </c>
      <c r="W2200" t="s">
        <v>658</v>
      </c>
    </row>
    <row r="2201" spans="1:23" x14ac:dyDescent="0.25">
      <c r="A2201" s="15">
        <v>43277</v>
      </c>
      <c r="B2201" t="s">
        <v>295</v>
      </c>
      <c r="C2201" t="s">
        <v>211</v>
      </c>
      <c r="E2201" t="s">
        <v>195</v>
      </c>
      <c r="F2201">
        <v>850</v>
      </c>
      <c r="G2201">
        <v>850</v>
      </c>
      <c r="H2201" t="s">
        <v>196</v>
      </c>
      <c r="I2201" t="s">
        <v>197</v>
      </c>
      <c r="J2201">
        <v>850</v>
      </c>
      <c r="K2201">
        <v>850</v>
      </c>
      <c r="L2201" t="s">
        <v>295</v>
      </c>
      <c r="M2201" t="s">
        <v>198</v>
      </c>
      <c r="N2201" t="s">
        <v>199</v>
      </c>
      <c r="O2201">
        <v>0</v>
      </c>
      <c r="P2201" t="s">
        <v>200</v>
      </c>
      <c r="Q2201">
        <v>54389</v>
      </c>
      <c r="R2201" t="s">
        <v>201</v>
      </c>
      <c r="S2201" t="s">
        <v>202</v>
      </c>
      <c r="T2201" t="s">
        <v>203</v>
      </c>
      <c r="U2201" t="s">
        <v>3379</v>
      </c>
      <c r="V2201" t="s">
        <v>3380</v>
      </c>
      <c r="W2201" t="s">
        <v>658</v>
      </c>
    </row>
    <row r="2202" spans="1:23" x14ac:dyDescent="0.25">
      <c r="A2202" s="15">
        <v>43277</v>
      </c>
      <c r="B2202" t="s">
        <v>216</v>
      </c>
      <c r="C2202" t="s">
        <v>212</v>
      </c>
      <c r="E2202" t="s">
        <v>195</v>
      </c>
      <c r="F2202">
        <v>248.03</v>
      </c>
      <c r="G2202">
        <v>248.03</v>
      </c>
      <c r="H2202" t="s">
        <v>196</v>
      </c>
      <c r="I2202" t="s">
        <v>197</v>
      </c>
      <c r="J2202">
        <v>248.03</v>
      </c>
      <c r="K2202">
        <v>248.03</v>
      </c>
      <c r="L2202" t="s">
        <v>216</v>
      </c>
      <c r="M2202" t="s">
        <v>198</v>
      </c>
      <c r="N2202" t="s">
        <v>199</v>
      </c>
      <c r="O2202">
        <v>0</v>
      </c>
      <c r="P2202" t="s">
        <v>200</v>
      </c>
      <c r="Q2202">
        <v>54412</v>
      </c>
      <c r="R2202" t="s">
        <v>201</v>
      </c>
      <c r="S2202" t="s">
        <v>202</v>
      </c>
      <c r="T2202" t="s">
        <v>203</v>
      </c>
      <c r="U2202" t="s">
        <v>3381</v>
      </c>
      <c r="V2202" t="s">
        <v>3382</v>
      </c>
      <c r="W2202" t="s">
        <v>658</v>
      </c>
    </row>
    <row r="2203" spans="1:23" x14ac:dyDescent="0.25">
      <c r="A2203" s="15">
        <v>43277</v>
      </c>
      <c r="B2203" t="s">
        <v>216</v>
      </c>
      <c r="C2203" t="s">
        <v>212</v>
      </c>
      <c r="E2203" t="s">
        <v>195</v>
      </c>
      <c r="F2203">
        <v>30.39</v>
      </c>
      <c r="G2203">
        <v>30.39</v>
      </c>
      <c r="H2203" t="s">
        <v>196</v>
      </c>
      <c r="I2203" t="s">
        <v>197</v>
      </c>
      <c r="J2203">
        <v>30.39</v>
      </c>
      <c r="K2203">
        <v>30.39</v>
      </c>
      <c r="L2203" t="s">
        <v>216</v>
      </c>
      <c r="M2203" t="s">
        <v>198</v>
      </c>
      <c r="N2203" t="s">
        <v>199</v>
      </c>
      <c r="O2203">
        <v>0</v>
      </c>
      <c r="P2203" t="s">
        <v>200</v>
      </c>
      <c r="Q2203">
        <v>54413</v>
      </c>
      <c r="R2203" t="s">
        <v>201</v>
      </c>
      <c r="S2203" t="s">
        <v>202</v>
      </c>
      <c r="T2203" t="s">
        <v>203</v>
      </c>
      <c r="U2203" t="s">
        <v>3381</v>
      </c>
      <c r="V2203" t="s">
        <v>3383</v>
      </c>
      <c r="W2203" t="s">
        <v>658</v>
      </c>
    </row>
    <row r="2204" spans="1:23" x14ac:dyDescent="0.25">
      <c r="A2204" s="15">
        <v>43277</v>
      </c>
      <c r="B2204" t="s">
        <v>632</v>
      </c>
      <c r="C2204" t="s">
        <v>208</v>
      </c>
      <c r="E2204" t="s">
        <v>195</v>
      </c>
      <c r="F2204">
        <v>117.8</v>
      </c>
      <c r="G2204">
        <v>117.8</v>
      </c>
      <c r="H2204" t="s">
        <v>196</v>
      </c>
      <c r="I2204" t="s">
        <v>197</v>
      </c>
      <c r="J2204">
        <v>117.8</v>
      </c>
      <c r="K2204">
        <v>117.8</v>
      </c>
      <c r="L2204" t="s">
        <v>632</v>
      </c>
      <c r="M2204" t="s">
        <v>198</v>
      </c>
      <c r="N2204" t="s">
        <v>199</v>
      </c>
      <c r="O2204">
        <v>0</v>
      </c>
      <c r="P2204" t="s">
        <v>200</v>
      </c>
      <c r="Q2204">
        <v>54856</v>
      </c>
      <c r="R2204" t="s">
        <v>201</v>
      </c>
      <c r="S2204" t="s">
        <v>202</v>
      </c>
      <c r="T2204" t="s">
        <v>203</v>
      </c>
      <c r="U2204" t="s">
        <v>3384</v>
      </c>
      <c r="V2204" t="s">
        <v>3385</v>
      </c>
      <c r="W2204" t="s">
        <v>658</v>
      </c>
    </row>
    <row r="2205" spans="1:23" x14ac:dyDescent="0.25">
      <c r="A2205" s="15">
        <v>43277</v>
      </c>
      <c r="B2205" t="s">
        <v>225</v>
      </c>
      <c r="C2205" t="s">
        <v>194</v>
      </c>
      <c r="E2205" t="s">
        <v>195</v>
      </c>
      <c r="F2205">
        <v>49.5</v>
      </c>
      <c r="G2205">
        <v>49.5</v>
      </c>
      <c r="H2205" t="s">
        <v>196</v>
      </c>
      <c r="I2205" t="s">
        <v>197</v>
      </c>
      <c r="J2205">
        <v>49.5</v>
      </c>
      <c r="K2205">
        <v>49.5</v>
      </c>
      <c r="L2205" t="s">
        <v>225</v>
      </c>
      <c r="M2205" t="s">
        <v>198</v>
      </c>
      <c r="N2205" t="s">
        <v>199</v>
      </c>
      <c r="O2205">
        <v>0</v>
      </c>
      <c r="P2205" t="s">
        <v>200</v>
      </c>
      <c r="Q2205">
        <v>54870</v>
      </c>
      <c r="R2205" t="s">
        <v>201</v>
      </c>
      <c r="S2205" t="s">
        <v>202</v>
      </c>
      <c r="T2205" t="s">
        <v>203</v>
      </c>
      <c r="U2205" t="s">
        <v>3386</v>
      </c>
      <c r="V2205" t="s">
        <v>3387</v>
      </c>
      <c r="W2205" t="s">
        <v>658</v>
      </c>
    </row>
    <row r="2206" spans="1:23" x14ac:dyDescent="0.25">
      <c r="A2206" s="15">
        <v>43277</v>
      </c>
      <c r="B2206" t="s">
        <v>458</v>
      </c>
      <c r="C2206" t="s">
        <v>194</v>
      </c>
      <c r="E2206" t="s">
        <v>195</v>
      </c>
      <c r="F2206">
        <v>1421.04</v>
      </c>
      <c r="G2206">
        <v>1421.04</v>
      </c>
      <c r="H2206" t="s">
        <v>196</v>
      </c>
      <c r="I2206" t="s">
        <v>197</v>
      </c>
      <c r="J2206">
        <v>1421.04</v>
      </c>
      <c r="K2206">
        <v>1421.04</v>
      </c>
      <c r="L2206" t="s">
        <v>458</v>
      </c>
      <c r="M2206" t="s">
        <v>198</v>
      </c>
      <c r="N2206" t="s">
        <v>199</v>
      </c>
      <c r="O2206">
        <v>0</v>
      </c>
      <c r="P2206" t="s">
        <v>200</v>
      </c>
      <c r="Q2206">
        <v>56154</v>
      </c>
      <c r="R2206" t="s">
        <v>201</v>
      </c>
      <c r="S2206" t="s">
        <v>202</v>
      </c>
      <c r="T2206" t="s">
        <v>203</v>
      </c>
      <c r="U2206" t="s">
        <v>3388</v>
      </c>
      <c r="V2206" t="s">
        <v>3389</v>
      </c>
      <c r="W2206" t="s">
        <v>658</v>
      </c>
    </row>
    <row r="2207" spans="1:23" x14ac:dyDescent="0.25">
      <c r="A2207" s="15">
        <v>43278</v>
      </c>
      <c r="B2207" t="s">
        <v>225</v>
      </c>
      <c r="C2207" t="s">
        <v>194</v>
      </c>
      <c r="E2207" t="s">
        <v>195</v>
      </c>
      <c r="F2207">
        <v>462.88</v>
      </c>
      <c r="G2207">
        <v>462.88</v>
      </c>
      <c r="H2207" t="s">
        <v>196</v>
      </c>
      <c r="I2207" t="s">
        <v>197</v>
      </c>
      <c r="J2207">
        <v>462.88</v>
      </c>
      <c r="K2207">
        <v>462.88</v>
      </c>
      <c r="L2207" t="s">
        <v>225</v>
      </c>
      <c r="M2207" t="s">
        <v>198</v>
      </c>
      <c r="N2207" t="s">
        <v>199</v>
      </c>
      <c r="O2207">
        <v>0</v>
      </c>
      <c r="P2207" t="s">
        <v>200</v>
      </c>
      <c r="Q2207">
        <v>54291</v>
      </c>
      <c r="R2207" t="s">
        <v>201</v>
      </c>
      <c r="S2207" t="s">
        <v>202</v>
      </c>
      <c r="T2207" t="s">
        <v>203</v>
      </c>
      <c r="U2207" t="s">
        <v>3390</v>
      </c>
      <c r="V2207" t="s">
        <v>3391</v>
      </c>
      <c r="W2207" t="s">
        <v>658</v>
      </c>
    </row>
    <row r="2208" spans="1:23" x14ac:dyDescent="0.25">
      <c r="A2208" s="15">
        <v>43278</v>
      </c>
      <c r="B2208" t="s">
        <v>244</v>
      </c>
      <c r="C2208" t="s">
        <v>211</v>
      </c>
      <c r="E2208" t="s">
        <v>195</v>
      </c>
      <c r="F2208">
        <v>170</v>
      </c>
      <c r="G2208">
        <v>170</v>
      </c>
      <c r="H2208" t="s">
        <v>196</v>
      </c>
      <c r="I2208" t="s">
        <v>197</v>
      </c>
      <c r="J2208">
        <v>170</v>
      </c>
      <c r="K2208">
        <v>170</v>
      </c>
      <c r="L2208" t="s">
        <v>244</v>
      </c>
      <c r="M2208" t="s">
        <v>198</v>
      </c>
      <c r="N2208" t="s">
        <v>276</v>
      </c>
      <c r="O2208">
        <v>0</v>
      </c>
      <c r="P2208" t="s">
        <v>200</v>
      </c>
      <c r="Q2208">
        <v>54295</v>
      </c>
      <c r="R2208" t="s">
        <v>201</v>
      </c>
      <c r="S2208" t="s">
        <v>202</v>
      </c>
      <c r="T2208" t="s">
        <v>203</v>
      </c>
      <c r="U2208" t="s">
        <v>3392</v>
      </c>
      <c r="V2208" t="s">
        <v>3393</v>
      </c>
      <c r="W2208" t="s">
        <v>658</v>
      </c>
    </row>
    <row r="2209" spans="1:23" x14ac:dyDescent="0.25">
      <c r="A2209" s="15">
        <v>43278</v>
      </c>
      <c r="B2209" t="s">
        <v>193</v>
      </c>
      <c r="C2209" t="s">
        <v>211</v>
      </c>
      <c r="E2209" t="s">
        <v>195</v>
      </c>
      <c r="F2209">
        <v>22.98</v>
      </c>
      <c r="G2209">
        <v>22.98</v>
      </c>
      <c r="H2209" t="s">
        <v>196</v>
      </c>
      <c r="I2209" t="s">
        <v>197</v>
      </c>
      <c r="J2209">
        <v>22.98</v>
      </c>
      <c r="K2209">
        <v>22.98</v>
      </c>
      <c r="L2209" t="s">
        <v>193</v>
      </c>
      <c r="M2209" t="s">
        <v>198</v>
      </c>
      <c r="N2209" t="s">
        <v>276</v>
      </c>
      <c r="O2209">
        <v>0</v>
      </c>
      <c r="P2209" t="s">
        <v>200</v>
      </c>
      <c r="Q2209">
        <v>54296</v>
      </c>
      <c r="R2209" t="s">
        <v>201</v>
      </c>
      <c r="S2209" t="s">
        <v>202</v>
      </c>
      <c r="T2209" t="s">
        <v>203</v>
      </c>
      <c r="U2209" t="s">
        <v>3392</v>
      </c>
      <c r="V2209" t="s">
        <v>3394</v>
      </c>
      <c r="W2209" t="s">
        <v>658</v>
      </c>
    </row>
    <row r="2210" spans="1:23" x14ac:dyDescent="0.25">
      <c r="A2210" s="15">
        <v>43278</v>
      </c>
      <c r="B2210" t="s">
        <v>216</v>
      </c>
      <c r="C2210" t="s">
        <v>194</v>
      </c>
      <c r="E2210" t="s">
        <v>195</v>
      </c>
      <c r="F2210">
        <v>748.44</v>
      </c>
      <c r="G2210">
        <v>748.44</v>
      </c>
      <c r="H2210" t="s">
        <v>196</v>
      </c>
      <c r="I2210" t="s">
        <v>197</v>
      </c>
      <c r="J2210">
        <v>748.44</v>
      </c>
      <c r="K2210">
        <v>748.44</v>
      </c>
      <c r="L2210" t="s">
        <v>216</v>
      </c>
      <c r="M2210" t="s">
        <v>198</v>
      </c>
      <c r="N2210" t="s">
        <v>199</v>
      </c>
      <c r="O2210">
        <v>0</v>
      </c>
      <c r="P2210" t="s">
        <v>200</v>
      </c>
      <c r="Q2210">
        <v>54298</v>
      </c>
      <c r="R2210" t="s">
        <v>201</v>
      </c>
      <c r="S2210" t="s">
        <v>202</v>
      </c>
      <c r="T2210" t="s">
        <v>203</v>
      </c>
      <c r="U2210" t="s">
        <v>3395</v>
      </c>
      <c r="V2210" t="s">
        <v>3396</v>
      </c>
      <c r="W2210" t="s">
        <v>658</v>
      </c>
    </row>
    <row r="2211" spans="1:23" x14ac:dyDescent="0.25">
      <c r="A2211" s="15">
        <v>43278</v>
      </c>
      <c r="B2211" t="s">
        <v>193</v>
      </c>
      <c r="C2211" t="s">
        <v>208</v>
      </c>
      <c r="E2211" t="s">
        <v>195</v>
      </c>
      <c r="F2211">
        <v>183.27</v>
      </c>
      <c r="G2211">
        <v>183.27</v>
      </c>
      <c r="H2211" t="s">
        <v>196</v>
      </c>
      <c r="I2211" t="s">
        <v>197</v>
      </c>
      <c r="J2211">
        <v>183.27</v>
      </c>
      <c r="K2211">
        <v>183.27</v>
      </c>
      <c r="L2211" t="s">
        <v>193</v>
      </c>
      <c r="M2211" t="s">
        <v>198</v>
      </c>
      <c r="N2211" t="s">
        <v>199</v>
      </c>
      <c r="O2211">
        <v>0</v>
      </c>
      <c r="P2211" t="s">
        <v>200</v>
      </c>
      <c r="Q2211">
        <v>54303</v>
      </c>
      <c r="R2211" t="s">
        <v>201</v>
      </c>
      <c r="S2211" t="s">
        <v>202</v>
      </c>
      <c r="T2211" t="s">
        <v>203</v>
      </c>
      <c r="U2211" t="s">
        <v>3397</v>
      </c>
      <c r="V2211" t="s">
        <v>3398</v>
      </c>
      <c r="W2211" t="s">
        <v>658</v>
      </c>
    </row>
    <row r="2212" spans="1:23" x14ac:dyDescent="0.25">
      <c r="A2212" s="15">
        <v>43278</v>
      </c>
      <c r="B2212" t="s">
        <v>193</v>
      </c>
      <c r="C2212" t="s">
        <v>211</v>
      </c>
      <c r="E2212" t="s">
        <v>195</v>
      </c>
      <c r="F2212">
        <v>32.79</v>
      </c>
      <c r="G2212">
        <v>32.79</v>
      </c>
      <c r="H2212" t="s">
        <v>196</v>
      </c>
      <c r="I2212" t="s">
        <v>197</v>
      </c>
      <c r="J2212">
        <v>32.79</v>
      </c>
      <c r="K2212">
        <v>32.79</v>
      </c>
      <c r="L2212" t="s">
        <v>193</v>
      </c>
      <c r="M2212" t="s">
        <v>198</v>
      </c>
      <c r="N2212" t="s">
        <v>199</v>
      </c>
      <c r="O2212">
        <v>0</v>
      </c>
      <c r="P2212" t="s">
        <v>200</v>
      </c>
      <c r="Q2212">
        <v>54303</v>
      </c>
      <c r="R2212" t="s">
        <v>201</v>
      </c>
      <c r="S2212" t="s">
        <v>202</v>
      </c>
      <c r="T2212" t="s">
        <v>203</v>
      </c>
      <c r="U2212" t="s">
        <v>3397</v>
      </c>
      <c r="V2212" t="s">
        <v>3398</v>
      </c>
      <c r="W2212" t="s">
        <v>658</v>
      </c>
    </row>
    <row r="2213" spans="1:23" x14ac:dyDescent="0.25">
      <c r="A2213" s="15">
        <v>43278</v>
      </c>
      <c r="B2213" t="s">
        <v>193</v>
      </c>
      <c r="C2213" t="s">
        <v>212</v>
      </c>
      <c r="E2213" t="s">
        <v>195</v>
      </c>
      <c r="F2213">
        <v>108.25</v>
      </c>
      <c r="G2213">
        <v>108.25</v>
      </c>
      <c r="H2213" t="s">
        <v>196</v>
      </c>
      <c r="I2213" t="s">
        <v>197</v>
      </c>
      <c r="J2213">
        <v>108.25</v>
      </c>
      <c r="K2213">
        <v>108.25</v>
      </c>
      <c r="L2213" t="s">
        <v>193</v>
      </c>
      <c r="M2213" t="s">
        <v>198</v>
      </c>
      <c r="N2213" t="s">
        <v>199</v>
      </c>
      <c r="O2213">
        <v>0</v>
      </c>
      <c r="P2213" t="s">
        <v>200</v>
      </c>
      <c r="Q2213">
        <v>54303</v>
      </c>
      <c r="R2213" t="s">
        <v>201</v>
      </c>
      <c r="S2213" t="s">
        <v>202</v>
      </c>
      <c r="T2213" t="s">
        <v>203</v>
      </c>
      <c r="U2213" t="s">
        <v>3397</v>
      </c>
      <c r="V2213" t="s">
        <v>3398</v>
      </c>
      <c r="W2213" t="s">
        <v>658</v>
      </c>
    </row>
    <row r="2214" spans="1:23" x14ac:dyDescent="0.25">
      <c r="A2214" s="15">
        <v>43278</v>
      </c>
      <c r="B2214" t="s">
        <v>228</v>
      </c>
      <c r="C2214" t="s">
        <v>208</v>
      </c>
      <c r="E2214" t="s">
        <v>195</v>
      </c>
      <c r="F2214">
        <v>-97.21</v>
      </c>
      <c r="G2214">
        <v>97.21</v>
      </c>
      <c r="H2214" t="s">
        <v>217</v>
      </c>
      <c r="I2214" t="s">
        <v>218</v>
      </c>
      <c r="J2214">
        <v>97.21</v>
      </c>
      <c r="K2214">
        <v>-97.21</v>
      </c>
      <c r="L2214" t="s">
        <v>228</v>
      </c>
      <c r="M2214" t="s">
        <v>198</v>
      </c>
      <c r="N2214" t="s">
        <v>199</v>
      </c>
      <c r="O2214">
        <v>0</v>
      </c>
      <c r="P2214" t="s">
        <v>200</v>
      </c>
      <c r="Q2214">
        <v>54346</v>
      </c>
      <c r="R2214" t="s">
        <v>201</v>
      </c>
      <c r="S2214" t="s">
        <v>202</v>
      </c>
      <c r="T2214" t="s">
        <v>203</v>
      </c>
      <c r="U2214" t="s">
        <v>3399</v>
      </c>
      <c r="V2214" t="s">
        <v>3400</v>
      </c>
      <c r="W2214" t="s">
        <v>658</v>
      </c>
    </row>
    <row r="2215" spans="1:23" x14ac:dyDescent="0.25">
      <c r="A2215" s="15">
        <v>43278</v>
      </c>
      <c r="B2215" t="s">
        <v>216</v>
      </c>
      <c r="C2215" t="s">
        <v>211</v>
      </c>
      <c r="E2215" t="s">
        <v>195</v>
      </c>
      <c r="F2215">
        <v>246.71</v>
      </c>
      <c r="G2215">
        <v>246.71</v>
      </c>
      <c r="H2215" t="s">
        <v>196</v>
      </c>
      <c r="I2215" t="s">
        <v>197</v>
      </c>
      <c r="J2215">
        <v>246.71</v>
      </c>
      <c r="K2215">
        <v>246.71</v>
      </c>
      <c r="L2215" t="s">
        <v>216</v>
      </c>
      <c r="M2215" t="s">
        <v>198</v>
      </c>
      <c r="N2215" t="s">
        <v>199</v>
      </c>
      <c r="O2215">
        <v>0</v>
      </c>
      <c r="P2215" t="s">
        <v>200</v>
      </c>
      <c r="Q2215">
        <v>54391</v>
      </c>
      <c r="R2215" t="s">
        <v>201</v>
      </c>
      <c r="S2215" t="s">
        <v>202</v>
      </c>
      <c r="T2215" t="s">
        <v>203</v>
      </c>
      <c r="U2215" t="s">
        <v>3401</v>
      </c>
      <c r="V2215" t="s">
        <v>3402</v>
      </c>
      <c r="W2215" t="s">
        <v>658</v>
      </c>
    </row>
    <row r="2216" spans="1:23" x14ac:dyDescent="0.25">
      <c r="A2216" s="15">
        <v>43278</v>
      </c>
      <c r="B2216" t="s">
        <v>216</v>
      </c>
      <c r="C2216" t="s">
        <v>211</v>
      </c>
      <c r="E2216" t="s">
        <v>195</v>
      </c>
      <c r="F2216">
        <v>37.880000000000003</v>
      </c>
      <c r="G2216">
        <v>37.880000000000003</v>
      </c>
      <c r="H2216" t="s">
        <v>196</v>
      </c>
      <c r="I2216" t="s">
        <v>197</v>
      </c>
      <c r="J2216">
        <v>37.880000000000003</v>
      </c>
      <c r="K2216">
        <v>37.880000000000003</v>
      </c>
      <c r="L2216" t="s">
        <v>216</v>
      </c>
      <c r="M2216" t="s">
        <v>198</v>
      </c>
      <c r="N2216" t="s">
        <v>199</v>
      </c>
      <c r="O2216">
        <v>0</v>
      </c>
      <c r="P2216" t="s">
        <v>200</v>
      </c>
      <c r="Q2216">
        <v>54392</v>
      </c>
      <c r="R2216" t="s">
        <v>201</v>
      </c>
      <c r="S2216" t="s">
        <v>202</v>
      </c>
      <c r="T2216" t="s">
        <v>203</v>
      </c>
      <c r="U2216" t="s">
        <v>3401</v>
      </c>
      <c r="V2216" t="s">
        <v>3403</v>
      </c>
      <c r="W2216" t="s">
        <v>658</v>
      </c>
    </row>
    <row r="2217" spans="1:23" x14ac:dyDescent="0.25">
      <c r="A2217" s="15">
        <v>43278</v>
      </c>
      <c r="B2217" t="s">
        <v>306</v>
      </c>
      <c r="C2217" t="s">
        <v>207</v>
      </c>
      <c r="E2217" t="s">
        <v>195</v>
      </c>
      <c r="F2217">
        <v>16.8</v>
      </c>
      <c r="G2217">
        <v>16.8</v>
      </c>
      <c r="H2217" t="s">
        <v>196</v>
      </c>
      <c r="I2217" t="s">
        <v>197</v>
      </c>
      <c r="J2217">
        <v>16.8</v>
      </c>
      <c r="K2217">
        <v>16.8</v>
      </c>
      <c r="L2217" t="s">
        <v>306</v>
      </c>
      <c r="M2217" t="s">
        <v>198</v>
      </c>
      <c r="N2217" t="s">
        <v>307</v>
      </c>
      <c r="O2217">
        <v>0</v>
      </c>
      <c r="P2217" t="s">
        <v>200</v>
      </c>
      <c r="Q2217">
        <v>54450</v>
      </c>
      <c r="R2217" t="s">
        <v>201</v>
      </c>
      <c r="S2217" t="s">
        <v>202</v>
      </c>
      <c r="T2217" t="s">
        <v>203</v>
      </c>
      <c r="U2217" t="s">
        <v>3404</v>
      </c>
      <c r="V2217" t="s">
        <v>3405</v>
      </c>
      <c r="W2217" t="s">
        <v>658</v>
      </c>
    </row>
    <row r="2218" spans="1:23" x14ac:dyDescent="0.25">
      <c r="A2218" s="15">
        <v>43278</v>
      </c>
      <c r="B2218" t="s">
        <v>228</v>
      </c>
      <c r="C2218" t="s">
        <v>211</v>
      </c>
      <c r="E2218" t="s">
        <v>195</v>
      </c>
      <c r="F2218">
        <v>-43.5</v>
      </c>
      <c r="G2218">
        <v>43.5</v>
      </c>
      <c r="H2218" t="s">
        <v>217</v>
      </c>
      <c r="I2218" t="s">
        <v>218</v>
      </c>
      <c r="J2218">
        <v>43.5</v>
      </c>
      <c r="K2218">
        <v>-43.5</v>
      </c>
      <c r="L2218" t="s">
        <v>228</v>
      </c>
      <c r="M2218" t="s">
        <v>198</v>
      </c>
      <c r="N2218" t="s">
        <v>199</v>
      </c>
      <c r="O2218">
        <v>0</v>
      </c>
      <c r="P2218" t="s">
        <v>200</v>
      </c>
      <c r="Q2218">
        <v>54816</v>
      </c>
      <c r="R2218" t="s">
        <v>201</v>
      </c>
      <c r="S2218" t="s">
        <v>202</v>
      </c>
      <c r="T2218" t="s">
        <v>203</v>
      </c>
      <c r="U2218" t="s">
        <v>3406</v>
      </c>
      <c r="V2218" t="s">
        <v>3407</v>
      </c>
      <c r="W2218" t="s">
        <v>658</v>
      </c>
    </row>
    <row r="2219" spans="1:23" x14ac:dyDescent="0.25">
      <c r="A2219" s="15">
        <v>43278</v>
      </c>
      <c r="B2219" t="s">
        <v>228</v>
      </c>
      <c r="C2219" t="s">
        <v>211</v>
      </c>
      <c r="E2219" t="s">
        <v>195</v>
      </c>
      <c r="F2219">
        <v>-82</v>
      </c>
      <c r="G2219">
        <v>82</v>
      </c>
      <c r="H2219" t="s">
        <v>217</v>
      </c>
      <c r="I2219" t="s">
        <v>218</v>
      </c>
      <c r="J2219">
        <v>82</v>
      </c>
      <c r="K2219">
        <v>-82</v>
      </c>
      <c r="L2219" t="s">
        <v>228</v>
      </c>
      <c r="M2219" t="s">
        <v>198</v>
      </c>
      <c r="N2219" t="s">
        <v>199</v>
      </c>
      <c r="O2219">
        <v>0</v>
      </c>
      <c r="P2219" t="s">
        <v>200</v>
      </c>
      <c r="Q2219">
        <v>54817</v>
      </c>
      <c r="R2219" t="s">
        <v>201</v>
      </c>
      <c r="S2219" t="s">
        <v>202</v>
      </c>
      <c r="T2219" t="s">
        <v>203</v>
      </c>
      <c r="U2219" t="s">
        <v>3408</v>
      </c>
      <c r="V2219" t="s">
        <v>3409</v>
      </c>
      <c r="W2219" t="s">
        <v>658</v>
      </c>
    </row>
    <row r="2220" spans="1:23" x14ac:dyDescent="0.25">
      <c r="A2220" s="15">
        <v>43278</v>
      </c>
      <c r="B2220" t="s">
        <v>228</v>
      </c>
      <c r="C2220" t="s">
        <v>211</v>
      </c>
      <c r="E2220" t="s">
        <v>195</v>
      </c>
      <c r="F2220">
        <v>-202.5</v>
      </c>
      <c r="G2220">
        <v>202.5</v>
      </c>
      <c r="H2220" t="s">
        <v>217</v>
      </c>
      <c r="I2220" t="s">
        <v>218</v>
      </c>
      <c r="J2220">
        <v>202.5</v>
      </c>
      <c r="K2220">
        <v>-202.5</v>
      </c>
      <c r="L2220" t="s">
        <v>228</v>
      </c>
      <c r="M2220" t="s">
        <v>198</v>
      </c>
      <c r="N2220" t="s">
        <v>199</v>
      </c>
      <c r="O2220">
        <v>0</v>
      </c>
      <c r="P2220" t="s">
        <v>200</v>
      </c>
      <c r="Q2220">
        <v>54820</v>
      </c>
      <c r="R2220" t="s">
        <v>201</v>
      </c>
      <c r="S2220" t="s">
        <v>202</v>
      </c>
      <c r="T2220" t="s">
        <v>203</v>
      </c>
      <c r="U2220" t="s">
        <v>3410</v>
      </c>
      <c r="V2220" t="s">
        <v>3411</v>
      </c>
      <c r="W2220" t="s">
        <v>658</v>
      </c>
    </row>
    <row r="2221" spans="1:23" x14ac:dyDescent="0.25">
      <c r="A2221" s="15">
        <v>43279</v>
      </c>
      <c r="B2221" t="s">
        <v>253</v>
      </c>
      <c r="C2221" t="s">
        <v>208</v>
      </c>
      <c r="E2221" t="s">
        <v>195</v>
      </c>
      <c r="F2221">
        <v>1800</v>
      </c>
      <c r="G2221">
        <v>1800</v>
      </c>
      <c r="H2221" t="s">
        <v>196</v>
      </c>
      <c r="I2221" t="s">
        <v>197</v>
      </c>
      <c r="J2221">
        <v>1800</v>
      </c>
      <c r="K2221">
        <v>1800</v>
      </c>
      <c r="L2221" t="s">
        <v>253</v>
      </c>
      <c r="M2221" t="s">
        <v>198</v>
      </c>
      <c r="N2221" t="s">
        <v>199</v>
      </c>
      <c r="O2221">
        <v>0</v>
      </c>
      <c r="P2221" t="s">
        <v>200</v>
      </c>
      <c r="Q2221">
        <v>54281</v>
      </c>
      <c r="R2221" t="s">
        <v>201</v>
      </c>
      <c r="S2221" t="s">
        <v>202</v>
      </c>
      <c r="T2221" t="s">
        <v>203</v>
      </c>
      <c r="U2221" t="s">
        <v>3412</v>
      </c>
      <c r="V2221" t="s">
        <v>3413</v>
      </c>
      <c r="W2221" t="s">
        <v>658</v>
      </c>
    </row>
    <row r="2222" spans="1:23" x14ac:dyDescent="0.25">
      <c r="A2222" s="15">
        <v>43279</v>
      </c>
      <c r="B2222" t="s">
        <v>480</v>
      </c>
      <c r="C2222" t="s">
        <v>208</v>
      </c>
      <c r="E2222" t="s">
        <v>195</v>
      </c>
      <c r="F2222">
        <v>350</v>
      </c>
      <c r="G2222">
        <v>350</v>
      </c>
      <c r="H2222" t="s">
        <v>196</v>
      </c>
      <c r="I2222" t="s">
        <v>197</v>
      </c>
      <c r="J2222">
        <v>350</v>
      </c>
      <c r="K2222">
        <v>350</v>
      </c>
      <c r="L2222" t="s">
        <v>480</v>
      </c>
      <c r="M2222" t="s">
        <v>198</v>
      </c>
      <c r="N2222" t="s">
        <v>199</v>
      </c>
      <c r="O2222">
        <v>0</v>
      </c>
      <c r="P2222" t="s">
        <v>200</v>
      </c>
      <c r="Q2222">
        <v>54282</v>
      </c>
      <c r="R2222" t="s">
        <v>201</v>
      </c>
      <c r="S2222" t="s">
        <v>202</v>
      </c>
      <c r="T2222" t="s">
        <v>203</v>
      </c>
      <c r="U2222" t="s">
        <v>3412</v>
      </c>
      <c r="V2222" t="s">
        <v>3414</v>
      </c>
      <c r="W2222" t="s">
        <v>658</v>
      </c>
    </row>
    <row r="2223" spans="1:23" x14ac:dyDescent="0.25">
      <c r="A2223" s="15">
        <v>43279</v>
      </c>
      <c r="B2223" t="s">
        <v>3415</v>
      </c>
      <c r="C2223" t="s">
        <v>208</v>
      </c>
      <c r="E2223" t="s">
        <v>195</v>
      </c>
      <c r="F2223">
        <v>808.31</v>
      </c>
      <c r="G2223">
        <v>808.31</v>
      </c>
      <c r="H2223" t="s">
        <v>196</v>
      </c>
      <c r="I2223" t="s">
        <v>197</v>
      </c>
      <c r="J2223">
        <v>808.31</v>
      </c>
      <c r="K2223">
        <v>808.31</v>
      </c>
      <c r="L2223" t="s">
        <v>3415</v>
      </c>
      <c r="M2223" t="s">
        <v>198</v>
      </c>
      <c r="N2223" t="s">
        <v>316</v>
      </c>
      <c r="O2223">
        <v>0</v>
      </c>
      <c r="P2223" t="s">
        <v>200</v>
      </c>
      <c r="Q2223">
        <v>54285</v>
      </c>
      <c r="R2223" t="s">
        <v>201</v>
      </c>
      <c r="S2223" t="s">
        <v>202</v>
      </c>
      <c r="T2223" t="s">
        <v>203</v>
      </c>
      <c r="U2223" t="s">
        <v>3416</v>
      </c>
      <c r="V2223" t="s">
        <v>3417</v>
      </c>
      <c r="W2223" t="s">
        <v>658</v>
      </c>
    </row>
    <row r="2224" spans="1:23" x14ac:dyDescent="0.25">
      <c r="A2224" s="15">
        <v>43279</v>
      </c>
      <c r="B2224" t="s">
        <v>3415</v>
      </c>
      <c r="C2224" t="s">
        <v>211</v>
      </c>
      <c r="E2224" t="s">
        <v>195</v>
      </c>
      <c r="F2224">
        <v>288.02</v>
      </c>
      <c r="G2224">
        <v>288.02</v>
      </c>
      <c r="H2224" t="s">
        <v>196</v>
      </c>
      <c r="I2224" t="s">
        <v>197</v>
      </c>
      <c r="J2224">
        <v>288.02</v>
      </c>
      <c r="K2224">
        <v>288.02</v>
      </c>
      <c r="L2224" t="s">
        <v>3415</v>
      </c>
      <c r="M2224" t="s">
        <v>198</v>
      </c>
      <c r="N2224" t="s">
        <v>316</v>
      </c>
      <c r="O2224">
        <v>0</v>
      </c>
      <c r="P2224" t="s">
        <v>200</v>
      </c>
      <c r="Q2224">
        <v>54285</v>
      </c>
      <c r="R2224" t="s">
        <v>201</v>
      </c>
      <c r="S2224" t="s">
        <v>202</v>
      </c>
      <c r="T2224" t="s">
        <v>203</v>
      </c>
      <c r="U2224" t="s">
        <v>3416</v>
      </c>
      <c r="V2224" t="s">
        <v>3417</v>
      </c>
      <c r="W2224" t="s">
        <v>658</v>
      </c>
    </row>
    <row r="2225" spans="1:23" x14ac:dyDescent="0.25">
      <c r="A2225" s="15">
        <v>43279</v>
      </c>
      <c r="B2225" t="s">
        <v>3415</v>
      </c>
      <c r="C2225" t="s">
        <v>212</v>
      </c>
      <c r="E2225" t="s">
        <v>195</v>
      </c>
      <c r="F2225">
        <v>506.03</v>
      </c>
      <c r="G2225">
        <v>506.03</v>
      </c>
      <c r="H2225" t="s">
        <v>196</v>
      </c>
      <c r="I2225" t="s">
        <v>197</v>
      </c>
      <c r="J2225">
        <v>506.03</v>
      </c>
      <c r="K2225">
        <v>506.03</v>
      </c>
      <c r="L2225" t="s">
        <v>3415</v>
      </c>
      <c r="M2225" t="s">
        <v>198</v>
      </c>
      <c r="N2225" t="s">
        <v>316</v>
      </c>
      <c r="O2225">
        <v>0</v>
      </c>
      <c r="P2225" t="s">
        <v>200</v>
      </c>
      <c r="Q2225">
        <v>54285</v>
      </c>
      <c r="R2225" t="s">
        <v>201</v>
      </c>
      <c r="S2225" t="s">
        <v>202</v>
      </c>
      <c r="T2225" t="s">
        <v>203</v>
      </c>
      <c r="U2225" t="s">
        <v>3416</v>
      </c>
      <c r="V2225" t="s">
        <v>3417</v>
      </c>
      <c r="W2225" t="s">
        <v>658</v>
      </c>
    </row>
    <row r="2226" spans="1:23" x14ac:dyDescent="0.25">
      <c r="A2226" s="15">
        <v>43279</v>
      </c>
      <c r="B2226" t="s">
        <v>3415</v>
      </c>
      <c r="C2226" t="s">
        <v>194</v>
      </c>
      <c r="E2226" t="s">
        <v>195</v>
      </c>
      <c r="F2226">
        <v>3739.34</v>
      </c>
      <c r="G2226">
        <v>3739.34</v>
      </c>
      <c r="H2226" t="s">
        <v>196</v>
      </c>
      <c r="I2226" t="s">
        <v>197</v>
      </c>
      <c r="J2226">
        <v>3739.34</v>
      </c>
      <c r="K2226">
        <v>3739.34</v>
      </c>
      <c r="L2226" t="s">
        <v>3415</v>
      </c>
      <c r="M2226" t="s">
        <v>198</v>
      </c>
      <c r="N2226" t="s">
        <v>316</v>
      </c>
      <c r="O2226">
        <v>0</v>
      </c>
      <c r="P2226" t="s">
        <v>200</v>
      </c>
      <c r="Q2226">
        <v>54285</v>
      </c>
      <c r="R2226" t="s">
        <v>201</v>
      </c>
      <c r="S2226" t="s">
        <v>202</v>
      </c>
      <c r="T2226" t="s">
        <v>203</v>
      </c>
      <c r="U2226" t="s">
        <v>3416</v>
      </c>
      <c r="V2226" t="s">
        <v>3417</v>
      </c>
      <c r="W2226" t="s">
        <v>658</v>
      </c>
    </row>
    <row r="2227" spans="1:23" x14ac:dyDescent="0.25">
      <c r="A2227" s="15">
        <v>43279</v>
      </c>
      <c r="B2227" t="s">
        <v>3415</v>
      </c>
      <c r="C2227" t="s">
        <v>207</v>
      </c>
      <c r="E2227" t="s">
        <v>195</v>
      </c>
      <c r="F2227">
        <v>778.28</v>
      </c>
      <c r="G2227">
        <v>778.28</v>
      </c>
      <c r="H2227" t="s">
        <v>196</v>
      </c>
      <c r="I2227" t="s">
        <v>197</v>
      </c>
      <c r="J2227">
        <v>778.28</v>
      </c>
      <c r="K2227">
        <v>778.28</v>
      </c>
      <c r="L2227" t="s">
        <v>3415</v>
      </c>
      <c r="M2227" t="s">
        <v>198</v>
      </c>
      <c r="N2227" t="s">
        <v>316</v>
      </c>
      <c r="O2227">
        <v>0</v>
      </c>
      <c r="P2227" t="s">
        <v>200</v>
      </c>
      <c r="Q2227">
        <v>54285</v>
      </c>
      <c r="R2227" t="s">
        <v>201</v>
      </c>
      <c r="S2227" t="s">
        <v>202</v>
      </c>
      <c r="T2227" t="s">
        <v>203</v>
      </c>
      <c r="U2227" t="s">
        <v>3416</v>
      </c>
      <c r="V2227" t="s">
        <v>3417</v>
      </c>
      <c r="W2227" t="s">
        <v>658</v>
      </c>
    </row>
    <row r="2228" spans="1:23" x14ac:dyDescent="0.25">
      <c r="A2228" s="15">
        <v>43279</v>
      </c>
      <c r="B2228" t="s">
        <v>1258</v>
      </c>
      <c r="C2228" t="s">
        <v>211</v>
      </c>
      <c r="E2228" t="s">
        <v>195</v>
      </c>
      <c r="F2228">
        <v>75.72</v>
      </c>
      <c r="G2228">
        <v>75.72</v>
      </c>
      <c r="H2228" t="s">
        <v>196</v>
      </c>
      <c r="I2228" t="s">
        <v>197</v>
      </c>
      <c r="J2228">
        <v>75.72</v>
      </c>
      <c r="K2228">
        <v>75.72</v>
      </c>
      <c r="L2228" t="s">
        <v>1258</v>
      </c>
      <c r="M2228" t="s">
        <v>198</v>
      </c>
      <c r="N2228" t="s">
        <v>199</v>
      </c>
      <c r="O2228">
        <v>0</v>
      </c>
      <c r="P2228" t="s">
        <v>200</v>
      </c>
      <c r="Q2228">
        <v>54308</v>
      </c>
      <c r="R2228" t="s">
        <v>201</v>
      </c>
      <c r="S2228" t="s">
        <v>202</v>
      </c>
      <c r="T2228" t="s">
        <v>203</v>
      </c>
      <c r="U2228" t="s">
        <v>3418</v>
      </c>
      <c r="V2228" t="s">
        <v>3419</v>
      </c>
      <c r="W2228" t="s">
        <v>658</v>
      </c>
    </row>
    <row r="2229" spans="1:23" x14ac:dyDescent="0.25">
      <c r="A2229" s="15">
        <v>43279</v>
      </c>
      <c r="B2229" t="s">
        <v>228</v>
      </c>
      <c r="C2229" t="s">
        <v>208</v>
      </c>
      <c r="E2229" t="s">
        <v>195</v>
      </c>
      <c r="F2229">
        <v>-50.63</v>
      </c>
      <c r="G2229">
        <v>50.63</v>
      </c>
      <c r="H2229" t="s">
        <v>217</v>
      </c>
      <c r="I2229" t="s">
        <v>218</v>
      </c>
      <c r="J2229">
        <v>50.63</v>
      </c>
      <c r="K2229">
        <v>-50.63</v>
      </c>
      <c r="L2229" t="s">
        <v>228</v>
      </c>
      <c r="M2229" t="s">
        <v>198</v>
      </c>
      <c r="N2229" t="s">
        <v>199</v>
      </c>
      <c r="O2229">
        <v>0</v>
      </c>
      <c r="P2229" t="s">
        <v>200</v>
      </c>
      <c r="Q2229">
        <v>54345</v>
      </c>
      <c r="R2229" t="s">
        <v>201</v>
      </c>
      <c r="S2229" t="s">
        <v>202</v>
      </c>
      <c r="T2229" t="s">
        <v>203</v>
      </c>
      <c r="U2229" t="s">
        <v>3420</v>
      </c>
      <c r="V2229" t="s">
        <v>3421</v>
      </c>
      <c r="W2229" t="s">
        <v>658</v>
      </c>
    </row>
    <row r="2230" spans="1:23" x14ac:dyDescent="0.25">
      <c r="A2230" s="15">
        <v>43279</v>
      </c>
      <c r="B2230" t="s">
        <v>228</v>
      </c>
      <c r="C2230" t="s">
        <v>211</v>
      </c>
      <c r="E2230" t="s">
        <v>195</v>
      </c>
      <c r="F2230">
        <v>207.4</v>
      </c>
      <c r="G2230">
        <v>207.4</v>
      </c>
      <c r="H2230" t="s">
        <v>196</v>
      </c>
      <c r="I2230" t="s">
        <v>197</v>
      </c>
      <c r="J2230">
        <v>207.4</v>
      </c>
      <c r="K2230">
        <v>207.4</v>
      </c>
      <c r="L2230" t="s">
        <v>228</v>
      </c>
      <c r="M2230" t="s">
        <v>198</v>
      </c>
      <c r="N2230" t="s">
        <v>199</v>
      </c>
      <c r="O2230">
        <v>0</v>
      </c>
      <c r="P2230" t="s">
        <v>200</v>
      </c>
      <c r="Q2230">
        <v>54436</v>
      </c>
      <c r="R2230" t="s">
        <v>201</v>
      </c>
      <c r="S2230" t="s">
        <v>202</v>
      </c>
      <c r="T2230" t="s">
        <v>203</v>
      </c>
      <c r="U2230" t="s">
        <v>3422</v>
      </c>
      <c r="V2230" t="s">
        <v>3423</v>
      </c>
      <c r="W2230" t="s">
        <v>658</v>
      </c>
    </row>
    <row r="2231" spans="1:23" x14ac:dyDescent="0.25">
      <c r="A2231" s="15">
        <v>43279</v>
      </c>
      <c r="B2231" t="s">
        <v>380</v>
      </c>
      <c r="C2231" t="s">
        <v>208</v>
      </c>
      <c r="E2231" t="s">
        <v>195</v>
      </c>
      <c r="F2231">
        <v>1.75</v>
      </c>
      <c r="G2231">
        <v>1.75</v>
      </c>
      <c r="H2231" t="s">
        <v>196</v>
      </c>
      <c r="I2231" t="s">
        <v>197</v>
      </c>
      <c r="J2231">
        <v>1.75</v>
      </c>
      <c r="K2231">
        <v>1.75</v>
      </c>
      <c r="L2231" t="s">
        <v>380</v>
      </c>
      <c r="M2231" t="s">
        <v>198</v>
      </c>
      <c r="N2231" t="s">
        <v>307</v>
      </c>
      <c r="O2231">
        <v>0</v>
      </c>
      <c r="P2231" t="s">
        <v>200</v>
      </c>
      <c r="Q2231">
        <v>54461</v>
      </c>
      <c r="R2231" t="s">
        <v>201</v>
      </c>
      <c r="S2231" t="s">
        <v>202</v>
      </c>
      <c r="T2231" t="s">
        <v>203</v>
      </c>
      <c r="U2231" t="s">
        <v>3424</v>
      </c>
      <c r="V2231" t="s">
        <v>3425</v>
      </c>
      <c r="W2231" t="s">
        <v>658</v>
      </c>
    </row>
    <row r="2232" spans="1:23" x14ac:dyDescent="0.25">
      <c r="A2232" s="15">
        <v>43279</v>
      </c>
      <c r="B2232" t="s">
        <v>228</v>
      </c>
      <c r="C2232" t="s">
        <v>208</v>
      </c>
      <c r="E2232" t="s">
        <v>195</v>
      </c>
      <c r="F2232">
        <v>1006.8</v>
      </c>
      <c r="G2232">
        <v>1006.8</v>
      </c>
      <c r="H2232" t="s">
        <v>196</v>
      </c>
      <c r="I2232" t="s">
        <v>197</v>
      </c>
      <c r="J2232">
        <v>1006.8</v>
      </c>
      <c r="K2232">
        <v>1006.8</v>
      </c>
      <c r="L2232" t="s">
        <v>228</v>
      </c>
      <c r="M2232" t="s">
        <v>198</v>
      </c>
      <c r="N2232" t="s">
        <v>199</v>
      </c>
      <c r="O2232">
        <v>0</v>
      </c>
      <c r="P2232" t="s">
        <v>200</v>
      </c>
      <c r="Q2232">
        <v>54866</v>
      </c>
      <c r="R2232" t="s">
        <v>201</v>
      </c>
      <c r="S2232" t="s">
        <v>202</v>
      </c>
      <c r="T2232" t="s">
        <v>203</v>
      </c>
      <c r="U2232" t="s">
        <v>3426</v>
      </c>
      <c r="V2232" t="s">
        <v>3427</v>
      </c>
      <c r="W2232" t="s">
        <v>658</v>
      </c>
    </row>
    <row r="2233" spans="1:23" x14ac:dyDescent="0.25">
      <c r="A2233" s="15">
        <v>43279</v>
      </c>
      <c r="B2233" t="s">
        <v>228</v>
      </c>
      <c r="C2233" t="s">
        <v>208</v>
      </c>
      <c r="E2233" t="s">
        <v>195</v>
      </c>
      <c r="F2233">
        <v>-327.78</v>
      </c>
      <c r="G2233">
        <v>327.78</v>
      </c>
      <c r="H2233" t="s">
        <v>217</v>
      </c>
      <c r="I2233" t="s">
        <v>218</v>
      </c>
      <c r="J2233">
        <v>327.78</v>
      </c>
      <c r="K2233">
        <v>-327.78</v>
      </c>
      <c r="L2233" t="s">
        <v>228</v>
      </c>
      <c r="M2233" t="s">
        <v>198</v>
      </c>
      <c r="N2233" t="s">
        <v>199</v>
      </c>
      <c r="O2233">
        <v>0</v>
      </c>
      <c r="P2233" t="s">
        <v>200</v>
      </c>
      <c r="Q2233">
        <v>54867</v>
      </c>
      <c r="R2233" t="s">
        <v>201</v>
      </c>
      <c r="S2233" t="s">
        <v>202</v>
      </c>
      <c r="T2233" t="s">
        <v>203</v>
      </c>
      <c r="U2233" t="s">
        <v>3428</v>
      </c>
      <c r="V2233" t="s">
        <v>3429</v>
      </c>
      <c r="W2233" t="s">
        <v>658</v>
      </c>
    </row>
    <row r="2234" spans="1:23" x14ac:dyDescent="0.25">
      <c r="A2234" s="15">
        <v>43279</v>
      </c>
      <c r="B2234" t="s">
        <v>295</v>
      </c>
      <c r="C2234" t="s">
        <v>211</v>
      </c>
      <c r="E2234" t="s">
        <v>195</v>
      </c>
      <c r="F2234">
        <v>79.5</v>
      </c>
      <c r="G2234">
        <v>79.5</v>
      </c>
      <c r="H2234" t="s">
        <v>196</v>
      </c>
      <c r="I2234" t="s">
        <v>197</v>
      </c>
      <c r="J2234">
        <v>79.5</v>
      </c>
      <c r="K2234">
        <v>79.5</v>
      </c>
      <c r="L2234" t="s">
        <v>295</v>
      </c>
      <c r="M2234" t="s">
        <v>198</v>
      </c>
      <c r="N2234" t="s">
        <v>199</v>
      </c>
      <c r="O2234">
        <v>0</v>
      </c>
      <c r="P2234" t="s">
        <v>200</v>
      </c>
      <c r="Q2234">
        <v>54914</v>
      </c>
      <c r="R2234" t="s">
        <v>201</v>
      </c>
      <c r="S2234" t="s">
        <v>202</v>
      </c>
      <c r="T2234" t="s">
        <v>203</v>
      </c>
      <c r="U2234" t="s">
        <v>3430</v>
      </c>
      <c r="V2234" t="s">
        <v>3431</v>
      </c>
      <c r="W2234" t="s">
        <v>658</v>
      </c>
    </row>
    <row r="2235" spans="1:23" x14ac:dyDescent="0.25">
      <c r="A2235" s="15">
        <v>43280</v>
      </c>
      <c r="B2235" t="s">
        <v>449</v>
      </c>
      <c r="C2235" t="s">
        <v>208</v>
      </c>
      <c r="E2235" t="s">
        <v>195</v>
      </c>
      <c r="F2235">
        <v>48.75</v>
      </c>
      <c r="G2235">
        <v>48.75</v>
      </c>
      <c r="H2235" t="s">
        <v>196</v>
      </c>
      <c r="I2235" t="s">
        <v>197</v>
      </c>
      <c r="J2235">
        <v>48.75</v>
      </c>
      <c r="K2235">
        <v>48.75</v>
      </c>
      <c r="L2235" t="s">
        <v>449</v>
      </c>
      <c r="M2235" t="s">
        <v>198</v>
      </c>
      <c r="N2235" t="s">
        <v>199</v>
      </c>
      <c r="O2235">
        <v>0</v>
      </c>
      <c r="P2235" t="s">
        <v>200</v>
      </c>
      <c r="Q2235">
        <v>54306</v>
      </c>
      <c r="R2235" t="s">
        <v>201</v>
      </c>
      <c r="S2235" t="s">
        <v>202</v>
      </c>
      <c r="T2235" t="s">
        <v>203</v>
      </c>
      <c r="U2235" t="s">
        <v>3432</v>
      </c>
      <c r="V2235" t="s">
        <v>3433</v>
      </c>
      <c r="W2235" t="s">
        <v>658</v>
      </c>
    </row>
    <row r="2236" spans="1:23" x14ac:dyDescent="0.25">
      <c r="A2236" s="15">
        <v>43280</v>
      </c>
      <c r="B2236" t="s">
        <v>449</v>
      </c>
      <c r="C2236" t="s">
        <v>194</v>
      </c>
      <c r="E2236" t="s">
        <v>195</v>
      </c>
      <c r="F2236">
        <v>51.43</v>
      </c>
      <c r="G2236">
        <v>51.43</v>
      </c>
      <c r="H2236" t="s">
        <v>196</v>
      </c>
      <c r="I2236" t="s">
        <v>197</v>
      </c>
      <c r="J2236">
        <v>51.43</v>
      </c>
      <c r="K2236">
        <v>51.43</v>
      </c>
      <c r="L2236" t="s">
        <v>449</v>
      </c>
      <c r="M2236" t="s">
        <v>198</v>
      </c>
      <c r="N2236" t="s">
        <v>199</v>
      </c>
      <c r="O2236">
        <v>0</v>
      </c>
      <c r="P2236" t="s">
        <v>200</v>
      </c>
      <c r="Q2236">
        <v>54307</v>
      </c>
      <c r="R2236" t="s">
        <v>201</v>
      </c>
      <c r="S2236" t="s">
        <v>202</v>
      </c>
      <c r="T2236" t="s">
        <v>203</v>
      </c>
      <c r="U2236" t="s">
        <v>3432</v>
      </c>
      <c r="V2236" t="s">
        <v>3434</v>
      </c>
      <c r="W2236" t="s">
        <v>658</v>
      </c>
    </row>
    <row r="2237" spans="1:23" x14ac:dyDescent="0.25">
      <c r="A2237" s="15">
        <v>43280</v>
      </c>
      <c r="B2237" t="s">
        <v>449</v>
      </c>
      <c r="C2237" t="s">
        <v>211</v>
      </c>
      <c r="E2237" t="s">
        <v>195</v>
      </c>
      <c r="F2237">
        <v>48.75</v>
      </c>
      <c r="G2237">
        <v>48.75</v>
      </c>
      <c r="H2237" t="s">
        <v>196</v>
      </c>
      <c r="I2237" t="s">
        <v>197</v>
      </c>
      <c r="J2237">
        <v>48.75</v>
      </c>
      <c r="K2237">
        <v>48.75</v>
      </c>
      <c r="L2237" t="s">
        <v>449</v>
      </c>
      <c r="M2237" t="s">
        <v>198</v>
      </c>
      <c r="N2237" t="s">
        <v>199</v>
      </c>
      <c r="O2237">
        <v>0</v>
      </c>
      <c r="P2237" t="s">
        <v>200</v>
      </c>
      <c r="Q2237">
        <v>54306</v>
      </c>
      <c r="R2237" t="s">
        <v>201</v>
      </c>
      <c r="S2237" t="s">
        <v>202</v>
      </c>
      <c r="T2237" t="s">
        <v>203</v>
      </c>
      <c r="U2237" t="s">
        <v>3432</v>
      </c>
      <c r="V2237" t="s">
        <v>3433</v>
      </c>
      <c r="W2237" t="s">
        <v>658</v>
      </c>
    </row>
    <row r="2238" spans="1:23" x14ac:dyDescent="0.25">
      <c r="A2238" s="15">
        <v>43280</v>
      </c>
      <c r="B2238" t="s">
        <v>449</v>
      </c>
      <c r="C2238" t="s">
        <v>212</v>
      </c>
      <c r="E2238" t="s">
        <v>195</v>
      </c>
      <c r="F2238">
        <v>48.74</v>
      </c>
      <c r="G2238">
        <v>48.74</v>
      </c>
      <c r="H2238" t="s">
        <v>196</v>
      </c>
      <c r="I2238" t="s">
        <v>197</v>
      </c>
      <c r="J2238">
        <v>48.74</v>
      </c>
      <c r="K2238">
        <v>48.74</v>
      </c>
      <c r="L2238" t="s">
        <v>449</v>
      </c>
      <c r="M2238" t="s">
        <v>198</v>
      </c>
      <c r="N2238" t="s">
        <v>199</v>
      </c>
      <c r="O2238">
        <v>0</v>
      </c>
      <c r="P2238" t="s">
        <v>200</v>
      </c>
      <c r="Q2238">
        <v>54306</v>
      </c>
      <c r="R2238" t="s">
        <v>201</v>
      </c>
      <c r="S2238" t="s">
        <v>202</v>
      </c>
      <c r="T2238" t="s">
        <v>203</v>
      </c>
      <c r="U2238" t="s">
        <v>3432</v>
      </c>
      <c r="V2238" t="s">
        <v>3433</v>
      </c>
      <c r="W2238" t="s">
        <v>658</v>
      </c>
    </row>
    <row r="2239" spans="1:23" x14ac:dyDescent="0.25">
      <c r="A2239" s="15">
        <v>43280</v>
      </c>
      <c r="B2239" t="s">
        <v>449</v>
      </c>
      <c r="C2239" t="s">
        <v>207</v>
      </c>
      <c r="E2239" t="s">
        <v>195</v>
      </c>
      <c r="F2239">
        <v>51.43</v>
      </c>
      <c r="G2239">
        <v>51.43</v>
      </c>
      <c r="H2239" t="s">
        <v>196</v>
      </c>
      <c r="I2239" t="s">
        <v>197</v>
      </c>
      <c r="J2239">
        <v>51.43</v>
      </c>
      <c r="K2239">
        <v>51.43</v>
      </c>
      <c r="L2239" t="s">
        <v>449</v>
      </c>
      <c r="M2239" t="s">
        <v>198</v>
      </c>
      <c r="N2239" t="s">
        <v>199</v>
      </c>
      <c r="O2239">
        <v>0</v>
      </c>
      <c r="P2239" t="s">
        <v>200</v>
      </c>
      <c r="Q2239">
        <v>54307</v>
      </c>
      <c r="R2239" t="s">
        <v>201</v>
      </c>
      <c r="S2239" t="s">
        <v>202</v>
      </c>
      <c r="T2239" t="s">
        <v>203</v>
      </c>
      <c r="U2239" t="s">
        <v>3432</v>
      </c>
      <c r="V2239" t="s">
        <v>3434</v>
      </c>
      <c r="W2239" t="s">
        <v>658</v>
      </c>
    </row>
    <row r="2240" spans="1:23" x14ac:dyDescent="0.25">
      <c r="A2240" s="15">
        <v>43280</v>
      </c>
      <c r="B2240" t="s">
        <v>458</v>
      </c>
      <c r="C2240" t="s">
        <v>194</v>
      </c>
      <c r="E2240" t="s">
        <v>195</v>
      </c>
      <c r="F2240">
        <v>748</v>
      </c>
      <c r="G2240">
        <v>748</v>
      </c>
      <c r="H2240" t="s">
        <v>196</v>
      </c>
      <c r="I2240" t="s">
        <v>197</v>
      </c>
      <c r="J2240">
        <v>748</v>
      </c>
      <c r="K2240">
        <v>748</v>
      </c>
      <c r="L2240" t="s">
        <v>458</v>
      </c>
      <c r="M2240" t="s">
        <v>198</v>
      </c>
      <c r="N2240" t="s">
        <v>199</v>
      </c>
      <c r="O2240">
        <v>0</v>
      </c>
      <c r="P2240" t="s">
        <v>200</v>
      </c>
      <c r="Q2240">
        <v>54322</v>
      </c>
      <c r="R2240" t="s">
        <v>201</v>
      </c>
      <c r="S2240" t="s">
        <v>202</v>
      </c>
      <c r="T2240" t="s">
        <v>203</v>
      </c>
      <c r="U2240" t="s">
        <v>3435</v>
      </c>
      <c r="V2240" t="s">
        <v>3436</v>
      </c>
      <c r="W2240" t="s">
        <v>658</v>
      </c>
    </row>
    <row r="2241" spans="1:23" x14ac:dyDescent="0.25">
      <c r="A2241" s="15">
        <v>43280</v>
      </c>
      <c r="B2241" t="s">
        <v>490</v>
      </c>
      <c r="C2241" t="s">
        <v>194</v>
      </c>
      <c r="E2241" t="s">
        <v>195</v>
      </c>
      <c r="F2241">
        <v>2099.5500000000002</v>
      </c>
      <c r="G2241">
        <v>2099.5500000000002</v>
      </c>
      <c r="H2241" t="s">
        <v>196</v>
      </c>
      <c r="I2241" t="s">
        <v>197</v>
      </c>
      <c r="J2241">
        <v>2099.5500000000002</v>
      </c>
      <c r="K2241">
        <v>2099.5500000000002</v>
      </c>
      <c r="L2241" t="s">
        <v>490</v>
      </c>
      <c r="M2241" t="s">
        <v>198</v>
      </c>
      <c r="N2241" t="s">
        <v>199</v>
      </c>
      <c r="O2241">
        <v>0</v>
      </c>
      <c r="P2241" t="s">
        <v>200</v>
      </c>
      <c r="Q2241">
        <v>54323</v>
      </c>
      <c r="R2241" t="s">
        <v>201</v>
      </c>
      <c r="S2241" t="s">
        <v>202</v>
      </c>
      <c r="T2241" t="s">
        <v>203</v>
      </c>
      <c r="U2241" t="s">
        <v>3437</v>
      </c>
      <c r="V2241" t="s">
        <v>3438</v>
      </c>
      <c r="W2241" t="s">
        <v>658</v>
      </c>
    </row>
    <row r="2242" spans="1:23" x14ac:dyDescent="0.25">
      <c r="A2242" s="15">
        <v>43280</v>
      </c>
      <c r="B2242" t="s">
        <v>490</v>
      </c>
      <c r="C2242" t="s">
        <v>194</v>
      </c>
      <c r="E2242" t="s">
        <v>195</v>
      </c>
      <c r="F2242">
        <v>791.35</v>
      </c>
      <c r="G2242">
        <v>791.35</v>
      </c>
      <c r="H2242" t="s">
        <v>196</v>
      </c>
      <c r="I2242" t="s">
        <v>197</v>
      </c>
      <c r="J2242">
        <v>791.35</v>
      </c>
      <c r="K2242">
        <v>791.35</v>
      </c>
      <c r="L2242" t="s">
        <v>490</v>
      </c>
      <c r="M2242" t="s">
        <v>198</v>
      </c>
      <c r="N2242" t="s">
        <v>199</v>
      </c>
      <c r="O2242">
        <v>0</v>
      </c>
      <c r="P2242" t="s">
        <v>200</v>
      </c>
      <c r="Q2242">
        <v>54324</v>
      </c>
      <c r="R2242" t="s">
        <v>201</v>
      </c>
      <c r="S2242" t="s">
        <v>202</v>
      </c>
      <c r="T2242" t="s">
        <v>203</v>
      </c>
      <c r="U2242" t="s">
        <v>3439</v>
      </c>
      <c r="V2242" t="s">
        <v>3440</v>
      </c>
      <c r="W2242" t="s">
        <v>658</v>
      </c>
    </row>
    <row r="2243" spans="1:23" x14ac:dyDescent="0.25">
      <c r="A2243" s="15">
        <v>43280</v>
      </c>
      <c r="B2243" t="s">
        <v>490</v>
      </c>
      <c r="C2243" t="s">
        <v>194</v>
      </c>
      <c r="E2243" t="s">
        <v>195</v>
      </c>
      <c r="F2243">
        <v>1549.5</v>
      </c>
      <c r="G2243">
        <v>1549.5</v>
      </c>
      <c r="H2243" t="s">
        <v>196</v>
      </c>
      <c r="I2243" t="s">
        <v>197</v>
      </c>
      <c r="J2243">
        <v>1549.5</v>
      </c>
      <c r="K2243">
        <v>1549.5</v>
      </c>
      <c r="L2243" t="s">
        <v>490</v>
      </c>
      <c r="M2243" t="s">
        <v>198</v>
      </c>
      <c r="N2243" t="s">
        <v>199</v>
      </c>
      <c r="O2243">
        <v>0</v>
      </c>
      <c r="P2243" t="s">
        <v>200</v>
      </c>
      <c r="Q2243">
        <v>54330</v>
      </c>
      <c r="R2243" t="s">
        <v>201</v>
      </c>
      <c r="S2243" t="s">
        <v>202</v>
      </c>
      <c r="T2243" t="s">
        <v>203</v>
      </c>
      <c r="U2243" t="s">
        <v>3441</v>
      </c>
      <c r="V2243" t="s">
        <v>3442</v>
      </c>
      <c r="W2243" t="s">
        <v>658</v>
      </c>
    </row>
    <row r="2244" spans="1:23" x14ac:dyDescent="0.25">
      <c r="A2244" s="15">
        <v>43280</v>
      </c>
      <c r="B2244" t="s">
        <v>490</v>
      </c>
      <c r="C2244" t="s">
        <v>207</v>
      </c>
      <c r="E2244" t="s">
        <v>195</v>
      </c>
      <c r="F2244">
        <v>5256.1</v>
      </c>
      <c r="G2244">
        <v>5256.1</v>
      </c>
      <c r="H2244" t="s">
        <v>196</v>
      </c>
      <c r="I2244" t="s">
        <v>197</v>
      </c>
      <c r="J2244">
        <v>5256.1</v>
      </c>
      <c r="K2244">
        <v>5256.1</v>
      </c>
      <c r="L2244" t="s">
        <v>490</v>
      </c>
      <c r="M2244" t="s">
        <v>198</v>
      </c>
      <c r="N2244" t="s">
        <v>199</v>
      </c>
      <c r="O2244">
        <v>0</v>
      </c>
      <c r="P2244" t="s">
        <v>200</v>
      </c>
      <c r="Q2244">
        <v>54361</v>
      </c>
      <c r="R2244" t="s">
        <v>201</v>
      </c>
      <c r="S2244" t="s">
        <v>202</v>
      </c>
      <c r="T2244" t="s">
        <v>203</v>
      </c>
      <c r="U2244" t="s">
        <v>3443</v>
      </c>
      <c r="V2244" t="s">
        <v>3444</v>
      </c>
      <c r="W2244" t="s">
        <v>658</v>
      </c>
    </row>
    <row r="2245" spans="1:23" x14ac:dyDescent="0.25">
      <c r="A2245" s="15">
        <v>43280</v>
      </c>
      <c r="B2245" t="s">
        <v>490</v>
      </c>
      <c r="C2245" t="s">
        <v>207</v>
      </c>
      <c r="E2245" t="s">
        <v>195</v>
      </c>
      <c r="F2245">
        <v>1693.6</v>
      </c>
      <c r="G2245">
        <v>1693.6</v>
      </c>
      <c r="H2245" t="s">
        <v>196</v>
      </c>
      <c r="I2245" t="s">
        <v>197</v>
      </c>
      <c r="J2245">
        <v>1693.6</v>
      </c>
      <c r="K2245">
        <v>1693.6</v>
      </c>
      <c r="L2245" t="s">
        <v>490</v>
      </c>
      <c r="M2245" t="s">
        <v>198</v>
      </c>
      <c r="N2245" t="s">
        <v>199</v>
      </c>
      <c r="O2245">
        <v>0</v>
      </c>
      <c r="P2245" t="s">
        <v>200</v>
      </c>
      <c r="Q2245">
        <v>54362</v>
      </c>
      <c r="R2245" t="s">
        <v>201</v>
      </c>
      <c r="S2245" t="s">
        <v>202</v>
      </c>
      <c r="T2245" t="s">
        <v>203</v>
      </c>
      <c r="U2245" t="s">
        <v>3445</v>
      </c>
      <c r="V2245" t="s">
        <v>3446</v>
      </c>
      <c r="W2245" t="s">
        <v>658</v>
      </c>
    </row>
    <row r="2246" spans="1:23" x14ac:dyDescent="0.25">
      <c r="A2246" s="15">
        <v>43280</v>
      </c>
      <c r="B2246" t="s">
        <v>490</v>
      </c>
      <c r="C2246" t="s">
        <v>207</v>
      </c>
      <c r="E2246" t="s">
        <v>195</v>
      </c>
      <c r="F2246">
        <v>104</v>
      </c>
      <c r="G2246">
        <v>104</v>
      </c>
      <c r="H2246" t="s">
        <v>196</v>
      </c>
      <c r="I2246" t="s">
        <v>197</v>
      </c>
      <c r="J2246">
        <v>104</v>
      </c>
      <c r="K2246">
        <v>104</v>
      </c>
      <c r="L2246" t="s">
        <v>490</v>
      </c>
      <c r="M2246" t="s">
        <v>198</v>
      </c>
      <c r="N2246" t="s">
        <v>199</v>
      </c>
      <c r="O2246">
        <v>0</v>
      </c>
      <c r="P2246" t="s">
        <v>200</v>
      </c>
      <c r="Q2246">
        <v>54363</v>
      </c>
      <c r="R2246" t="s">
        <v>201</v>
      </c>
      <c r="S2246" t="s">
        <v>202</v>
      </c>
      <c r="T2246" t="s">
        <v>203</v>
      </c>
      <c r="U2246" t="s">
        <v>3447</v>
      </c>
      <c r="V2246" t="s">
        <v>3448</v>
      </c>
      <c r="W2246" t="s">
        <v>658</v>
      </c>
    </row>
    <row r="2247" spans="1:23" x14ac:dyDescent="0.25">
      <c r="A2247" s="15">
        <v>43280</v>
      </c>
      <c r="B2247" t="s">
        <v>228</v>
      </c>
      <c r="C2247" t="s">
        <v>211</v>
      </c>
      <c r="E2247" t="s">
        <v>195</v>
      </c>
      <c r="F2247">
        <v>94.32</v>
      </c>
      <c r="G2247">
        <v>94.32</v>
      </c>
      <c r="H2247" t="s">
        <v>196</v>
      </c>
      <c r="I2247" t="s">
        <v>197</v>
      </c>
      <c r="J2247">
        <v>94.32</v>
      </c>
      <c r="K2247">
        <v>94.32</v>
      </c>
      <c r="L2247" t="s">
        <v>228</v>
      </c>
      <c r="M2247" t="s">
        <v>198</v>
      </c>
      <c r="N2247" t="s">
        <v>199</v>
      </c>
      <c r="O2247">
        <v>0</v>
      </c>
      <c r="P2247" t="s">
        <v>200</v>
      </c>
      <c r="Q2247">
        <v>54394</v>
      </c>
      <c r="R2247" t="s">
        <v>201</v>
      </c>
      <c r="S2247" t="s">
        <v>202</v>
      </c>
      <c r="T2247" t="s">
        <v>203</v>
      </c>
      <c r="U2247" t="s">
        <v>3449</v>
      </c>
      <c r="V2247" t="s">
        <v>3450</v>
      </c>
      <c r="W2247" t="s">
        <v>658</v>
      </c>
    </row>
    <row r="2248" spans="1:23" x14ac:dyDescent="0.25">
      <c r="A2248" s="15">
        <v>43280</v>
      </c>
      <c r="B2248" t="s">
        <v>490</v>
      </c>
      <c r="C2248" t="s">
        <v>194</v>
      </c>
      <c r="E2248" t="s">
        <v>195</v>
      </c>
      <c r="F2248">
        <v>1956</v>
      </c>
      <c r="G2248">
        <v>1956</v>
      </c>
      <c r="H2248" t="s">
        <v>196</v>
      </c>
      <c r="I2248" t="s">
        <v>197</v>
      </c>
      <c r="J2248">
        <v>1956</v>
      </c>
      <c r="K2248">
        <v>1956</v>
      </c>
      <c r="L2248" t="s">
        <v>490</v>
      </c>
      <c r="M2248" t="s">
        <v>198</v>
      </c>
      <c r="N2248" t="s">
        <v>199</v>
      </c>
      <c r="O2248">
        <v>0</v>
      </c>
      <c r="P2248" t="s">
        <v>200</v>
      </c>
      <c r="Q2248">
        <v>54425</v>
      </c>
      <c r="R2248" t="s">
        <v>201</v>
      </c>
      <c r="S2248" t="s">
        <v>202</v>
      </c>
      <c r="T2248" t="s">
        <v>203</v>
      </c>
      <c r="U2248" t="s">
        <v>3451</v>
      </c>
      <c r="V2248" t="s">
        <v>3452</v>
      </c>
      <c r="W2248" t="s">
        <v>658</v>
      </c>
    </row>
    <row r="2249" spans="1:23" x14ac:dyDescent="0.25">
      <c r="A2249" s="15">
        <v>43280</v>
      </c>
      <c r="B2249" t="s">
        <v>490</v>
      </c>
      <c r="C2249" t="s">
        <v>194</v>
      </c>
      <c r="E2249" t="s">
        <v>195</v>
      </c>
      <c r="F2249">
        <v>853</v>
      </c>
      <c r="G2249">
        <v>853</v>
      </c>
      <c r="H2249" t="s">
        <v>196</v>
      </c>
      <c r="I2249" t="s">
        <v>197</v>
      </c>
      <c r="J2249">
        <v>853</v>
      </c>
      <c r="K2249">
        <v>853</v>
      </c>
      <c r="L2249" t="s">
        <v>490</v>
      </c>
      <c r="M2249" t="s">
        <v>198</v>
      </c>
      <c r="N2249" t="s">
        <v>199</v>
      </c>
      <c r="O2249">
        <v>0</v>
      </c>
      <c r="P2249" t="s">
        <v>200</v>
      </c>
      <c r="Q2249">
        <v>54426</v>
      </c>
      <c r="R2249" t="s">
        <v>201</v>
      </c>
      <c r="S2249" t="s">
        <v>202</v>
      </c>
      <c r="T2249" t="s">
        <v>203</v>
      </c>
      <c r="U2249" t="s">
        <v>3453</v>
      </c>
      <c r="V2249" t="s">
        <v>3454</v>
      </c>
      <c r="W2249" t="s">
        <v>658</v>
      </c>
    </row>
    <row r="2250" spans="1:23" x14ac:dyDescent="0.25">
      <c r="A2250" s="15">
        <v>43280</v>
      </c>
      <c r="B2250" t="s">
        <v>632</v>
      </c>
      <c r="C2250" t="s">
        <v>211</v>
      </c>
      <c r="E2250" t="s">
        <v>195</v>
      </c>
      <c r="F2250">
        <v>25.56</v>
      </c>
      <c r="G2250">
        <v>25.56</v>
      </c>
      <c r="H2250" t="s">
        <v>196</v>
      </c>
      <c r="I2250" t="s">
        <v>197</v>
      </c>
      <c r="J2250">
        <v>25.56</v>
      </c>
      <c r="K2250">
        <v>25.56</v>
      </c>
      <c r="L2250" t="s">
        <v>632</v>
      </c>
      <c r="M2250" t="s">
        <v>198</v>
      </c>
      <c r="N2250" t="s">
        <v>199</v>
      </c>
      <c r="O2250">
        <v>0</v>
      </c>
      <c r="P2250" t="s">
        <v>200</v>
      </c>
      <c r="Q2250">
        <v>54399</v>
      </c>
      <c r="R2250" t="s">
        <v>201</v>
      </c>
      <c r="S2250" t="s">
        <v>202</v>
      </c>
      <c r="T2250" t="s">
        <v>203</v>
      </c>
      <c r="U2250" t="s">
        <v>3455</v>
      </c>
      <c r="V2250" t="s">
        <v>3456</v>
      </c>
      <c r="W2250" t="s">
        <v>658</v>
      </c>
    </row>
    <row r="2251" spans="1:23" x14ac:dyDescent="0.25">
      <c r="A2251" s="15">
        <v>43280</v>
      </c>
      <c r="B2251" t="s">
        <v>228</v>
      </c>
      <c r="C2251" t="s">
        <v>211</v>
      </c>
      <c r="E2251" t="s">
        <v>195</v>
      </c>
      <c r="F2251">
        <v>129.19999999999999</v>
      </c>
      <c r="G2251">
        <v>129.19999999999999</v>
      </c>
      <c r="H2251" t="s">
        <v>196</v>
      </c>
      <c r="I2251" t="s">
        <v>197</v>
      </c>
      <c r="J2251">
        <v>129.19999999999999</v>
      </c>
      <c r="K2251">
        <v>129.19999999999999</v>
      </c>
      <c r="L2251" t="s">
        <v>228</v>
      </c>
      <c r="M2251" t="s">
        <v>198</v>
      </c>
      <c r="N2251" t="s">
        <v>199</v>
      </c>
      <c r="O2251">
        <v>0</v>
      </c>
      <c r="P2251" t="s">
        <v>200</v>
      </c>
      <c r="Q2251">
        <v>54812</v>
      </c>
      <c r="R2251" t="s">
        <v>201</v>
      </c>
      <c r="S2251" t="s">
        <v>202</v>
      </c>
      <c r="T2251" t="s">
        <v>203</v>
      </c>
      <c r="U2251" t="s">
        <v>3457</v>
      </c>
      <c r="V2251" t="s">
        <v>3458</v>
      </c>
      <c r="W2251" t="s">
        <v>658</v>
      </c>
    </row>
    <row r="2252" spans="1:23" x14ac:dyDescent="0.25">
      <c r="A2252" s="15">
        <v>43280</v>
      </c>
      <c r="B2252" t="s">
        <v>228</v>
      </c>
      <c r="C2252" t="s">
        <v>211</v>
      </c>
      <c r="E2252" t="s">
        <v>195</v>
      </c>
      <c r="F2252">
        <v>58.4</v>
      </c>
      <c r="G2252">
        <v>58.4</v>
      </c>
      <c r="H2252" t="s">
        <v>196</v>
      </c>
      <c r="I2252" t="s">
        <v>197</v>
      </c>
      <c r="J2252">
        <v>58.4</v>
      </c>
      <c r="K2252">
        <v>58.4</v>
      </c>
      <c r="L2252" t="s">
        <v>228</v>
      </c>
      <c r="M2252" t="s">
        <v>198</v>
      </c>
      <c r="N2252" t="s">
        <v>199</v>
      </c>
      <c r="O2252">
        <v>0</v>
      </c>
      <c r="P2252" t="s">
        <v>200</v>
      </c>
      <c r="Q2252">
        <v>54818</v>
      </c>
      <c r="R2252" t="s">
        <v>201</v>
      </c>
      <c r="S2252" t="s">
        <v>202</v>
      </c>
      <c r="T2252" t="s">
        <v>203</v>
      </c>
      <c r="U2252" t="s">
        <v>3459</v>
      </c>
      <c r="V2252" t="s">
        <v>3460</v>
      </c>
      <c r="W2252" t="s">
        <v>658</v>
      </c>
    </row>
    <row r="2253" spans="1:23" x14ac:dyDescent="0.25">
      <c r="A2253" s="15">
        <v>43280</v>
      </c>
      <c r="B2253" t="s">
        <v>228</v>
      </c>
      <c r="C2253" t="s">
        <v>211</v>
      </c>
      <c r="E2253" t="s">
        <v>195</v>
      </c>
      <c r="F2253">
        <v>93.05</v>
      </c>
      <c r="G2253">
        <v>93.05</v>
      </c>
      <c r="H2253" t="s">
        <v>196</v>
      </c>
      <c r="I2253" t="s">
        <v>197</v>
      </c>
      <c r="J2253">
        <v>93.05</v>
      </c>
      <c r="K2253">
        <v>93.05</v>
      </c>
      <c r="L2253" t="s">
        <v>228</v>
      </c>
      <c r="M2253" t="s">
        <v>198</v>
      </c>
      <c r="N2253" t="s">
        <v>199</v>
      </c>
      <c r="O2253">
        <v>0</v>
      </c>
      <c r="P2253" t="s">
        <v>200</v>
      </c>
      <c r="Q2253">
        <v>54819</v>
      </c>
      <c r="R2253" t="s">
        <v>201</v>
      </c>
      <c r="S2253" t="s">
        <v>202</v>
      </c>
      <c r="T2253" t="s">
        <v>203</v>
      </c>
      <c r="U2253" t="s">
        <v>3459</v>
      </c>
      <c r="V2253" t="s">
        <v>3461</v>
      </c>
      <c r="W2253" t="s">
        <v>658</v>
      </c>
    </row>
    <row r="2254" spans="1:23" x14ac:dyDescent="0.25">
      <c r="A2254" s="15">
        <v>43280</v>
      </c>
      <c r="B2254" t="s">
        <v>228</v>
      </c>
      <c r="C2254" t="s">
        <v>212</v>
      </c>
      <c r="E2254" t="s">
        <v>195</v>
      </c>
      <c r="F2254">
        <v>54</v>
      </c>
      <c r="G2254">
        <v>54</v>
      </c>
      <c r="H2254" t="s">
        <v>196</v>
      </c>
      <c r="I2254" t="s">
        <v>197</v>
      </c>
      <c r="J2254">
        <v>54</v>
      </c>
      <c r="K2254">
        <v>54</v>
      </c>
      <c r="L2254" t="s">
        <v>228</v>
      </c>
      <c r="M2254" t="s">
        <v>198</v>
      </c>
      <c r="N2254" t="s">
        <v>199</v>
      </c>
      <c r="O2254">
        <v>0</v>
      </c>
      <c r="P2254" t="s">
        <v>200</v>
      </c>
      <c r="Q2254">
        <v>54829</v>
      </c>
      <c r="R2254" t="s">
        <v>201</v>
      </c>
      <c r="S2254" t="s">
        <v>202</v>
      </c>
      <c r="T2254" t="s">
        <v>203</v>
      </c>
      <c r="U2254" t="s">
        <v>3462</v>
      </c>
      <c r="V2254" t="s">
        <v>3463</v>
      </c>
      <c r="W2254" t="s">
        <v>658</v>
      </c>
    </row>
    <row r="2255" spans="1:23" x14ac:dyDescent="0.25">
      <c r="A2255" s="15">
        <v>43280</v>
      </c>
      <c r="B2255" t="s">
        <v>228</v>
      </c>
      <c r="C2255" t="s">
        <v>212</v>
      </c>
      <c r="E2255" t="s">
        <v>195</v>
      </c>
      <c r="F2255">
        <v>807.4</v>
      </c>
      <c r="G2255">
        <v>807.4</v>
      </c>
      <c r="H2255" t="s">
        <v>196</v>
      </c>
      <c r="I2255" t="s">
        <v>197</v>
      </c>
      <c r="J2255">
        <v>807.4</v>
      </c>
      <c r="K2255">
        <v>807.4</v>
      </c>
      <c r="L2255" t="s">
        <v>228</v>
      </c>
      <c r="M2255" t="s">
        <v>198</v>
      </c>
      <c r="N2255" t="s">
        <v>199</v>
      </c>
      <c r="O2255">
        <v>0</v>
      </c>
      <c r="P2255" t="s">
        <v>200</v>
      </c>
      <c r="Q2255">
        <v>54830</v>
      </c>
      <c r="R2255" t="s">
        <v>201</v>
      </c>
      <c r="S2255" t="s">
        <v>202</v>
      </c>
      <c r="T2255" t="s">
        <v>203</v>
      </c>
      <c r="U2255" t="s">
        <v>3464</v>
      </c>
      <c r="V2255" t="s">
        <v>3465</v>
      </c>
      <c r="W2255" t="s">
        <v>658</v>
      </c>
    </row>
    <row r="2256" spans="1:23" x14ac:dyDescent="0.25">
      <c r="A2256" s="15">
        <v>43280</v>
      </c>
      <c r="B2256" t="s">
        <v>560</v>
      </c>
      <c r="C2256" t="s">
        <v>212</v>
      </c>
      <c r="E2256" t="s">
        <v>195</v>
      </c>
      <c r="F2256">
        <v>157.69999999999999</v>
      </c>
      <c r="G2256">
        <v>157.69999999999999</v>
      </c>
      <c r="H2256" t="s">
        <v>196</v>
      </c>
      <c r="I2256" t="s">
        <v>197</v>
      </c>
      <c r="J2256">
        <v>157.69999999999999</v>
      </c>
      <c r="K2256">
        <v>157.69999999999999</v>
      </c>
      <c r="L2256" t="s">
        <v>560</v>
      </c>
      <c r="M2256" t="s">
        <v>198</v>
      </c>
      <c r="N2256" t="s">
        <v>199</v>
      </c>
      <c r="O2256">
        <v>0</v>
      </c>
      <c r="P2256" t="s">
        <v>200</v>
      </c>
      <c r="Q2256">
        <v>54831</v>
      </c>
      <c r="R2256" t="s">
        <v>201</v>
      </c>
      <c r="S2256" t="s">
        <v>202</v>
      </c>
      <c r="T2256" t="s">
        <v>203</v>
      </c>
      <c r="U2256" t="s">
        <v>3464</v>
      </c>
      <c r="V2256" t="s">
        <v>3466</v>
      </c>
      <c r="W2256" t="s">
        <v>658</v>
      </c>
    </row>
    <row r="2257" spans="1:23" x14ac:dyDescent="0.25">
      <c r="A2257" s="15">
        <v>43280</v>
      </c>
      <c r="B2257" t="s">
        <v>228</v>
      </c>
      <c r="C2257" t="s">
        <v>212</v>
      </c>
      <c r="E2257" t="s">
        <v>195</v>
      </c>
      <c r="F2257">
        <v>104.9</v>
      </c>
      <c r="G2257">
        <v>104.9</v>
      </c>
      <c r="H2257" t="s">
        <v>196</v>
      </c>
      <c r="I2257" t="s">
        <v>197</v>
      </c>
      <c r="J2257">
        <v>104.9</v>
      </c>
      <c r="K2257">
        <v>104.9</v>
      </c>
      <c r="L2257" t="s">
        <v>228</v>
      </c>
      <c r="M2257" t="s">
        <v>198</v>
      </c>
      <c r="N2257" t="s">
        <v>199</v>
      </c>
      <c r="O2257">
        <v>0</v>
      </c>
      <c r="P2257" t="s">
        <v>200</v>
      </c>
      <c r="Q2257">
        <v>54841</v>
      </c>
      <c r="R2257" t="s">
        <v>201</v>
      </c>
      <c r="S2257" t="s">
        <v>202</v>
      </c>
      <c r="T2257" t="s">
        <v>203</v>
      </c>
      <c r="U2257" t="s">
        <v>3467</v>
      </c>
      <c r="V2257" t="s">
        <v>3468</v>
      </c>
      <c r="W2257" t="s">
        <v>658</v>
      </c>
    </row>
    <row r="2258" spans="1:23" x14ac:dyDescent="0.25">
      <c r="A2258" s="15">
        <v>43280</v>
      </c>
      <c r="B2258" t="s">
        <v>560</v>
      </c>
      <c r="C2258" t="s">
        <v>212</v>
      </c>
      <c r="E2258" t="s">
        <v>195</v>
      </c>
      <c r="F2258">
        <v>433.6</v>
      </c>
      <c r="G2258">
        <v>433.6</v>
      </c>
      <c r="H2258" t="s">
        <v>196</v>
      </c>
      <c r="I2258" t="s">
        <v>197</v>
      </c>
      <c r="J2258">
        <v>433.6</v>
      </c>
      <c r="K2258">
        <v>433.6</v>
      </c>
      <c r="L2258" t="s">
        <v>560</v>
      </c>
      <c r="M2258" t="s">
        <v>198</v>
      </c>
      <c r="N2258" t="s">
        <v>199</v>
      </c>
      <c r="O2258">
        <v>0</v>
      </c>
      <c r="P2258" t="s">
        <v>200</v>
      </c>
      <c r="Q2258">
        <v>54842</v>
      </c>
      <c r="R2258" t="s">
        <v>201</v>
      </c>
      <c r="S2258" t="s">
        <v>202</v>
      </c>
      <c r="T2258" t="s">
        <v>203</v>
      </c>
      <c r="U2258" t="s">
        <v>3467</v>
      </c>
      <c r="V2258" t="s">
        <v>3469</v>
      </c>
      <c r="W2258" t="s">
        <v>658</v>
      </c>
    </row>
    <row r="2259" spans="1:23" x14ac:dyDescent="0.25">
      <c r="A2259" s="15">
        <v>43280</v>
      </c>
      <c r="B2259" t="s">
        <v>228</v>
      </c>
      <c r="C2259" t="s">
        <v>212</v>
      </c>
      <c r="E2259" t="s">
        <v>195</v>
      </c>
      <c r="F2259">
        <v>49.35</v>
      </c>
      <c r="G2259">
        <v>49.35</v>
      </c>
      <c r="H2259" t="s">
        <v>196</v>
      </c>
      <c r="I2259" t="s">
        <v>197</v>
      </c>
      <c r="J2259">
        <v>49.35</v>
      </c>
      <c r="K2259">
        <v>49.35</v>
      </c>
      <c r="L2259" t="s">
        <v>228</v>
      </c>
      <c r="M2259" t="s">
        <v>198</v>
      </c>
      <c r="N2259" t="s">
        <v>199</v>
      </c>
      <c r="O2259">
        <v>0</v>
      </c>
      <c r="P2259" t="s">
        <v>200</v>
      </c>
      <c r="Q2259">
        <v>54848</v>
      </c>
      <c r="R2259" t="s">
        <v>201</v>
      </c>
      <c r="S2259" t="s">
        <v>202</v>
      </c>
      <c r="T2259" t="s">
        <v>203</v>
      </c>
      <c r="U2259" t="s">
        <v>3470</v>
      </c>
      <c r="V2259" t="s">
        <v>3471</v>
      </c>
      <c r="W2259" t="s">
        <v>658</v>
      </c>
    </row>
    <row r="2260" spans="1:23" x14ac:dyDescent="0.25">
      <c r="A2260" s="15">
        <v>43280</v>
      </c>
      <c r="B2260" t="s">
        <v>285</v>
      </c>
      <c r="C2260" t="s">
        <v>208</v>
      </c>
      <c r="E2260" t="s">
        <v>195</v>
      </c>
      <c r="F2260">
        <v>135.5</v>
      </c>
      <c r="G2260">
        <v>135.5</v>
      </c>
      <c r="H2260" t="s">
        <v>196</v>
      </c>
      <c r="I2260" t="s">
        <v>197</v>
      </c>
      <c r="J2260">
        <v>135.5</v>
      </c>
      <c r="K2260">
        <v>135.5</v>
      </c>
      <c r="L2260" t="s">
        <v>285</v>
      </c>
      <c r="M2260" t="s">
        <v>198</v>
      </c>
      <c r="N2260" t="s">
        <v>199</v>
      </c>
      <c r="O2260">
        <v>0</v>
      </c>
      <c r="P2260" t="s">
        <v>200</v>
      </c>
      <c r="Q2260">
        <v>54853</v>
      </c>
      <c r="R2260" t="s">
        <v>201</v>
      </c>
      <c r="S2260" t="s">
        <v>202</v>
      </c>
      <c r="T2260" t="s">
        <v>203</v>
      </c>
      <c r="U2260" t="s">
        <v>3472</v>
      </c>
      <c r="V2260" t="s">
        <v>3473</v>
      </c>
      <c r="W2260" t="s">
        <v>658</v>
      </c>
    </row>
    <row r="2261" spans="1:23" x14ac:dyDescent="0.25">
      <c r="A2261" s="15">
        <v>43280</v>
      </c>
      <c r="B2261" t="s">
        <v>228</v>
      </c>
      <c r="C2261" t="s">
        <v>208</v>
      </c>
      <c r="E2261" t="s">
        <v>195</v>
      </c>
      <c r="F2261">
        <v>1894.5</v>
      </c>
      <c r="G2261">
        <v>1894.5</v>
      </c>
      <c r="H2261" t="s">
        <v>196</v>
      </c>
      <c r="I2261" t="s">
        <v>197</v>
      </c>
      <c r="J2261">
        <v>1894.5</v>
      </c>
      <c r="K2261">
        <v>1894.5</v>
      </c>
      <c r="L2261" t="s">
        <v>228</v>
      </c>
      <c r="M2261" t="s">
        <v>198</v>
      </c>
      <c r="N2261" t="s">
        <v>199</v>
      </c>
      <c r="O2261">
        <v>0</v>
      </c>
      <c r="P2261" t="s">
        <v>200</v>
      </c>
      <c r="Q2261">
        <v>54854</v>
      </c>
      <c r="R2261" t="s">
        <v>201</v>
      </c>
      <c r="S2261" t="s">
        <v>202</v>
      </c>
      <c r="T2261" t="s">
        <v>203</v>
      </c>
      <c r="U2261" t="s">
        <v>3474</v>
      </c>
      <c r="V2261" t="s">
        <v>3475</v>
      </c>
      <c r="W2261" t="s">
        <v>658</v>
      </c>
    </row>
    <row r="2262" spans="1:23" x14ac:dyDescent="0.25">
      <c r="A2262" s="15">
        <v>43280</v>
      </c>
      <c r="B2262" t="s">
        <v>228</v>
      </c>
      <c r="C2262" t="s">
        <v>208</v>
      </c>
      <c r="E2262" t="s">
        <v>195</v>
      </c>
      <c r="F2262">
        <v>-271.39999999999998</v>
      </c>
      <c r="G2262">
        <v>271.39999999999998</v>
      </c>
      <c r="H2262" t="s">
        <v>217</v>
      </c>
      <c r="I2262" t="s">
        <v>218</v>
      </c>
      <c r="J2262">
        <v>271.39999999999998</v>
      </c>
      <c r="K2262">
        <v>-271.39999999999998</v>
      </c>
      <c r="L2262" t="s">
        <v>228</v>
      </c>
      <c r="M2262" t="s">
        <v>198</v>
      </c>
      <c r="N2262" t="s">
        <v>199</v>
      </c>
      <c r="O2262">
        <v>0</v>
      </c>
      <c r="P2262" t="s">
        <v>200</v>
      </c>
      <c r="Q2262">
        <v>54855</v>
      </c>
      <c r="R2262" t="s">
        <v>201</v>
      </c>
      <c r="S2262" t="s">
        <v>202</v>
      </c>
      <c r="T2262" t="s">
        <v>203</v>
      </c>
      <c r="U2262" t="s">
        <v>3476</v>
      </c>
      <c r="V2262" t="s">
        <v>3477</v>
      </c>
      <c r="W2262" t="s">
        <v>658</v>
      </c>
    </row>
    <row r="2263" spans="1:23" x14ac:dyDescent="0.25">
      <c r="A2263" s="15">
        <v>43280</v>
      </c>
      <c r="B2263" t="s">
        <v>228</v>
      </c>
      <c r="C2263" t="s">
        <v>208</v>
      </c>
      <c r="E2263" t="s">
        <v>195</v>
      </c>
      <c r="F2263">
        <v>1434.8</v>
      </c>
      <c r="G2263">
        <v>1434.8</v>
      </c>
      <c r="H2263" t="s">
        <v>196</v>
      </c>
      <c r="I2263" t="s">
        <v>197</v>
      </c>
      <c r="J2263">
        <v>1434.8</v>
      </c>
      <c r="K2263">
        <v>1434.8</v>
      </c>
      <c r="L2263" t="s">
        <v>228</v>
      </c>
      <c r="M2263" t="s">
        <v>198</v>
      </c>
      <c r="N2263" t="s">
        <v>199</v>
      </c>
      <c r="O2263">
        <v>0</v>
      </c>
      <c r="P2263" t="s">
        <v>200</v>
      </c>
      <c r="Q2263">
        <v>54859</v>
      </c>
      <c r="R2263" t="s">
        <v>201</v>
      </c>
      <c r="S2263" t="s">
        <v>202</v>
      </c>
      <c r="T2263" t="s">
        <v>203</v>
      </c>
      <c r="U2263" t="s">
        <v>3478</v>
      </c>
      <c r="V2263" t="s">
        <v>3479</v>
      </c>
      <c r="W2263" t="s">
        <v>658</v>
      </c>
    </row>
    <row r="2264" spans="1:23" x14ac:dyDescent="0.25">
      <c r="A2264" s="15">
        <v>43280</v>
      </c>
      <c r="B2264" t="s">
        <v>560</v>
      </c>
      <c r="C2264" t="s">
        <v>208</v>
      </c>
      <c r="E2264" t="s">
        <v>195</v>
      </c>
      <c r="F2264">
        <v>1192</v>
      </c>
      <c r="G2264">
        <v>1192</v>
      </c>
      <c r="H2264" t="s">
        <v>196</v>
      </c>
      <c r="I2264" t="s">
        <v>197</v>
      </c>
      <c r="J2264">
        <v>1192</v>
      </c>
      <c r="K2264">
        <v>1192</v>
      </c>
      <c r="L2264" t="s">
        <v>560</v>
      </c>
      <c r="M2264" t="s">
        <v>198</v>
      </c>
      <c r="N2264" t="s">
        <v>199</v>
      </c>
      <c r="O2264">
        <v>0</v>
      </c>
      <c r="P2264" t="s">
        <v>200</v>
      </c>
      <c r="Q2264">
        <v>54860</v>
      </c>
      <c r="R2264" t="s">
        <v>201</v>
      </c>
      <c r="S2264" t="s">
        <v>202</v>
      </c>
      <c r="T2264" t="s">
        <v>203</v>
      </c>
      <c r="U2264" t="s">
        <v>3478</v>
      </c>
      <c r="V2264" t="s">
        <v>3480</v>
      </c>
      <c r="W2264" t="s">
        <v>658</v>
      </c>
    </row>
    <row r="2265" spans="1:23" x14ac:dyDescent="0.25">
      <c r="A2265" s="15">
        <v>43280</v>
      </c>
      <c r="B2265" t="s">
        <v>490</v>
      </c>
      <c r="C2265" t="s">
        <v>194</v>
      </c>
      <c r="E2265" t="s">
        <v>195</v>
      </c>
      <c r="F2265">
        <v>549</v>
      </c>
      <c r="G2265">
        <v>549</v>
      </c>
      <c r="H2265" t="s">
        <v>196</v>
      </c>
      <c r="I2265" t="s">
        <v>197</v>
      </c>
      <c r="J2265">
        <v>549</v>
      </c>
      <c r="K2265">
        <v>549</v>
      </c>
      <c r="L2265" t="s">
        <v>490</v>
      </c>
      <c r="M2265" t="s">
        <v>198</v>
      </c>
      <c r="N2265" t="s">
        <v>199</v>
      </c>
      <c r="O2265">
        <v>0</v>
      </c>
      <c r="P2265" t="s">
        <v>200</v>
      </c>
      <c r="Q2265">
        <v>54877</v>
      </c>
      <c r="R2265" t="s">
        <v>201</v>
      </c>
      <c r="S2265" t="s">
        <v>202</v>
      </c>
      <c r="T2265" t="s">
        <v>203</v>
      </c>
      <c r="U2265" t="s">
        <v>3481</v>
      </c>
      <c r="V2265" t="s">
        <v>3482</v>
      </c>
      <c r="W2265" t="s">
        <v>658</v>
      </c>
    </row>
    <row r="2266" spans="1:23" x14ac:dyDescent="0.25">
      <c r="A2266" s="15">
        <v>43280</v>
      </c>
      <c r="B2266" t="s">
        <v>490</v>
      </c>
      <c r="C2266" t="s">
        <v>194</v>
      </c>
      <c r="E2266" t="s">
        <v>195</v>
      </c>
      <c r="F2266">
        <v>1617.95</v>
      </c>
      <c r="G2266">
        <v>1617.95</v>
      </c>
      <c r="H2266" t="s">
        <v>196</v>
      </c>
      <c r="I2266" t="s">
        <v>197</v>
      </c>
      <c r="J2266">
        <v>1617.95</v>
      </c>
      <c r="K2266">
        <v>1617.95</v>
      </c>
      <c r="L2266" t="s">
        <v>490</v>
      </c>
      <c r="M2266" t="s">
        <v>198</v>
      </c>
      <c r="N2266" t="s">
        <v>199</v>
      </c>
      <c r="O2266">
        <v>0</v>
      </c>
      <c r="P2266" t="s">
        <v>200</v>
      </c>
      <c r="Q2266">
        <v>54878</v>
      </c>
      <c r="R2266" t="s">
        <v>201</v>
      </c>
      <c r="S2266" t="s">
        <v>202</v>
      </c>
      <c r="T2266" t="s">
        <v>203</v>
      </c>
      <c r="U2266" t="s">
        <v>3483</v>
      </c>
      <c r="V2266" t="s">
        <v>3484</v>
      </c>
      <c r="W2266" t="s">
        <v>658</v>
      </c>
    </row>
    <row r="2267" spans="1:23" x14ac:dyDescent="0.25">
      <c r="A2267" s="15">
        <v>43280</v>
      </c>
      <c r="B2267" t="s">
        <v>490</v>
      </c>
      <c r="C2267" t="s">
        <v>194</v>
      </c>
      <c r="E2267" t="s">
        <v>195</v>
      </c>
      <c r="F2267">
        <v>2764</v>
      </c>
      <c r="G2267">
        <v>2764</v>
      </c>
      <c r="H2267" t="s">
        <v>196</v>
      </c>
      <c r="I2267" t="s">
        <v>197</v>
      </c>
      <c r="J2267">
        <v>2764</v>
      </c>
      <c r="K2267">
        <v>2764</v>
      </c>
      <c r="L2267" t="s">
        <v>490</v>
      </c>
      <c r="M2267" t="s">
        <v>198</v>
      </c>
      <c r="N2267" t="s">
        <v>199</v>
      </c>
      <c r="O2267">
        <v>0</v>
      </c>
      <c r="P2267" t="s">
        <v>200</v>
      </c>
      <c r="Q2267">
        <v>54884</v>
      </c>
      <c r="R2267" t="s">
        <v>201</v>
      </c>
      <c r="S2267" t="s">
        <v>202</v>
      </c>
      <c r="T2267" t="s">
        <v>203</v>
      </c>
      <c r="U2267" t="s">
        <v>3485</v>
      </c>
      <c r="V2267" t="s">
        <v>3486</v>
      </c>
      <c r="W2267" t="s">
        <v>658</v>
      </c>
    </row>
    <row r="2268" spans="1:23" x14ac:dyDescent="0.25">
      <c r="A2268" s="15">
        <v>43280</v>
      </c>
      <c r="B2268" t="s">
        <v>295</v>
      </c>
      <c r="C2268" t="s">
        <v>212</v>
      </c>
      <c r="E2268" t="s">
        <v>195</v>
      </c>
      <c r="F2268">
        <v>250</v>
      </c>
      <c r="G2268">
        <v>250</v>
      </c>
      <c r="H2268" t="s">
        <v>196</v>
      </c>
      <c r="I2268" t="s">
        <v>197</v>
      </c>
      <c r="J2268">
        <v>250</v>
      </c>
      <c r="K2268">
        <v>250</v>
      </c>
      <c r="L2268" t="s">
        <v>295</v>
      </c>
      <c r="M2268" t="s">
        <v>198</v>
      </c>
      <c r="N2268" t="s">
        <v>199</v>
      </c>
      <c r="O2268">
        <v>0</v>
      </c>
      <c r="P2268" t="s">
        <v>200</v>
      </c>
      <c r="Q2268">
        <v>54915</v>
      </c>
      <c r="R2268" t="s">
        <v>201</v>
      </c>
      <c r="S2268" t="s">
        <v>202</v>
      </c>
      <c r="T2268" t="s">
        <v>203</v>
      </c>
      <c r="U2268" t="s">
        <v>3487</v>
      </c>
      <c r="V2268" t="s">
        <v>3488</v>
      </c>
      <c r="W2268" t="s">
        <v>658</v>
      </c>
    </row>
    <row r="2269" spans="1:23" x14ac:dyDescent="0.25">
      <c r="A2269" s="15">
        <v>43280</v>
      </c>
      <c r="B2269" t="s">
        <v>193</v>
      </c>
      <c r="C2269" t="s">
        <v>207</v>
      </c>
      <c r="E2269" t="s">
        <v>195</v>
      </c>
      <c r="F2269">
        <v>420</v>
      </c>
      <c r="G2269">
        <v>420</v>
      </c>
      <c r="H2269" t="s">
        <v>196</v>
      </c>
      <c r="I2269" t="s">
        <v>197</v>
      </c>
      <c r="J2269">
        <v>420</v>
      </c>
      <c r="K2269">
        <v>420</v>
      </c>
      <c r="L2269" t="s">
        <v>193</v>
      </c>
      <c r="M2269" t="s">
        <v>198</v>
      </c>
      <c r="N2269" t="s">
        <v>199</v>
      </c>
      <c r="O2269">
        <v>0</v>
      </c>
      <c r="P2269" t="s">
        <v>200</v>
      </c>
      <c r="Q2269">
        <v>54919</v>
      </c>
      <c r="R2269" t="s">
        <v>201</v>
      </c>
      <c r="S2269" t="s">
        <v>202</v>
      </c>
      <c r="T2269" t="s">
        <v>203</v>
      </c>
      <c r="U2269" t="s">
        <v>3489</v>
      </c>
      <c r="V2269" t="s">
        <v>3490</v>
      </c>
      <c r="W2269" t="s">
        <v>658</v>
      </c>
    </row>
    <row r="2270" spans="1:23" x14ac:dyDescent="0.25">
      <c r="A2270" s="15">
        <v>43280</v>
      </c>
      <c r="B2270" t="s">
        <v>295</v>
      </c>
      <c r="C2270" t="s">
        <v>207</v>
      </c>
      <c r="E2270" t="s">
        <v>195</v>
      </c>
      <c r="F2270">
        <v>133.80000000000001</v>
      </c>
      <c r="G2270">
        <v>133.80000000000001</v>
      </c>
      <c r="H2270" t="s">
        <v>196</v>
      </c>
      <c r="I2270" t="s">
        <v>197</v>
      </c>
      <c r="J2270">
        <v>133.80000000000001</v>
      </c>
      <c r="K2270">
        <v>133.80000000000001</v>
      </c>
      <c r="L2270" t="s">
        <v>295</v>
      </c>
      <c r="M2270" t="s">
        <v>198</v>
      </c>
      <c r="N2270" t="s">
        <v>199</v>
      </c>
      <c r="O2270">
        <v>0</v>
      </c>
      <c r="P2270" t="s">
        <v>200</v>
      </c>
      <c r="Q2270">
        <v>54920</v>
      </c>
      <c r="R2270" t="s">
        <v>201</v>
      </c>
      <c r="S2270" t="s">
        <v>202</v>
      </c>
      <c r="T2270" t="s">
        <v>203</v>
      </c>
      <c r="U2270" t="s">
        <v>3489</v>
      </c>
      <c r="V2270" t="s">
        <v>3491</v>
      </c>
      <c r="W2270" t="s">
        <v>658</v>
      </c>
    </row>
    <row r="2271" spans="1:23" x14ac:dyDescent="0.25">
      <c r="A2271" s="15">
        <v>43281</v>
      </c>
      <c r="B2271" t="s">
        <v>310</v>
      </c>
      <c r="C2271" t="s">
        <v>208</v>
      </c>
      <c r="E2271" t="s">
        <v>195</v>
      </c>
      <c r="F2271">
        <v>0.01</v>
      </c>
      <c r="G2271">
        <v>0.01</v>
      </c>
      <c r="H2271" t="s">
        <v>196</v>
      </c>
      <c r="I2271" t="s">
        <v>197</v>
      </c>
      <c r="J2271">
        <v>0.01</v>
      </c>
      <c r="K2271">
        <v>0.01</v>
      </c>
      <c r="L2271" t="s">
        <v>310</v>
      </c>
      <c r="M2271" t="s">
        <v>198</v>
      </c>
      <c r="N2271" t="s">
        <v>307</v>
      </c>
      <c r="O2271">
        <v>0</v>
      </c>
      <c r="P2271" t="s">
        <v>200</v>
      </c>
      <c r="Q2271">
        <v>54075</v>
      </c>
      <c r="R2271" t="s">
        <v>201</v>
      </c>
      <c r="S2271" t="s">
        <v>202</v>
      </c>
      <c r="T2271" t="s">
        <v>203</v>
      </c>
      <c r="U2271" t="s">
        <v>3492</v>
      </c>
      <c r="V2271" t="s">
        <v>3493</v>
      </c>
      <c r="W2271" t="s">
        <v>658</v>
      </c>
    </row>
    <row r="2272" spans="1:23" x14ac:dyDescent="0.25">
      <c r="A2272" s="15">
        <v>43281</v>
      </c>
      <c r="B2272" t="s">
        <v>310</v>
      </c>
      <c r="C2272" t="s">
        <v>208</v>
      </c>
      <c r="E2272" t="s">
        <v>195</v>
      </c>
      <c r="F2272">
        <v>0.02</v>
      </c>
      <c r="G2272">
        <v>0.02</v>
      </c>
      <c r="H2272" t="s">
        <v>196</v>
      </c>
      <c r="I2272" t="s">
        <v>197</v>
      </c>
      <c r="J2272">
        <v>0.02</v>
      </c>
      <c r="K2272">
        <v>0.02</v>
      </c>
      <c r="L2272" t="s">
        <v>310</v>
      </c>
      <c r="M2272" t="s">
        <v>198</v>
      </c>
      <c r="N2272" t="s">
        <v>307</v>
      </c>
      <c r="O2272">
        <v>0</v>
      </c>
      <c r="P2272" t="s">
        <v>200</v>
      </c>
      <c r="Q2272">
        <v>54077</v>
      </c>
      <c r="R2272" t="s">
        <v>201</v>
      </c>
      <c r="S2272" t="s">
        <v>202</v>
      </c>
      <c r="T2272" t="s">
        <v>203</v>
      </c>
      <c r="U2272" t="s">
        <v>3494</v>
      </c>
      <c r="V2272" t="s">
        <v>3495</v>
      </c>
      <c r="W2272" t="s">
        <v>658</v>
      </c>
    </row>
    <row r="2273" spans="1:23" x14ac:dyDescent="0.25">
      <c r="A2273" s="15">
        <v>43281</v>
      </c>
      <c r="B2273" t="s">
        <v>310</v>
      </c>
      <c r="C2273" t="s">
        <v>208</v>
      </c>
      <c r="E2273" t="s">
        <v>195</v>
      </c>
      <c r="F2273">
        <v>0.01</v>
      </c>
      <c r="G2273">
        <v>0.01</v>
      </c>
      <c r="H2273" t="s">
        <v>196</v>
      </c>
      <c r="I2273" t="s">
        <v>197</v>
      </c>
      <c r="J2273">
        <v>0.01</v>
      </c>
      <c r="K2273">
        <v>0.01</v>
      </c>
      <c r="L2273" t="s">
        <v>310</v>
      </c>
      <c r="M2273" t="s">
        <v>198</v>
      </c>
      <c r="N2273" t="s">
        <v>307</v>
      </c>
      <c r="O2273">
        <v>0</v>
      </c>
      <c r="P2273" t="s">
        <v>200</v>
      </c>
      <c r="Q2273">
        <v>54080</v>
      </c>
      <c r="R2273" t="s">
        <v>201</v>
      </c>
      <c r="S2273" t="s">
        <v>202</v>
      </c>
      <c r="T2273" t="s">
        <v>203</v>
      </c>
      <c r="U2273" t="s">
        <v>3496</v>
      </c>
      <c r="V2273" t="s">
        <v>3497</v>
      </c>
      <c r="W2273" t="s">
        <v>658</v>
      </c>
    </row>
    <row r="2274" spans="1:23" x14ac:dyDescent="0.25">
      <c r="A2274" s="15">
        <v>43281</v>
      </c>
      <c r="B2274" t="s">
        <v>310</v>
      </c>
      <c r="C2274" t="s">
        <v>208</v>
      </c>
      <c r="E2274" t="s">
        <v>195</v>
      </c>
      <c r="F2274">
        <v>0.03</v>
      </c>
      <c r="G2274">
        <v>0.03</v>
      </c>
      <c r="H2274" t="s">
        <v>196</v>
      </c>
      <c r="I2274" t="s">
        <v>197</v>
      </c>
      <c r="J2274">
        <v>0.03</v>
      </c>
      <c r="K2274">
        <v>0.03</v>
      </c>
      <c r="L2274" t="s">
        <v>310</v>
      </c>
      <c r="M2274" t="s">
        <v>198</v>
      </c>
      <c r="N2274" t="s">
        <v>307</v>
      </c>
      <c r="O2274">
        <v>0</v>
      </c>
      <c r="P2274" t="s">
        <v>200</v>
      </c>
      <c r="Q2274">
        <v>54081</v>
      </c>
      <c r="R2274" t="s">
        <v>201</v>
      </c>
      <c r="S2274" t="s">
        <v>202</v>
      </c>
      <c r="T2274" t="s">
        <v>203</v>
      </c>
      <c r="U2274" t="s">
        <v>3498</v>
      </c>
      <c r="V2274" t="s">
        <v>3499</v>
      </c>
      <c r="W2274" t="s">
        <v>658</v>
      </c>
    </row>
    <row r="2275" spans="1:23" x14ac:dyDescent="0.25">
      <c r="A2275" s="15">
        <v>43281</v>
      </c>
      <c r="B2275" t="s">
        <v>310</v>
      </c>
      <c r="C2275" t="s">
        <v>211</v>
      </c>
      <c r="E2275" t="s">
        <v>195</v>
      </c>
      <c r="F2275">
        <v>0.02</v>
      </c>
      <c r="G2275">
        <v>0.02</v>
      </c>
      <c r="H2275" t="s">
        <v>196</v>
      </c>
      <c r="I2275" t="s">
        <v>197</v>
      </c>
      <c r="J2275">
        <v>0.02</v>
      </c>
      <c r="K2275">
        <v>0.02</v>
      </c>
      <c r="L2275" t="s">
        <v>310</v>
      </c>
      <c r="M2275" t="s">
        <v>198</v>
      </c>
      <c r="N2275" t="s">
        <v>307</v>
      </c>
      <c r="O2275">
        <v>0</v>
      </c>
      <c r="P2275" t="s">
        <v>200</v>
      </c>
      <c r="Q2275">
        <v>54083</v>
      </c>
      <c r="R2275" t="s">
        <v>201</v>
      </c>
      <c r="S2275" t="s">
        <v>202</v>
      </c>
      <c r="T2275" t="s">
        <v>203</v>
      </c>
      <c r="U2275" t="s">
        <v>3500</v>
      </c>
      <c r="V2275" t="s">
        <v>3501</v>
      </c>
      <c r="W2275" t="s">
        <v>658</v>
      </c>
    </row>
    <row r="2276" spans="1:23" x14ac:dyDescent="0.25">
      <c r="A2276" s="15">
        <v>43281</v>
      </c>
      <c r="B2276" t="s">
        <v>310</v>
      </c>
      <c r="C2276" t="s">
        <v>212</v>
      </c>
      <c r="E2276" t="s">
        <v>195</v>
      </c>
      <c r="F2276">
        <v>0.17</v>
      </c>
      <c r="G2276">
        <v>0.17</v>
      </c>
      <c r="H2276" t="s">
        <v>196</v>
      </c>
      <c r="I2276" t="s">
        <v>197</v>
      </c>
      <c r="J2276">
        <v>0.17</v>
      </c>
      <c r="K2276">
        <v>0.17</v>
      </c>
      <c r="L2276" t="s">
        <v>310</v>
      </c>
      <c r="M2276" t="s">
        <v>198</v>
      </c>
      <c r="N2276" t="s">
        <v>307</v>
      </c>
      <c r="O2276">
        <v>0</v>
      </c>
      <c r="P2276" t="s">
        <v>200</v>
      </c>
      <c r="Q2276">
        <v>54106</v>
      </c>
      <c r="R2276" t="s">
        <v>201</v>
      </c>
      <c r="S2276" t="s">
        <v>202</v>
      </c>
      <c r="T2276" t="s">
        <v>203</v>
      </c>
      <c r="U2276" t="s">
        <v>3502</v>
      </c>
      <c r="V2276" t="s">
        <v>3503</v>
      </c>
      <c r="W2276" t="s">
        <v>658</v>
      </c>
    </row>
    <row r="2277" spans="1:23" x14ac:dyDescent="0.25">
      <c r="A2277" s="15">
        <v>43281</v>
      </c>
      <c r="B2277" t="s">
        <v>310</v>
      </c>
      <c r="C2277" t="s">
        <v>208</v>
      </c>
      <c r="E2277" t="s">
        <v>195</v>
      </c>
      <c r="F2277">
        <v>0.01</v>
      </c>
      <c r="G2277">
        <v>0.01</v>
      </c>
      <c r="H2277" t="s">
        <v>196</v>
      </c>
      <c r="I2277" t="s">
        <v>197</v>
      </c>
      <c r="J2277">
        <v>0.01</v>
      </c>
      <c r="K2277">
        <v>0.01</v>
      </c>
      <c r="L2277" t="s">
        <v>310</v>
      </c>
      <c r="M2277" t="s">
        <v>198</v>
      </c>
      <c r="N2277" t="s">
        <v>307</v>
      </c>
      <c r="O2277">
        <v>0</v>
      </c>
      <c r="P2277" t="s">
        <v>200</v>
      </c>
      <c r="Q2277">
        <v>54112</v>
      </c>
      <c r="R2277" t="s">
        <v>201</v>
      </c>
      <c r="S2277" t="s">
        <v>202</v>
      </c>
      <c r="T2277" t="s">
        <v>203</v>
      </c>
      <c r="U2277" t="s">
        <v>3504</v>
      </c>
      <c r="V2277" t="s">
        <v>3505</v>
      </c>
      <c r="W2277" t="s">
        <v>658</v>
      </c>
    </row>
    <row r="2278" spans="1:23" x14ac:dyDescent="0.25">
      <c r="A2278" s="15">
        <v>43281</v>
      </c>
      <c r="B2278" t="s">
        <v>755</v>
      </c>
      <c r="C2278" t="s">
        <v>194</v>
      </c>
      <c r="E2278" t="s">
        <v>195</v>
      </c>
      <c r="F2278">
        <v>375.87</v>
      </c>
      <c r="G2278">
        <v>375.87</v>
      </c>
      <c r="H2278" t="s">
        <v>196</v>
      </c>
      <c r="I2278" t="s">
        <v>197</v>
      </c>
      <c r="J2278">
        <v>375.87</v>
      </c>
      <c r="K2278">
        <v>375.87</v>
      </c>
      <c r="L2278" t="s">
        <v>755</v>
      </c>
      <c r="M2278" t="s">
        <v>198</v>
      </c>
      <c r="N2278" t="s">
        <v>307</v>
      </c>
      <c r="O2278">
        <v>0</v>
      </c>
      <c r="P2278" t="s">
        <v>200</v>
      </c>
      <c r="Q2278">
        <v>54263</v>
      </c>
      <c r="R2278" t="s">
        <v>201</v>
      </c>
      <c r="S2278" t="s">
        <v>202</v>
      </c>
      <c r="T2278" t="s">
        <v>203</v>
      </c>
      <c r="U2278" t="s">
        <v>3506</v>
      </c>
      <c r="V2278" t="s">
        <v>3507</v>
      </c>
      <c r="W2278" t="s">
        <v>658</v>
      </c>
    </row>
    <row r="2279" spans="1:23" x14ac:dyDescent="0.25">
      <c r="A2279" s="15">
        <v>43281</v>
      </c>
      <c r="B2279" t="s">
        <v>755</v>
      </c>
      <c r="C2279" t="s">
        <v>207</v>
      </c>
      <c r="E2279" t="s">
        <v>195</v>
      </c>
      <c r="F2279">
        <v>375.84</v>
      </c>
      <c r="G2279">
        <v>375.84</v>
      </c>
      <c r="H2279" t="s">
        <v>196</v>
      </c>
      <c r="I2279" t="s">
        <v>197</v>
      </c>
      <c r="J2279">
        <v>375.84</v>
      </c>
      <c r="K2279">
        <v>375.84</v>
      </c>
      <c r="L2279" t="s">
        <v>755</v>
      </c>
      <c r="M2279" t="s">
        <v>198</v>
      </c>
      <c r="N2279" t="s">
        <v>307</v>
      </c>
      <c r="O2279">
        <v>0</v>
      </c>
      <c r="P2279" t="s">
        <v>200</v>
      </c>
      <c r="Q2279">
        <v>54263</v>
      </c>
      <c r="R2279" t="s">
        <v>201</v>
      </c>
      <c r="S2279" t="s">
        <v>202</v>
      </c>
      <c r="T2279" t="s">
        <v>203</v>
      </c>
      <c r="U2279" t="s">
        <v>3506</v>
      </c>
      <c r="V2279" t="s">
        <v>3507</v>
      </c>
      <c r="W2279" t="s">
        <v>658</v>
      </c>
    </row>
    <row r="2280" spans="1:23" x14ac:dyDescent="0.25">
      <c r="A2280" s="15">
        <v>43281</v>
      </c>
      <c r="B2280" t="s">
        <v>3508</v>
      </c>
      <c r="C2280" t="s">
        <v>194</v>
      </c>
      <c r="E2280" t="s">
        <v>195</v>
      </c>
      <c r="F2280">
        <v>2500</v>
      </c>
      <c r="G2280">
        <v>2500</v>
      </c>
      <c r="H2280" t="s">
        <v>196</v>
      </c>
      <c r="I2280" t="s">
        <v>197</v>
      </c>
      <c r="J2280">
        <v>2500</v>
      </c>
      <c r="K2280">
        <v>2500</v>
      </c>
      <c r="L2280" t="s">
        <v>3508</v>
      </c>
      <c r="M2280" t="s">
        <v>198</v>
      </c>
      <c r="N2280" t="s">
        <v>307</v>
      </c>
      <c r="O2280">
        <v>0</v>
      </c>
      <c r="P2280" t="s">
        <v>200</v>
      </c>
      <c r="Q2280">
        <v>54267</v>
      </c>
      <c r="R2280" t="s">
        <v>201</v>
      </c>
      <c r="S2280" t="s">
        <v>202</v>
      </c>
      <c r="T2280" t="s">
        <v>203</v>
      </c>
      <c r="U2280" t="s">
        <v>3506</v>
      </c>
      <c r="V2280" t="s">
        <v>3509</v>
      </c>
      <c r="W2280" t="s">
        <v>658</v>
      </c>
    </row>
    <row r="2281" spans="1:23" x14ac:dyDescent="0.25">
      <c r="A2281" s="15">
        <v>43281</v>
      </c>
      <c r="B2281" t="s">
        <v>3508</v>
      </c>
      <c r="C2281" t="s">
        <v>207</v>
      </c>
      <c r="E2281" t="s">
        <v>195</v>
      </c>
      <c r="F2281">
        <v>2500</v>
      </c>
      <c r="G2281">
        <v>2500</v>
      </c>
      <c r="H2281" t="s">
        <v>196</v>
      </c>
      <c r="I2281" t="s">
        <v>197</v>
      </c>
      <c r="J2281">
        <v>2500</v>
      </c>
      <c r="K2281">
        <v>2500</v>
      </c>
      <c r="L2281" t="s">
        <v>3508</v>
      </c>
      <c r="M2281" t="s">
        <v>198</v>
      </c>
      <c r="N2281" t="s">
        <v>307</v>
      </c>
      <c r="O2281">
        <v>0</v>
      </c>
      <c r="P2281" t="s">
        <v>200</v>
      </c>
      <c r="Q2281">
        <v>54267</v>
      </c>
      <c r="R2281" t="s">
        <v>201</v>
      </c>
      <c r="S2281" t="s">
        <v>202</v>
      </c>
      <c r="T2281" t="s">
        <v>203</v>
      </c>
      <c r="U2281" t="s">
        <v>3506</v>
      </c>
      <c r="V2281" t="s">
        <v>3509</v>
      </c>
      <c r="W2281" t="s">
        <v>658</v>
      </c>
    </row>
    <row r="2282" spans="1:23" x14ac:dyDescent="0.25">
      <c r="A2282" s="15">
        <v>43281</v>
      </c>
      <c r="B2282" t="s">
        <v>526</v>
      </c>
      <c r="C2282" t="s">
        <v>194</v>
      </c>
      <c r="E2282" t="s">
        <v>195</v>
      </c>
      <c r="F2282">
        <v>355.05</v>
      </c>
      <c r="G2282">
        <v>355.05</v>
      </c>
      <c r="H2282" t="s">
        <v>196</v>
      </c>
      <c r="I2282" t="s">
        <v>197</v>
      </c>
      <c r="J2282">
        <v>355.05</v>
      </c>
      <c r="K2282">
        <v>355.05</v>
      </c>
      <c r="L2282" t="s">
        <v>526</v>
      </c>
      <c r="M2282" t="s">
        <v>198</v>
      </c>
      <c r="N2282" t="s">
        <v>307</v>
      </c>
      <c r="O2282">
        <v>0</v>
      </c>
      <c r="P2282" t="s">
        <v>200</v>
      </c>
      <c r="Q2282">
        <v>54271</v>
      </c>
      <c r="R2282" t="s">
        <v>201</v>
      </c>
      <c r="S2282" t="s">
        <v>202</v>
      </c>
      <c r="T2282" t="s">
        <v>203</v>
      </c>
      <c r="U2282" t="s">
        <v>3506</v>
      </c>
      <c r="V2282" t="s">
        <v>3510</v>
      </c>
      <c r="W2282" t="s">
        <v>658</v>
      </c>
    </row>
    <row r="2283" spans="1:23" x14ac:dyDescent="0.25">
      <c r="A2283" s="15">
        <v>43281</v>
      </c>
      <c r="B2283" t="s">
        <v>526</v>
      </c>
      <c r="C2283" t="s">
        <v>207</v>
      </c>
      <c r="E2283" t="s">
        <v>195</v>
      </c>
      <c r="F2283">
        <v>355.05</v>
      </c>
      <c r="G2283">
        <v>355.05</v>
      </c>
      <c r="H2283" t="s">
        <v>196</v>
      </c>
      <c r="I2283" t="s">
        <v>197</v>
      </c>
      <c r="J2283">
        <v>355.05</v>
      </c>
      <c r="K2283">
        <v>355.05</v>
      </c>
      <c r="L2283" t="s">
        <v>526</v>
      </c>
      <c r="M2283" t="s">
        <v>198</v>
      </c>
      <c r="N2283" t="s">
        <v>307</v>
      </c>
      <c r="O2283">
        <v>0</v>
      </c>
      <c r="P2283" t="s">
        <v>200</v>
      </c>
      <c r="Q2283">
        <v>54271</v>
      </c>
      <c r="R2283" t="s">
        <v>201</v>
      </c>
      <c r="S2283" t="s">
        <v>202</v>
      </c>
      <c r="T2283" t="s">
        <v>203</v>
      </c>
      <c r="U2283" t="s">
        <v>3506</v>
      </c>
      <c r="V2283" t="s">
        <v>3510</v>
      </c>
      <c r="W2283" t="s">
        <v>658</v>
      </c>
    </row>
    <row r="2284" spans="1:23" x14ac:dyDescent="0.25">
      <c r="A2284" s="15">
        <v>43281</v>
      </c>
      <c r="B2284" t="s">
        <v>528</v>
      </c>
      <c r="C2284" t="s">
        <v>194</v>
      </c>
      <c r="E2284" t="s">
        <v>195</v>
      </c>
      <c r="F2284">
        <v>84.76</v>
      </c>
      <c r="G2284">
        <v>84.76</v>
      </c>
      <c r="H2284" t="s">
        <v>196</v>
      </c>
      <c r="I2284" t="s">
        <v>197</v>
      </c>
      <c r="J2284">
        <v>84.76</v>
      </c>
      <c r="K2284">
        <v>84.76</v>
      </c>
      <c r="L2284" t="s">
        <v>528</v>
      </c>
      <c r="M2284" t="s">
        <v>198</v>
      </c>
      <c r="N2284" t="s">
        <v>307</v>
      </c>
      <c r="O2284">
        <v>0</v>
      </c>
      <c r="P2284" t="s">
        <v>200</v>
      </c>
      <c r="Q2284">
        <v>54273</v>
      </c>
      <c r="R2284" t="s">
        <v>201</v>
      </c>
      <c r="S2284" t="s">
        <v>202</v>
      </c>
      <c r="T2284" t="s">
        <v>203</v>
      </c>
      <c r="U2284" t="s">
        <v>3506</v>
      </c>
      <c r="V2284" t="s">
        <v>3511</v>
      </c>
      <c r="W2284" t="s">
        <v>658</v>
      </c>
    </row>
    <row r="2285" spans="1:23" x14ac:dyDescent="0.25">
      <c r="A2285" s="15">
        <v>43281</v>
      </c>
      <c r="B2285" t="s">
        <v>528</v>
      </c>
      <c r="C2285" t="s">
        <v>207</v>
      </c>
      <c r="E2285" t="s">
        <v>195</v>
      </c>
      <c r="F2285">
        <v>84.76</v>
      </c>
      <c r="G2285">
        <v>84.76</v>
      </c>
      <c r="H2285" t="s">
        <v>196</v>
      </c>
      <c r="I2285" t="s">
        <v>197</v>
      </c>
      <c r="J2285">
        <v>84.76</v>
      </c>
      <c r="K2285">
        <v>84.76</v>
      </c>
      <c r="L2285" t="s">
        <v>528</v>
      </c>
      <c r="M2285" t="s">
        <v>198</v>
      </c>
      <c r="N2285" t="s">
        <v>307</v>
      </c>
      <c r="O2285">
        <v>0</v>
      </c>
      <c r="P2285" t="s">
        <v>200</v>
      </c>
      <c r="Q2285">
        <v>54273</v>
      </c>
      <c r="R2285" t="s">
        <v>201</v>
      </c>
      <c r="S2285" t="s">
        <v>202</v>
      </c>
      <c r="T2285" t="s">
        <v>203</v>
      </c>
      <c r="U2285" t="s">
        <v>3506</v>
      </c>
      <c r="V2285" t="s">
        <v>3511</v>
      </c>
      <c r="W2285" t="s">
        <v>658</v>
      </c>
    </row>
    <row r="2286" spans="1:23" x14ac:dyDescent="0.25">
      <c r="A2286" s="15">
        <v>43281</v>
      </c>
      <c r="B2286" t="s">
        <v>530</v>
      </c>
      <c r="C2286" t="s">
        <v>194</v>
      </c>
      <c r="E2286" t="s">
        <v>195</v>
      </c>
      <c r="F2286">
        <v>30.94</v>
      </c>
      <c r="G2286">
        <v>30.94</v>
      </c>
      <c r="H2286" t="s">
        <v>196</v>
      </c>
      <c r="I2286" t="s">
        <v>197</v>
      </c>
      <c r="J2286">
        <v>30.94</v>
      </c>
      <c r="K2286">
        <v>30.94</v>
      </c>
      <c r="L2286" t="s">
        <v>530</v>
      </c>
      <c r="M2286" t="s">
        <v>198</v>
      </c>
      <c r="N2286" t="s">
        <v>307</v>
      </c>
      <c r="O2286">
        <v>0</v>
      </c>
      <c r="P2286" t="s">
        <v>200</v>
      </c>
      <c r="Q2286">
        <v>54275</v>
      </c>
      <c r="R2286" t="s">
        <v>201</v>
      </c>
      <c r="S2286" t="s">
        <v>202</v>
      </c>
      <c r="T2286" t="s">
        <v>203</v>
      </c>
      <c r="U2286" t="s">
        <v>3506</v>
      </c>
      <c r="V2286" t="s">
        <v>3512</v>
      </c>
      <c r="W2286" t="s">
        <v>658</v>
      </c>
    </row>
    <row r="2287" spans="1:23" x14ac:dyDescent="0.25">
      <c r="A2287" s="15">
        <v>43281</v>
      </c>
      <c r="B2287" t="s">
        <v>530</v>
      </c>
      <c r="C2287" t="s">
        <v>207</v>
      </c>
      <c r="E2287" t="s">
        <v>195</v>
      </c>
      <c r="F2287">
        <v>30.94</v>
      </c>
      <c r="G2287">
        <v>30.94</v>
      </c>
      <c r="H2287" t="s">
        <v>196</v>
      </c>
      <c r="I2287" t="s">
        <v>197</v>
      </c>
      <c r="J2287">
        <v>30.94</v>
      </c>
      <c r="K2287">
        <v>30.94</v>
      </c>
      <c r="L2287" t="s">
        <v>530</v>
      </c>
      <c r="M2287" t="s">
        <v>198</v>
      </c>
      <c r="N2287" t="s">
        <v>307</v>
      </c>
      <c r="O2287">
        <v>0</v>
      </c>
      <c r="P2287" t="s">
        <v>200</v>
      </c>
      <c r="Q2287">
        <v>54275</v>
      </c>
      <c r="R2287" t="s">
        <v>201</v>
      </c>
      <c r="S2287" t="s">
        <v>202</v>
      </c>
      <c r="T2287" t="s">
        <v>203</v>
      </c>
      <c r="U2287" t="s">
        <v>3506</v>
      </c>
      <c r="V2287" t="s">
        <v>3512</v>
      </c>
      <c r="W2287" t="s">
        <v>658</v>
      </c>
    </row>
    <row r="2288" spans="1:23" x14ac:dyDescent="0.25">
      <c r="A2288" s="15">
        <v>43281</v>
      </c>
      <c r="B2288" t="s">
        <v>532</v>
      </c>
      <c r="C2288" t="s">
        <v>194</v>
      </c>
      <c r="E2288" t="s">
        <v>195</v>
      </c>
      <c r="F2288">
        <v>45.15</v>
      </c>
      <c r="G2288">
        <v>45.15</v>
      </c>
      <c r="H2288" t="s">
        <v>196</v>
      </c>
      <c r="I2288" t="s">
        <v>197</v>
      </c>
      <c r="J2288">
        <v>45.15</v>
      </c>
      <c r="K2288">
        <v>45.15</v>
      </c>
      <c r="L2288" t="s">
        <v>532</v>
      </c>
      <c r="M2288" t="s">
        <v>198</v>
      </c>
      <c r="N2288" t="s">
        <v>307</v>
      </c>
      <c r="O2288">
        <v>0</v>
      </c>
      <c r="P2288" t="s">
        <v>200</v>
      </c>
      <c r="Q2288">
        <v>54277</v>
      </c>
      <c r="R2288" t="s">
        <v>201</v>
      </c>
      <c r="S2288" t="s">
        <v>202</v>
      </c>
      <c r="T2288" t="s">
        <v>203</v>
      </c>
      <c r="U2288" t="s">
        <v>3506</v>
      </c>
      <c r="V2288" t="s">
        <v>3513</v>
      </c>
      <c r="W2288" t="s">
        <v>658</v>
      </c>
    </row>
    <row r="2289" spans="1:23" x14ac:dyDescent="0.25">
      <c r="A2289" s="15">
        <v>43281</v>
      </c>
      <c r="B2289" t="s">
        <v>532</v>
      </c>
      <c r="C2289" t="s">
        <v>207</v>
      </c>
      <c r="E2289" t="s">
        <v>195</v>
      </c>
      <c r="F2289">
        <v>45.15</v>
      </c>
      <c r="G2289">
        <v>45.15</v>
      </c>
      <c r="H2289" t="s">
        <v>196</v>
      </c>
      <c r="I2289" t="s">
        <v>197</v>
      </c>
      <c r="J2289">
        <v>45.15</v>
      </c>
      <c r="K2289">
        <v>45.15</v>
      </c>
      <c r="L2289" t="s">
        <v>532</v>
      </c>
      <c r="M2289" t="s">
        <v>198</v>
      </c>
      <c r="N2289" t="s">
        <v>307</v>
      </c>
      <c r="O2289">
        <v>0</v>
      </c>
      <c r="P2289" t="s">
        <v>200</v>
      </c>
      <c r="Q2289">
        <v>54277</v>
      </c>
      <c r="R2289" t="s">
        <v>201</v>
      </c>
      <c r="S2289" t="s">
        <v>202</v>
      </c>
      <c r="T2289" t="s">
        <v>203</v>
      </c>
      <c r="U2289" t="s">
        <v>3506</v>
      </c>
      <c r="V2289" t="s">
        <v>3513</v>
      </c>
      <c r="W2289" t="s">
        <v>658</v>
      </c>
    </row>
    <row r="2290" spans="1:23" x14ac:dyDescent="0.25">
      <c r="A2290" s="15">
        <v>43281</v>
      </c>
      <c r="B2290" t="s">
        <v>750</v>
      </c>
      <c r="C2290" t="s">
        <v>194</v>
      </c>
      <c r="E2290" t="s">
        <v>195</v>
      </c>
      <c r="F2290">
        <v>88.34</v>
      </c>
      <c r="G2290">
        <v>88.34</v>
      </c>
      <c r="H2290" t="s">
        <v>196</v>
      </c>
      <c r="I2290" t="s">
        <v>197</v>
      </c>
      <c r="J2290">
        <v>88.34</v>
      </c>
      <c r="K2290">
        <v>88.34</v>
      </c>
      <c r="L2290" t="s">
        <v>750</v>
      </c>
      <c r="M2290" t="s">
        <v>198</v>
      </c>
      <c r="N2290" t="s">
        <v>307</v>
      </c>
      <c r="O2290">
        <v>0</v>
      </c>
      <c r="P2290" t="s">
        <v>200</v>
      </c>
      <c r="Q2290">
        <v>54279</v>
      </c>
      <c r="R2290" t="s">
        <v>201</v>
      </c>
      <c r="S2290" t="s">
        <v>202</v>
      </c>
      <c r="T2290" t="s">
        <v>203</v>
      </c>
      <c r="U2290" t="s">
        <v>3506</v>
      </c>
      <c r="V2290" t="s">
        <v>3514</v>
      </c>
      <c r="W2290" t="s">
        <v>658</v>
      </c>
    </row>
    <row r="2291" spans="1:23" x14ac:dyDescent="0.25">
      <c r="A2291" s="15">
        <v>43281</v>
      </c>
      <c r="B2291" t="s">
        <v>750</v>
      </c>
      <c r="C2291" t="s">
        <v>207</v>
      </c>
      <c r="E2291" t="s">
        <v>195</v>
      </c>
      <c r="F2291">
        <v>88.33</v>
      </c>
      <c r="G2291">
        <v>88.33</v>
      </c>
      <c r="H2291" t="s">
        <v>196</v>
      </c>
      <c r="I2291" t="s">
        <v>197</v>
      </c>
      <c r="J2291">
        <v>88.33</v>
      </c>
      <c r="K2291">
        <v>88.33</v>
      </c>
      <c r="L2291" t="s">
        <v>750</v>
      </c>
      <c r="M2291" t="s">
        <v>198</v>
      </c>
      <c r="N2291" t="s">
        <v>307</v>
      </c>
      <c r="O2291">
        <v>0</v>
      </c>
      <c r="P2291" t="s">
        <v>200</v>
      </c>
      <c r="Q2291">
        <v>54279</v>
      </c>
      <c r="R2291" t="s">
        <v>201</v>
      </c>
      <c r="S2291" t="s">
        <v>202</v>
      </c>
      <c r="T2291" t="s">
        <v>203</v>
      </c>
      <c r="U2291" t="s">
        <v>3506</v>
      </c>
      <c r="V2291" t="s">
        <v>3514</v>
      </c>
      <c r="W2291" t="s">
        <v>658</v>
      </c>
    </row>
    <row r="2292" spans="1:23" x14ac:dyDescent="0.25">
      <c r="A2292" s="15">
        <v>43281</v>
      </c>
      <c r="B2292" t="s">
        <v>523</v>
      </c>
      <c r="C2292" t="s">
        <v>194</v>
      </c>
      <c r="E2292" t="s">
        <v>195</v>
      </c>
      <c r="F2292">
        <v>1504.86</v>
      </c>
      <c r="G2292">
        <v>1504.86</v>
      </c>
      <c r="H2292" t="s">
        <v>196</v>
      </c>
      <c r="I2292" t="s">
        <v>197</v>
      </c>
      <c r="J2292">
        <v>1504.86</v>
      </c>
      <c r="K2292">
        <v>1504.86</v>
      </c>
      <c r="L2292" t="s">
        <v>523</v>
      </c>
      <c r="M2292" t="s">
        <v>198</v>
      </c>
      <c r="N2292" t="s">
        <v>307</v>
      </c>
      <c r="O2292">
        <v>0</v>
      </c>
      <c r="P2292" t="s">
        <v>200</v>
      </c>
      <c r="Q2292">
        <v>54269</v>
      </c>
      <c r="R2292" t="s">
        <v>201</v>
      </c>
      <c r="S2292" t="s">
        <v>202</v>
      </c>
      <c r="T2292" t="s">
        <v>203</v>
      </c>
      <c r="U2292" t="s">
        <v>3506</v>
      </c>
      <c r="V2292" t="s">
        <v>3515</v>
      </c>
      <c r="W2292" t="s">
        <v>658</v>
      </c>
    </row>
    <row r="2293" spans="1:23" x14ac:dyDescent="0.25">
      <c r="A2293" s="15">
        <v>43281</v>
      </c>
      <c r="B2293" t="s">
        <v>523</v>
      </c>
      <c r="C2293" t="s">
        <v>207</v>
      </c>
      <c r="E2293" t="s">
        <v>195</v>
      </c>
      <c r="F2293">
        <v>1504.86</v>
      </c>
      <c r="G2293">
        <v>1504.86</v>
      </c>
      <c r="H2293" t="s">
        <v>196</v>
      </c>
      <c r="I2293" t="s">
        <v>197</v>
      </c>
      <c r="J2293">
        <v>1504.86</v>
      </c>
      <c r="K2293">
        <v>1504.86</v>
      </c>
      <c r="L2293" t="s">
        <v>523</v>
      </c>
      <c r="M2293" t="s">
        <v>198</v>
      </c>
      <c r="N2293" t="s">
        <v>307</v>
      </c>
      <c r="O2293">
        <v>0</v>
      </c>
      <c r="P2293" t="s">
        <v>200</v>
      </c>
      <c r="Q2293">
        <v>54269</v>
      </c>
      <c r="R2293" t="s">
        <v>201</v>
      </c>
      <c r="S2293" t="s">
        <v>202</v>
      </c>
      <c r="T2293" t="s">
        <v>203</v>
      </c>
      <c r="U2293" t="s">
        <v>3506</v>
      </c>
      <c r="V2293" t="s">
        <v>3515</v>
      </c>
      <c r="W2293" t="s">
        <v>658</v>
      </c>
    </row>
    <row r="2294" spans="1:23" x14ac:dyDescent="0.25">
      <c r="A2294" s="15">
        <v>43281</v>
      </c>
      <c r="B2294" t="s">
        <v>517</v>
      </c>
      <c r="C2294" t="s">
        <v>207</v>
      </c>
      <c r="E2294" t="s">
        <v>195</v>
      </c>
      <c r="F2294">
        <v>19.75</v>
      </c>
      <c r="G2294">
        <v>19.75</v>
      </c>
      <c r="H2294" t="s">
        <v>196</v>
      </c>
      <c r="I2294" t="s">
        <v>197</v>
      </c>
      <c r="J2294">
        <v>19.75</v>
      </c>
      <c r="K2294">
        <v>19.75</v>
      </c>
      <c r="L2294" t="s">
        <v>517</v>
      </c>
      <c r="M2294" t="s">
        <v>198</v>
      </c>
      <c r="N2294" t="s">
        <v>307</v>
      </c>
      <c r="O2294">
        <v>0</v>
      </c>
      <c r="P2294" t="s">
        <v>200</v>
      </c>
      <c r="Q2294">
        <v>54311</v>
      </c>
      <c r="R2294" t="s">
        <v>201</v>
      </c>
      <c r="S2294" t="s">
        <v>202</v>
      </c>
      <c r="T2294" t="s">
        <v>203</v>
      </c>
      <c r="U2294" t="s">
        <v>3516</v>
      </c>
      <c r="V2294" t="s">
        <v>3517</v>
      </c>
      <c r="W2294" t="s">
        <v>658</v>
      </c>
    </row>
    <row r="2295" spans="1:23" x14ac:dyDescent="0.25">
      <c r="A2295" s="15">
        <v>43281</v>
      </c>
      <c r="B2295" t="s">
        <v>521</v>
      </c>
      <c r="C2295" t="s">
        <v>212</v>
      </c>
      <c r="E2295" t="s">
        <v>195</v>
      </c>
      <c r="F2295">
        <v>8311.1</v>
      </c>
      <c r="G2295">
        <v>8311.1</v>
      </c>
      <c r="H2295" t="s">
        <v>196</v>
      </c>
      <c r="I2295" t="s">
        <v>197</v>
      </c>
      <c r="J2295">
        <v>8311.1</v>
      </c>
      <c r="K2295">
        <v>8311.1</v>
      </c>
      <c r="L2295" t="s">
        <v>521</v>
      </c>
      <c r="M2295" t="s">
        <v>198</v>
      </c>
      <c r="N2295" t="s">
        <v>307</v>
      </c>
      <c r="O2295">
        <v>0</v>
      </c>
      <c r="P2295" t="s">
        <v>200</v>
      </c>
      <c r="Q2295">
        <v>54310</v>
      </c>
      <c r="R2295" t="s">
        <v>201</v>
      </c>
      <c r="S2295" t="s">
        <v>202</v>
      </c>
      <c r="T2295" t="s">
        <v>203</v>
      </c>
      <c r="U2295" t="s">
        <v>3516</v>
      </c>
      <c r="V2295" t="s">
        <v>3518</v>
      </c>
      <c r="W2295" t="s">
        <v>658</v>
      </c>
    </row>
    <row r="2296" spans="1:23" x14ac:dyDescent="0.25">
      <c r="A2296" s="15">
        <v>43281</v>
      </c>
      <c r="B2296" t="s">
        <v>521</v>
      </c>
      <c r="C2296" t="s">
        <v>211</v>
      </c>
      <c r="E2296" t="s">
        <v>195</v>
      </c>
      <c r="F2296">
        <v>2923.22</v>
      </c>
      <c r="G2296">
        <v>2923.22</v>
      </c>
      <c r="H2296" t="s">
        <v>196</v>
      </c>
      <c r="I2296" t="s">
        <v>197</v>
      </c>
      <c r="J2296">
        <v>2923.22</v>
      </c>
      <c r="K2296">
        <v>2923.22</v>
      </c>
      <c r="L2296" t="s">
        <v>521</v>
      </c>
      <c r="M2296" t="s">
        <v>198</v>
      </c>
      <c r="N2296" t="s">
        <v>307</v>
      </c>
      <c r="O2296">
        <v>0</v>
      </c>
      <c r="P2296" t="s">
        <v>200</v>
      </c>
      <c r="Q2296">
        <v>54310</v>
      </c>
      <c r="R2296" t="s">
        <v>201</v>
      </c>
      <c r="S2296" t="s">
        <v>202</v>
      </c>
      <c r="T2296" t="s">
        <v>203</v>
      </c>
      <c r="U2296" t="s">
        <v>3516</v>
      </c>
      <c r="V2296" t="s">
        <v>3518</v>
      </c>
      <c r="W2296" t="s">
        <v>658</v>
      </c>
    </row>
    <row r="2297" spans="1:23" x14ac:dyDescent="0.25">
      <c r="A2297" s="15">
        <v>43281</v>
      </c>
      <c r="B2297" t="s">
        <v>521</v>
      </c>
      <c r="C2297" t="s">
        <v>208</v>
      </c>
      <c r="E2297" t="s">
        <v>195</v>
      </c>
      <c r="F2297">
        <v>15573.09</v>
      </c>
      <c r="G2297">
        <v>15573.09</v>
      </c>
      <c r="H2297" t="s">
        <v>196</v>
      </c>
      <c r="I2297" t="s">
        <v>197</v>
      </c>
      <c r="J2297">
        <v>15573.09</v>
      </c>
      <c r="K2297">
        <v>15573.09</v>
      </c>
      <c r="L2297" t="s">
        <v>521</v>
      </c>
      <c r="M2297" t="s">
        <v>198</v>
      </c>
      <c r="N2297" t="s">
        <v>307</v>
      </c>
      <c r="O2297">
        <v>0</v>
      </c>
      <c r="P2297" t="s">
        <v>200</v>
      </c>
      <c r="Q2297">
        <v>54310</v>
      </c>
      <c r="R2297" t="s">
        <v>201</v>
      </c>
      <c r="S2297" t="s">
        <v>202</v>
      </c>
      <c r="T2297" t="s">
        <v>203</v>
      </c>
      <c r="U2297" t="s">
        <v>3516</v>
      </c>
      <c r="V2297" t="s">
        <v>3518</v>
      </c>
      <c r="W2297" t="s">
        <v>658</v>
      </c>
    </row>
    <row r="2298" spans="1:23" x14ac:dyDescent="0.25">
      <c r="A2298" s="15">
        <v>43281</v>
      </c>
      <c r="B2298" t="s">
        <v>521</v>
      </c>
      <c r="C2298" t="s">
        <v>207</v>
      </c>
      <c r="E2298" t="s">
        <v>195</v>
      </c>
      <c r="F2298">
        <v>9645.08</v>
      </c>
      <c r="G2298">
        <v>9645.08</v>
      </c>
      <c r="H2298" t="s">
        <v>196</v>
      </c>
      <c r="I2298" t="s">
        <v>197</v>
      </c>
      <c r="J2298">
        <v>9645.08</v>
      </c>
      <c r="K2298">
        <v>9645.08</v>
      </c>
      <c r="L2298" t="s">
        <v>521</v>
      </c>
      <c r="M2298" t="s">
        <v>198</v>
      </c>
      <c r="N2298" t="s">
        <v>307</v>
      </c>
      <c r="O2298">
        <v>0</v>
      </c>
      <c r="P2298" t="s">
        <v>200</v>
      </c>
      <c r="Q2298">
        <v>54310</v>
      </c>
      <c r="R2298" t="s">
        <v>201</v>
      </c>
      <c r="S2298" t="s">
        <v>202</v>
      </c>
      <c r="T2298" t="s">
        <v>203</v>
      </c>
      <c r="U2298" t="s">
        <v>3516</v>
      </c>
      <c r="V2298" t="s">
        <v>3518</v>
      </c>
      <c r="W2298" t="s">
        <v>658</v>
      </c>
    </row>
    <row r="2299" spans="1:23" x14ac:dyDescent="0.25">
      <c r="A2299" s="15">
        <v>43281</v>
      </c>
      <c r="B2299" t="s">
        <v>521</v>
      </c>
      <c r="C2299" t="s">
        <v>194</v>
      </c>
      <c r="E2299" t="s">
        <v>195</v>
      </c>
      <c r="F2299">
        <v>53742.89</v>
      </c>
      <c r="G2299">
        <v>53742.89</v>
      </c>
      <c r="H2299" t="s">
        <v>196</v>
      </c>
      <c r="I2299" t="s">
        <v>197</v>
      </c>
      <c r="J2299">
        <v>53742.89</v>
      </c>
      <c r="K2299">
        <v>53742.89</v>
      </c>
      <c r="L2299" t="s">
        <v>521</v>
      </c>
      <c r="M2299" t="s">
        <v>198</v>
      </c>
      <c r="N2299" t="s">
        <v>307</v>
      </c>
      <c r="O2299">
        <v>0</v>
      </c>
      <c r="P2299" t="s">
        <v>200</v>
      </c>
      <c r="Q2299">
        <v>54310</v>
      </c>
      <c r="R2299" t="s">
        <v>201</v>
      </c>
      <c r="S2299" t="s">
        <v>202</v>
      </c>
      <c r="T2299" t="s">
        <v>203</v>
      </c>
      <c r="U2299" t="s">
        <v>3516</v>
      </c>
      <c r="V2299" t="s">
        <v>3518</v>
      </c>
      <c r="W2299" t="s">
        <v>658</v>
      </c>
    </row>
    <row r="2300" spans="1:23" x14ac:dyDescent="0.25">
      <c r="A2300" s="15">
        <v>43281</v>
      </c>
      <c r="B2300" t="s">
        <v>523</v>
      </c>
      <c r="C2300" t="s">
        <v>212</v>
      </c>
      <c r="E2300" t="s">
        <v>195</v>
      </c>
      <c r="F2300">
        <v>2616.41</v>
      </c>
      <c r="G2300">
        <v>2616.41</v>
      </c>
      <c r="H2300" t="s">
        <v>196</v>
      </c>
      <c r="I2300" t="s">
        <v>197</v>
      </c>
      <c r="J2300">
        <v>2616.41</v>
      </c>
      <c r="K2300">
        <v>2616.41</v>
      </c>
      <c r="L2300" t="s">
        <v>523</v>
      </c>
      <c r="M2300" t="s">
        <v>198</v>
      </c>
      <c r="N2300" t="s">
        <v>518</v>
      </c>
      <c r="O2300">
        <v>0</v>
      </c>
      <c r="P2300" t="s">
        <v>200</v>
      </c>
      <c r="Q2300">
        <v>54312</v>
      </c>
      <c r="R2300" t="s">
        <v>201</v>
      </c>
      <c r="S2300" t="s">
        <v>202</v>
      </c>
      <c r="T2300" t="s">
        <v>203</v>
      </c>
      <c r="U2300" t="s">
        <v>3519</v>
      </c>
      <c r="V2300" t="s">
        <v>3520</v>
      </c>
      <c r="W2300" t="s">
        <v>658</v>
      </c>
    </row>
    <row r="2301" spans="1:23" x14ac:dyDescent="0.25">
      <c r="A2301" s="15">
        <v>43281</v>
      </c>
      <c r="B2301" t="s">
        <v>523</v>
      </c>
      <c r="C2301" t="s">
        <v>211</v>
      </c>
      <c r="E2301" t="s">
        <v>195</v>
      </c>
      <c r="F2301">
        <v>1055.2</v>
      </c>
      <c r="G2301">
        <v>1055.2</v>
      </c>
      <c r="H2301" t="s">
        <v>196</v>
      </c>
      <c r="I2301" t="s">
        <v>197</v>
      </c>
      <c r="J2301">
        <v>1055.2</v>
      </c>
      <c r="K2301">
        <v>1055.2</v>
      </c>
      <c r="L2301" t="s">
        <v>523</v>
      </c>
      <c r="M2301" t="s">
        <v>198</v>
      </c>
      <c r="N2301" t="s">
        <v>518</v>
      </c>
      <c r="O2301">
        <v>0</v>
      </c>
      <c r="P2301" t="s">
        <v>200</v>
      </c>
      <c r="Q2301">
        <v>54312</v>
      </c>
      <c r="R2301" t="s">
        <v>201</v>
      </c>
      <c r="S2301" t="s">
        <v>202</v>
      </c>
      <c r="T2301" t="s">
        <v>203</v>
      </c>
      <c r="U2301" t="s">
        <v>3519</v>
      </c>
      <c r="V2301" t="s">
        <v>3520</v>
      </c>
      <c r="W2301" t="s">
        <v>658</v>
      </c>
    </row>
    <row r="2302" spans="1:23" x14ac:dyDescent="0.25">
      <c r="A2302" s="15">
        <v>43281</v>
      </c>
      <c r="B2302" t="s">
        <v>523</v>
      </c>
      <c r="C2302" t="s">
        <v>208</v>
      </c>
      <c r="E2302" t="s">
        <v>195</v>
      </c>
      <c r="F2302">
        <v>6037.02</v>
      </c>
      <c r="G2302">
        <v>6037.02</v>
      </c>
      <c r="H2302" t="s">
        <v>196</v>
      </c>
      <c r="I2302" t="s">
        <v>197</v>
      </c>
      <c r="J2302">
        <v>6037.02</v>
      </c>
      <c r="K2302">
        <v>6037.02</v>
      </c>
      <c r="L2302" t="s">
        <v>523</v>
      </c>
      <c r="M2302" t="s">
        <v>198</v>
      </c>
      <c r="N2302" t="s">
        <v>518</v>
      </c>
      <c r="O2302">
        <v>0</v>
      </c>
      <c r="P2302" t="s">
        <v>200</v>
      </c>
      <c r="Q2302">
        <v>54312</v>
      </c>
      <c r="R2302" t="s">
        <v>201</v>
      </c>
      <c r="S2302" t="s">
        <v>202</v>
      </c>
      <c r="T2302" t="s">
        <v>203</v>
      </c>
      <c r="U2302" t="s">
        <v>3519</v>
      </c>
      <c r="V2302" t="s">
        <v>3520</v>
      </c>
      <c r="W2302" t="s">
        <v>658</v>
      </c>
    </row>
    <row r="2303" spans="1:23" x14ac:dyDescent="0.25">
      <c r="A2303" s="15">
        <v>43281</v>
      </c>
      <c r="B2303" t="s">
        <v>523</v>
      </c>
      <c r="C2303" t="s">
        <v>207</v>
      </c>
      <c r="E2303" t="s">
        <v>195</v>
      </c>
      <c r="F2303">
        <v>3243.05</v>
      </c>
      <c r="G2303">
        <v>3243.05</v>
      </c>
      <c r="H2303" t="s">
        <v>196</v>
      </c>
      <c r="I2303" t="s">
        <v>197</v>
      </c>
      <c r="J2303">
        <v>3243.05</v>
      </c>
      <c r="K2303">
        <v>3243.05</v>
      </c>
      <c r="L2303" t="s">
        <v>523</v>
      </c>
      <c r="M2303" t="s">
        <v>198</v>
      </c>
      <c r="N2303" t="s">
        <v>518</v>
      </c>
      <c r="O2303">
        <v>0</v>
      </c>
      <c r="P2303" t="s">
        <v>200</v>
      </c>
      <c r="Q2303">
        <v>54312</v>
      </c>
      <c r="R2303" t="s">
        <v>201</v>
      </c>
      <c r="S2303" t="s">
        <v>202</v>
      </c>
      <c r="T2303" t="s">
        <v>203</v>
      </c>
      <c r="U2303" t="s">
        <v>3519</v>
      </c>
      <c r="V2303" t="s">
        <v>3520</v>
      </c>
      <c r="W2303" t="s">
        <v>658</v>
      </c>
    </row>
    <row r="2304" spans="1:23" x14ac:dyDescent="0.25">
      <c r="A2304" s="15">
        <v>43281</v>
      </c>
      <c r="B2304" t="s">
        <v>523</v>
      </c>
      <c r="C2304" t="s">
        <v>194</v>
      </c>
      <c r="E2304" t="s">
        <v>195</v>
      </c>
      <c r="F2304">
        <v>18185.13</v>
      </c>
      <c r="G2304">
        <v>18185.13</v>
      </c>
      <c r="H2304" t="s">
        <v>196</v>
      </c>
      <c r="I2304" t="s">
        <v>197</v>
      </c>
      <c r="J2304">
        <v>18185.13</v>
      </c>
      <c r="K2304">
        <v>18185.13</v>
      </c>
      <c r="L2304" t="s">
        <v>523</v>
      </c>
      <c r="M2304" t="s">
        <v>198</v>
      </c>
      <c r="N2304" t="s">
        <v>518</v>
      </c>
      <c r="O2304">
        <v>0</v>
      </c>
      <c r="P2304" t="s">
        <v>200</v>
      </c>
      <c r="Q2304">
        <v>54312</v>
      </c>
      <c r="R2304" t="s">
        <v>201</v>
      </c>
      <c r="S2304" t="s">
        <v>202</v>
      </c>
      <c r="T2304" t="s">
        <v>203</v>
      </c>
      <c r="U2304" t="s">
        <v>3519</v>
      </c>
      <c r="V2304" t="s">
        <v>3520</v>
      </c>
      <c r="W2304" t="s">
        <v>658</v>
      </c>
    </row>
    <row r="2305" spans="1:23" x14ac:dyDescent="0.25">
      <c r="A2305" s="15">
        <v>43281</v>
      </c>
      <c r="B2305" t="s">
        <v>526</v>
      </c>
      <c r="C2305" t="s">
        <v>212</v>
      </c>
      <c r="E2305" t="s">
        <v>195</v>
      </c>
      <c r="F2305">
        <v>571.54999999999995</v>
      </c>
      <c r="G2305">
        <v>571.54999999999995</v>
      </c>
      <c r="H2305" t="s">
        <v>196</v>
      </c>
      <c r="I2305" t="s">
        <v>197</v>
      </c>
      <c r="J2305">
        <v>571.54999999999995</v>
      </c>
      <c r="K2305">
        <v>571.54999999999995</v>
      </c>
      <c r="L2305" t="s">
        <v>526</v>
      </c>
      <c r="M2305" t="s">
        <v>198</v>
      </c>
      <c r="N2305" t="s">
        <v>518</v>
      </c>
      <c r="O2305">
        <v>0</v>
      </c>
      <c r="P2305" t="s">
        <v>200</v>
      </c>
      <c r="Q2305">
        <v>54313</v>
      </c>
      <c r="R2305" t="s">
        <v>201</v>
      </c>
      <c r="S2305" t="s">
        <v>202</v>
      </c>
      <c r="T2305" t="s">
        <v>203</v>
      </c>
      <c r="U2305" t="s">
        <v>3519</v>
      </c>
      <c r="V2305" t="s">
        <v>3521</v>
      </c>
      <c r="W2305" t="s">
        <v>658</v>
      </c>
    </row>
    <row r="2306" spans="1:23" x14ac:dyDescent="0.25">
      <c r="A2306" s="15">
        <v>43281</v>
      </c>
      <c r="B2306" t="s">
        <v>526</v>
      </c>
      <c r="C2306" t="s">
        <v>211</v>
      </c>
      <c r="E2306" t="s">
        <v>195</v>
      </c>
      <c r="F2306">
        <v>210.73</v>
      </c>
      <c r="G2306">
        <v>210.73</v>
      </c>
      <c r="H2306" t="s">
        <v>196</v>
      </c>
      <c r="I2306" t="s">
        <v>197</v>
      </c>
      <c r="J2306">
        <v>210.73</v>
      </c>
      <c r="K2306">
        <v>210.73</v>
      </c>
      <c r="L2306" t="s">
        <v>526</v>
      </c>
      <c r="M2306" t="s">
        <v>198</v>
      </c>
      <c r="N2306" t="s">
        <v>518</v>
      </c>
      <c r="O2306">
        <v>0</v>
      </c>
      <c r="P2306" t="s">
        <v>200</v>
      </c>
      <c r="Q2306">
        <v>54313</v>
      </c>
      <c r="R2306" t="s">
        <v>201</v>
      </c>
      <c r="S2306" t="s">
        <v>202</v>
      </c>
      <c r="T2306" t="s">
        <v>203</v>
      </c>
      <c r="U2306" t="s">
        <v>3519</v>
      </c>
      <c r="V2306" t="s">
        <v>3521</v>
      </c>
      <c r="W2306" t="s">
        <v>658</v>
      </c>
    </row>
    <row r="2307" spans="1:23" x14ac:dyDescent="0.25">
      <c r="A2307" s="15">
        <v>43281</v>
      </c>
      <c r="B2307" t="s">
        <v>526</v>
      </c>
      <c r="C2307" t="s">
        <v>208</v>
      </c>
      <c r="E2307" t="s">
        <v>195</v>
      </c>
      <c r="F2307">
        <v>1004.14</v>
      </c>
      <c r="G2307">
        <v>1004.14</v>
      </c>
      <c r="H2307" t="s">
        <v>196</v>
      </c>
      <c r="I2307" t="s">
        <v>197</v>
      </c>
      <c r="J2307">
        <v>1004.14</v>
      </c>
      <c r="K2307">
        <v>1004.14</v>
      </c>
      <c r="L2307" t="s">
        <v>526</v>
      </c>
      <c r="M2307" t="s">
        <v>198</v>
      </c>
      <c r="N2307" t="s">
        <v>518</v>
      </c>
      <c r="O2307">
        <v>0</v>
      </c>
      <c r="P2307" t="s">
        <v>200</v>
      </c>
      <c r="Q2307">
        <v>54313</v>
      </c>
      <c r="R2307" t="s">
        <v>201</v>
      </c>
      <c r="S2307" t="s">
        <v>202</v>
      </c>
      <c r="T2307" t="s">
        <v>203</v>
      </c>
      <c r="U2307" t="s">
        <v>3519</v>
      </c>
      <c r="V2307" t="s">
        <v>3521</v>
      </c>
      <c r="W2307" t="s">
        <v>658</v>
      </c>
    </row>
    <row r="2308" spans="1:23" x14ac:dyDescent="0.25">
      <c r="A2308" s="15">
        <v>43281</v>
      </c>
      <c r="B2308" t="s">
        <v>526</v>
      </c>
      <c r="C2308" t="s">
        <v>207</v>
      </c>
      <c r="E2308" t="s">
        <v>195</v>
      </c>
      <c r="F2308">
        <v>891.09</v>
      </c>
      <c r="G2308">
        <v>891.09</v>
      </c>
      <c r="H2308" t="s">
        <v>196</v>
      </c>
      <c r="I2308" t="s">
        <v>197</v>
      </c>
      <c r="J2308">
        <v>891.09</v>
      </c>
      <c r="K2308">
        <v>891.09</v>
      </c>
      <c r="L2308" t="s">
        <v>526</v>
      </c>
      <c r="M2308" t="s">
        <v>198</v>
      </c>
      <c r="N2308" t="s">
        <v>518</v>
      </c>
      <c r="O2308">
        <v>0</v>
      </c>
      <c r="P2308" t="s">
        <v>200</v>
      </c>
      <c r="Q2308">
        <v>54313</v>
      </c>
      <c r="R2308" t="s">
        <v>201</v>
      </c>
      <c r="S2308" t="s">
        <v>202</v>
      </c>
      <c r="T2308" t="s">
        <v>203</v>
      </c>
      <c r="U2308" t="s">
        <v>3519</v>
      </c>
      <c r="V2308" t="s">
        <v>3521</v>
      </c>
      <c r="W2308" t="s">
        <v>658</v>
      </c>
    </row>
    <row r="2309" spans="1:23" x14ac:dyDescent="0.25">
      <c r="A2309" s="15">
        <v>43281</v>
      </c>
      <c r="B2309" t="s">
        <v>526</v>
      </c>
      <c r="C2309" t="s">
        <v>194</v>
      </c>
      <c r="E2309" t="s">
        <v>195</v>
      </c>
      <c r="F2309">
        <v>4911.8100000000004</v>
      </c>
      <c r="G2309">
        <v>4911.8100000000004</v>
      </c>
      <c r="H2309" t="s">
        <v>196</v>
      </c>
      <c r="I2309" t="s">
        <v>197</v>
      </c>
      <c r="J2309">
        <v>4911.8100000000004</v>
      </c>
      <c r="K2309">
        <v>4911.8100000000004</v>
      </c>
      <c r="L2309" t="s">
        <v>526</v>
      </c>
      <c r="M2309" t="s">
        <v>198</v>
      </c>
      <c r="N2309" t="s">
        <v>518</v>
      </c>
      <c r="O2309">
        <v>0</v>
      </c>
      <c r="P2309" t="s">
        <v>200</v>
      </c>
      <c r="Q2309">
        <v>54313</v>
      </c>
      <c r="R2309" t="s">
        <v>201</v>
      </c>
      <c r="S2309" t="s">
        <v>202</v>
      </c>
      <c r="T2309" t="s">
        <v>203</v>
      </c>
      <c r="U2309" t="s">
        <v>3519</v>
      </c>
      <c r="V2309" t="s">
        <v>3521</v>
      </c>
      <c r="W2309" t="s">
        <v>658</v>
      </c>
    </row>
    <row r="2310" spans="1:23" x14ac:dyDescent="0.25">
      <c r="A2310" s="15">
        <v>43281</v>
      </c>
      <c r="B2310" t="s">
        <v>528</v>
      </c>
      <c r="C2310" t="s">
        <v>212</v>
      </c>
      <c r="E2310" t="s">
        <v>195</v>
      </c>
      <c r="F2310">
        <v>148.77000000000001</v>
      </c>
      <c r="G2310">
        <v>148.77000000000001</v>
      </c>
      <c r="H2310" t="s">
        <v>196</v>
      </c>
      <c r="I2310" t="s">
        <v>197</v>
      </c>
      <c r="J2310">
        <v>148.77000000000001</v>
      </c>
      <c r="K2310">
        <v>148.77000000000001</v>
      </c>
      <c r="L2310" t="s">
        <v>528</v>
      </c>
      <c r="M2310" t="s">
        <v>198</v>
      </c>
      <c r="N2310" t="s">
        <v>518</v>
      </c>
      <c r="O2310">
        <v>0</v>
      </c>
      <c r="P2310" t="s">
        <v>200</v>
      </c>
      <c r="Q2310">
        <v>54314</v>
      </c>
      <c r="R2310" t="s">
        <v>201</v>
      </c>
      <c r="S2310" t="s">
        <v>202</v>
      </c>
      <c r="T2310" t="s">
        <v>203</v>
      </c>
      <c r="U2310" t="s">
        <v>3519</v>
      </c>
      <c r="V2310" t="s">
        <v>3522</v>
      </c>
      <c r="W2310" t="s">
        <v>658</v>
      </c>
    </row>
    <row r="2311" spans="1:23" x14ac:dyDescent="0.25">
      <c r="A2311" s="15">
        <v>43281</v>
      </c>
      <c r="B2311" t="s">
        <v>528</v>
      </c>
      <c r="C2311" t="s">
        <v>211</v>
      </c>
      <c r="E2311" t="s">
        <v>195</v>
      </c>
      <c r="F2311">
        <v>48.57</v>
      </c>
      <c r="G2311">
        <v>48.57</v>
      </c>
      <c r="H2311" t="s">
        <v>196</v>
      </c>
      <c r="I2311" t="s">
        <v>197</v>
      </c>
      <c r="J2311">
        <v>48.57</v>
      </c>
      <c r="K2311">
        <v>48.57</v>
      </c>
      <c r="L2311" t="s">
        <v>528</v>
      </c>
      <c r="M2311" t="s">
        <v>198</v>
      </c>
      <c r="N2311" t="s">
        <v>518</v>
      </c>
      <c r="O2311">
        <v>0</v>
      </c>
      <c r="P2311" t="s">
        <v>200</v>
      </c>
      <c r="Q2311">
        <v>54314</v>
      </c>
      <c r="R2311" t="s">
        <v>201</v>
      </c>
      <c r="S2311" t="s">
        <v>202</v>
      </c>
      <c r="T2311" t="s">
        <v>203</v>
      </c>
      <c r="U2311" t="s">
        <v>3519</v>
      </c>
      <c r="V2311" t="s">
        <v>3522</v>
      </c>
      <c r="W2311" t="s">
        <v>658</v>
      </c>
    </row>
    <row r="2312" spans="1:23" x14ac:dyDescent="0.25">
      <c r="A2312" s="15">
        <v>43281</v>
      </c>
      <c r="B2312" t="s">
        <v>528</v>
      </c>
      <c r="C2312" t="s">
        <v>208</v>
      </c>
      <c r="E2312" t="s">
        <v>195</v>
      </c>
      <c r="F2312">
        <v>282.44</v>
      </c>
      <c r="G2312">
        <v>282.44</v>
      </c>
      <c r="H2312" t="s">
        <v>196</v>
      </c>
      <c r="I2312" t="s">
        <v>197</v>
      </c>
      <c r="J2312">
        <v>282.44</v>
      </c>
      <c r="K2312">
        <v>282.44</v>
      </c>
      <c r="L2312" t="s">
        <v>528</v>
      </c>
      <c r="M2312" t="s">
        <v>198</v>
      </c>
      <c r="N2312" t="s">
        <v>518</v>
      </c>
      <c r="O2312">
        <v>0</v>
      </c>
      <c r="P2312" t="s">
        <v>200</v>
      </c>
      <c r="Q2312">
        <v>54314</v>
      </c>
      <c r="R2312" t="s">
        <v>201</v>
      </c>
      <c r="S2312" t="s">
        <v>202</v>
      </c>
      <c r="T2312" t="s">
        <v>203</v>
      </c>
      <c r="U2312" t="s">
        <v>3519</v>
      </c>
      <c r="V2312" t="s">
        <v>3522</v>
      </c>
      <c r="W2312" t="s">
        <v>658</v>
      </c>
    </row>
    <row r="2313" spans="1:23" x14ac:dyDescent="0.25">
      <c r="A2313" s="15">
        <v>43281</v>
      </c>
      <c r="B2313" t="s">
        <v>528</v>
      </c>
      <c r="C2313" t="s">
        <v>207</v>
      </c>
      <c r="E2313" t="s">
        <v>195</v>
      </c>
      <c r="F2313">
        <v>206.71</v>
      </c>
      <c r="G2313">
        <v>206.71</v>
      </c>
      <c r="H2313" t="s">
        <v>196</v>
      </c>
      <c r="I2313" t="s">
        <v>197</v>
      </c>
      <c r="J2313">
        <v>206.71</v>
      </c>
      <c r="K2313">
        <v>206.71</v>
      </c>
      <c r="L2313" t="s">
        <v>528</v>
      </c>
      <c r="M2313" t="s">
        <v>198</v>
      </c>
      <c r="N2313" t="s">
        <v>518</v>
      </c>
      <c r="O2313">
        <v>0</v>
      </c>
      <c r="P2313" t="s">
        <v>200</v>
      </c>
      <c r="Q2313">
        <v>54314</v>
      </c>
      <c r="R2313" t="s">
        <v>201</v>
      </c>
      <c r="S2313" t="s">
        <v>202</v>
      </c>
      <c r="T2313" t="s">
        <v>203</v>
      </c>
      <c r="U2313" t="s">
        <v>3519</v>
      </c>
      <c r="V2313" t="s">
        <v>3522</v>
      </c>
      <c r="W2313" t="s">
        <v>658</v>
      </c>
    </row>
    <row r="2314" spans="1:23" x14ac:dyDescent="0.25">
      <c r="A2314" s="15">
        <v>43281</v>
      </c>
      <c r="B2314" t="s">
        <v>528</v>
      </c>
      <c r="C2314" t="s">
        <v>194</v>
      </c>
      <c r="E2314" t="s">
        <v>195</v>
      </c>
      <c r="F2314">
        <v>1140</v>
      </c>
      <c r="G2314">
        <v>1140</v>
      </c>
      <c r="H2314" t="s">
        <v>196</v>
      </c>
      <c r="I2314" t="s">
        <v>197</v>
      </c>
      <c r="J2314">
        <v>1140</v>
      </c>
      <c r="K2314">
        <v>1140</v>
      </c>
      <c r="L2314" t="s">
        <v>528</v>
      </c>
      <c r="M2314" t="s">
        <v>198</v>
      </c>
      <c r="N2314" t="s">
        <v>518</v>
      </c>
      <c r="O2314">
        <v>0</v>
      </c>
      <c r="P2314" t="s">
        <v>200</v>
      </c>
      <c r="Q2314">
        <v>54314</v>
      </c>
      <c r="R2314" t="s">
        <v>201</v>
      </c>
      <c r="S2314" t="s">
        <v>202</v>
      </c>
      <c r="T2314" t="s">
        <v>203</v>
      </c>
      <c r="U2314" t="s">
        <v>3519</v>
      </c>
      <c r="V2314" t="s">
        <v>3522</v>
      </c>
      <c r="W2314" t="s">
        <v>658</v>
      </c>
    </row>
    <row r="2315" spans="1:23" x14ac:dyDescent="0.25">
      <c r="A2315" s="15">
        <v>43281</v>
      </c>
      <c r="B2315" t="s">
        <v>530</v>
      </c>
      <c r="C2315" t="s">
        <v>212</v>
      </c>
      <c r="E2315" t="s">
        <v>195</v>
      </c>
      <c r="F2315">
        <v>222.26</v>
      </c>
      <c r="G2315">
        <v>222.26</v>
      </c>
      <c r="H2315" t="s">
        <v>196</v>
      </c>
      <c r="I2315" t="s">
        <v>197</v>
      </c>
      <c r="J2315">
        <v>222.26</v>
      </c>
      <c r="K2315">
        <v>222.26</v>
      </c>
      <c r="L2315" t="s">
        <v>530</v>
      </c>
      <c r="M2315" t="s">
        <v>198</v>
      </c>
      <c r="N2315" t="s">
        <v>518</v>
      </c>
      <c r="O2315">
        <v>0</v>
      </c>
      <c r="P2315" t="s">
        <v>200</v>
      </c>
      <c r="Q2315">
        <v>54315</v>
      </c>
      <c r="R2315" t="s">
        <v>201</v>
      </c>
      <c r="S2315" t="s">
        <v>202</v>
      </c>
      <c r="T2315" t="s">
        <v>203</v>
      </c>
      <c r="U2315" t="s">
        <v>3519</v>
      </c>
      <c r="V2315" t="s">
        <v>3523</v>
      </c>
      <c r="W2315" t="s">
        <v>658</v>
      </c>
    </row>
    <row r="2316" spans="1:23" x14ac:dyDescent="0.25">
      <c r="A2316" s="15">
        <v>43281</v>
      </c>
      <c r="B2316" t="s">
        <v>530</v>
      </c>
      <c r="C2316" t="s">
        <v>208</v>
      </c>
      <c r="E2316" t="s">
        <v>195</v>
      </c>
      <c r="F2316">
        <v>444.52</v>
      </c>
      <c r="G2316">
        <v>444.52</v>
      </c>
      <c r="H2316" t="s">
        <v>196</v>
      </c>
      <c r="I2316" t="s">
        <v>197</v>
      </c>
      <c r="J2316">
        <v>444.52</v>
      </c>
      <c r="K2316">
        <v>444.52</v>
      </c>
      <c r="L2316" t="s">
        <v>530</v>
      </c>
      <c r="M2316" t="s">
        <v>198</v>
      </c>
      <c r="N2316" t="s">
        <v>518</v>
      </c>
      <c r="O2316">
        <v>0</v>
      </c>
      <c r="P2316" t="s">
        <v>200</v>
      </c>
      <c r="Q2316">
        <v>54315</v>
      </c>
      <c r="R2316" t="s">
        <v>201</v>
      </c>
      <c r="S2316" t="s">
        <v>202</v>
      </c>
      <c r="T2316" t="s">
        <v>203</v>
      </c>
      <c r="U2316" t="s">
        <v>3519</v>
      </c>
      <c r="V2316" t="s">
        <v>3523</v>
      </c>
      <c r="W2316" t="s">
        <v>658</v>
      </c>
    </row>
    <row r="2317" spans="1:23" x14ac:dyDescent="0.25">
      <c r="A2317" s="15">
        <v>43281</v>
      </c>
      <c r="B2317" t="s">
        <v>530</v>
      </c>
      <c r="C2317" t="s">
        <v>207</v>
      </c>
      <c r="E2317" t="s">
        <v>195</v>
      </c>
      <c r="F2317">
        <v>222.26</v>
      </c>
      <c r="G2317">
        <v>222.26</v>
      </c>
      <c r="H2317" t="s">
        <v>196</v>
      </c>
      <c r="I2317" t="s">
        <v>197</v>
      </c>
      <c r="J2317">
        <v>222.26</v>
      </c>
      <c r="K2317">
        <v>222.26</v>
      </c>
      <c r="L2317" t="s">
        <v>530</v>
      </c>
      <c r="M2317" t="s">
        <v>198</v>
      </c>
      <c r="N2317" t="s">
        <v>518</v>
      </c>
      <c r="O2317">
        <v>0</v>
      </c>
      <c r="P2317" t="s">
        <v>200</v>
      </c>
      <c r="Q2317">
        <v>54315</v>
      </c>
      <c r="R2317" t="s">
        <v>201</v>
      </c>
      <c r="S2317" t="s">
        <v>202</v>
      </c>
      <c r="T2317" t="s">
        <v>203</v>
      </c>
      <c r="U2317" t="s">
        <v>3519</v>
      </c>
      <c r="V2317" t="s">
        <v>3523</v>
      </c>
      <c r="W2317" t="s">
        <v>658</v>
      </c>
    </row>
    <row r="2318" spans="1:23" x14ac:dyDescent="0.25">
      <c r="A2318" s="15">
        <v>43281</v>
      </c>
      <c r="B2318" t="s">
        <v>530</v>
      </c>
      <c r="C2318" t="s">
        <v>194</v>
      </c>
      <c r="E2318" t="s">
        <v>195</v>
      </c>
      <c r="F2318">
        <v>1333.56</v>
      </c>
      <c r="G2318">
        <v>1333.56</v>
      </c>
      <c r="H2318" t="s">
        <v>196</v>
      </c>
      <c r="I2318" t="s">
        <v>197</v>
      </c>
      <c r="J2318">
        <v>1333.56</v>
      </c>
      <c r="K2318">
        <v>1333.56</v>
      </c>
      <c r="L2318" t="s">
        <v>530</v>
      </c>
      <c r="M2318" t="s">
        <v>198</v>
      </c>
      <c r="N2318" t="s">
        <v>518</v>
      </c>
      <c r="O2318">
        <v>0</v>
      </c>
      <c r="P2318" t="s">
        <v>200</v>
      </c>
      <c r="Q2318">
        <v>54315</v>
      </c>
      <c r="R2318" t="s">
        <v>201</v>
      </c>
      <c r="S2318" t="s">
        <v>202</v>
      </c>
      <c r="T2318" t="s">
        <v>203</v>
      </c>
      <c r="U2318" t="s">
        <v>3519</v>
      </c>
      <c r="V2318" t="s">
        <v>3523</v>
      </c>
      <c r="W2318" t="s">
        <v>658</v>
      </c>
    </row>
    <row r="2319" spans="1:23" x14ac:dyDescent="0.25">
      <c r="A2319" s="15">
        <v>43281</v>
      </c>
      <c r="B2319" t="s">
        <v>532</v>
      </c>
      <c r="C2319" t="s">
        <v>212</v>
      </c>
      <c r="E2319" t="s">
        <v>195</v>
      </c>
      <c r="F2319">
        <v>120.17</v>
      </c>
      <c r="G2319">
        <v>120.17</v>
      </c>
      <c r="H2319" t="s">
        <v>196</v>
      </c>
      <c r="I2319" t="s">
        <v>197</v>
      </c>
      <c r="J2319">
        <v>120.17</v>
      </c>
      <c r="K2319">
        <v>120.17</v>
      </c>
      <c r="L2319" t="s">
        <v>532</v>
      </c>
      <c r="M2319" t="s">
        <v>198</v>
      </c>
      <c r="N2319" t="s">
        <v>518</v>
      </c>
      <c r="O2319">
        <v>0</v>
      </c>
      <c r="P2319" t="s">
        <v>200</v>
      </c>
      <c r="Q2319">
        <v>54316</v>
      </c>
      <c r="R2319" t="s">
        <v>201</v>
      </c>
      <c r="S2319" t="s">
        <v>202</v>
      </c>
      <c r="T2319" t="s">
        <v>203</v>
      </c>
      <c r="U2319" t="s">
        <v>3519</v>
      </c>
      <c r="V2319" t="s">
        <v>3524</v>
      </c>
      <c r="W2319" t="s">
        <v>658</v>
      </c>
    </row>
    <row r="2320" spans="1:23" x14ac:dyDescent="0.25">
      <c r="A2320" s="15">
        <v>43281</v>
      </c>
      <c r="B2320" t="s">
        <v>532</v>
      </c>
      <c r="C2320" t="s">
        <v>211</v>
      </c>
      <c r="E2320" t="s">
        <v>195</v>
      </c>
      <c r="F2320">
        <v>77.25</v>
      </c>
      <c r="G2320">
        <v>77.25</v>
      </c>
      <c r="H2320" t="s">
        <v>196</v>
      </c>
      <c r="I2320" t="s">
        <v>197</v>
      </c>
      <c r="J2320">
        <v>77.25</v>
      </c>
      <c r="K2320">
        <v>77.25</v>
      </c>
      <c r="L2320" t="s">
        <v>532</v>
      </c>
      <c r="M2320" t="s">
        <v>198</v>
      </c>
      <c r="N2320" t="s">
        <v>518</v>
      </c>
      <c r="O2320">
        <v>0</v>
      </c>
      <c r="P2320" t="s">
        <v>200</v>
      </c>
      <c r="Q2320">
        <v>54316</v>
      </c>
      <c r="R2320" t="s">
        <v>201</v>
      </c>
      <c r="S2320" t="s">
        <v>202</v>
      </c>
      <c r="T2320" t="s">
        <v>203</v>
      </c>
      <c r="U2320" t="s">
        <v>3519</v>
      </c>
      <c r="V2320" t="s">
        <v>3524</v>
      </c>
      <c r="W2320" t="s">
        <v>658</v>
      </c>
    </row>
    <row r="2321" spans="1:23" x14ac:dyDescent="0.25">
      <c r="A2321" s="15">
        <v>43281</v>
      </c>
      <c r="B2321" t="s">
        <v>532</v>
      </c>
      <c r="C2321" t="s">
        <v>208</v>
      </c>
      <c r="E2321" t="s">
        <v>195</v>
      </c>
      <c r="F2321">
        <v>257.5</v>
      </c>
      <c r="G2321">
        <v>257.5</v>
      </c>
      <c r="H2321" t="s">
        <v>196</v>
      </c>
      <c r="I2321" t="s">
        <v>197</v>
      </c>
      <c r="J2321">
        <v>257.5</v>
      </c>
      <c r="K2321">
        <v>257.5</v>
      </c>
      <c r="L2321" t="s">
        <v>532</v>
      </c>
      <c r="M2321" t="s">
        <v>198</v>
      </c>
      <c r="N2321" t="s">
        <v>518</v>
      </c>
      <c r="O2321">
        <v>0</v>
      </c>
      <c r="P2321" t="s">
        <v>200</v>
      </c>
      <c r="Q2321">
        <v>54316</v>
      </c>
      <c r="R2321" t="s">
        <v>201</v>
      </c>
      <c r="S2321" t="s">
        <v>202</v>
      </c>
      <c r="T2321" t="s">
        <v>203</v>
      </c>
      <c r="U2321" t="s">
        <v>3519</v>
      </c>
      <c r="V2321" t="s">
        <v>3524</v>
      </c>
      <c r="W2321" t="s">
        <v>658</v>
      </c>
    </row>
    <row r="2322" spans="1:23" x14ac:dyDescent="0.25">
      <c r="A2322" s="15">
        <v>43281</v>
      </c>
      <c r="B2322" t="s">
        <v>532</v>
      </c>
      <c r="C2322" t="s">
        <v>207</v>
      </c>
      <c r="E2322" t="s">
        <v>195</v>
      </c>
      <c r="F2322">
        <v>141.9</v>
      </c>
      <c r="G2322">
        <v>141.9</v>
      </c>
      <c r="H2322" t="s">
        <v>196</v>
      </c>
      <c r="I2322" t="s">
        <v>197</v>
      </c>
      <c r="J2322">
        <v>141.9</v>
      </c>
      <c r="K2322">
        <v>141.9</v>
      </c>
      <c r="L2322" t="s">
        <v>532</v>
      </c>
      <c r="M2322" t="s">
        <v>198</v>
      </c>
      <c r="N2322" t="s">
        <v>518</v>
      </c>
      <c r="O2322">
        <v>0</v>
      </c>
      <c r="P2322" t="s">
        <v>200</v>
      </c>
      <c r="Q2322">
        <v>54316</v>
      </c>
      <c r="R2322" t="s">
        <v>201</v>
      </c>
      <c r="S2322" t="s">
        <v>202</v>
      </c>
      <c r="T2322" t="s">
        <v>203</v>
      </c>
      <c r="U2322" t="s">
        <v>3519</v>
      </c>
      <c r="V2322" t="s">
        <v>3524</v>
      </c>
      <c r="W2322" t="s">
        <v>658</v>
      </c>
    </row>
    <row r="2323" spans="1:23" x14ac:dyDescent="0.25">
      <c r="A2323" s="15">
        <v>43281</v>
      </c>
      <c r="B2323" t="s">
        <v>532</v>
      </c>
      <c r="C2323" t="s">
        <v>194</v>
      </c>
      <c r="E2323" t="s">
        <v>195</v>
      </c>
      <c r="F2323">
        <v>533.20000000000005</v>
      </c>
      <c r="G2323">
        <v>533.20000000000005</v>
      </c>
      <c r="H2323" t="s">
        <v>196</v>
      </c>
      <c r="I2323" t="s">
        <v>197</v>
      </c>
      <c r="J2323">
        <v>533.20000000000005</v>
      </c>
      <c r="K2323">
        <v>533.20000000000005</v>
      </c>
      <c r="L2323" t="s">
        <v>532</v>
      </c>
      <c r="M2323" t="s">
        <v>198</v>
      </c>
      <c r="N2323" t="s">
        <v>518</v>
      </c>
      <c r="O2323">
        <v>0</v>
      </c>
      <c r="P2323" t="s">
        <v>200</v>
      </c>
      <c r="Q2323">
        <v>54316</v>
      </c>
      <c r="R2323" t="s">
        <v>201</v>
      </c>
      <c r="S2323" t="s">
        <v>202</v>
      </c>
      <c r="T2323" t="s">
        <v>203</v>
      </c>
      <c r="U2323" t="s">
        <v>3519</v>
      </c>
      <c r="V2323" t="s">
        <v>3524</v>
      </c>
      <c r="W2323" t="s">
        <v>658</v>
      </c>
    </row>
    <row r="2324" spans="1:23" x14ac:dyDescent="0.25">
      <c r="A2324" s="15">
        <v>43281</v>
      </c>
      <c r="B2324" t="s">
        <v>228</v>
      </c>
      <c r="C2324" t="s">
        <v>212</v>
      </c>
      <c r="E2324" t="s">
        <v>195</v>
      </c>
      <c r="F2324">
        <v>25.9</v>
      </c>
      <c r="G2324">
        <v>25.9</v>
      </c>
      <c r="H2324" t="s">
        <v>196</v>
      </c>
      <c r="I2324" t="s">
        <v>197</v>
      </c>
      <c r="J2324">
        <v>25.9</v>
      </c>
      <c r="K2324">
        <v>25.9</v>
      </c>
      <c r="L2324" t="s">
        <v>228</v>
      </c>
      <c r="M2324" t="s">
        <v>198</v>
      </c>
      <c r="N2324" t="s">
        <v>199</v>
      </c>
      <c r="O2324">
        <v>0</v>
      </c>
      <c r="P2324" t="s">
        <v>200</v>
      </c>
      <c r="Q2324">
        <v>54333</v>
      </c>
      <c r="R2324" t="s">
        <v>201</v>
      </c>
      <c r="S2324" t="s">
        <v>202</v>
      </c>
      <c r="T2324" t="s">
        <v>203</v>
      </c>
      <c r="U2324" t="s">
        <v>3525</v>
      </c>
      <c r="V2324" t="s">
        <v>3526</v>
      </c>
      <c r="W2324" t="s">
        <v>658</v>
      </c>
    </row>
    <row r="2325" spans="1:23" x14ac:dyDescent="0.25">
      <c r="A2325" s="15">
        <v>43281</v>
      </c>
      <c r="B2325" t="s">
        <v>228</v>
      </c>
      <c r="C2325" t="s">
        <v>212</v>
      </c>
      <c r="E2325" t="s">
        <v>195</v>
      </c>
      <c r="F2325">
        <v>-35.880000000000003</v>
      </c>
      <c r="G2325">
        <v>35.880000000000003</v>
      </c>
      <c r="H2325" t="s">
        <v>217</v>
      </c>
      <c r="I2325" t="s">
        <v>218</v>
      </c>
      <c r="J2325">
        <v>35.880000000000003</v>
      </c>
      <c r="K2325">
        <v>-35.880000000000003</v>
      </c>
      <c r="L2325" t="s">
        <v>228</v>
      </c>
      <c r="M2325" t="s">
        <v>198</v>
      </c>
      <c r="N2325" t="s">
        <v>199</v>
      </c>
      <c r="O2325">
        <v>0</v>
      </c>
      <c r="P2325" t="s">
        <v>200</v>
      </c>
      <c r="Q2325">
        <v>54334</v>
      </c>
      <c r="R2325" t="s">
        <v>201</v>
      </c>
      <c r="S2325" t="s">
        <v>202</v>
      </c>
      <c r="T2325" t="s">
        <v>203</v>
      </c>
      <c r="U2325" t="s">
        <v>3527</v>
      </c>
      <c r="V2325" t="s">
        <v>3528</v>
      </c>
      <c r="W2325" t="s">
        <v>658</v>
      </c>
    </row>
    <row r="2326" spans="1:23" x14ac:dyDescent="0.25">
      <c r="A2326" s="15">
        <v>43281</v>
      </c>
      <c r="B2326" t="s">
        <v>475</v>
      </c>
      <c r="C2326" t="s">
        <v>208</v>
      </c>
      <c r="E2326" t="s">
        <v>195</v>
      </c>
      <c r="F2326">
        <v>903.95</v>
      </c>
      <c r="G2326">
        <v>903.95</v>
      </c>
      <c r="H2326" t="s">
        <v>196</v>
      </c>
      <c r="I2326" t="s">
        <v>197</v>
      </c>
      <c r="J2326">
        <v>903.95</v>
      </c>
      <c r="K2326">
        <v>903.95</v>
      </c>
      <c r="L2326" t="s">
        <v>475</v>
      </c>
      <c r="M2326" t="s">
        <v>198</v>
      </c>
      <c r="N2326" t="s">
        <v>199</v>
      </c>
      <c r="O2326">
        <v>0</v>
      </c>
      <c r="P2326" t="s">
        <v>200</v>
      </c>
      <c r="Q2326">
        <v>54338</v>
      </c>
      <c r="R2326" t="s">
        <v>201</v>
      </c>
      <c r="S2326" t="s">
        <v>202</v>
      </c>
      <c r="T2326" t="s">
        <v>203</v>
      </c>
      <c r="U2326" t="s">
        <v>3529</v>
      </c>
      <c r="V2326" t="s">
        <v>3530</v>
      </c>
      <c r="W2326" t="s">
        <v>658</v>
      </c>
    </row>
    <row r="2327" spans="1:23" x14ac:dyDescent="0.25">
      <c r="A2327" s="15">
        <v>43281</v>
      </c>
      <c r="B2327" t="s">
        <v>228</v>
      </c>
      <c r="C2327" t="s">
        <v>208</v>
      </c>
      <c r="E2327" t="s">
        <v>195</v>
      </c>
      <c r="F2327">
        <v>1606.32</v>
      </c>
      <c r="G2327">
        <v>1606.32</v>
      </c>
      <c r="H2327" t="s">
        <v>196</v>
      </c>
      <c r="I2327" t="s">
        <v>197</v>
      </c>
      <c r="J2327">
        <v>1606.32</v>
      </c>
      <c r="K2327">
        <v>1606.32</v>
      </c>
      <c r="L2327" t="s">
        <v>228</v>
      </c>
      <c r="M2327" t="s">
        <v>198</v>
      </c>
      <c r="N2327" t="s">
        <v>199</v>
      </c>
      <c r="O2327">
        <v>0</v>
      </c>
      <c r="P2327" t="s">
        <v>200</v>
      </c>
      <c r="Q2327">
        <v>54350</v>
      </c>
      <c r="R2327" t="s">
        <v>201</v>
      </c>
      <c r="S2327" t="s">
        <v>202</v>
      </c>
      <c r="T2327" t="s">
        <v>203</v>
      </c>
      <c r="U2327" t="s">
        <v>3531</v>
      </c>
      <c r="V2327" t="s">
        <v>3532</v>
      </c>
      <c r="W2327" t="s">
        <v>658</v>
      </c>
    </row>
    <row r="2328" spans="1:23" x14ac:dyDescent="0.25">
      <c r="A2328" s="15">
        <v>43281</v>
      </c>
      <c r="B2328" t="s">
        <v>228</v>
      </c>
      <c r="C2328" t="s">
        <v>208</v>
      </c>
      <c r="E2328" t="s">
        <v>195</v>
      </c>
      <c r="F2328">
        <v>-22.8</v>
      </c>
      <c r="G2328">
        <v>22.8</v>
      </c>
      <c r="H2328" t="s">
        <v>217</v>
      </c>
      <c r="I2328" t="s">
        <v>218</v>
      </c>
      <c r="J2328">
        <v>22.8</v>
      </c>
      <c r="K2328">
        <v>-22.8</v>
      </c>
      <c r="L2328" t="s">
        <v>228</v>
      </c>
      <c r="M2328" t="s">
        <v>198</v>
      </c>
      <c r="N2328" t="s">
        <v>199</v>
      </c>
      <c r="O2328">
        <v>0</v>
      </c>
      <c r="P2328" t="s">
        <v>200</v>
      </c>
      <c r="Q2328">
        <v>54351</v>
      </c>
      <c r="R2328" t="s">
        <v>201</v>
      </c>
      <c r="S2328" t="s">
        <v>202</v>
      </c>
      <c r="T2328" t="s">
        <v>203</v>
      </c>
      <c r="U2328" t="s">
        <v>3533</v>
      </c>
      <c r="V2328" t="s">
        <v>3534</v>
      </c>
      <c r="W2328" t="s">
        <v>658</v>
      </c>
    </row>
    <row r="2329" spans="1:23" x14ac:dyDescent="0.25">
      <c r="A2329" s="15">
        <v>43281</v>
      </c>
      <c r="B2329" t="s">
        <v>193</v>
      </c>
      <c r="C2329" t="s">
        <v>208</v>
      </c>
      <c r="E2329" t="s">
        <v>195</v>
      </c>
      <c r="F2329">
        <v>228.31</v>
      </c>
      <c r="G2329">
        <v>228.31</v>
      </c>
      <c r="H2329" t="s">
        <v>196</v>
      </c>
      <c r="I2329" t="s">
        <v>197</v>
      </c>
      <c r="J2329">
        <v>228.31</v>
      </c>
      <c r="K2329">
        <v>228.31</v>
      </c>
      <c r="L2329" t="s">
        <v>193</v>
      </c>
      <c r="M2329" t="s">
        <v>198</v>
      </c>
      <c r="N2329" t="s">
        <v>199</v>
      </c>
      <c r="O2329">
        <v>0</v>
      </c>
      <c r="P2329" t="s">
        <v>200</v>
      </c>
      <c r="Q2329">
        <v>54357</v>
      </c>
      <c r="R2329" t="s">
        <v>201</v>
      </c>
      <c r="S2329" t="s">
        <v>202</v>
      </c>
      <c r="T2329" t="s">
        <v>203</v>
      </c>
      <c r="U2329" t="s">
        <v>3535</v>
      </c>
      <c r="V2329" t="s">
        <v>3536</v>
      </c>
      <c r="W2329" t="s">
        <v>658</v>
      </c>
    </row>
    <row r="2330" spans="1:23" x14ac:dyDescent="0.25">
      <c r="A2330" s="15">
        <v>43281</v>
      </c>
      <c r="B2330" t="s">
        <v>193</v>
      </c>
      <c r="C2330" t="s">
        <v>194</v>
      </c>
      <c r="E2330" t="s">
        <v>195</v>
      </c>
      <c r="F2330">
        <v>273.97000000000003</v>
      </c>
      <c r="G2330">
        <v>273.97000000000003</v>
      </c>
      <c r="H2330" t="s">
        <v>196</v>
      </c>
      <c r="I2330" t="s">
        <v>197</v>
      </c>
      <c r="J2330">
        <v>273.97000000000003</v>
      </c>
      <c r="K2330">
        <v>273.97000000000003</v>
      </c>
      <c r="L2330" t="s">
        <v>193</v>
      </c>
      <c r="M2330" t="s">
        <v>198</v>
      </c>
      <c r="N2330" t="s">
        <v>199</v>
      </c>
      <c r="O2330">
        <v>0</v>
      </c>
      <c r="P2330" t="s">
        <v>200</v>
      </c>
      <c r="Q2330">
        <v>54358</v>
      </c>
      <c r="R2330" t="s">
        <v>201</v>
      </c>
      <c r="S2330" t="s">
        <v>202</v>
      </c>
      <c r="T2330" t="s">
        <v>203</v>
      </c>
      <c r="U2330" t="s">
        <v>3535</v>
      </c>
      <c r="V2330" t="s">
        <v>3537</v>
      </c>
      <c r="W2330" t="s">
        <v>658</v>
      </c>
    </row>
    <row r="2331" spans="1:23" x14ac:dyDescent="0.25">
      <c r="A2331" s="15">
        <v>43281</v>
      </c>
      <c r="B2331" t="s">
        <v>193</v>
      </c>
      <c r="C2331" t="s">
        <v>207</v>
      </c>
      <c r="E2331" t="s">
        <v>195</v>
      </c>
      <c r="F2331">
        <v>273.97000000000003</v>
      </c>
      <c r="G2331">
        <v>273.97000000000003</v>
      </c>
      <c r="H2331" t="s">
        <v>196</v>
      </c>
      <c r="I2331" t="s">
        <v>197</v>
      </c>
      <c r="J2331">
        <v>273.97000000000003</v>
      </c>
      <c r="K2331">
        <v>273.97000000000003</v>
      </c>
      <c r="L2331" t="s">
        <v>193</v>
      </c>
      <c r="M2331" t="s">
        <v>198</v>
      </c>
      <c r="N2331" t="s">
        <v>199</v>
      </c>
      <c r="O2331">
        <v>0</v>
      </c>
      <c r="P2331" t="s">
        <v>200</v>
      </c>
      <c r="Q2331">
        <v>54358</v>
      </c>
      <c r="R2331" t="s">
        <v>201</v>
      </c>
      <c r="S2331" t="s">
        <v>202</v>
      </c>
      <c r="T2331" t="s">
        <v>203</v>
      </c>
      <c r="U2331" t="s">
        <v>3535</v>
      </c>
      <c r="V2331" t="s">
        <v>3537</v>
      </c>
      <c r="W2331" t="s">
        <v>658</v>
      </c>
    </row>
    <row r="2332" spans="1:23" x14ac:dyDescent="0.25">
      <c r="A2332" s="15">
        <v>43281</v>
      </c>
      <c r="B2332" t="s">
        <v>193</v>
      </c>
      <c r="C2332" t="s">
        <v>211</v>
      </c>
      <c r="E2332" t="s">
        <v>195</v>
      </c>
      <c r="F2332">
        <v>228.31</v>
      </c>
      <c r="G2332">
        <v>228.31</v>
      </c>
      <c r="H2332" t="s">
        <v>196</v>
      </c>
      <c r="I2332" t="s">
        <v>197</v>
      </c>
      <c r="J2332">
        <v>228.31</v>
      </c>
      <c r="K2332">
        <v>228.31</v>
      </c>
      <c r="L2332" t="s">
        <v>193</v>
      </c>
      <c r="M2332" t="s">
        <v>198</v>
      </c>
      <c r="N2332" t="s">
        <v>199</v>
      </c>
      <c r="O2332">
        <v>0</v>
      </c>
      <c r="P2332" t="s">
        <v>200</v>
      </c>
      <c r="Q2332">
        <v>54357</v>
      </c>
      <c r="R2332" t="s">
        <v>201</v>
      </c>
      <c r="S2332" t="s">
        <v>202</v>
      </c>
      <c r="T2332" t="s">
        <v>203</v>
      </c>
      <c r="U2332" t="s">
        <v>3535</v>
      </c>
      <c r="V2332" t="s">
        <v>3536</v>
      </c>
      <c r="W2332" t="s">
        <v>658</v>
      </c>
    </row>
    <row r="2333" spans="1:23" x14ac:dyDescent="0.25">
      <c r="A2333" s="15">
        <v>43281</v>
      </c>
      <c r="B2333" t="s">
        <v>193</v>
      </c>
      <c r="C2333" t="s">
        <v>212</v>
      </c>
      <c r="E2333" t="s">
        <v>195</v>
      </c>
      <c r="F2333">
        <v>228.3</v>
      </c>
      <c r="G2333">
        <v>228.3</v>
      </c>
      <c r="H2333" t="s">
        <v>196</v>
      </c>
      <c r="I2333" t="s">
        <v>197</v>
      </c>
      <c r="J2333">
        <v>228.3</v>
      </c>
      <c r="K2333">
        <v>228.3</v>
      </c>
      <c r="L2333" t="s">
        <v>193</v>
      </c>
      <c r="M2333" t="s">
        <v>198</v>
      </c>
      <c r="N2333" t="s">
        <v>199</v>
      </c>
      <c r="O2333">
        <v>0</v>
      </c>
      <c r="P2333" t="s">
        <v>200</v>
      </c>
      <c r="Q2333">
        <v>54357</v>
      </c>
      <c r="R2333" t="s">
        <v>201</v>
      </c>
      <c r="S2333" t="s">
        <v>202</v>
      </c>
      <c r="T2333" t="s">
        <v>203</v>
      </c>
      <c r="U2333" t="s">
        <v>3535</v>
      </c>
      <c r="V2333" t="s">
        <v>3536</v>
      </c>
      <c r="W2333" t="s">
        <v>658</v>
      </c>
    </row>
    <row r="2334" spans="1:23" x14ac:dyDescent="0.25">
      <c r="A2334" s="15">
        <v>43281</v>
      </c>
      <c r="B2334" t="s">
        <v>193</v>
      </c>
      <c r="C2334" t="s">
        <v>194</v>
      </c>
      <c r="E2334" t="s">
        <v>195</v>
      </c>
      <c r="F2334">
        <v>789.55</v>
      </c>
      <c r="G2334">
        <v>789.55</v>
      </c>
      <c r="H2334" t="s">
        <v>196</v>
      </c>
      <c r="I2334" t="s">
        <v>197</v>
      </c>
      <c r="J2334">
        <v>789.55</v>
      </c>
      <c r="K2334">
        <v>789.55</v>
      </c>
      <c r="L2334" t="s">
        <v>193</v>
      </c>
      <c r="M2334" t="s">
        <v>198</v>
      </c>
      <c r="N2334" t="s">
        <v>199</v>
      </c>
      <c r="O2334">
        <v>0</v>
      </c>
      <c r="P2334" t="s">
        <v>200</v>
      </c>
      <c r="Q2334">
        <v>54359</v>
      </c>
      <c r="R2334" t="s">
        <v>201</v>
      </c>
      <c r="S2334" t="s">
        <v>202</v>
      </c>
      <c r="T2334" t="s">
        <v>203</v>
      </c>
      <c r="U2334" t="s">
        <v>3538</v>
      </c>
      <c r="V2334" t="s">
        <v>3539</v>
      </c>
      <c r="W2334" t="s">
        <v>658</v>
      </c>
    </row>
    <row r="2335" spans="1:23" x14ac:dyDescent="0.25">
      <c r="A2335" s="15">
        <v>43281</v>
      </c>
      <c r="B2335" t="s">
        <v>193</v>
      </c>
      <c r="C2335" t="s">
        <v>208</v>
      </c>
      <c r="E2335" t="s">
        <v>195</v>
      </c>
      <c r="F2335">
        <v>78.84</v>
      </c>
      <c r="G2335">
        <v>78.84</v>
      </c>
      <c r="H2335" t="s">
        <v>196</v>
      </c>
      <c r="I2335" t="s">
        <v>197</v>
      </c>
      <c r="J2335">
        <v>78.84</v>
      </c>
      <c r="K2335">
        <v>78.84</v>
      </c>
      <c r="L2335" t="s">
        <v>193</v>
      </c>
      <c r="M2335" t="s">
        <v>198</v>
      </c>
      <c r="N2335" t="s">
        <v>199</v>
      </c>
      <c r="O2335">
        <v>0</v>
      </c>
      <c r="P2335" t="s">
        <v>200</v>
      </c>
      <c r="Q2335">
        <v>54360</v>
      </c>
      <c r="R2335" t="s">
        <v>201</v>
      </c>
      <c r="S2335" t="s">
        <v>202</v>
      </c>
      <c r="T2335" t="s">
        <v>203</v>
      </c>
      <c r="U2335" t="s">
        <v>3538</v>
      </c>
      <c r="V2335" t="s">
        <v>3540</v>
      </c>
      <c r="W2335" t="s">
        <v>658</v>
      </c>
    </row>
    <row r="2336" spans="1:23" x14ac:dyDescent="0.25">
      <c r="A2336" s="15">
        <v>43281</v>
      </c>
      <c r="B2336" t="s">
        <v>193</v>
      </c>
      <c r="C2336" t="s">
        <v>212</v>
      </c>
      <c r="E2336" t="s">
        <v>195</v>
      </c>
      <c r="F2336">
        <v>1.92</v>
      </c>
      <c r="G2336">
        <v>1.92</v>
      </c>
      <c r="H2336" t="s">
        <v>196</v>
      </c>
      <c r="I2336" t="s">
        <v>197</v>
      </c>
      <c r="J2336">
        <v>1.92</v>
      </c>
      <c r="K2336">
        <v>1.92</v>
      </c>
      <c r="L2336" t="s">
        <v>193</v>
      </c>
      <c r="M2336" t="s">
        <v>198</v>
      </c>
      <c r="N2336" t="s">
        <v>199</v>
      </c>
      <c r="O2336">
        <v>0</v>
      </c>
      <c r="P2336" t="s">
        <v>200</v>
      </c>
      <c r="Q2336">
        <v>54360</v>
      </c>
      <c r="R2336" t="s">
        <v>201</v>
      </c>
      <c r="S2336" t="s">
        <v>202</v>
      </c>
      <c r="T2336" t="s">
        <v>203</v>
      </c>
      <c r="U2336" t="s">
        <v>3538</v>
      </c>
      <c r="V2336" t="s">
        <v>3540</v>
      </c>
      <c r="W2336" t="s">
        <v>658</v>
      </c>
    </row>
    <row r="2337" spans="1:23" x14ac:dyDescent="0.25">
      <c r="A2337" s="15">
        <v>43281</v>
      </c>
      <c r="B2337" t="s">
        <v>193</v>
      </c>
      <c r="C2337" t="s">
        <v>211</v>
      </c>
      <c r="E2337" t="s">
        <v>195</v>
      </c>
      <c r="F2337">
        <v>11.76</v>
      </c>
      <c r="G2337">
        <v>11.76</v>
      </c>
      <c r="H2337" t="s">
        <v>196</v>
      </c>
      <c r="I2337" t="s">
        <v>197</v>
      </c>
      <c r="J2337">
        <v>11.76</v>
      </c>
      <c r="K2337">
        <v>11.76</v>
      </c>
      <c r="L2337" t="s">
        <v>193</v>
      </c>
      <c r="M2337" t="s">
        <v>198</v>
      </c>
      <c r="N2337" t="s">
        <v>199</v>
      </c>
      <c r="O2337">
        <v>0</v>
      </c>
      <c r="P2337" t="s">
        <v>200</v>
      </c>
      <c r="Q2337">
        <v>54360</v>
      </c>
      <c r="R2337" t="s">
        <v>201</v>
      </c>
      <c r="S2337" t="s">
        <v>202</v>
      </c>
      <c r="T2337" t="s">
        <v>203</v>
      </c>
      <c r="U2337" t="s">
        <v>3538</v>
      </c>
      <c r="V2337" t="s">
        <v>3540</v>
      </c>
      <c r="W2337" t="s">
        <v>658</v>
      </c>
    </row>
    <row r="2338" spans="1:23" x14ac:dyDescent="0.25">
      <c r="A2338" s="15">
        <v>43281</v>
      </c>
      <c r="B2338" t="s">
        <v>193</v>
      </c>
      <c r="C2338" t="s">
        <v>207</v>
      </c>
      <c r="E2338" t="s">
        <v>195</v>
      </c>
      <c r="F2338">
        <v>189.36</v>
      </c>
      <c r="G2338">
        <v>189.36</v>
      </c>
      <c r="H2338" t="s">
        <v>196</v>
      </c>
      <c r="I2338" t="s">
        <v>197</v>
      </c>
      <c r="J2338">
        <v>189.36</v>
      </c>
      <c r="K2338">
        <v>189.36</v>
      </c>
      <c r="L2338" t="s">
        <v>193</v>
      </c>
      <c r="M2338" t="s">
        <v>198</v>
      </c>
      <c r="N2338" t="s">
        <v>199</v>
      </c>
      <c r="O2338">
        <v>0</v>
      </c>
      <c r="P2338" t="s">
        <v>200</v>
      </c>
      <c r="Q2338">
        <v>54359</v>
      </c>
      <c r="R2338" t="s">
        <v>201</v>
      </c>
      <c r="S2338" t="s">
        <v>202</v>
      </c>
      <c r="T2338" t="s">
        <v>203</v>
      </c>
      <c r="U2338" t="s">
        <v>3538</v>
      </c>
      <c r="V2338" t="s">
        <v>3539</v>
      </c>
      <c r="W2338" t="s">
        <v>658</v>
      </c>
    </row>
    <row r="2339" spans="1:23" x14ac:dyDescent="0.25">
      <c r="A2339" s="15">
        <v>43281</v>
      </c>
      <c r="B2339" t="s">
        <v>1535</v>
      </c>
      <c r="C2339" t="s">
        <v>211</v>
      </c>
      <c r="E2339" t="s">
        <v>195</v>
      </c>
      <c r="F2339">
        <v>311.25</v>
      </c>
      <c r="G2339">
        <v>311.25</v>
      </c>
      <c r="H2339" t="s">
        <v>196</v>
      </c>
      <c r="I2339" t="s">
        <v>197</v>
      </c>
      <c r="J2339">
        <v>311.25</v>
      </c>
      <c r="K2339">
        <v>311.25</v>
      </c>
      <c r="L2339" t="s">
        <v>1535</v>
      </c>
      <c r="M2339" t="s">
        <v>198</v>
      </c>
      <c r="N2339" t="s">
        <v>199</v>
      </c>
      <c r="O2339">
        <v>0</v>
      </c>
      <c r="P2339" t="s">
        <v>200</v>
      </c>
      <c r="Q2339">
        <v>54395</v>
      </c>
      <c r="R2339" t="s">
        <v>201</v>
      </c>
      <c r="S2339" t="s">
        <v>202</v>
      </c>
      <c r="T2339" t="s">
        <v>203</v>
      </c>
      <c r="U2339" t="s">
        <v>3541</v>
      </c>
      <c r="V2339" t="s">
        <v>3542</v>
      </c>
      <c r="W2339" t="s">
        <v>658</v>
      </c>
    </row>
    <row r="2340" spans="1:23" x14ac:dyDescent="0.25">
      <c r="A2340" s="15">
        <v>43281</v>
      </c>
      <c r="B2340" t="s">
        <v>1535</v>
      </c>
      <c r="C2340" t="s">
        <v>208</v>
      </c>
      <c r="E2340" t="s">
        <v>195</v>
      </c>
      <c r="F2340">
        <v>311.25</v>
      </c>
      <c r="G2340">
        <v>311.25</v>
      </c>
      <c r="H2340" t="s">
        <v>196</v>
      </c>
      <c r="I2340" t="s">
        <v>197</v>
      </c>
      <c r="J2340">
        <v>311.25</v>
      </c>
      <c r="K2340">
        <v>311.25</v>
      </c>
      <c r="L2340" t="s">
        <v>1535</v>
      </c>
      <c r="M2340" t="s">
        <v>198</v>
      </c>
      <c r="N2340" t="s">
        <v>199</v>
      </c>
      <c r="O2340">
        <v>0</v>
      </c>
      <c r="P2340" t="s">
        <v>200</v>
      </c>
      <c r="Q2340">
        <v>54395</v>
      </c>
      <c r="R2340" t="s">
        <v>201</v>
      </c>
      <c r="S2340" t="s">
        <v>202</v>
      </c>
      <c r="T2340" t="s">
        <v>203</v>
      </c>
      <c r="U2340" t="s">
        <v>3541</v>
      </c>
      <c r="V2340" t="s">
        <v>3542</v>
      </c>
      <c r="W2340" t="s">
        <v>658</v>
      </c>
    </row>
    <row r="2341" spans="1:23" x14ac:dyDescent="0.25">
      <c r="A2341" s="15">
        <v>43281</v>
      </c>
      <c r="B2341" t="s">
        <v>285</v>
      </c>
      <c r="C2341" t="s">
        <v>211</v>
      </c>
      <c r="E2341" t="s">
        <v>195</v>
      </c>
      <c r="F2341">
        <v>-48.8</v>
      </c>
      <c r="G2341">
        <v>48.8</v>
      </c>
      <c r="H2341" t="s">
        <v>217</v>
      </c>
      <c r="I2341" t="s">
        <v>218</v>
      </c>
      <c r="J2341">
        <v>48.8</v>
      </c>
      <c r="K2341">
        <v>-48.8</v>
      </c>
      <c r="L2341" t="s">
        <v>285</v>
      </c>
      <c r="M2341" t="s">
        <v>198</v>
      </c>
      <c r="N2341" t="s">
        <v>199</v>
      </c>
      <c r="O2341">
        <v>0</v>
      </c>
      <c r="P2341" t="s">
        <v>200</v>
      </c>
      <c r="Q2341">
        <v>54400</v>
      </c>
      <c r="R2341" t="s">
        <v>201</v>
      </c>
      <c r="S2341" t="s">
        <v>202</v>
      </c>
      <c r="T2341" t="s">
        <v>203</v>
      </c>
      <c r="U2341" t="s">
        <v>3543</v>
      </c>
      <c r="V2341" t="s">
        <v>3544</v>
      </c>
      <c r="W2341" t="s">
        <v>658</v>
      </c>
    </row>
    <row r="2342" spans="1:23" x14ac:dyDescent="0.25">
      <c r="A2342" s="15">
        <v>43281</v>
      </c>
      <c r="B2342" t="s">
        <v>475</v>
      </c>
      <c r="C2342" t="s">
        <v>207</v>
      </c>
      <c r="E2342" t="s">
        <v>195</v>
      </c>
      <c r="F2342">
        <v>1047.56</v>
      </c>
      <c r="G2342">
        <v>1047.56</v>
      </c>
      <c r="H2342" t="s">
        <v>196</v>
      </c>
      <c r="I2342" t="s">
        <v>197</v>
      </c>
      <c r="J2342">
        <v>1047.56</v>
      </c>
      <c r="K2342">
        <v>1047.56</v>
      </c>
      <c r="L2342" t="s">
        <v>475</v>
      </c>
      <c r="M2342" t="s">
        <v>198</v>
      </c>
      <c r="N2342" t="s">
        <v>199</v>
      </c>
      <c r="O2342">
        <v>0</v>
      </c>
      <c r="P2342" t="s">
        <v>200</v>
      </c>
      <c r="Q2342">
        <v>54411</v>
      </c>
      <c r="R2342" t="s">
        <v>201</v>
      </c>
      <c r="S2342" t="s">
        <v>202</v>
      </c>
      <c r="T2342" t="s">
        <v>203</v>
      </c>
      <c r="U2342" t="s">
        <v>3545</v>
      </c>
      <c r="V2342" t="s">
        <v>3546</v>
      </c>
      <c r="W2342" t="s">
        <v>658</v>
      </c>
    </row>
    <row r="2343" spans="1:23" x14ac:dyDescent="0.25">
      <c r="A2343" s="15">
        <v>43281</v>
      </c>
      <c r="B2343" t="s">
        <v>475</v>
      </c>
      <c r="C2343" t="s">
        <v>194</v>
      </c>
      <c r="E2343" t="s">
        <v>195</v>
      </c>
      <c r="F2343">
        <v>543.02</v>
      </c>
      <c r="G2343">
        <v>543.02</v>
      </c>
      <c r="H2343" t="s">
        <v>196</v>
      </c>
      <c r="I2343" t="s">
        <v>197</v>
      </c>
      <c r="J2343">
        <v>543.02</v>
      </c>
      <c r="K2343">
        <v>543.02</v>
      </c>
      <c r="L2343" t="s">
        <v>475</v>
      </c>
      <c r="M2343" t="s">
        <v>198</v>
      </c>
      <c r="N2343" t="s">
        <v>199</v>
      </c>
      <c r="O2343">
        <v>0</v>
      </c>
      <c r="P2343" t="s">
        <v>200</v>
      </c>
      <c r="Q2343">
        <v>54428</v>
      </c>
      <c r="R2343" t="s">
        <v>201</v>
      </c>
      <c r="S2343" t="s">
        <v>202</v>
      </c>
      <c r="T2343" t="s">
        <v>203</v>
      </c>
      <c r="U2343" t="s">
        <v>3547</v>
      </c>
      <c r="V2343" t="s">
        <v>3548</v>
      </c>
      <c r="W2343" t="s">
        <v>658</v>
      </c>
    </row>
    <row r="2344" spans="1:23" x14ac:dyDescent="0.25">
      <c r="A2344" s="15">
        <v>43281</v>
      </c>
      <c r="B2344" t="s">
        <v>295</v>
      </c>
      <c r="C2344" t="s">
        <v>194</v>
      </c>
      <c r="E2344" t="s">
        <v>195</v>
      </c>
      <c r="F2344">
        <v>439.38</v>
      </c>
      <c r="G2344">
        <v>439.38</v>
      </c>
      <c r="H2344" t="s">
        <v>196</v>
      </c>
      <c r="I2344" t="s">
        <v>197</v>
      </c>
      <c r="J2344">
        <v>439.38</v>
      </c>
      <c r="K2344">
        <v>439.38</v>
      </c>
      <c r="L2344" t="s">
        <v>295</v>
      </c>
      <c r="M2344" t="s">
        <v>198</v>
      </c>
      <c r="N2344" t="s">
        <v>199</v>
      </c>
      <c r="O2344">
        <v>0</v>
      </c>
      <c r="P2344" t="s">
        <v>200</v>
      </c>
      <c r="Q2344">
        <v>54432</v>
      </c>
      <c r="R2344" t="s">
        <v>201</v>
      </c>
      <c r="S2344" t="s">
        <v>202</v>
      </c>
      <c r="T2344" t="s">
        <v>203</v>
      </c>
      <c r="U2344" t="s">
        <v>3549</v>
      </c>
      <c r="V2344" t="s">
        <v>3550</v>
      </c>
      <c r="W2344" t="s">
        <v>658</v>
      </c>
    </row>
    <row r="2345" spans="1:23" x14ac:dyDescent="0.25">
      <c r="A2345" s="15">
        <v>43281</v>
      </c>
      <c r="B2345" t="s">
        <v>285</v>
      </c>
      <c r="C2345" t="s">
        <v>211</v>
      </c>
      <c r="E2345" t="s">
        <v>195</v>
      </c>
      <c r="F2345">
        <v>227.57</v>
      </c>
      <c r="G2345">
        <v>227.57</v>
      </c>
      <c r="H2345" t="s">
        <v>196</v>
      </c>
      <c r="I2345" t="s">
        <v>197</v>
      </c>
      <c r="J2345">
        <v>227.57</v>
      </c>
      <c r="K2345">
        <v>227.57</v>
      </c>
      <c r="L2345" t="s">
        <v>285</v>
      </c>
      <c r="M2345" t="s">
        <v>198</v>
      </c>
      <c r="N2345" t="s">
        <v>199</v>
      </c>
      <c r="O2345">
        <v>0</v>
      </c>
      <c r="P2345" t="s">
        <v>200</v>
      </c>
      <c r="Q2345">
        <v>54435</v>
      </c>
      <c r="R2345" t="s">
        <v>201</v>
      </c>
      <c r="S2345" t="s">
        <v>202</v>
      </c>
      <c r="T2345" t="s">
        <v>203</v>
      </c>
      <c r="U2345" t="s">
        <v>3551</v>
      </c>
      <c r="V2345" t="s">
        <v>3552</v>
      </c>
      <c r="W2345" t="s">
        <v>658</v>
      </c>
    </row>
    <row r="2346" spans="1:23" x14ac:dyDescent="0.25">
      <c r="A2346" s="15">
        <v>43281</v>
      </c>
      <c r="B2346" t="s">
        <v>285</v>
      </c>
      <c r="C2346" t="s">
        <v>211</v>
      </c>
      <c r="E2346" t="s">
        <v>195</v>
      </c>
      <c r="F2346">
        <v>-34.840000000000003</v>
      </c>
      <c r="G2346">
        <v>34.840000000000003</v>
      </c>
      <c r="H2346" t="s">
        <v>217</v>
      </c>
      <c r="I2346" t="s">
        <v>218</v>
      </c>
      <c r="J2346">
        <v>34.840000000000003</v>
      </c>
      <c r="K2346">
        <v>-34.840000000000003</v>
      </c>
      <c r="L2346" t="s">
        <v>285</v>
      </c>
      <c r="M2346" t="s">
        <v>198</v>
      </c>
      <c r="N2346" t="s">
        <v>199</v>
      </c>
      <c r="O2346">
        <v>0</v>
      </c>
      <c r="P2346" t="s">
        <v>200</v>
      </c>
      <c r="Q2346">
        <v>54438</v>
      </c>
      <c r="R2346" t="s">
        <v>201</v>
      </c>
      <c r="S2346" t="s">
        <v>202</v>
      </c>
      <c r="T2346" t="s">
        <v>203</v>
      </c>
      <c r="U2346" t="s">
        <v>3553</v>
      </c>
      <c r="V2346" t="s">
        <v>3554</v>
      </c>
      <c r="W2346" t="s">
        <v>658</v>
      </c>
    </row>
    <row r="2347" spans="1:23" x14ac:dyDescent="0.25">
      <c r="A2347" s="15">
        <v>43281</v>
      </c>
      <c r="B2347" t="s">
        <v>285</v>
      </c>
      <c r="C2347" t="s">
        <v>211</v>
      </c>
      <c r="E2347" t="s">
        <v>195</v>
      </c>
      <c r="F2347">
        <v>-231.34</v>
      </c>
      <c r="G2347">
        <v>231.34</v>
      </c>
      <c r="H2347" t="s">
        <v>217</v>
      </c>
      <c r="I2347" t="s">
        <v>218</v>
      </c>
      <c r="J2347">
        <v>231.34</v>
      </c>
      <c r="K2347">
        <v>-231.34</v>
      </c>
      <c r="L2347" t="s">
        <v>285</v>
      </c>
      <c r="M2347" t="s">
        <v>198</v>
      </c>
      <c r="N2347" t="s">
        <v>199</v>
      </c>
      <c r="O2347">
        <v>0</v>
      </c>
      <c r="P2347" t="s">
        <v>200</v>
      </c>
      <c r="Q2347">
        <v>54439</v>
      </c>
      <c r="R2347" t="s">
        <v>201</v>
      </c>
      <c r="S2347" t="s">
        <v>202</v>
      </c>
      <c r="T2347" t="s">
        <v>203</v>
      </c>
      <c r="U2347" t="s">
        <v>3555</v>
      </c>
      <c r="V2347" t="s">
        <v>3556</v>
      </c>
      <c r="W2347" t="s">
        <v>658</v>
      </c>
    </row>
    <row r="2348" spans="1:23" x14ac:dyDescent="0.25">
      <c r="A2348" s="15">
        <v>43281</v>
      </c>
      <c r="B2348" t="s">
        <v>193</v>
      </c>
      <c r="C2348" t="s">
        <v>207</v>
      </c>
      <c r="E2348" t="s">
        <v>195</v>
      </c>
      <c r="F2348">
        <v>91.24</v>
      </c>
      <c r="G2348">
        <v>91.24</v>
      </c>
      <c r="H2348" t="s">
        <v>196</v>
      </c>
      <c r="I2348" t="s">
        <v>197</v>
      </c>
      <c r="J2348">
        <v>91.24</v>
      </c>
      <c r="K2348">
        <v>91.24</v>
      </c>
      <c r="L2348" t="s">
        <v>193</v>
      </c>
      <c r="M2348" t="s">
        <v>198</v>
      </c>
      <c r="N2348" t="s">
        <v>199</v>
      </c>
      <c r="O2348">
        <v>0</v>
      </c>
      <c r="P2348" t="s">
        <v>200</v>
      </c>
      <c r="Q2348">
        <v>54440</v>
      </c>
      <c r="R2348" t="s">
        <v>201</v>
      </c>
      <c r="S2348" t="s">
        <v>202</v>
      </c>
      <c r="T2348" t="s">
        <v>203</v>
      </c>
      <c r="U2348" t="s">
        <v>3557</v>
      </c>
      <c r="V2348" t="s">
        <v>3558</v>
      </c>
      <c r="W2348" t="s">
        <v>658</v>
      </c>
    </row>
    <row r="2349" spans="1:23" x14ac:dyDescent="0.25">
      <c r="A2349" s="15">
        <v>43281</v>
      </c>
      <c r="B2349" t="s">
        <v>521</v>
      </c>
      <c r="C2349" t="s">
        <v>194</v>
      </c>
      <c r="E2349" t="s">
        <v>195</v>
      </c>
      <c r="F2349">
        <v>4704.1899999999996</v>
      </c>
      <c r="G2349">
        <v>4704.1899999999996</v>
      </c>
      <c r="H2349" t="s">
        <v>196</v>
      </c>
      <c r="I2349" t="s">
        <v>197</v>
      </c>
      <c r="J2349">
        <v>4704.1899999999996</v>
      </c>
      <c r="K2349">
        <v>4704.1899999999996</v>
      </c>
      <c r="L2349" t="s">
        <v>521</v>
      </c>
      <c r="M2349" t="s">
        <v>198</v>
      </c>
      <c r="N2349" t="s">
        <v>307</v>
      </c>
      <c r="O2349">
        <v>0</v>
      </c>
      <c r="P2349" t="s">
        <v>200</v>
      </c>
      <c r="Q2349">
        <v>54265</v>
      </c>
      <c r="R2349" t="s">
        <v>201</v>
      </c>
      <c r="S2349" t="s">
        <v>202</v>
      </c>
      <c r="T2349" t="s">
        <v>203</v>
      </c>
      <c r="U2349" t="s">
        <v>3506</v>
      </c>
      <c r="V2349" t="s">
        <v>3559</v>
      </c>
      <c r="W2349" t="s">
        <v>658</v>
      </c>
    </row>
    <row r="2350" spans="1:23" x14ac:dyDescent="0.25">
      <c r="A2350" s="15">
        <v>43281</v>
      </c>
      <c r="B2350" t="s">
        <v>521</v>
      </c>
      <c r="C2350" t="s">
        <v>207</v>
      </c>
      <c r="E2350" t="s">
        <v>195</v>
      </c>
      <c r="F2350">
        <v>4704.2</v>
      </c>
      <c r="G2350">
        <v>4704.2</v>
      </c>
      <c r="H2350" t="s">
        <v>196</v>
      </c>
      <c r="I2350" t="s">
        <v>197</v>
      </c>
      <c r="J2350">
        <v>4704.2</v>
      </c>
      <c r="K2350">
        <v>4704.2</v>
      </c>
      <c r="L2350" t="s">
        <v>521</v>
      </c>
      <c r="M2350" t="s">
        <v>198</v>
      </c>
      <c r="N2350" t="s">
        <v>307</v>
      </c>
      <c r="O2350">
        <v>0</v>
      </c>
      <c r="P2350" t="s">
        <v>200</v>
      </c>
      <c r="Q2350">
        <v>54265</v>
      </c>
      <c r="R2350" t="s">
        <v>201</v>
      </c>
      <c r="S2350" t="s">
        <v>202</v>
      </c>
      <c r="T2350" t="s">
        <v>203</v>
      </c>
      <c r="U2350" t="s">
        <v>3506</v>
      </c>
      <c r="V2350" t="s">
        <v>3559</v>
      </c>
      <c r="W2350" t="s">
        <v>658</v>
      </c>
    </row>
    <row r="2351" spans="1:23" x14ac:dyDescent="0.25">
      <c r="A2351" s="15">
        <v>43281</v>
      </c>
      <c r="B2351" t="s">
        <v>285</v>
      </c>
      <c r="C2351" t="s">
        <v>211</v>
      </c>
      <c r="E2351" t="s">
        <v>195</v>
      </c>
      <c r="F2351">
        <v>505.73</v>
      </c>
      <c r="G2351">
        <v>505.73</v>
      </c>
      <c r="H2351" t="s">
        <v>196</v>
      </c>
      <c r="I2351" t="s">
        <v>197</v>
      </c>
      <c r="J2351">
        <v>505.73</v>
      </c>
      <c r="K2351">
        <v>505.73</v>
      </c>
      <c r="L2351" t="s">
        <v>285</v>
      </c>
      <c r="M2351" t="s">
        <v>198</v>
      </c>
      <c r="N2351" t="s">
        <v>199</v>
      </c>
      <c r="O2351">
        <v>0</v>
      </c>
      <c r="P2351" t="s">
        <v>200</v>
      </c>
      <c r="Q2351">
        <v>54442</v>
      </c>
      <c r="R2351" t="s">
        <v>201</v>
      </c>
      <c r="S2351" t="s">
        <v>202</v>
      </c>
      <c r="T2351" t="s">
        <v>203</v>
      </c>
      <c r="U2351" t="s">
        <v>3560</v>
      </c>
      <c r="V2351" t="s">
        <v>3561</v>
      </c>
      <c r="W2351" t="s">
        <v>658</v>
      </c>
    </row>
    <row r="2352" spans="1:23" x14ac:dyDescent="0.25">
      <c r="A2352" s="15">
        <v>43281</v>
      </c>
      <c r="B2352" t="s">
        <v>555</v>
      </c>
      <c r="C2352" t="s">
        <v>194</v>
      </c>
      <c r="E2352" t="s">
        <v>195</v>
      </c>
      <c r="F2352">
        <v>250.8</v>
      </c>
      <c r="G2352">
        <v>250.8</v>
      </c>
      <c r="H2352" t="s">
        <v>196</v>
      </c>
      <c r="I2352" t="s">
        <v>218</v>
      </c>
      <c r="J2352">
        <v>250.8</v>
      </c>
      <c r="K2352">
        <v>250.8</v>
      </c>
      <c r="L2352" t="s">
        <v>555</v>
      </c>
      <c r="M2352" t="s">
        <v>198</v>
      </c>
      <c r="N2352" t="s">
        <v>199</v>
      </c>
      <c r="O2352">
        <v>0</v>
      </c>
      <c r="P2352" t="s">
        <v>200</v>
      </c>
      <c r="Q2352">
        <v>54444</v>
      </c>
      <c r="R2352" t="s">
        <v>201</v>
      </c>
      <c r="S2352" t="s">
        <v>202</v>
      </c>
      <c r="T2352" t="s">
        <v>203</v>
      </c>
      <c r="U2352" t="s">
        <v>3562</v>
      </c>
      <c r="V2352" t="s">
        <v>3563</v>
      </c>
      <c r="W2352" t="s">
        <v>658</v>
      </c>
    </row>
    <row r="2353" spans="1:23" x14ac:dyDescent="0.25">
      <c r="A2353" s="15">
        <v>43281</v>
      </c>
      <c r="B2353" t="s">
        <v>193</v>
      </c>
      <c r="C2353" t="s">
        <v>194</v>
      </c>
      <c r="E2353" t="s">
        <v>195</v>
      </c>
      <c r="F2353">
        <v>308.64</v>
      </c>
      <c r="G2353">
        <v>308.64</v>
      </c>
      <c r="H2353" t="s">
        <v>196</v>
      </c>
      <c r="I2353" t="s">
        <v>197</v>
      </c>
      <c r="J2353">
        <v>308.64</v>
      </c>
      <c r="K2353">
        <v>308.64</v>
      </c>
      <c r="L2353" t="s">
        <v>193</v>
      </c>
      <c r="M2353" t="s">
        <v>198</v>
      </c>
      <c r="N2353" t="s">
        <v>199</v>
      </c>
      <c r="O2353">
        <v>0</v>
      </c>
      <c r="P2353" t="s">
        <v>200</v>
      </c>
      <c r="Q2353">
        <v>54445</v>
      </c>
      <c r="R2353" t="s">
        <v>201</v>
      </c>
      <c r="S2353" t="s">
        <v>202</v>
      </c>
      <c r="T2353" t="s">
        <v>203</v>
      </c>
      <c r="U2353" t="s">
        <v>3564</v>
      </c>
      <c r="V2353" t="s">
        <v>3565</v>
      </c>
      <c r="W2353" t="s">
        <v>658</v>
      </c>
    </row>
    <row r="2354" spans="1:23" x14ac:dyDescent="0.25">
      <c r="A2354" s="15">
        <v>43281</v>
      </c>
      <c r="B2354" t="s">
        <v>306</v>
      </c>
      <c r="C2354" t="s">
        <v>208</v>
      </c>
      <c r="E2354" t="s">
        <v>195</v>
      </c>
      <c r="F2354">
        <v>50.05</v>
      </c>
      <c r="G2354">
        <v>50.05</v>
      </c>
      <c r="H2354" t="s">
        <v>196</v>
      </c>
      <c r="I2354" t="s">
        <v>197</v>
      </c>
      <c r="J2354">
        <v>50.05</v>
      </c>
      <c r="K2354">
        <v>50.05</v>
      </c>
      <c r="L2354" t="s">
        <v>306</v>
      </c>
      <c r="M2354" t="s">
        <v>198</v>
      </c>
      <c r="N2354" t="s">
        <v>307</v>
      </c>
      <c r="O2354">
        <v>0</v>
      </c>
      <c r="P2354" t="s">
        <v>200</v>
      </c>
      <c r="Q2354">
        <v>54459</v>
      </c>
      <c r="R2354" t="s">
        <v>201</v>
      </c>
      <c r="S2354" t="s">
        <v>202</v>
      </c>
      <c r="T2354" t="s">
        <v>203</v>
      </c>
      <c r="U2354" t="s">
        <v>3566</v>
      </c>
      <c r="V2354" t="s">
        <v>3567</v>
      </c>
      <c r="W2354" t="s">
        <v>658</v>
      </c>
    </row>
    <row r="2355" spans="1:23" x14ac:dyDescent="0.25">
      <c r="A2355" s="15">
        <v>43281</v>
      </c>
      <c r="B2355" t="s">
        <v>475</v>
      </c>
      <c r="C2355" t="s">
        <v>212</v>
      </c>
      <c r="E2355" t="s">
        <v>195</v>
      </c>
      <c r="F2355">
        <v>324.75</v>
      </c>
      <c r="G2355">
        <v>324.75</v>
      </c>
      <c r="H2355" t="s">
        <v>196</v>
      </c>
      <c r="I2355" t="s">
        <v>197</v>
      </c>
      <c r="J2355">
        <v>324.75</v>
      </c>
      <c r="K2355">
        <v>324.75</v>
      </c>
      <c r="L2355" t="s">
        <v>475</v>
      </c>
      <c r="M2355" t="s">
        <v>198</v>
      </c>
      <c r="N2355" t="s">
        <v>199</v>
      </c>
      <c r="O2355">
        <v>0</v>
      </c>
      <c r="P2355" t="s">
        <v>200</v>
      </c>
      <c r="Q2355">
        <v>54822</v>
      </c>
      <c r="R2355" t="s">
        <v>201</v>
      </c>
      <c r="S2355" t="s">
        <v>202</v>
      </c>
      <c r="T2355" t="s">
        <v>203</v>
      </c>
      <c r="U2355" t="s">
        <v>3568</v>
      </c>
      <c r="V2355" t="s">
        <v>3569</v>
      </c>
      <c r="W2355" t="s">
        <v>658</v>
      </c>
    </row>
    <row r="2356" spans="1:23" x14ac:dyDescent="0.25">
      <c r="A2356" s="15">
        <v>43281</v>
      </c>
      <c r="B2356" t="s">
        <v>618</v>
      </c>
      <c r="C2356" t="s">
        <v>212</v>
      </c>
      <c r="E2356" t="s">
        <v>195</v>
      </c>
      <c r="F2356">
        <v>26.62</v>
      </c>
      <c r="G2356">
        <v>26.62</v>
      </c>
      <c r="H2356" t="s">
        <v>196</v>
      </c>
      <c r="I2356" t="s">
        <v>197</v>
      </c>
      <c r="J2356">
        <v>26.62</v>
      </c>
      <c r="K2356">
        <v>26.62</v>
      </c>
      <c r="L2356" t="s">
        <v>618</v>
      </c>
      <c r="M2356" t="s">
        <v>198</v>
      </c>
      <c r="N2356" t="s">
        <v>199</v>
      </c>
      <c r="O2356">
        <v>0</v>
      </c>
      <c r="P2356" t="s">
        <v>200</v>
      </c>
      <c r="Q2356">
        <v>54823</v>
      </c>
      <c r="R2356" t="s">
        <v>201</v>
      </c>
      <c r="S2356" t="s">
        <v>202</v>
      </c>
      <c r="T2356" t="s">
        <v>203</v>
      </c>
      <c r="U2356" t="s">
        <v>3570</v>
      </c>
      <c r="V2356" t="s">
        <v>3571</v>
      </c>
      <c r="W2356" t="s">
        <v>658</v>
      </c>
    </row>
    <row r="2357" spans="1:23" x14ac:dyDescent="0.25">
      <c r="A2357" s="15">
        <v>43281</v>
      </c>
      <c r="B2357" t="s">
        <v>285</v>
      </c>
      <c r="C2357" t="s">
        <v>212</v>
      </c>
      <c r="E2357" t="s">
        <v>195</v>
      </c>
      <c r="F2357">
        <v>146.37</v>
      </c>
      <c r="G2357">
        <v>146.37</v>
      </c>
      <c r="H2357" t="s">
        <v>196</v>
      </c>
      <c r="I2357" t="s">
        <v>197</v>
      </c>
      <c r="J2357">
        <v>146.37</v>
      </c>
      <c r="K2357">
        <v>146.37</v>
      </c>
      <c r="L2357" t="s">
        <v>285</v>
      </c>
      <c r="M2357" t="s">
        <v>198</v>
      </c>
      <c r="N2357" t="s">
        <v>199</v>
      </c>
      <c r="O2357">
        <v>0</v>
      </c>
      <c r="P2357" t="s">
        <v>200</v>
      </c>
      <c r="Q2357">
        <v>54824</v>
      </c>
      <c r="R2357" t="s">
        <v>201</v>
      </c>
      <c r="S2357" t="s">
        <v>202</v>
      </c>
      <c r="T2357" t="s">
        <v>203</v>
      </c>
      <c r="U2357" t="s">
        <v>3570</v>
      </c>
      <c r="V2357" t="s">
        <v>3572</v>
      </c>
      <c r="W2357" t="s">
        <v>658</v>
      </c>
    </row>
    <row r="2358" spans="1:23" x14ac:dyDescent="0.25">
      <c r="A2358" s="15">
        <v>43281</v>
      </c>
      <c r="B2358" t="s">
        <v>285</v>
      </c>
      <c r="C2358" t="s">
        <v>212</v>
      </c>
      <c r="E2358" t="s">
        <v>195</v>
      </c>
      <c r="F2358">
        <v>75.23</v>
      </c>
      <c r="G2358">
        <v>75.23</v>
      </c>
      <c r="H2358" t="s">
        <v>196</v>
      </c>
      <c r="I2358" t="s">
        <v>197</v>
      </c>
      <c r="J2358">
        <v>75.23</v>
      </c>
      <c r="K2358">
        <v>75.23</v>
      </c>
      <c r="L2358" t="s">
        <v>285</v>
      </c>
      <c r="M2358" t="s">
        <v>198</v>
      </c>
      <c r="N2358" t="s">
        <v>199</v>
      </c>
      <c r="O2358">
        <v>0</v>
      </c>
      <c r="P2358" t="s">
        <v>200</v>
      </c>
      <c r="Q2358">
        <v>54827</v>
      </c>
      <c r="R2358" t="s">
        <v>201</v>
      </c>
      <c r="S2358" t="s">
        <v>202</v>
      </c>
      <c r="T2358" t="s">
        <v>203</v>
      </c>
      <c r="U2358" t="s">
        <v>3573</v>
      </c>
      <c r="V2358" t="s">
        <v>3574</v>
      </c>
      <c r="W2358" t="s">
        <v>658</v>
      </c>
    </row>
    <row r="2359" spans="1:23" x14ac:dyDescent="0.25">
      <c r="A2359" s="15">
        <v>43281</v>
      </c>
      <c r="B2359" t="s">
        <v>228</v>
      </c>
      <c r="C2359" t="s">
        <v>212</v>
      </c>
      <c r="E2359" t="s">
        <v>195</v>
      </c>
      <c r="F2359">
        <v>110.88</v>
      </c>
      <c r="G2359">
        <v>110.88</v>
      </c>
      <c r="H2359" t="s">
        <v>196</v>
      </c>
      <c r="I2359" t="s">
        <v>197</v>
      </c>
      <c r="J2359">
        <v>110.88</v>
      </c>
      <c r="K2359">
        <v>110.88</v>
      </c>
      <c r="L2359" t="s">
        <v>228</v>
      </c>
      <c r="M2359" t="s">
        <v>198</v>
      </c>
      <c r="N2359" t="s">
        <v>199</v>
      </c>
      <c r="O2359">
        <v>0</v>
      </c>
      <c r="P2359" t="s">
        <v>200</v>
      </c>
      <c r="Q2359">
        <v>54832</v>
      </c>
      <c r="R2359" t="s">
        <v>201</v>
      </c>
      <c r="S2359" t="s">
        <v>202</v>
      </c>
      <c r="T2359" t="s">
        <v>203</v>
      </c>
      <c r="U2359" t="s">
        <v>3575</v>
      </c>
      <c r="V2359" t="s">
        <v>3576</v>
      </c>
      <c r="W2359" t="s">
        <v>658</v>
      </c>
    </row>
    <row r="2360" spans="1:23" x14ac:dyDescent="0.25">
      <c r="A2360" s="15">
        <v>43281</v>
      </c>
      <c r="B2360" t="s">
        <v>228</v>
      </c>
      <c r="C2360" t="s">
        <v>212</v>
      </c>
      <c r="E2360" t="s">
        <v>195</v>
      </c>
      <c r="F2360">
        <v>510.54</v>
      </c>
      <c r="G2360">
        <v>510.54</v>
      </c>
      <c r="H2360" t="s">
        <v>196</v>
      </c>
      <c r="I2360" t="s">
        <v>197</v>
      </c>
      <c r="J2360">
        <v>510.54</v>
      </c>
      <c r="K2360">
        <v>510.54</v>
      </c>
      <c r="L2360" t="s">
        <v>228</v>
      </c>
      <c r="M2360" t="s">
        <v>198</v>
      </c>
      <c r="N2360" t="s">
        <v>199</v>
      </c>
      <c r="O2360">
        <v>0</v>
      </c>
      <c r="P2360" t="s">
        <v>200</v>
      </c>
      <c r="Q2360">
        <v>54833</v>
      </c>
      <c r="R2360" t="s">
        <v>201</v>
      </c>
      <c r="S2360" t="s">
        <v>202</v>
      </c>
      <c r="T2360" t="s">
        <v>203</v>
      </c>
      <c r="U2360" t="s">
        <v>3577</v>
      </c>
      <c r="V2360" t="s">
        <v>3578</v>
      </c>
      <c r="W2360" t="s">
        <v>658</v>
      </c>
    </row>
    <row r="2361" spans="1:23" x14ac:dyDescent="0.25">
      <c r="A2361" s="15">
        <v>43281</v>
      </c>
      <c r="B2361" t="s">
        <v>228</v>
      </c>
      <c r="C2361" t="s">
        <v>212</v>
      </c>
      <c r="E2361" t="s">
        <v>195</v>
      </c>
      <c r="F2361">
        <v>-46.69</v>
      </c>
      <c r="G2361">
        <v>46.69</v>
      </c>
      <c r="H2361" t="s">
        <v>217</v>
      </c>
      <c r="I2361" t="s">
        <v>218</v>
      </c>
      <c r="J2361">
        <v>46.69</v>
      </c>
      <c r="K2361">
        <v>-46.69</v>
      </c>
      <c r="L2361" t="s">
        <v>228</v>
      </c>
      <c r="M2361" t="s">
        <v>198</v>
      </c>
      <c r="N2361" t="s">
        <v>199</v>
      </c>
      <c r="O2361">
        <v>0</v>
      </c>
      <c r="P2361" t="s">
        <v>200</v>
      </c>
      <c r="Q2361">
        <v>54837</v>
      </c>
      <c r="R2361" t="s">
        <v>201</v>
      </c>
      <c r="S2361" t="s">
        <v>202</v>
      </c>
      <c r="T2361" t="s">
        <v>203</v>
      </c>
      <c r="U2361" t="s">
        <v>3579</v>
      </c>
      <c r="V2361" t="s">
        <v>3580</v>
      </c>
      <c r="W2361" t="s">
        <v>658</v>
      </c>
    </row>
    <row r="2362" spans="1:23" x14ac:dyDescent="0.25">
      <c r="A2362" s="15">
        <v>43281</v>
      </c>
      <c r="B2362" t="s">
        <v>228</v>
      </c>
      <c r="C2362" t="s">
        <v>212</v>
      </c>
      <c r="E2362" t="s">
        <v>195</v>
      </c>
      <c r="F2362">
        <v>360.54</v>
      </c>
      <c r="G2362">
        <v>360.54</v>
      </c>
      <c r="H2362" t="s">
        <v>196</v>
      </c>
      <c r="I2362" t="s">
        <v>197</v>
      </c>
      <c r="J2362">
        <v>360.54</v>
      </c>
      <c r="K2362">
        <v>360.54</v>
      </c>
      <c r="L2362" t="s">
        <v>228</v>
      </c>
      <c r="M2362" t="s">
        <v>198</v>
      </c>
      <c r="N2362" t="s">
        <v>199</v>
      </c>
      <c r="O2362">
        <v>0</v>
      </c>
      <c r="P2362" t="s">
        <v>200</v>
      </c>
      <c r="Q2362">
        <v>54838</v>
      </c>
      <c r="R2362" t="s">
        <v>201</v>
      </c>
      <c r="S2362" t="s">
        <v>202</v>
      </c>
      <c r="T2362" t="s">
        <v>203</v>
      </c>
      <c r="U2362" t="s">
        <v>3581</v>
      </c>
      <c r="V2362" t="s">
        <v>3582</v>
      </c>
      <c r="W2362" t="s">
        <v>658</v>
      </c>
    </row>
    <row r="2363" spans="1:23" x14ac:dyDescent="0.25">
      <c r="A2363" s="15">
        <v>43281</v>
      </c>
      <c r="B2363" t="s">
        <v>560</v>
      </c>
      <c r="C2363" t="s">
        <v>212</v>
      </c>
      <c r="E2363" t="s">
        <v>195</v>
      </c>
      <c r="F2363">
        <v>168</v>
      </c>
      <c r="G2363">
        <v>168</v>
      </c>
      <c r="H2363" t="s">
        <v>196</v>
      </c>
      <c r="I2363" t="s">
        <v>197</v>
      </c>
      <c r="J2363">
        <v>168</v>
      </c>
      <c r="K2363">
        <v>168</v>
      </c>
      <c r="L2363" t="s">
        <v>560</v>
      </c>
      <c r="M2363" t="s">
        <v>198</v>
      </c>
      <c r="N2363" t="s">
        <v>199</v>
      </c>
      <c r="O2363">
        <v>0</v>
      </c>
      <c r="P2363" t="s">
        <v>200</v>
      </c>
      <c r="Q2363">
        <v>54839</v>
      </c>
      <c r="R2363" t="s">
        <v>201</v>
      </c>
      <c r="S2363" t="s">
        <v>202</v>
      </c>
      <c r="T2363" t="s">
        <v>203</v>
      </c>
      <c r="U2363" t="s">
        <v>3583</v>
      </c>
      <c r="V2363" t="s">
        <v>3584</v>
      </c>
      <c r="W2363" t="s">
        <v>658</v>
      </c>
    </row>
    <row r="2364" spans="1:23" x14ac:dyDescent="0.25">
      <c r="A2364" s="15">
        <v>43281</v>
      </c>
      <c r="B2364" t="s">
        <v>228</v>
      </c>
      <c r="C2364" t="s">
        <v>212</v>
      </c>
      <c r="E2364" t="s">
        <v>195</v>
      </c>
      <c r="F2364">
        <v>471.68</v>
      </c>
      <c r="G2364">
        <v>471.68</v>
      </c>
      <c r="H2364" t="s">
        <v>196</v>
      </c>
      <c r="I2364" t="s">
        <v>197</v>
      </c>
      <c r="J2364">
        <v>471.68</v>
      </c>
      <c r="K2364">
        <v>471.68</v>
      </c>
      <c r="L2364" t="s">
        <v>228</v>
      </c>
      <c r="M2364" t="s">
        <v>198</v>
      </c>
      <c r="N2364" t="s">
        <v>199</v>
      </c>
      <c r="O2364">
        <v>0</v>
      </c>
      <c r="P2364" t="s">
        <v>200</v>
      </c>
      <c r="Q2364">
        <v>54840</v>
      </c>
      <c r="R2364" t="s">
        <v>201</v>
      </c>
      <c r="S2364" t="s">
        <v>202</v>
      </c>
      <c r="T2364" t="s">
        <v>203</v>
      </c>
      <c r="U2364" t="s">
        <v>3583</v>
      </c>
      <c r="V2364" t="s">
        <v>3585</v>
      </c>
      <c r="W2364" t="s">
        <v>658</v>
      </c>
    </row>
    <row r="2365" spans="1:23" x14ac:dyDescent="0.25">
      <c r="A2365" s="15">
        <v>43281</v>
      </c>
      <c r="B2365" t="s">
        <v>285</v>
      </c>
      <c r="C2365" t="s">
        <v>212</v>
      </c>
      <c r="E2365" t="s">
        <v>195</v>
      </c>
      <c r="F2365">
        <v>4.8</v>
      </c>
      <c r="G2365">
        <v>4.8</v>
      </c>
      <c r="H2365" t="s">
        <v>196</v>
      </c>
      <c r="I2365" t="s">
        <v>197</v>
      </c>
      <c r="J2365">
        <v>4.8</v>
      </c>
      <c r="K2365">
        <v>4.8</v>
      </c>
      <c r="L2365" t="s">
        <v>285</v>
      </c>
      <c r="M2365" t="s">
        <v>198</v>
      </c>
      <c r="N2365" t="s">
        <v>199</v>
      </c>
      <c r="O2365">
        <v>0</v>
      </c>
      <c r="P2365" t="s">
        <v>200</v>
      </c>
      <c r="Q2365">
        <v>54843</v>
      </c>
      <c r="R2365" t="s">
        <v>201</v>
      </c>
      <c r="S2365" t="s">
        <v>202</v>
      </c>
      <c r="T2365" t="s">
        <v>203</v>
      </c>
      <c r="U2365" t="s">
        <v>3586</v>
      </c>
      <c r="V2365" t="s">
        <v>3587</v>
      </c>
      <c r="W2365" t="s">
        <v>658</v>
      </c>
    </row>
    <row r="2366" spans="1:23" x14ac:dyDescent="0.25">
      <c r="A2366" s="15">
        <v>43281</v>
      </c>
      <c r="B2366" t="s">
        <v>566</v>
      </c>
      <c r="C2366" t="s">
        <v>212</v>
      </c>
      <c r="E2366" t="s">
        <v>195</v>
      </c>
      <c r="F2366">
        <v>-18.14</v>
      </c>
      <c r="G2366">
        <v>18.14</v>
      </c>
      <c r="H2366" t="s">
        <v>217</v>
      </c>
      <c r="I2366" t="s">
        <v>197</v>
      </c>
      <c r="J2366">
        <v>18.14</v>
      </c>
      <c r="K2366">
        <v>-18.14</v>
      </c>
      <c r="L2366" t="s">
        <v>566</v>
      </c>
      <c r="M2366" t="s">
        <v>198</v>
      </c>
      <c r="N2366" t="s">
        <v>199</v>
      </c>
      <c r="O2366">
        <v>0</v>
      </c>
      <c r="P2366" t="s">
        <v>200</v>
      </c>
      <c r="Q2366">
        <v>54844</v>
      </c>
      <c r="R2366" t="s">
        <v>201</v>
      </c>
      <c r="S2366" t="s">
        <v>202</v>
      </c>
      <c r="T2366" t="s">
        <v>203</v>
      </c>
      <c r="U2366" t="s">
        <v>3588</v>
      </c>
      <c r="V2366" t="s">
        <v>3589</v>
      </c>
      <c r="W2366" t="s">
        <v>658</v>
      </c>
    </row>
    <row r="2367" spans="1:23" x14ac:dyDescent="0.25">
      <c r="A2367" s="15">
        <v>43281</v>
      </c>
      <c r="B2367" t="s">
        <v>566</v>
      </c>
      <c r="C2367" t="s">
        <v>212</v>
      </c>
      <c r="E2367" t="s">
        <v>195</v>
      </c>
      <c r="F2367">
        <v>-1413.86</v>
      </c>
      <c r="G2367">
        <v>1413.86</v>
      </c>
      <c r="H2367" t="s">
        <v>217</v>
      </c>
      <c r="I2367" t="s">
        <v>197</v>
      </c>
      <c r="J2367">
        <v>1413.86</v>
      </c>
      <c r="K2367">
        <v>-1413.86</v>
      </c>
      <c r="L2367" t="s">
        <v>566</v>
      </c>
      <c r="M2367" t="s">
        <v>198</v>
      </c>
      <c r="N2367" t="s">
        <v>199</v>
      </c>
      <c r="O2367">
        <v>0</v>
      </c>
      <c r="P2367" t="s">
        <v>200</v>
      </c>
      <c r="Q2367">
        <v>54845</v>
      </c>
      <c r="R2367" t="s">
        <v>201</v>
      </c>
      <c r="S2367" t="s">
        <v>202</v>
      </c>
      <c r="T2367" t="s">
        <v>203</v>
      </c>
      <c r="U2367" t="s">
        <v>3590</v>
      </c>
      <c r="V2367" t="s">
        <v>3591</v>
      </c>
      <c r="W2367" t="s">
        <v>658</v>
      </c>
    </row>
    <row r="2368" spans="1:23" x14ac:dyDescent="0.25">
      <c r="A2368" s="15">
        <v>43281</v>
      </c>
      <c r="B2368" t="s">
        <v>285</v>
      </c>
      <c r="C2368" t="s">
        <v>212</v>
      </c>
      <c r="E2368" t="s">
        <v>195</v>
      </c>
      <c r="F2368">
        <v>3950.93</v>
      </c>
      <c r="G2368">
        <v>3950.93</v>
      </c>
      <c r="H2368" t="s">
        <v>196</v>
      </c>
      <c r="I2368" t="s">
        <v>197</v>
      </c>
      <c r="J2368">
        <v>3950.93</v>
      </c>
      <c r="K2368">
        <v>3950.93</v>
      </c>
      <c r="L2368" t="s">
        <v>285</v>
      </c>
      <c r="M2368" t="s">
        <v>198</v>
      </c>
      <c r="N2368" t="s">
        <v>199</v>
      </c>
      <c r="O2368">
        <v>0</v>
      </c>
      <c r="P2368" t="s">
        <v>200</v>
      </c>
      <c r="Q2368">
        <v>54846</v>
      </c>
      <c r="R2368" t="s">
        <v>201</v>
      </c>
      <c r="S2368" t="s">
        <v>202</v>
      </c>
      <c r="T2368" t="s">
        <v>203</v>
      </c>
      <c r="U2368" t="s">
        <v>3592</v>
      </c>
      <c r="V2368" t="s">
        <v>3593</v>
      </c>
      <c r="W2368" t="s">
        <v>658</v>
      </c>
    </row>
    <row r="2369" spans="1:23" x14ac:dyDescent="0.25">
      <c r="A2369" s="15">
        <v>43281</v>
      </c>
      <c r="B2369" t="s">
        <v>632</v>
      </c>
      <c r="C2369" t="s">
        <v>212</v>
      </c>
      <c r="E2369" t="s">
        <v>195</v>
      </c>
      <c r="F2369">
        <v>59.74</v>
      </c>
      <c r="G2369">
        <v>59.74</v>
      </c>
      <c r="H2369" t="s">
        <v>196</v>
      </c>
      <c r="I2369" t="s">
        <v>197</v>
      </c>
      <c r="J2369">
        <v>59.74</v>
      </c>
      <c r="K2369">
        <v>59.74</v>
      </c>
      <c r="L2369" t="s">
        <v>632</v>
      </c>
      <c r="M2369" t="s">
        <v>198</v>
      </c>
      <c r="N2369" t="s">
        <v>199</v>
      </c>
      <c r="O2369">
        <v>0</v>
      </c>
      <c r="P2369" t="s">
        <v>200</v>
      </c>
      <c r="Q2369">
        <v>54834</v>
      </c>
      <c r="R2369" t="s">
        <v>201</v>
      </c>
      <c r="S2369" t="s">
        <v>202</v>
      </c>
      <c r="T2369" t="s">
        <v>203</v>
      </c>
      <c r="U2369" t="s">
        <v>3577</v>
      </c>
      <c r="V2369" t="s">
        <v>3594</v>
      </c>
      <c r="W2369" t="s">
        <v>658</v>
      </c>
    </row>
    <row r="2370" spans="1:23" x14ac:dyDescent="0.25">
      <c r="A2370" s="15">
        <v>43281</v>
      </c>
      <c r="B2370" t="s">
        <v>285</v>
      </c>
      <c r="C2370" t="s">
        <v>208</v>
      </c>
      <c r="E2370" t="s">
        <v>195</v>
      </c>
      <c r="F2370">
        <v>312.45</v>
      </c>
      <c r="G2370">
        <v>312.45</v>
      </c>
      <c r="H2370" t="s">
        <v>196</v>
      </c>
      <c r="I2370" t="s">
        <v>197</v>
      </c>
      <c r="J2370">
        <v>312.45</v>
      </c>
      <c r="K2370">
        <v>312.45</v>
      </c>
      <c r="L2370" t="s">
        <v>285</v>
      </c>
      <c r="M2370" t="s">
        <v>198</v>
      </c>
      <c r="N2370" t="s">
        <v>199</v>
      </c>
      <c r="O2370">
        <v>0</v>
      </c>
      <c r="P2370" t="s">
        <v>200</v>
      </c>
      <c r="Q2370">
        <v>54849</v>
      </c>
      <c r="R2370" t="s">
        <v>201</v>
      </c>
      <c r="S2370" t="s">
        <v>202</v>
      </c>
      <c r="T2370" t="s">
        <v>203</v>
      </c>
      <c r="U2370" t="s">
        <v>3595</v>
      </c>
      <c r="V2370" t="s">
        <v>3596</v>
      </c>
      <c r="W2370" t="s">
        <v>658</v>
      </c>
    </row>
    <row r="2371" spans="1:23" x14ac:dyDescent="0.25">
      <c r="A2371" s="15">
        <v>43281</v>
      </c>
      <c r="B2371" t="s">
        <v>618</v>
      </c>
      <c r="C2371" t="s">
        <v>208</v>
      </c>
      <c r="E2371" t="s">
        <v>195</v>
      </c>
      <c r="F2371">
        <v>60.35</v>
      </c>
      <c r="G2371">
        <v>60.35</v>
      </c>
      <c r="H2371" t="s">
        <v>196</v>
      </c>
      <c r="I2371" t="s">
        <v>197</v>
      </c>
      <c r="J2371">
        <v>60.35</v>
      </c>
      <c r="K2371">
        <v>60.35</v>
      </c>
      <c r="L2371" t="s">
        <v>618</v>
      </c>
      <c r="M2371" t="s">
        <v>198</v>
      </c>
      <c r="N2371" t="s">
        <v>199</v>
      </c>
      <c r="O2371">
        <v>0</v>
      </c>
      <c r="P2371" t="s">
        <v>200</v>
      </c>
      <c r="Q2371">
        <v>54850</v>
      </c>
      <c r="R2371" t="s">
        <v>201</v>
      </c>
      <c r="S2371" t="s">
        <v>202</v>
      </c>
      <c r="T2371" t="s">
        <v>203</v>
      </c>
      <c r="U2371" t="s">
        <v>3595</v>
      </c>
      <c r="V2371" t="s">
        <v>3597</v>
      </c>
      <c r="W2371" t="s">
        <v>658</v>
      </c>
    </row>
    <row r="2372" spans="1:23" x14ac:dyDescent="0.25">
      <c r="A2372" s="15">
        <v>43281</v>
      </c>
      <c r="B2372" t="s">
        <v>285</v>
      </c>
      <c r="C2372" t="s">
        <v>208</v>
      </c>
      <c r="E2372" t="s">
        <v>195</v>
      </c>
      <c r="F2372">
        <v>598.5</v>
      </c>
      <c r="G2372">
        <v>598.5</v>
      </c>
      <c r="H2372" t="s">
        <v>196</v>
      </c>
      <c r="I2372" t="s">
        <v>197</v>
      </c>
      <c r="J2372">
        <v>598.5</v>
      </c>
      <c r="K2372">
        <v>598.5</v>
      </c>
      <c r="L2372" t="s">
        <v>285</v>
      </c>
      <c r="M2372" t="s">
        <v>198</v>
      </c>
      <c r="N2372" t="s">
        <v>199</v>
      </c>
      <c r="O2372">
        <v>0</v>
      </c>
      <c r="P2372" t="s">
        <v>200</v>
      </c>
      <c r="Q2372">
        <v>54851</v>
      </c>
      <c r="R2372" t="s">
        <v>201</v>
      </c>
      <c r="S2372" t="s">
        <v>202</v>
      </c>
      <c r="T2372" t="s">
        <v>203</v>
      </c>
      <c r="U2372" t="s">
        <v>3598</v>
      </c>
      <c r="V2372" t="s">
        <v>3599</v>
      </c>
      <c r="W2372" t="s">
        <v>658</v>
      </c>
    </row>
    <row r="2373" spans="1:23" x14ac:dyDescent="0.25">
      <c r="A2373" s="15">
        <v>43281</v>
      </c>
      <c r="B2373" t="s">
        <v>285</v>
      </c>
      <c r="C2373" t="s">
        <v>208</v>
      </c>
      <c r="E2373" t="s">
        <v>195</v>
      </c>
      <c r="F2373">
        <v>-586.6</v>
      </c>
      <c r="G2373">
        <v>586.6</v>
      </c>
      <c r="H2373" t="s">
        <v>217</v>
      </c>
      <c r="I2373" t="s">
        <v>218</v>
      </c>
      <c r="J2373">
        <v>586.6</v>
      </c>
      <c r="K2373">
        <v>-586.6</v>
      </c>
      <c r="L2373" t="s">
        <v>285</v>
      </c>
      <c r="M2373" t="s">
        <v>198</v>
      </c>
      <c r="N2373" t="s">
        <v>199</v>
      </c>
      <c r="O2373">
        <v>0</v>
      </c>
      <c r="P2373" t="s">
        <v>200</v>
      </c>
      <c r="Q2373">
        <v>54852</v>
      </c>
      <c r="R2373" t="s">
        <v>201</v>
      </c>
      <c r="S2373" t="s">
        <v>202</v>
      </c>
      <c r="T2373" t="s">
        <v>203</v>
      </c>
      <c r="U2373" t="s">
        <v>3600</v>
      </c>
      <c r="V2373" t="s">
        <v>3601</v>
      </c>
      <c r="W2373" t="s">
        <v>658</v>
      </c>
    </row>
    <row r="2374" spans="1:23" x14ac:dyDescent="0.25">
      <c r="A2374" s="15">
        <v>43281</v>
      </c>
      <c r="B2374" t="s">
        <v>228</v>
      </c>
      <c r="C2374" t="s">
        <v>208</v>
      </c>
      <c r="E2374" t="s">
        <v>195</v>
      </c>
      <c r="F2374">
        <v>152.57</v>
      </c>
      <c r="G2374">
        <v>152.57</v>
      </c>
      <c r="H2374" t="s">
        <v>196</v>
      </c>
      <c r="I2374" t="s">
        <v>197</v>
      </c>
      <c r="J2374">
        <v>152.57</v>
      </c>
      <c r="K2374">
        <v>152.57</v>
      </c>
      <c r="L2374" t="s">
        <v>228</v>
      </c>
      <c r="M2374" t="s">
        <v>198</v>
      </c>
      <c r="N2374" t="s">
        <v>199</v>
      </c>
      <c r="O2374">
        <v>0</v>
      </c>
      <c r="P2374" t="s">
        <v>200</v>
      </c>
      <c r="Q2374">
        <v>54858</v>
      </c>
      <c r="R2374" t="s">
        <v>201</v>
      </c>
      <c r="S2374" t="s">
        <v>202</v>
      </c>
      <c r="T2374" t="s">
        <v>203</v>
      </c>
      <c r="U2374" t="s">
        <v>3602</v>
      </c>
      <c r="V2374" t="s">
        <v>3603</v>
      </c>
      <c r="W2374" t="s">
        <v>658</v>
      </c>
    </row>
    <row r="2375" spans="1:23" x14ac:dyDescent="0.25">
      <c r="A2375" s="15">
        <v>43281</v>
      </c>
      <c r="B2375" t="s">
        <v>228</v>
      </c>
      <c r="C2375" t="s">
        <v>208</v>
      </c>
      <c r="E2375" t="s">
        <v>195</v>
      </c>
      <c r="F2375">
        <v>157.37</v>
      </c>
      <c r="G2375">
        <v>157.37</v>
      </c>
      <c r="H2375" t="s">
        <v>196</v>
      </c>
      <c r="I2375" t="s">
        <v>197</v>
      </c>
      <c r="J2375">
        <v>157.37</v>
      </c>
      <c r="K2375">
        <v>157.37</v>
      </c>
      <c r="L2375" t="s">
        <v>228</v>
      </c>
      <c r="M2375" t="s">
        <v>198</v>
      </c>
      <c r="N2375" t="s">
        <v>199</v>
      </c>
      <c r="O2375">
        <v>0</v>
      </c>
      <c r="P2375" t="s">
        <v>200</v>
      </c>
      <c r="Q2375">
        <v>54863</v>
      </c>
      <c r="R2375" t="s">
        <v>201</v>
      </c>
      <c r="S2375" t="s">
        <v>202</v>
      </c>
      <c r="T2375" t="s">
        <v>203</v>
      </c>
      <c r="U2375" t="s">
        <v>3604</v>
      </c>
      <c r="V2375" t="s">
        <v>3605</v>
      </c>
      <c r="W2375" t="s">
        <v>658</v>
      </c>
    </row>
    <row r="2376" spans="1:23" x14ac:dyDescent="0.25">
      <c r="A2376" s="15">
        <v>43281</v>
      </c>
      <c r="B2376" t="s">
        <v>285</v>
      </c>
      <c r="C2376" t="s">
        <v>208</v>
      </c>
      <c r="E2376" t="s">
        <v>195</v>
      </c>
      <c r="F2376">
        <v>4341.95</v>
      </c>
      <c r="G2376">
        <v>4341.95</v>
      </c>
      <c r="H2376" t="s">
        <v>196</v>
      </c>
      <c r="I2376" t="s">
        <v>197</v>
      </c>
      <c r="J2376">
        <v>4341.95</v>
      </c>
      <c r="K2376">
        <v>4341.95</v>
      </c>
      <c r="L2376" t="s">
        <v>285</v>
      </c>
      <c r="M2376" t="s">
        <v>198</v>
      </c>
      <c r="N2376" t="s">
        <v>199</v>
      </c>
      <c r="O2376">
        <v>0</v>
      </c>
      <c r="P2376" t="s">
        <v>200</v>
      </c>
      <c r="Q2376">
        <v>54864</v>
      </c>
      <c r="R2376" t="s">
        <v>201</v>
      </c>
      <c r="S2376" t="s">
        <v>202</v>
      </c>
      <c r="T2376" t="s">
        <v>203</v>
      </c>
      <c r="U2376" t="s">
        <v>3606</v>
      </c>
      <c r="V2376" t="s">
        <v>3607</v>
      </c>
      <c r="W2376" t="s">
        <v>658</v>
      </c>
    </row>
    <row r="2377" spans="1:23" x14ac:dyDescent="0.25">
      <c r="A2377" s="15">
        <v>43281</v>
      </c>
      <c r="B2377" t="s">
        <v>566</v>
      </c>
      <c r="C2377" t="s">
        <v>208</v>
      </c>
      <c r="E2377" t="s">
        <v>195</v>
      </c>
      <c r="F2377">
        <v>-2018.58</v>
      </c>
      <c r="G2377">
        <v>2018.58</v>
      </c>
      <c r="H2377" t="s">
        <v>217</v>
      </c>
      <c r="I2377" t="s">
        <v>197</v>
      </c>
      <c r="J2377">
        <v>2018.58</v>
      </c>
      <c r="K2377">
        <v>-2018.58</v>
      </c>
      <c r="L2377" t="s">
        <v>566</v>
      </c>
      <c r="M2377" t="s">
        <v>198</v>
      </c>
      <c r="N2377" t="s">
        <v>199</v>
      </c>
      <c r="O2377">
        <v>0</v>
      </c>
      <c r="P2377" t="s">
        <v>200</v>
      </c>
      <c r="Q2377">
        <v>54865</v>
      </c>
      <c r="R2377" t="s">
        <v>201</v>
      </c>
      <c r="S2377" t="s">
        <v>202</v>
      </c>
      <c r="T2377" t="s">
        <v>203</v>
      </c>
      <c r="U2377" t="s">
        <v>3608</v>
      </c>
      <c r="V2377" t="s">
        <v>3609</v>
      </c>
      <c r="W2377" t="s">
        <v>658</v>
      </c>
    </row>
    <row r="2378" spans="1:23" x14ac:dyDescent="0.25">
      <c r="A2378" s="15">
        <v>43281</v>
      </c>
      <c r="B2378" t="s">
        <v>555</v>
      </c>
      <c r="C2378" t="s">
        <v>207</v>
      </c>
      <c r="E2378" t="s">
        <v>195</v>
      </c>
      <c r="F2378">
        <v>65.87</v>
      </c>
      <c r="G2378">
        <v>65.87</v>
      </c>
      <c r="H2378" t="s">
        <v>196</v>
      </c>
      <c r="I2378" t="s">
        <v>218</v>
      </c>
      <c r="J2378">
        <v>65.87</v>
      </c>
      <c r="K2378">
        <v>65.87</v>
      </c>
      <c r="L2378" t="s">
        <v>555</v>
      </c>
      <c r="M2378" t="s">
        <v>198</v>
      </c>
      <c r="N2378" t="s">
        <v>199</v>
      </c>
      <c r="O2378">
        <v>0</v>
      </c>
      <c r="P2378" t="s">
        <v>200</v>
      </c>
      <c r="Q2378">
        <v>54887</v>
      </c>
      <c r="R2378" t="s">
        <v>201</v>
      </c>
      <c r="S2378" t="s">
        <v>202</v>
      </c>
      <c r="T2378" t="s">
        <v>203</v>
      </c>
      <c r="U2378" t="s">
        <v>3610</v>
      </c>
      <c r="V2378" t="s">
        <v>3611</v>
      </c>
      <c r="W2378" t="s">
        <v>658</v>
      </c>
    </row>
    <row r="2379" spans="1:23" x14ac:dyDescent="0.25">
      <c r="A2379" s="15">
        <v>43281</v>
      </c>
      <c r="B2379" t="s">
        <v>216</v>
      </c>
      <c r="C2379" t="s">
        <v>207</v>
      </c>
      <c r="E2379" t="s">
        <v>195</v>
      </c>
      <c r="F2379">
        <v>40.549999999999997</v>
      </c>
      <c r="G2379">
        <v>40.549999999999997</v>
      </c>
      <c r="H2379" t="s">
        <v>196</v>
      </c>
      <c r="I2379" t="s">
        <v>197</v>
      </c>
      <c r="J2379">
        <v>40.549999999999997</v>
      </c>
      <c r="K2379">
        <v>40.549999999999997</v>
      </c>
      <c r="L2379" t="s">
        <v>216</v>
      </c>
      <c r="M2379" t="s">
        <v>198</v>
      </c>
      <c r="N2379" t="s">
        <v>199</v>
      </c>
      <c r="O2379">
        <v>0</v>
      </c>
      <c r="P2379" t="s">
        <v>200</v>
      </c>
      <c r="Q2379">
        <v>54888</v>
      </c>
      <c r="R2379" t="s">
        <v>201</v>
      </c>
      <c r="S2379" t="s">
        <v>202</v>
      </c>
      <c r="T2379" t="s">
        <v>203</v>
      </c>
      <c r="U2379" t="s">
        <v>3612</v>
      </c>
      <c r="V2379" t="s">
        <v>3613</v>
      </c>
      <c r="W2379" t="s">
        <v>658</v>
      </c>
    </row>
    <row r="2380" spans="1:23" x14ac:dyDescent="0.25">
      <c r="A2380" s="15">
        <v>43281</v>
      </c>
      <c r="B2380" t="s">
        <v>544</v>
      </c>
      <c r="C2380" t="s">
        <v>207</v>
      </c>
      <c r="E2380" t="s">
        <v>195</v>
      </c>
      <c r="F2380">
        <v>135.6</v>
      </c>
      <c r="G2380">
        <v>135.6</v>
      </c>
      <c r="H2380" t="s">
        <v>196</v>
      </c>
      <c r="I2380" t="s">
        <v>197</v>
      </c>
      <c r="J2380">
        <v>135.6</v>
      </c>
      <c r="K2380">
        <v>135.6</v>
      </c>
      <c r="L2380" t="s">
        <v>544</v>
      </c>
      <c r="M2380" t="s">
        <v>198</v>
      </c>
      <c r="N2380" t="s">
        <v>199</v>
      </c>
      <c r="O2380">
        <v>0</v>
      </c>
      <c r="P2380" t="s">
        <v>200</v>
      </c>
      <c r="Q2380">
        <v>55201</v>
      </c>
      <c r="R2380" t="s">
        <v>201</v>
      </c>
      <c r="S2380" t="s">
        <v>202</v>
      </c>
      <c r="T2380" t="s">
        <v>203</v>
      </c>
      <c r="U2380" t="s">
        <v>3614</v>
      </c>
      <c r="V2380" t="s">
        <v>3615</v>
      </c>
      <c r="W2380" t="s">
        <v>658</v>
      </c>
    </row>
    <row r="2381" spans="1:23" x14ac:dyDescent="0.25">
      <c r="A2381" s="15">
        <v>43281</v>
      </c>
      <c r="B2381" t="s">
        <v>544</v>
      </c>
      <c r="C2381" t="s">
        <v>194</v>
      </c>
      <c r="E2381" t="s">
        <v>195</v>
      </c>
      <c r="F2381">
        <v>505.2</v>
      </c>
      <c r="G2381">
        <v>505.2</v>
      </c>
      <c r="H2381" t="s">
        <v>196</v>
      </c>
      <c r="I2381" t="s">
        <v>197</v>
      </c>
      <c r="J2381">
        <v>505.2</v>
      </c>
      <c r="K2381">
        <v>505.2</v>
      </c>
      <c r="L2381" t="s">
        <v>544</v>
      </c>
      <c r="M2381" t="s">
        <v>198</v>
      </c>
      <c r="N2381" t="s">
        <v>199</v>
      </c>
      <c r="O2381">
        <v>0</v>
      </c>
      <c r="P2381" t="s">
        <v>200</v>
      </c>
      <c r="Q2381">
        <v>55202</v>
      </c>
      <c r="R2381" t="s">
        <v>201</v>
      </c>
      <c r="S2381" t="s">
        <v>202</v>
      </c>
      <c r="T2381" t="s">
        <v>203</v>
      </c>
      <c r="U2381" t="s">
        <v>3616</v>
      </c>
      <c r="V2381" t="s">
        <v>3617</v>
      </c>
      <c r="W2381" t="s">
        <v>658</v>
      </c>
    </row>
    <row r="2382" spans="1:23" x14ac:dyDescent="0.25">
      <c r="A2382" s="15">
        <v>43282</v>
      </c>
      <c r="B2382" t="s">
        <v>193</v>
      </c>
      <c r="C2382" t="s">
        <v>208</v>
      </c>
      <c r="E2382" t="s">
        <v>195</v>
      </c>
      <c r="F2382">
        <v>313.39</v>
      </c>
      <c r="G2382">
        <v>313.39</v>
      </c>
      <c r="H2382" t="s">
        <v>196</v>
      </c>
      <c r="I2382" t="s">
        <v>197</v>
      </c>
      <c r="J2382">
        <v>313.39</v>
      </c>
      <c r="K2382">
        <v>313.39</v>
      </c>
      <c r="L2382" t="s">
        <v>193</v>
      </c>
      <c r="M2382" t="s">
        <v>198</v>
      </c>
      <c r="N2382" t="s">
        <v>199</v>
      </c>
      <c r="O2382">
        <v>0</v>
      </c>
      <c r="P2382" t="s">
        <v>200</v>
      </c>
      <c r="Q2382">
        <v>54401</v>
      </c>
      <c r="R2382" t="s">
        <v>201</v>
      </c>
      <c r="S2382" t="s">
        <v>202</v>
      </c>
      <c r="T2382" t="s">
        <v>203</v>
      </c>
      <c r="U2382" t="s">
        <v>3618</v>
      </c>
      <c r="V2382" t="s">
        <v>3619</v>
      </c>
      <c r="W2382" t="s">
        <v>658</v>
      </c>
    </row>
    <row r="2383" spans="1:23" x14ac:dyDescent="0.25">
      <c r="A2383" s="15">
        <v>43282</v>
      </c>
      <c r="B2383" t="s">
        <v>193</v>
      </c>
      <c r="C2383" t="s">
        <v>211</v>
      </c>
      <c r="E2383" t="s">
        <v>195</v>
      </c>
      <c r="F2383">
        <v>313.39</v>
      </c>
      <c r="G2383">
        <v>313.39</v>
      </c>
      <c r="H2383" t="s">
        <v>196</v>
      </c>
      <c r="I2383" t="s">
        <v>197</v>
      </c>
      <c r="J2383">
        <v>313.39</v>
      </c>
      <c r="K2383">
        <v>313.39</v>
      </c>
      <c r="L2383" t="s">
        <v>193</v>
      </c>
      <c r="M2383" t="s">
        <v>198</v>
      </c>
      <c r="N2383" t="s">
        <v>199</v>
      </c>
      <c r="O2383">
        <v>0</v>
      </c>
      <c r="P2383" t="s">
        <v>200</v>
      </c>
      <c r="Q2383">
        <v>54401</v>
      </c>
      <c r="R2383" t="s">
        <v>201</v>
      </c>
      <c r="S2383" t="s">
        <v>202</v>
      </c>
      <c r="T2383" t="s">
        <v>203</v>
      </c>
      <c r="U2383" t="s">
        <v>3618</v>
      </c>
      <c r="V2383" t="s">
        <v>3619</v>
      </c>
      <c r="W2383" t="s">
        <v>658</v>
      </c>
    </row>
    <row r="2384" spans="1:23" x14ac:dyDescent="0.25">
      <c r="A2384" s="15">
        <v>43282</v>
      </c>
      <c r="B2384" t="s">
        <v>193</v>
      </c>
      <c r="C2384" t="s">
        <v>212</v>
      </c>
      <c r="E2384" t="s">
        <v>195</v>
      </c>
      <c r="F2384">
        <v>313.38</v>
      </c>
      <c r="G2384">
        <v>313.38</v>
      </c>
      <c r="H2384" t="s">
        <v>196</v>
      </c>
      <c r="I2384" t="s">
        <v>197</v>
      </c>
      <c r="J2384">
        <v>313.38</v>
      </c>
      <c r="K2384">
        <v>313.38</v>
      </c>
      <c r="L2384" t="s">
        <v>193</v>
      </c>
      <c r="M2384" t="s">
        <v>198</v>
      </c>
      <c r="N2384" t="s">
        <v>199</v>
      </c>
      <c r="O2384">
        <v>0</v>
      </c>
      <c r="P2384" t="s">
        <v>200</v>
      </c>
      <c r="Q2384">
        <v>54401</v>
      </c>
      <c r="R2384" t="s">
        <v>201</v>
      </c>
      <c r="S2384" t="s">
        <v>202</v>
      </c>
      <c r="T2384" t="s">
        <v>203</v>
      </c>
      <c r="U2384" t="s">
        <v>3618</v>
      </c>
      <c r="V2384" t="s">
        <v>3619</v>
      </c>
      <c r="W2384" t="s">
        <v>658</v>
      </c>
    </row>
    <row r="2385" spans="1:23" x14ac:dyDescent="0.25">
      <c r="A2385" s="15">
        <v>43282</v>
      </c>
      <c r="B2385" t="s">
        <v>193</v>
      </c>
      <c r="C2385" t="s">
        <v>194</v>
      </c>
      <c r="E2385" t="s">
        <v>195</v>
      </c>
      <c r="F2385">
        <v>420.05</v>
      </c>
      <c r="G2385">
        <v>420.05</v>
      </c>
      <c r="H2385" t="s">
        <v>196</v>
      </c>
      <c r="I2385" t="s">
        <v>197</v>
      </c>
      <c r="J2385">
        <v>420.05</v>
      </c>
      <c r="K2385">
        <v>420.05</v>
      </c>
      <c r="L2385" t="s">
        <v>193</v>
      </c>
      <c r="M2385" t="s">
        <v>198</v>
      </c>
      <c r="N2385" t="s">
        <v>199</v>
      </c>
      <c r="O2385">
        <v>0</v>
      </c>
      <c r="P2385" t="s">
        <v>200</v>
      </c>
      <c r="Q2385">
        <v>54402</v>
      </c>
      <c r="R2385" t="s">
        <v>201</v>
      </c>
      <c r="S2385" t="s">
        <v>202</v>
      </c>
      <c r="T2385" t="s">
        <v>203</v>
      </c>
      <c r="U2385" t="s">
        <v>3620</v>
      </c>
      <c r="V2385" t="s">
        <v>3621</v>
      </c>
      <c r="W2385" t="s">
        <v>658</v>
      </c>
    </row>
    <row r="2386" spans="1:23" x14ac:dyDescent="0.25">
      <c r="A2386" s="15">
        <v>43282</v>
      </c>
      <c r="B2386" t="s">
        <v>193</v>
      </c>
      <c r="C2386" t="s">
        <v>207</v>
      </c>
      <c r="E2386" t="s">
        <v>195</v>
      </c>
      <c r="F2386">
        <v>420.04</v>
      </c>
      <c r="G2386">
        <v>420.04</v>
      </c>
      <c r="H2386" t="s">
        <v>196</v>
      </c>
      <c r="I2386" t="s">
        <v>197</v>
      </c>
      <c r="J2386">
        <v>420.04</v>
      </c>
      <c r="K2386">
        <v>420.04</v>
      </c>
      <c r="L2386" t="s">
        <v>193</v>
      </c>
      <c r="M2386" t="s">
        <v>198</v>
      </c>
      <c r="N2386" t="s">
        <v>199</v>
      </c>
      <c r="O2386">
        <v>0</v>
      </c>
      <c r="P2386" t="s">
        <v>200</v>
      </c>
      <c r="Q2386">
        <v>54402</v>
      </c>
      <c r="R2386" t="s">
        <v>201</v>
      </c>
      <c r="S2386" t="s">
        <v>202</v>
      </c>
      <c r="T2386" t="s">
        <v>203</v>
      </c>
      <c r="U2386" t="s">
        <v>3620</v>
      </c>
      <c r="V2386" t="s">
        <v>3621</v>
      </c>
      <c r="W2386" t="s">
        <v>658</v>
      </c>
    </row>
    <row r="2387" spans="1:23" x14ac:dyDescent="0.25">
      <c r="A2387" s="15">
        <v>43282</v>
      </c>
      <c r="B2387" t="s">
        <v>213</v>
      </c>
      <c r="C2387" t="s">
        <v>208</v>
      </c>
      <c r="E2387" t="s">
        <v>195</v>
      </c>
      <c r="F2387">
        <v>7.09</v>
      </c>
      <c r="G2387">
        <v>7.09</v>
      </c>
      <c r="H2387" t="s">
        <v>196</v>
      </c>
      <c r="I2387" t="s">
        <v>197</v>
      </c>
      <c r="J2387">
        <v>7.09</v>
      </c>
      <c r="K2387">
        <v>7.09</v>
      </c>
      <c r="L2387" t="s">
        <v>213</v>
      </c>
      <c r="M2387" t="s">
        <v>198</v>
      </c>
      <c r="N2387" t="s">
        <v>199</v>
      </c>
      <c r="O2387">
        <v>0</v>
      </c>
      <c r="P2387" t="s">
        <v>200</v>
      </c>
      <c r="Q2387">
        <v>54889</v>
      </c>
      <c r="R2387" t="s">
        <v>201</v>
      </c>
      <c r="S2387" t="s">
        <v>202</v>
      </c>
      <c r="T2387" t="s">
        <v>203</v>
      </c>
      <c r="U2387" t="s">
        <v>3622</v>
      </c>
      <c r="V2387" t="s">
        <v>3623</v>
      </c>
      <c r="W2387" t="s">
        <v>658</v>
      </c>
    </row>
    <row r="2388" spans="1:23" x14ac:dyDescent="0.25">
      <c r="A2388" s="15">
        <v>43282</v>
      </c>
      <c r="B2388" t="s">
        <v>213</v>
      </c>
      <c r="C2388" t="s">
        <v>194</v>
      </c>
      <c r="E2388" t="s">
        <v>195</v>
      </c>
      <c r="F2388">
        <v>8.51</v>
      </c>
      <c r="G2388">
        <v>8.51</v>
      </c>
      <c r="H2388" t="s">
        <v>196</v>
      </c>
      <c r="I2388" t="s">
        <v>197</v>
      </c>
      <c r="J2388">
        <v>8.51</v>
      </c>
      <c r="K2388">
        <v>8.51</v>
      </c>
      <c r="L2388" t="s">
        <v>213</v>
      </c>
      <c r="M2388" t="s">
        <v>198</v>
      </c>
      <c r="N2388" t="s">
        <v>199</v>
      </c>
      <c r="O2388">
        <v>0</v>
      </c>
      <c r="P2388" t="s">
        <v>200</v>
      </c>
      <c r="Q2388">
        <v>54890</v>
      </c>
      <c r="R2388" t="s">
        <v>201</v>
      </c>
      <c r="S2388" t="s">
        <v>202</v>
      </c>
      <c r="T2388" t="s">
        <v>203</v>
      </c>
      <c r="U2388" t="s">
        <v>3622</v>
      </c>
      <c r="V2388" t="s">
        <v>3624</v>
      </c>
      <c r="W2388" t="s">
        <v>658</v>
      </c>
    </row>
    <row r="2389" spans="1:23" x14ac:dyDescent="0.25">
      <c r="A2389" s="15">
        <v>43282</v>
      </c>
      <c r="B2389" t="s">
        <v>213</v>
      </c>
      <c r="C2389" t="s">
        <v>211</v>
      </c>
      <c r="E2389" t="s">
        <v>195</v>
      </c>
      <c r="F2389">
        <v>7.09</v>
      </c>
      <c r="G2389">
        <v>7.09</v>
      </c>
      <c r="H2389" t="s">
        <v>196</v>
      </c>
      <c r="I2389" t="s">
        <v>197</v>
      </c>
      <c r="J2389">
        <v>7.09</v>
      </c>
      <c r="K2389">
        <v>7.09</v>
      </c>
      <c r="L2389" t="s">
        <v>213</v>
      </c>
      <c r="M2389" t="s">
        <v>198</v>
      </c>
      <c r="N2389" t="s">
        <v>199</v>
      </c>
      <c r="O2389">
        <v>0</v>
      </c>
      <c r="P2389" t="s">
        <v>200</v>
      </c>
      <c r="Q2389">
        <v>54889</v>
      </c>
      <c r="R2389" t="s">
        <v>201</v>
      </c>
      <c r="S2389" t="s">
        <v>202</v>
      </c>
      <c r="T2389" t="s">
        <v>203</v>
      </c>
      <c r="U2389" t="s">
        <v>3622</v>
      </c>
      <c r="V2389" t="s">
        <v>3623</v>
      </c>
      <c r="W2389" t="s">
        <v>658</v>
      </c>
    </row>
    <row r="2390" spans="1:23" x14ac:dyDescent="0.25">
      <c r="A2390" s="15">
        <v>43282</v>
      </c>
      <c r="B2390" t="s">
        <v>213</v>
      </c>
      <c r="C2390" t="s">
        <v>212</v>
      </c>
      <c r="E2390" t="s">
        <v>195</v>
      </c>
      <c r="F2390">
        <v>7.08</v>
      </c>
      <c r="G2390">
        <v>7.08</v>
      </c>
      <c r="H2390" t="s">
        <v>196</v>
      </c>
      <c r="I2390" t="s">
        <v>197</v>
      </c>
      <c r="J2390">
        <v>7.08</v>
      </c>
      <c r="K2390">
        <v>7.08</v>
      </c>
      <c r="L2390" t="s">
        <v>213</v>
      </c>
      <c r="M2390" t="s">
        <v>198</v>
      </c>
      <c r="N2390" t="s">
        <v>199</v>
      </c>
      <c r="O2390">
        <v>0</v>
      </c>
      <c r="P2390" t="s">
        <v>200</v>
      </c>
      <c r="Q2390">
        <v>54889</v>
      </c>
      <c r="R2390" t="s">
        <v>201</v>
      </c>
      <c r="S2390" t="s">
        <v>202</v>
      </c>
      <c r="T2390" t="s">
        <v>203</v>
      </c>
      <c r="U2390" t="s">
        <v>3622</v>
      </c>
      <c r="V2390" t="s">
        <v>3623</v>
      </c>
      <c r="W2390" t="s">
        <v>658</v>
      </c>
    </row>
    <row r="2391" spans="1:23" x14ac:dyDescent="0.25">
      <c r="A2391" s="15">
        <v>43282</v>
      </c>
      <c r="B2391" t="s">
        <v>213</v>
      </c>
      <c r="C2391" t="s">
        <v>207</v>
      </c>
      <c r="E2391" t="s">
        <v>195</v>
      </c>
      <c r="F2391">
        <v>8.5</v>
      </c>
      <c r="G2391">
        <v>8.5</v>
      </c>
      <c r="H2391" t="s">
        <v>196</v>
      </c>
      <c r="I2391" t="s">
        <v>197</v>
      </c>
      <c r="J2391">
        <v>8.5</v>
      </c>
      <c r="K2391">
        <v>8.5</v>
      </c>
      <c r="L2391" t="s">
        <v>213</v>
      </c>
      <c r="M2391" t="s">
        <v>198</v>
      </c>
      <c r="N2391" t="s">
        <v>199</v>
      </c>
      <c r="O2391">
        <v>0</v>
      </c>
      <c r="P2391" t="s">
        <v>200</v>
      </c>
      <c r="Q2391">
        <v>54890</v>
      </c>
      <c r="R2391" t="s">
        <v>201</v>
      </c>
      <c r="S2391" t="s">
        <v>202</v>
      </c>
      <c r="T2391" t="s">
        <v>203</v>
      </c>
      <c r="U2391" t="s">
        <v>3622</v>
      </c>
      <c r="V2391" t="s">
        <v>3624</v>
      </c>
      <c r="W2391" t="s">
        <v>658</v>
      </c>
    </row>
    <row r="2392" spans="1:23" x14ac:dyDescent="0.25">
      <c r="A2392" s="15">
        <v>43282</v>
      </c>
      <c r="B2392" t="s">
        <v>1015</v>
      </c>
      <c r="C2392" t="s">
        <v>211</v>
      </c>
      <c r="E2392" t="s">
        <v>195</v>
      </c>
      <c r="F2392">
        <v>68</v>
      </c>
      <c r="G2392">
        <v>68</v>
      </c>
      <c r="H2392" t="s">
        <v>196</v>
      </c>
      <c r="I2392" t="s">
        <v>197</v>
      </c>
      <c r="J2392">
        <v>68</v>
      </c>
      <c r="K2392">
        <v>68</v>
      </c>
      <c r="L2392" t="s">
        <v>1015</v>
      </c>
      <c r="M2392" t="s">
        <v>198</v>
      </c>
      <c r="N2392" t="s">
        <v>199</v>
      </c>
      <c r="O2392">
        <v>0</v>
      </c>
      <c r="P2392" t="s">
        <v>200</v>
      </c>
      <c r="Q2392">
        <v>54966</v>
      </c>
      <c r="R2392" t="s">
        <v>201</v>
      </c>
      <c r="S2392" t="s">
        <v>202</v>
      </c>
      <c r="T2392" t="s">
        <v>203</v>
      </c>
      <c r="U2392" t="s">
        <v>3625</v>
      </c>
      <c r="V2392" t="s">
        <v>3626</v>
      </c>
      <c r="W2392" t="s">
        <v>658</v>
      </c>
    </row>
    <row r="2393" spans="1:23" x14ac:dyDescent="0.25">
      <c r="A2393" s="15">
        <v>43282</v>
      </c>
      <c r="B2393" t="s">
        <v>228</v>
      </c>
      <c r="C2393" t="s">
        <v>212</v>
      </c>
      <c r="E2393" t="s">
        <v>195</v>
      </c>
      <c r="F2393">
        <v>51</v>
      </c>
      <c r="G2393">
        <v>51</v>
      </c>
      <c r="H2393" t="s">
        <v>196</v>
      </c>
      <c r="I2393" t="s">
        <v>197</v>
      </c>
      <c r="J2393">
        <v>51</v>
      </c>
      <c r="K2393">
        <v>51</v>
      </c>
      <c r="L2393" t="s">
        <v>228</v>
      </c>
      <c r="M2393" t="s">
        <v>198</v>
      </c>
      <c r="N2393" t="s">
        <v>199</v>
      </c>
      <c r="O2393">
        <v>0</v>
      </c>
      <c r="P2393" t="s">
        <v>200</v>
      </c>
      <c r="Q2393">
        <v>54969</v>
      </c>
      <c r="R2393" t="s">
        <v>201</v>
      </c>
      <c r="S2393" t="s">
        <v>202</v>
      </c>
      <c r="T2393" t="s">
        <v>203</v>
      </c>
      <c r="U2393" t="s">
        <v>3627</v>
      </c>
      <c r="V2393" t="s">
        <v>3628</v>
      </c>
      <c r="W2393" t="s">
        <v>658</v>
      </c>
    </row>
    <row r="2394" spans="1:23" x14ac:dyDescent="0.25">
      <c r="A2394" s="15">
        <v>43282</v>
      </c>
      <c r="B2394" t="s">
        <v>228</v>
      </c>
      <c r="C2394" t="s">
        <v>212</v>
      </c>
      <c r="E2394" t="s">
        <v>195</v>
      </c>
      <c r="F2394">
        <v>3</v>
      </c>
      <c r="G2394">
        <v>3</v>
      </c>
      <c r="H2394" t="s">
        <v>196</v>
      </c>
      <c r="I2394" t="s">
        <v>197</v>
      </c>
      <c r="J2394">
        <v>3</v>
      </c>
      <c r="K2394">
        <v>3</v>
      </c>
      <c r="L2394" t="s">
        <v>228</v>
      </c>
      <c r="M2394" t="s">
        <v>198</v>
      </c>
      <c r="N2394" t="s">
        <v>199</v>
      </c>
      <c r="O2394">
        <v>0</v>
      </c>
      <c r="P2394" t="s">
        <v>200</v>
      </c>
      <c r="Q2394">
        <v>54989</v>
      </c>
      <c r="R2394" t="s">
        <v>201</v>
      </c>
      <c r="S2394" t="s">
        <v>202</v>
      </c>
      <c r="T2394" t="s">
        <v>203</v>
      </c>
      <c r="U2394" t="s">
        <v>3629</v>
      </c>
      <c r="V2394" t="s">
        <v>3630</v>
      </c>
      <c r="W2394" t="s">
        <v>658</v>
      </c>
    </row>
    <row r="2395" spans="1:23" x14ac:dyDescent="0.25">
      <c r="A2395" s="15">
        <v>43282</v>
      </c>
      <c r="B2395" t="s">
        <v>1015</v>
      </c>
      <c r="C2395" t="s">
        <v>208</v>
      </c>
      <c r="E2395" t="s">
        <v>195</v>
      </c>
      <c r="F2395">
        <v>39</v>
      </c>
      <c r="G2395">
        <v>39</v>
      </c>
      <c r="H2395" t="s">
        <v>196</v>
      </c>
      <c r="I2395" t="s">
        <v>197</v>
      </c>
      <c r="J2395">
        <v>39</v>
      </c>
      <c r="K2395">
        <v>39</v>
      </c>
      <c r="L2395" t="s">
        <v>1015</v>
      </c>
      <c r="M2395" t="s">
        <v>198</v>
      </c>
      <c r="N2395" t="s">
        <v>199</v>
      </c>
      <c r="O2395">
        <v>0</v>
      </c>
      <c r="P2395" t="s">
        <v>200</v>
      </c>
      <c r="Q2395">
        <v>55061</v>
      </c>
      <c r="R2395" t="s">
        <v>201</v>
      </c>
      <c r="S2395" t="s">
        <v>202</v>
      </c>
      <c r="T2395" t="s">
        <v>203</v>
      </c>
      <c r="U2395" t="s">
        <v>3631</v>
      </c>
      <c r="V2395" t="s">
        <v>3632</v>
      </c>
      <c r="W2395" t="s">
        <v>658</v>
      </c>
    </row>
    <row r="2396" spans="1:23" x14ac:dyDescent="0.25">
      <c r="A2396" s="15">
        <v>43282</v>
      </c>
      <c r="B2396" t="s">
        <v>1015</v>
      </c>
      <c r="C2396" t="s">
        <v>211</v>
      </c>
      <c r="E2396" t="s">
        <v>195</v>
      </c>
      <c r="F2396">
        <v>14</v>
      </c>
      <c r="G2396">
        <v>14</v>
      </c>
      <c r="H2396" t="s">
        <v>196</v>
      </c>
      <c r="I2396" t="s">
        <v>197</v>
      </c>
      <c r="J2396">
        <v>14</v>
      </c>
      <c r="K2396">
        <v>14</v>
      </c>
      <c r="L2396" t="s">
        <v>1015</v>
      </c>
      <c r="M2396" t="s">
        <v>198</v>
      </c>
      <c r="N2396" t="s">
        <v>199</v>
      </c>
      <c r="O2396">
        <v>0</v>
      </c>
      <c r="P2396" t="s">
        <v>200</v>
      </c>
      <c r="Q2396">
        <v>55061</v>
      </c>
      <c r="R2396" t="s">
        <v>201</v>
      </c>
      <c r="S2396" t="s">
        <v>202</v>
      </c>
      <c r="T2396" t="s">
        <v>203</v>
      </c>
      <c r="U2396" t="s">
        <v>3631</v>
      </c>
      <c r="V2396" t="s">
        <v>3632</v>
      </c>
      <c r="W2396" t="s">
        <v>658</v>
      </c>
    </row>
    <row r="2397" spans="1:23" x14ac:dyDescent="0.25">
      <c r="A2397" s="15">
        <v>43282</v>
      </c>
      <c r="B2397" t="s">
        <v>1015</v>
      </c>
      <c r="C2397" t="s">
        <v>212</v>
      </c>
      <c r="E2397" t="s">
        <v>195</v>
      </c>
      <c r="F2397">
        <v>14</v>
      </c>
      <c r="G2397">
        <v>14</v>
      </c>
      <c r="H2397" t="s">
        <v>196</v>
      </c>
      <c r="I2397" t="s">
        <v>197</v>
      </c>
      <c r="J2397">
        <v>14</v>
      </c>
      <c r="K2397">
        <v>14</v>
      </c>
      <c r="L2397" t="s">
        <v>1015</v>
      </c>
      <c r="M2397" t="s">
        <v>198</v>
      </c>
      <c r="N2397" t="s">
        <v>199</v>
      </c>
      <c r="O2397">
        <v>0</v>
      </c>
      <c r="P2397" t="s">
        <v>200</v>
      </c>
      <c r="Q2397">
        <v>55061</v>
      </c>
      <c r="R2397" t="s">
        <v>201</v>
      </c>
      <c r="S2397" t="s">
        <v>202</v>
      </c>
      <c r="T2397" t="s">
        <v>203</v>
      </c>
      <c r="U2397" t="s">
        <v>3631</v>
      </c>
      <c r="V2397" t="s">
        <v>3632</v>
      </c>
      <c r="W2397" t="s">
        <v>658</v>
      </c>
    </row>
    <row r="2398" spans="1:23" x14ac:dyDescent="0.25">
      <c r="A2398" s="15">
        <v>43282</v>
      </c>
      <c r="B2398" t="s">
        <v>292</v>
      </c>
      <c r="C2398" t="s">
        <v>208</v>
      </c>
      <c r="E2398" t="s">
        <v>195</v>
      </c>
      <c r="F2398">
        <v>47.69</v>
      </c>
      <c r="G2398">
        <v>47.69</v>
      </c>
      <c r="H2398" t="s">
        <v>196</v>
      </c>
      <c r="I2398" t="s">
        <v>197</v>
      </c>
      <c r="J2398">
        <v>47.69</v>
      </c>
      <c r="K2398">
        <v>47.69</v>
      </c>
      <c r="L2398" t="s">
        <v>292</v>
      </c>
      <c r="M2398" t="s">
        <v>198</v>
      </c>
      <c r="N2398" t="s">
        <v>199</v>
      </c>
      <c r="O2398">
        <v>0</v>
      </c>
      <c r="P2398" t="s">
        <v>200</v>
      </c>
      <c r="Q2398">
        <v>55063</v>
      </c>
      <c r="R2398" t="s">
        <v>201</v>
      </c>
      <c r="S2398" t="s">
        <v>202</v>
      </c>
      <c r="T2398" t="s">
        <v>203</v>
      </c>
      <c r="U2398" t="s">
        <v>3633</v>
      </c>
      <c r="V2398" t="s">
        <v>3634</v>
      </c>
      <c r="W2398" t="s">
        <v>658</v>
      </c>
    </row>
    <row r="2399" spans="1:23" x14ac:dyDescent="0.25">
      <c r="A2399" s="15">
        <v>43282</v>
      </c>
      <c r="B2399" t="s">
        <v>295</v>
      </c>
      <c r="C2399" t="s">
        <v>207</v>
      </c>
      <c r="E2399" t="s">
        <v>195</v>
      </c>
      <c r="F2399">
        <v>65.400000000000006</v>
      </c>
      <c r="G2399">
        <v>65.400000000000006</v>
      </c>
      <c r="H2399" t="s">
        <v>196</v>
      </c>
      <c r="I2399" t="s">
        <v>197</v>
      </c>
      <c r="J2399">
        <v>65.400000000000006</v>
      </c>
      <c r="K2399">
        <v>65.400000000000006</v>
      </c>
      <c r="L2399" t="s">
        <v>295</v>
      </c>
      <c r="M2399" t="s">
        <v>198</v>
      </c>
      <c r="N2399" t="s">
        <v>199</v>
      </c>
      <c r="O2399">
        <v>0</v>
      </c>
      <c r="P2399" t="s">
        <v>200</v>
      </c>
      <c r="Q2399">
        <v>55161</v>
      </c>
      <c r="R2399" t="s">
        <v>201</v>
      </c>
      <c r="S2399" t="s">
        <v>202</v>
      </c>
      <c r="T2399" t="s">
        <v>203</v>
      </c>
      <c r="U2399" t="s">
        <v>3635</v>
      </c>
      <c r="V2399" t="s">
        <v>3636</v>
      </c>
      <c r="W2399" t="s">
        <v>658</v>
      </c>
    </row>
    <row r="2400" spans="1:23" x14ac:dyDescent="0.25">
      <c r="A2400" s="15">
        <v>43283</v>
      </c>
      <c r="B2400" t="s">
        <v>241</v>
      </c>
      <c r="C2400" t="s">
        <v>194</v>
      </c>
      <c r="E2400" t="s">
        <v>195</v>
      </c>
      <c r="F2400">
        <v>475.69</v>
      </c>
      <c r="G2400">
        <v>475.69</v>
      </c>
      <c r="H2400" t="s">
        <v>196</v>
      </c>
      <c r="I2400" t="s">
        <v>197</v>
      </c>
      <c r="J2400">
        <v>475.69</v>
      </c>
      <c r="K2400">
        <v>475.69</v>
      </c>
      <c r="L2400" t="s">
        <v>241</v>
      </c>
      <c r="M2400" t="s">
        <v>198</v>
      </c>
      <c r="N2400" t="s">
        <v>199</v>
      </c>
      <c r="O2400">
        <v>0</v>
      </c>
      <c r="P2400" t="s">
        <v>200</v>
      </c>
      <c r="Q2400">
        <v>54297</v>
      </c>
      <c r="R2400" t="s">
        <v>201</v>
      </c>
      <c r="S2400" t="s">
        <v>202</v>
      </c>
      <c r="T2400" t="s">
        <v>203</v>
      </c>
      <c r="U2400" t="s">
        <v>3637</v>
      </c>
      <c r="V2400" t="s">
        <v>3638</v>
      </c>
      <c r="W2400" t="s">
        <v>658</v>
      </c>
    </row>
    <row r="2401" spans="1:23" x14ac:dyDescent="0.25">
      <c r="A2401" s="15">
        <v>43283</v>
      </c>
      <c r="B2401" t="s">
        <v>241</v>
      </c>
      <c r="C2401" t="s">
        <v>207</v>
      </c>
      <c r="E2401" t="s">
        <v>195</v>
      </c>
      <c r="F2401">
        <v>475.68</v>
      </c>
      <c r="G2401">
        <v>475.68</v>
      </c>
      <c r="H2401" t="s">
        <v>196</v>
      </c>
      <c r="I2401" t="s">
        <v>197</v>
      </c>
      <c r="J2401">
        <v>475.68</v>
      </c>
      <c r="K2401">
        <v>475.68</v>
      </c>
      <c r="L2401" t="s">
        <v>241</v>
      </c>
      <c r="M2401" t="s">
        <v>198</v>
      </c>
      <c r="N2401" t="s">
        <v>199</v>
      </c>
      <c r="O2401">
        <v>0</v>
      </c>
      <c r="P2401" t="s">
        <v>200</v>
      </c>
      <c r="Q2401">
        <v>54297</v>
      </c>
      <c r="R2401" t="s">
        <v>201</v>
      </c>
      <c r="S2401" t="s">
        <v>202</v>
      </c>
      <c r="T2401" t="s">
        <v>203</v>
      </c>
      <c r="U2401" t="s">
        <v>3637</v>
      </c>
      <c r="V2401" t="s">
        <v>3638</v>
      </c>
      <c r="W2401" t="s">
        <v>658</v>
      </c>
    </row>
    <row r="2402" spans="1:23" x14ac:dyDescent="0.25">
      <c r="A2402" s="15">
        <v>43283</v>
      </c>
      <c r="B2402" t="s">
        <v>244</v>
      </c>
      <c r="C2402" t="s">
        <v>208</v>
      </c>
      <c r="E2402" t="s">
        <v>195</v>
      </c>
      <c r="F2402">
        <v>643.05999999999995</v>
      </c>
      <c r="G2402">
        <v>643.05999999999995</v>
      </c>
      <c r="H2402" t="s">
        <v>196</v>
      </c>
      <c r="I2402" t="s">
        <v>197</v>
      </c>
      <c r="J2402">
        <v>643.05999999999995</v>
      </c>
      <c r="K2402">
        <v>643.05999999999995</v>
      </c>
      <c r="L2402" t="s">
        <v>244</v>
      </c>
      <c r="M2402" t="s">
        <v>198</v>
      </c>
      <c r="N2402" t="s">
        <v>245</v>
      </c>
      <c r="O2402">
        <v>0</v>
      </c>
      <c r="P2402" t="s">
        <v>200</v>
      </c>
      <c r="Q2402">
        <v>54364</v>
      </c>
      <c r="R2402" t="s">
        <v>201</v>
      </c>
      <c r="S2402" t="s">
        <v>202</v>
      </c>
      <c r="T2402" t="s">
        <v>203</v>
      </c>
      <c r="U2402" t="s">
        <v>3639</v>
      </c>
      <c r="V2402" t="s">
        <v>3640</v>
      </c>
      <c r="W2402" t="s">
        <v>658</v>
      </c>
    </row>
    <row r="2403" spans="1:23" x14ac:dyDescent="0.25">
      <c r="A2403" s="15">
        <v>43283</v>
      </c>
      <c r="B2403" t="s">
        <v>248</v>
      </c>
      <c r="C2403" t="s">
        <v>249</v>
      </c>
      <c r="E2403" t="s">
        <v>195</v>
      </c>
      <c r="F2403">
        <v>2044.07</v>
      </c>
      <c r="G2403">
        <v>2044.07</v>
      </c>
      <c r="H2403" t="s">
        <v>196</v>
      </c>
      <c r="I2403" t="s">
        <v>197</v>
      </c>
      <c r="J2403">
        <v>2044.07</v>
      </c>
      <c r="K2403">
        <v>2044.07</v>
      </c>
      <c r="L2403" t="s">
        <v>248</v>
      </c>
      <c r="M2403" t="s">
        <v>198</v>
      </c>
      <c r="N2403" t="s">
        <v>250</v>
      </c>
      <c r="O2403">
        <v>0</v>
      </c>
      <c r="P2403" t="s">
        <v>200</v>
      </c>
      <c r="Q2403">
        <v>54371</v>
      </c>
      <c r="R2403" t="s">
        <v>201</v>
      </c>
      <c r="S2403" t="s">
        <v>202</v>
      </c>
      <c r="T2403" t="s">
        <v>203</v>
      </c>
      <c r="U2403" t="s">
        <v>3641</v>
      </c>
      <c r="V2403" t="s">
        <v>3642</v>
      </c>
      <c r="W2403" t="s">
        <v>658</v>
      </c>
    </row>
    <row r="2404" spans="1:23" x14ac:dyDescent="0.25">
      <c r="A2404" s="15">
        <v>43283</v>
      </c>
      <c r="B2404" t="s">
        <v>253</v>
      </c>
      <c r="C2404" t="s">
        <v>194</v>
      </c>
      <c r="E2404" t="s">
        <v>195</v>
      </c>
      <c r="F2404">
        <v>2400</v>
      </c>
      <c r="G2404">
        <v>2400</v>
      </c>
      <c r="H2404" t="s">
        <v>196</v>
      </c>
      <c r="I2404" t="s">
        <v>197</v>
      </c>
      <c r="J2404">
        <v>2400</v>
      </c>
      <c r="K2404">
        <v>2400</v>
      </c>
      <c r="L2404" t="s">
        <v>253</v>
      </c>
      <c r="M2404" t="s">
        <v>198</v>
      </c>
      <c r="N2404" t="s">
        <v>254</v>
      </c>
      <c r="O2404">
        <v>0</v>
      </c>
      <c r="P2404" t="s">
        <v>200</v>
      </c>
      <c r="Q2404">
        <v>54373</v>
      </c>
      <c r="R2404" t="s">
        <v>201</v>
      </c>
      <c r="S2404" t="s">
        <v>202</v>
      </c>
      <c r="T2404" t="s">
        <v>203</v>
      </c>
      <c r="U2404" t="s">
        <v>3643</v>
      </c>
      <c r="V2404" t="s">
        <v>3644</v>
      </c>
      <c r="W2404" t="s">
        <v>658</v>
      </c>
    </row>
    <row r="2405" spans="1:23" x14ac:dyDescent="0.25">
      <c r="A2405" s="15">
        <v>43283</v>
      </c>
      <c r="B2405" t="s">
        <v>225</v>
      </c>
      <c r="C2405" t="s">
        <v>194</v>
      </c>
      <c r="E2405" t="s">
        <v>195</v>
      </c>
      <c r="F2405">
        <v>447.24</v>
      </c>
      <c r="G2405">
        <v>447.24</v>
      </c>
      <c r="H2405" t="s">
        <v>196</v>
      </c>
      <c r="I2405" t="s">
        <v>197</v>
      </c>
      <c r="J2405">
        <v>447.24</v>
      </c>
      <c r="K2405">
        <v>447.24</v>
      </c>
      <c r="L2405" t="s">
        <v>225</v>
      </c>
      <c r="M2405" t="s">
        <v>198</v>
      </c>
      <c r="N2405" t="s">
        <v>199</v>
      </c>
      <c r="O2405">
        <v>0</v>
      </c>
      <c r="P2405" t="s">
        <v>200</v>
      </c>
      <c r="Q2405">
        <v>54427</v>
      </c>
      <c r="R2405" t="s">
        <v>201</v>
      </c>
      <c r="S2405" t="s">
        <v>202</v>
      </c>
      <c r="T2405" t="s">
        <v>203</v>
      </c>
      <c r="U2405" t="s">
        <v>3645</v>
      </c>
      <c r="V2405" t="s">
        <v>3646</v>
      </c>
      <c r="W2405" t="s">
        <v>658</v>
      </c>
    </row>
    <row r="2406" spans="1:23" x14ac:dyDescent="0.25">
      <c r="A2406" s="15">
        <v>43283</v>
      </c>
      <c r="B2406" t="s">
        <v>310</v>
      </c>
      <c r="C2406" t="s">
        <v>194</v>
      </c>
      <c r="E2406" t="s">
        <v>195</v>
      </c>
      <c r="F2406">
        <v>1.08</v>
      </c>
      <c r="G2406">
        <v>1.08</v>
      </c>
      <c r="H2406" t="s">
        <v>196</v>
      </c>
      <c r="I2406" t="s">
        <v>197</v>
      </c>
      <c r="J2406">
        <v>1.08</v>
      </c>
      <c r="K2406">
        <v>1.08</v>
      </c>
      <c r="L2406" t="s">
        <v>310</v>
      </c>
      <c r="M2406" t="s">
        <v>198</v>
      </c>
      <c r="N2406" t="s">
        <v>307</v>
      </c>
      <c r="O2406">
        <v>0</v>
      </c>
      <c r="P2406" t="s">
        <v>200</v>
      </c>
      <c r="Q2406">
        <v>55580</v>
      </c>
      <c r="R2406" t="s">
        <v>201</v>
      </c>
      <c r="S2406" t="s">
        <v>202</v>
      </c>
      <c r="T2406" t="s">
        <v>203</v>
      </c>
      <c r="U2406" t="s">
        <v>3647</v>
      </c>
      <c r="V2406" t="s">
        <v>3648</v>
      </c>
      <c r="W2406" t="s">
        <v>658</v>
      </c>
    </row>
    <row r="2407" spans="1:23" x14ac:dyDescent="0.25">
      <c r="A2407" s="15">
        <v>43284</v>
      </c>
      <c r="B2407" t="s">
        <v>544</v>
      </c>
      <c r="C2407" t="s">
        <v>208</v>
      </c>
      <c r="E2407" t="s">
        <v>195</v>
      </c>
      <c r="F2407">
        <v>52.87</v>
      </c>
      <c r="G2407">
        <v>52.87</v>
      </c>
      <c r="H2407" t="s">
        <v>196</v>
      </c>
      <c r="I2407" t="s">
        <v>197</v>
      </c>
      <c r="J2407">
        <v>52.87</v>
      </c>
      <c r="K2407">
        <v>52.87</v>
      </c>
      <c r="L2407" t="s">
        <v>544</v>
      </c>
      <c r="M2407" t="s">
        <v>198</v>
      </c>
      <c r="N2407" t="s">
        <v>199</v>
      </c>
      <c r="O2407">
        <v>0</v>
      </c>
      <c r="P2407" t="s">
        <v>200</v>
      </c>
      <c r="Q2407">
        <v>54441</v>
      </c>
      <c r="R2407" t="s">
        <v>201</v>
      </c>
      <c r="S2407" t="s">
        <v>202</v>
      </c>
      <c r="T2407" t="s">
        <v>203</v>
      </c>
      <c r="U2407" t="s">
        <v>3649</v>
      </c>
      <c r="V2407" t="s">
        <v>3650</v>
      </c>
      <c r="W2407" t="s">
        <v>658</v>
      </c>
    </row>
    <row r="2408" spans="1:23" x14ac:dyDescent="0.25">
      <c r="A2408" s="15">
        <v>43284</v>
      </c>
      <c r="B2408" t="s">
        <v>310</v>
      </c>
      <c r="C2408" t="s">
        <v>194</v>
      </c>
      <c r="E2408" t="s">
        <v>195</v>
      </c>
      <c r="F2408">
        <v>39.99</v>
      </c>
      <c r="G2408">
        <v>39.99</v>
      </c>
      <c r="H2408" t="s">
        <v>196</v>
      </c>
      <c r="I2408" t="s">
        <v>197</v>
      </c>
      <c r="J2408">
        <v>39.99</v>
      </c>
      <c r="K2408">
        <v>39.99</v>
      </c>
      <c r="L2408" t="s">
        <v>310</v>
      </c>
      <c r="M2408" t="s">
        <v>198</v>
      </c>
      <c r="N2408" t="s">
        <v>316</v>
      </c>
      <c r="O2408">
        <v>0</v>
      </c>
      <c r="P2408" t="s">
        <v>200</v>
      </c>
      <c r="Q2408">
        <v>54305</v>
      </c>
      <c r="R2408" t="s">
        <v>201</v>
      </c>
      <c r="S2408" t="s">
        <v>202</v>
      </c>
      <c r="T2408" t="s">
        <v>203</v>
      </c>
      <c r="U2408" t="s">
        <v>3651</v>
      </c>
      <c r="V2408" t="s">
        <v>3652</v>
      </c>
      <c r="W2408" t="s">
        <v>658</v>
      </c>
    </row>
    <row r="2409" spans="1:23" x14ac:dyDescent="0.25">
      <c r="A2409" s="15">
        <v>43284</v>
      </c>
      <c r="B2409" t="s">
        <v>306</v>
      </c>
      <c r="C2409" t="s">
        <v>208</v>
      </c>
      <c r="E2409" t="s">
        <v>195</v>
      </c>
      <c r="F2409">
        <v>4.95</v>
      </c>
      <c r="G2409">
        <v>4.95</v>
      </c>
      <c r="H2409" t="s">
        <v>196</v>
      </c>
      <c r="I2409" t="s">
        <v>197</v>
      </c>
      <c r="J2409">
        <v>4.95</v>
      </c>
      <c r="K2409">
        <v>4.95</v>
      </c>
      <c r="L2409" t="s">
        <v>306</v>
      </c>
      <c r="M2409" t="s">
        <v>198</v>
      </c>
      <c r="N2409" t="s">
        <v>307</v>
      </c>
      <c r="O2409">
        <v>0</v>
      </c>
      <c r="P2409" t="s">
        <v>200</v>
      </c>
      <c r="Q2409">
        <v>54460</v>
      </c>
      <c r="R2409" t="s">
        <v>201</v>
      </c>
      <c r="S2409" t="s">
        <v>202</v>
      </c>
      <c r="T2409" t="s">
        <v>203</v>
      </c>
      <c r="U2409" t="s">
        <v>3653</v>
      </c>
      <c r="V2409" t="s">
        <v>3654</v>
      </c>
      <c r="W2409" t="s">
        <v>658</v>
      </c>
    </row>
    <row r="2410" spans="1:23" x14ac:dyDescent="0.25">
      <c r="A2410" s="15">
        <v>43284</v>
      </c>
      <c r="B2410" t="s">
        <v>310</v>
      </c>
      <c r="C2410" t="s">
        <v>194</v>
      </c>
      <c r="E2410" t="s">
        <v>195</v>
      </c>
      <c r="F2410">
        <v>13.5</v>
      </c>
      <c r="G2410">
        <v>13.5</v>
      </c>
      <c r="H2410" t="s">
        <v>196</v>
      </c>
      <c r="I2410" t="s">
        <v>197</v>
      </c>
      <c r="J2410">
        <v>13.5</v>
      </c>
      <c r="K2410">
        <v>13.5</v>
      </c>
      <c r="L2410" t="s">
        <v>310</v>
      </c>
      <c r="M2410" t="s">
        <v>198</v>
      </c>
      <c r="N2410" t="s">
        <v>307</v>
      </c>
      <c r="O2410">
        <v>0</v>
      </c>
      <c r="P2410" t="s">
        <v>200</v>
      </c>
      <c r="Q2410">
        <v>55595</v>
      </c>
      <c r="R2410" t="s">
        <v>201</v>
      </c>
      <c r="S2410" t="s">
        <v>202</v>
      </c>
      <c r="T2410" t="s">
        <v>203</v>
      </c>
      <c r="U2410" t="s">
        <v>3655</v>
      </c>
      <c r="V2410" t="s">
        <v>3656</v>
      </c>
      <c r="W2410" t="s">
        <v>658</v>
      </c>
    </row>
    <row r="2411" spans="1:23" x14ac:dyDescent="0.25">
      <c r="A2411" s="15">
        <v>43285</v>
      </c>
      <c r="B2411" t="s">
        <v>1584</v>
      </c>
      <c r="C2411" t="s">
        <v>208</v>
      </c>
      <c r="E2411" t="s">
        <v>195</v>
      </c>
      <c r="F2411">
        <v>230.05</v>
      </c>
      <c r="G2411">
        <v>230.05</v>
      </c>
      <c r="H2411" t="s">
        <v>196</v>
      </c>
      <c r="I2411" t="s">
        <v>197</v>
      </c>
      <c r="J2411">
        <v>230.05</v>
      </c>
      <c r="K2411">
        <v>230.05</v>
      </c>
      <c r="L2411" t="s">
        <v>1584</v>
      </c>
      <c r="M2411" t="s">
        <v>198</v>
      </c>
      <c r="N2411" t="s">
        <v>1585</v>
      </c>
      <c r="O2411">
        <v>0</v>
      </c>
      <c r="P2411" t="s">
        <v>200</v>
      </c>
      <c r="Q2411">
        <v>54318</v>
      </c>
      <c r="R2411" t="s">
        <v>201</v>
      </c>
      <c r="S2411" t="s">
        <v>202</v>
      </c>
      <c r="T2411" t="s">
        <v>203</v>
      </c>
      <c r="U2411" t="s">
        <v>3657</v>
      </c>
      <c r="V2411" t="s">
        <v>3658</v>
      </c>
      <c r="W2411" t="s">
        <v>658</v>
      </c>
    </row>
    <row r="2412" spans="1:23" x14ac:dyDescent="0.25">
      <c r="A2412" s="15">
        <v>43285</v>
      </c>
      <c r="B2412" t="s">
        <v>1584</v>
      </c>
      <c r="C2412" t="s">
        <v>211</v>
      </c>
      <c r="E2412" t="s">
        <v>195</v>
      </c>
      <c r="F2412">
        <v>230.05</v>
      </c>
      <c r="G2412">
        <v>230.05</v>
      </c>
      <c r="H2412" t="s">
        <v>196</v>
      </c>
      <c r="I2412" t="s">
        <v>197</v>
      </c>
      <c r="J2412">
        <v>230.05</v>
      </c>
      <c r="K2412">
        <v>230.05</v>
      </c>
      <c r="L2412" t="s">
        <v>1584</v>
      </c>
      <c r="M2412" t="s">
        <v>198</v>
      </c>
      <c r="N2412" t="s">
        <v>1585</v>
      </c>
      <c r="O2412">
        <v>0</v>
      </c>
      <c r="P2412" t="s">
        <v>200</v>
      </c>
      <c r="Q2412">
        <v>54318</v>
      </c>
      <c r="R2412" t="s">
        <v>201</v>
      </c>
      <c r="S2412" t="s">
        <v>202</v>
      </c>
      <c r="T2412" t="s">
        <v>203</v>
      </c>
      <c r="U2412" t="s">
        <v>3657</v>
      </c>
      <c r="V2412" t="s">
        <v>3658</v>
      </c>
      <c r="W2412" t="s">
        <v>658</v>
      </c>
    </row>
    <row r="2413" spans="1:23" x14ac:dyDescent="0.25">
      <c r="A2413" s="15">
        <v>43285</v>
      </c>
      <c r="B2413" t="s">
        <v>1584</v>
      </c>
      <c r="C2413" t="s">
        <v>212</v>
      </c>
      <c r="E2413" t="s">
        <v>195</v>
      </c>
      <c r="F2413">
        <v>230.05</v>
      </c>
      <c r="G2413">
        <v>230.05</v>
      </c>
      <c r="H2413" t="s">
        <v>196</v>
      </c>
      <c r="I2413" t="s">
        <v>197</v>
      </c>
      <c r="J2413">
        <v>230.05</v>
      </c>
      <c r="K2413">
        <v>230.05</v>
      </c>
      <c r="L2413" t="s">
        <v>1584</v>
      </c>
      <c r="M2413" t="s">
        <v>198</v>
      </c>
      <c r="N2413" t="s">
        <v>1585</v>
      </c>
      <c r="O2413">
        <v>0</v>
      </c>
      <c r="P2413" t="s">
        <v>200</v>
      </c>
      <c r="Q2413">
        <v>54318</v>
      </c>
      <c r="R2413" t="s">
        <v>201</v>
      </c>
      <c r="S2413" t="s">
        <v>202</v>
      </c>
      <c r="T2413" t="s">
        <v>203</v>
      </c>
      <c r="U2413" t="s">
        <v>3657</v>
      </c>
      <c r="V2413" t="s">
        <v>3658</v>
      </c>
      <c r="W2413" t="s">
        <v>658</v>
      </c>
    </row>
    <row r="2414" spans="1:23" x14ac:dyDescent="0.25">
      <c r="A2414" s="15">
        <v>43285</v>
      </c>
      <c r="B2414" t="s">
        <v>1584</v>
      </c>
      <c r="C2414" t="s">
        <v>194</v>
      </c>
      <c r="E2414" t="s">
        <v>195</v>
      </c>
      <c r="F2414">
        <v>230.05</v>
      </c>
      <c r="G2414">
        <v>230.05</v>
      </c>
      <c r="H2414" t="s">
        <v>196</v>
      </c>
      <c r="I2414" t="s">
        <v>197</v>
      </c>
      <c r="J2414">
        <v>230.05</v>
      </c>
      <c r="K2414">
        <v>230.05</v>
      </c>
      <c r="L2414" t="s">
        <v>1584</v>
      </c>
      <c r="M2414" t="s">
        <v>198</v>
      </c>
      <c r="N2414" t="s">
        <v>1585</v>
      </c>
      <c r="O2414">
        <v>0</v>
      </c>
      <c r="P2414" t="s">
        <v>200</v>
      </c>
      <c r="Q2414">
        <v>54318</v>
      </c>
      <c r="R2414" t="s">
        <v>201</v>
      </c>
      <c r="S2414" t="s">
        <v>202</v>
      </c>
      <c r="T2414" t="s">
        <v>203</v>
      </c>
      <c r="U2414" t="s">
        <v>3657</v>
      </c>
      <c r="V2414" t="s">
        <v>3658</v>
      </c>
      <c r="W2414" t="s">
        <v>658</v>
      </c>
    </row>
    <row r="2415" spans="1:23" x14ac:dyDescent="0.25">
      <c r="A2415" s="15">
        <v>43285</v>
      </c>
      <c r="B2415" t="s">
        <v>1584</v>
      </c>
      <c r="C2415" t="s">
        <v>207</v>
      </c>
      <c r="E2415" t="s">
        <v>195</v>
      </c>
      <c r="F2415">
        <v>230.06</v>
      </c>
      <c r="G2415">
        <v>230.06</v>
      </c>
      <c r="H2415" t="s">
        <v>196</v>
      </c>
      <c r="I2415" t="s">
        <v>197</v>
      </c>
      <c r="J2415">
        <v>230.06</v>
      </c>
      <c r="K2415">
        <v>230.06</v>
      </c>
      <c r="L2415" t="s">
        <v>1584</v>
      </c>
      <c r="M2415" t="s">
        <v>198</v>
      </c>
      <c r="N2415" t="s">
        <v>1585</v>
      </c>
      <c r="O2415">
        <v>0</v>
      </c>
      <c r="P2415" t="s">
        <v>200</v>
      </c>
      <c r="Q2415">
        <v>54318</v>
      </c>
      <c r="R2415" t="s">
        <v>201</v>
      </c>
      <c r="S2415" t="s">
        <v>202</v>
      </c>
      <c r="T2415" t="s">
        <v>203</v>
      </c>
      <c r="U2415" t="s">
        <v>3657</v>
      </c>
      <c r="V2415" t="s">
        <v>3658</v>
      </c>
      <c r="W2415" t="s">
        <v>658</v>
      </c>
    </row>
    <row r="2416" spans="1:23" x14ac:dyDescent="0.25">
      <c r="A2416" s="15">
        <v>43285</v>
      </c>
      <c r="B2416" t="s">
        <v>213</v>
      </c>
      <c r="C2416" t="s">
        <v>212</v>
      </c>
      <c r="E2416" t="s">
        <v>195</v>
      </c>
      <c r="F2416">
        <v>89.95</v>
      </c>
      <c r="G2416">
        <v>89.95</v>
      </c>
      <c r="H2416" t="s">
        <v>196</v>
      </c>
      <c r="I2416" t="s">
        <v>197</v>
      </c>
      <c r="J2416">
        <v>89.95</v>
      </c>
      <c r="K2416">
        <v>89.95</v>
      </c>
      <c r="L2416" t="s">
        <v>213</v>
      </c>
      <c r="M2416" t="s">
        <v>198</v>
      </c>
      <c r="N2416" t="s">
        <v>1128</v>
      </c>
      <c r="O2416">
        <v>0</v>
      </c>
      <c r="P2416" t="s">
        <v>200</v>
      </c>
      <c r="Q2416">
        <v>54319</v>
      </c>
      <c r="R2416" t="s">
        <v>201</v>
      </c>
      <c r="S2416" t="s">
        <v>202</v>
      </c>
      <c r="T2416" t="s">
        <v>203</v>
      </c>
      <c r="U2416" t="s">
        <v>3659</v>
      </c>
      <c r="V2416" t="s">
        <v>3660</v>
      </c>
      <c r="W2416" t="s">
        <v>658</v>
      </c>
    </row>
    <row r="2417" spans="1:23" x14ac:dyDescent="0.25">
      <c r="A2417" s="15">
        <v>43285</v>
      </c>
      <c r="B2417" t="s">
        <v>262</v>
      </c>
      <c r="C2417" t="s">
        <v>208</v>
      </c>
      <c r="E2417" t="s">
        <v>195</v>
      </c>
      <c r="F2417">
        <v>24.78</v>
      </c>
      <c r="G2417">
        <v>24.78</v>
      </c>
      <c r="H2417" t="s">
        <v>196</v>
      </c>
      <c r="I2417" t="s">
        <v>197</v>
      </c>
      <c r="J2417">
        <v>24.78</v>
      </c>
      <c r="K2417">
        <v>24.78</v>
      </c>
      <c r="L2417" t="s">
        <v>262</v>
      </c>
      <c r="M2417" t="s">
        <v>198</v>
      </c>
      <c r="N2417" t="s">
        <v>245</v>
      </c>
      <c r="O2417">
        <v>0</v>
      </c>
      <c r="P2417" t="s">
        <v>200</v>
      </c>
      <c r="Q2417">
        <v>54365</v>
      </c>
      <c r="R2417" t="s">
        <v>201</v>
      </c>
      <c r="S2417" t="s">
        <v>202</v>
      </c>
      <c r="T2417" t="s">
        <v>203</v>
      </c>
      <c r="U2417" t="s">
        <v>3661</v>
      </c>
      <c r="V2417" t="s">
        <v>3662</v>
      </c>
      <c r="W2417" t="s">
        <v>658</v>
      </c>
    </row>
    <row r="2418" spans="1:23" x14ac:dyDescent="0.25">
      <c r="A2418" s="15">
        <v>43285</v>
      </c>
      <c r="B2418" t="s">
        <v>262</v>
      </c>
      <c r="C2418" t="s">
        <v>211</v>
      </c>
      <c r="E2418" t="s">
        <v>195</v>
      </c>
      <c r="F2418">
        <v>8.32</v>
      </c>
      <c r="G2418">
        <v>8.32</v>
      </c>
      <c r="H2418" t="s">
        <v>196</v>
      </c>
      <c r="I2418" t="s">
        <v>197</v>
      </c>
      <c r="J2418">
        <v>8.32</v>
      </c>
      <c r="K2418">
        <v>8.32</v>
      </c>
      <c r="L2418" t="s">
        <v>262</v>
      </c>
      <c r="M2418" t="s">
        <v>198</v>
      </c>
      <c r="N2418" t="s">
        <v>276</v>
      </c>
      <c r="O2418">
        <v>0</v>
      </c>
      <c r="P2418" t="s">
        <v>200</v>
      </c>
      <c r="Q2418">
        <v>54367</v>
      </c>
      <c r="R2418" t="s">
        <v>201</v>
      </c>
      <c r="S2418" t="s">
        <v>202</v>
      </c>
      <c r="T2418" t="s">
        <v>203</v>
      </c>
      <c r="U2418" t="s">
        <v>3663</v>
      </c>
      <c r="V2418" t="s">
        <v>3664</v>
      </c>
      <c r="W2418" t="s">
        <v>658</v>
      </c>
    </row>
    <row r="2419" spans="1:23" x14ac:dyDescent="0.25">
      <c r="A2419" s="15">
        <v>43285</v>
      </c>
      <c r="B2419" t="s">
        <v>262</v>
      </c>
      <c r="C2419" t="s">
        <v>212</v>
      </c>
      <c r="E2419" t="s">
        <v>195</v>
      </c>
      <c r="F2419">
        <v>23.61</v>
      </c>
      <c r="G2419">
        <v>23.61</v>
      </c>
      <c r="H2419" t="s">
        <v>196</v>
      </c>
      <c r="I2419" t="s">
        <v>197</v>
      </c>
      <c r="J2419">
        <v>23.61</v>
      </c>
      <c r="K2419">
        <v>23.61</v>
      </c>
      <c r="L2419" t="s">
        <v>262</v>
      </c>
      <c r="M2419" t="s">
        <v>198</v>
      </c>
      <c r="N2419" t="s">
        <v>265</v>
      </c>
      <c r="O2419">
        <v>0</v>
      </c>
      <c r="P2419" t="s">
        <v>200</v>
      </c>
      <c r="Q2419">
        <v>54369</v>
      </c>
      <c r="R2419" t="s">
        <v>201</v>
      </c>
      <c r="S2419" t="s">
        <v>202</v>
      </c>
      <c r="T2419" t="s">
        <v>203</v>
      </c>
      <c r="U2419" t="s">
        <v>3665</v>
      </c>
      <c r="V2419" t="s">
        <v>3666</v>
      </c>
      <c r="W2419" t="s">
        <v>658</v>
      </c>
    </row>
    <row r="2420" spans="1:23" x14ac:dyDescent="0.25">
      <c r="A2420" s="15">
        <v>43285</v>
      </c>
      <c r="B2420" t="s">
        <v>262</v>
      </c>
      <c r="C2420" t="s">
        <v>194</v>
      </c>
      <c r="E2420" t="s">
        <v>195</v>
      </c>
      <c r="F2420">
        <v>45.51</v>
      </c>
      <c r="G2420">
        <v>45.51</v>
      </c>
      <c r="H2420" t="s">
        <v>196</v>
      </c>
      <c r="I2420" t="s">
        <v>197</v>
      </c>
      <c r="J2420">
        <v>45.51</v>
      </c>
      <c r="K2420">
        <v>45.51</v>
      </c>
      <c r="L2420" t="s">
        <v>262</v>
      </c>
      <c r="M2420" t="s">
        <v>198</v>
      </c>
      <c r="N2420" t="s">
        <v>254</v>
      </c>
      <c r="O2420">
        <v>0</v>
      </c>
      <c r="P2420" t="s">
        <v>200</v>
      </c>
      <c r="Q2420">
        <v>54374</v>
      </c>
      <c r="R2420" t="s">
        <v>201</v>
      </c>
      <c r="S2420" t="s">
        <v>202</v>
      </c>
      <c r="T2420" t="s">
        <v>203</v>
      </c>
      <c r="U2420" t="s">
        <v>3667</v>
      </c>
      <c r="V2420" t="s">
        <v>3668</v>
      </c>
      <c r="W2420" t="s">
        <v>658</v>
      </c>
    </row>
    <row r="2421" spans="1:23" x14ac:dyDescent="0.25">
      <c r="A2421" s="15">
        <v>43285</v>
      </c>
      <c r="B2421" t="s">
        <v>262</v>
      </c>
      <c r="C2421" t="s">
        <v>207</v>
      </c>
      <c r="E2421" t="s">
        <v>195</v>
      </c>
      <c r="F2421">
        <v>5.42</v>
      </c>
      <c r="G2421">
        <v>5.42</v>
      </c>
      <c r="H2421" t="s">
        <v>196</v>
      </c>
      <c r="I2421" t="s">
        <v>197</v>
      </c>
      <c r="J2421">
        <v>5.42</v>
      </c>
      <c r="K2421">
        <v>5.42</v>
      </c>
      <c r="L2421" t="s">
        <v>262</v>
      </c>
      <c r="M2421" t="s">
        <v>198</v>
      </c>
      <c r="N2421" t="s">
        <v>270</v>
      </c>
      <c r="O2421">
        <v>0</v>
      </c>
      <c r="P2421" t="s">
        <v>200</v>
      </c>
      <c r="Q2421">
        <v>54407</v>
      </c>
      <c r="R2421" t="s">
        <v>201</v>
      </c>
      <c r="S2421" t="s">
        <v>202</v>
      </c>
      <c r="T2421" t="s">
        <v>203</v>
      </c>
      <c r="U2421" t="s">
        <v>3669</v>
      </c>
      <c r="V2421" t="s">
        <v>3670</v>
      </c>
      <c r="W2421" t="s">
        <v>658</v>
      </c>
    </row>
    <row r="2422" spans="1:23" x14ac:dyDescent="0.25">
      <c r="A2422" s="15">
        <v>43285</v>
      </c>
      <c r="B2422" t="s">
        <v>310</v>
      </c>
      <c r="C2422" t="s">
        <v>194</v>
      </c>
      <c r="E2422" t="s">
        <v>195</v>
      </c>
      <c r="F2422">
        <v>6.95</v>
      </c>
      <c r="G2422">
        <v>6.95</v>
      </c>
      <c r="H2422" t="s">
        <v>196</v>
      </c>
      <c r="I2422" t="s">
        <v>197</v>
      </c>
      <c r="J2422">
        <v>6.95</v>
      </c>
      <c r="K2422">
        <v>6.95</v>
      </c>
      <c r="L2422" t="s">
        <v>310</v>
      </c>
      <c r="M2422" t="s">
        <v>198</v>
      </c>
      <c r="N2422" t="s">
        <v>307</v>
      </c>
      <c r="O2422">
        <v>0</v>
      </c>
      <c r="P2422" t="s">
        <v>200</v>
      </c>
      <c r="Q2422">
        <v>54409</v>
      </c>
      <c r="R2422" t="s">
        <v>201</v>
      </c>
      <c r="S2422" t="s">
        <v>202</v>
      </c>
      <c r="T2422" t="s">
        <v>203</v>
      </c>
      <c r="U2422" t="s">
        <v>3671</v>
      </c>
      <c r="V2422" t="s">
        <v>3672</v>
      </c>
      <c r="W2422" t="s">
        <v>658</v>
      </c>
    </row>
    <row r="2423" spans="1:23" x14ac:dyDescent="0.25">
      <c r="A2423" s="15">
        <v>43285</v>
      </c>
      <c r="B2423" t="s">
        <v>3673</v>
      </c>
      <c r="C2423" t="s">
        <v>208</v>
      </c>
      <c r="E2423" t="s">
        <v>195</v>
      </c>
      <c r="F2423">
        <v>565</v>
      </c>
      <c r="G2423">
        <v>565</v>
      </c>
      <c r="H2423" t="s">
        <v>196</v>
      </c>
      <c r="I2423" t="s">
        <v>197</v>
      </c>
      <c r="J2423">
        <v>565</v>
      </c>
      <c r="K2423">
        <v>565</v>
      </c>
      <c r="L2423" t="s">
        <v>3673</v>
      </c>
      <c r="M2423" t="s">
        <v>198</v>
      </c>
      <c r="N2423" t="s">
        <v>199</v>
      </c>
      <c r="O2423">
        <v>0</v>
      </c>
      <c r="P2423" t="s">
        <v>200</v>
      </c>
      <c r="Q2423">
        <v>54387</v>
      </c>
      <c r="R2423" t="s">
        <v>201</v>
      </c>
      <c r="S2423" t="s">
        <v>202</v>
      </c>
      <c r="T2423" t="s">
        <v>203</v>
      </c>
      <c r="U2423" t="s">
        <v>3674</v>
      </c>
      <c r="V2423" t="s">
        <v>3675</v>
      </c>
      <c r="W2423" t="s">
        <v>658</v>
      </c>
    </row>
    <row r="2424" spans="1:23" x14ac:dyDescent="0.25">
      <c r="A2424" s="15">
        <v>43285</v>
      </c>
      <c r="B2424" t="s">
        <v>3673</v>
      </c>
      <c r="C2424" t="s">
        <v>212</v>
      </c>
      <c r="E2424" t="s">
        <v>195</v>
      </c>
      <c r="F2424">
        <v>226</v>
      </c>
      <c r="G2424">
        <v>226</v>
      </c>
      <c r="H2424" t="s">
        <v>196</v>
      </c>
      <c r="I2424" t="s">
        <v>197</v>
      </c>
      <c r="J2424">
        <v>226</v>
      </c>
      <c r="K2424">
        <v>226</v>
      </c>
      <c r="L2424" t="s">
        <v>3673</v>
      </c>
      <c r="M2424" t="s">
        <v>198</v>
      </c>
      <c r="N2424" t="s">
        <v>199</v>
      </c>
      <c r="O2424">
        <v>0</v>
      </c>
      <c r="P2424" t="s">
        <v>200</v>
      </c>
      <c r="Q2424">
        <v>54387</v>
      </c>
      <c r="R2424" t="s">
        <v>201</v>
      </c>
      <c r="S2424" t="s">
        <v>202</v>
      </c>
      <c r="T2424" t="s">
        <v>203</v>
      </c>
      <c r="U2424" t="s">
        <v>3674</v>
      </c>
      <c r="V2424" t="s">
        <v>3675</v>
      </c>
      <c r="W2424" t="s">
        <v>658</v>
      </c>
    </row>
    <row r="2425" spans="1:23" x14ac:dyDescent="0.25">
      <c r="A2425" s="15">
        <v>43285</v>
      </c>
      <c r="B2425" t="s">
        <v>3673</v>
      </c>
      <c r="C2425" t="s">
        <v>211</v>
      </c>
      <c r="E2425" t="s">
        <v>195</v>
      </c>
      <c r="F2425">
        <v>114</v>
      </c>
      <c r="G2425">
        <v>114</v>
      </c>
      <c r="H2425" t="s">
        <v>196</v>
      </c>
      <c r="I2425" t="s">
        <v>197</v>
      </c>
      <c r="J2425">
        <v>114</v>
      </c>
      <c r="K2425">
        <v>114</v>
      </c>
      <c r="L2425" t="s">
        <v>3673</v>
      </c>
      <c r="M2425" t="s">
        <v>198</v>
      </c>
      <c r="N2425" t="s">
        <v>199</v>
      </c>
      <c r="O2425">
        <v>0</v>
      </c>
      <c r="P2425" t="s">
        <v>200</v>
      </c>
      <c r="Q2425">
        <v>54387</v>
      </c>
      <c r="R2425" t="s">
        <v>201</v>
      </c>
      <c r="S2425" t="s">
        <v>202</v>
      </c>
      <c r="T2425" t="s">
        <v>203</v>
      </c>
      <c r="U2425" t="s">
        <v>3674</v>
      </c>
      <c r="V2425" t="s">
        <v>3675</v>
      </c>
      <c r="W2425" t="s">
        <v>658</v>
      </c>
    </row>
    <row r="2426" spans="1:23" x14ac:dyDescent="0.25">
      <c r="A2426" s="15">
        <v>43285</v>
      </c>
      <c r="B2426" t="s">
        <v>3673</v>
      </c>
      <c r="C2426" t="s">
        <v>208</v>
      </c>
      <c r="E2426" t="s">
        <v>195</v>
      </c>
      <c r="F2426">
        <v>532.19000000000005</v>
      </c>
      <c r="G2426">
        <v>532.19000000000005</v>
      </c>
      <c r="H2426" t="s">
        <v>196</v>
      </c>
      <c r="I2426" t="s">
        <v>197</v>
      </c>
      <c r="J2426">
        <v>532.19000000000005</v>
      </c>
      <c r="K2426">
        <v>532.19000000000005</v>
      </c>
      <c r="L2426" t="s">
        <v>3673</v>
      </c>
      <c r="M2426" t="s">
        <v>198</v>
      </c>
      <c r="N2426" t="s">
        <v>199</v>
      </c>
      <c r="O2426">
        <v>0</v>
      </c>
      <c r="P2426" t="s">
        <v>200</v>
      </c>
      <c r="Q2426">
        <v>54388</v>
      </c>
      <c r="R2426" t="s">
        <v>201</v>
      </c>
      <c r="S2426" t="s">
        <v>202</v>
      </c>
      <c r="T2426" t="s">
        <v>203</v>
      </c>
      <c r="U2426" t="s">
        <v>3676</v>
      </c>
      <c r="V2426" t="s">
        <v>3677</v>
      </c>
      <c r="W2426" t="s">
        <v>658</v>
      </c>
    </row>
    <row r="2427" spans="1:23" x14ac:dyDescent="0.25">
      <c r="A2427" s="15">
        <v>43285</v>
      </c>
      <c r="B2427" t="s">
        <v>3673</v>
      </c>
      <c r="C2427" t="s">
        <v>212</v>
      </c>
      <c r="E2427" t="s">
        <v>195</v>
      </c>
      <c r="F2427">
        <v>212.88</v>
      </c>
      <c r="G2427">
        <v>212.88</v>
      </c>
      <c r="H2427" t="s">
        <v>196</v>
      </c>
      <c r="I2427" t="s">
        <v>197</v>
      </c>
      <c r="J2427">
        <v>212.88</v>
      </c>
      <c r="K2427">
        <v>212.88</v>
      </c>
      <c r="L2427" t="s">
        <v>3673</v>
      </c>
      <c r="M2427" t="s">
        <v>198</v>
      </c>
      <c r="N2427" t="s">
        <v>199</v>
      </c>
      <c r="O2427">
        <v>0</v>
      </c>
      <c r="P2427" t="s">
        <v>200</v>
      </c>
      <c r="Q2427">
        <v>54388</v>
      </c>
      <c r="R2427" t="s">
        <v>201</v>
      </c>
      <c r="S2427" t="s">
        <v>202</v>
      </c>
      <c r="T2427" t="s">
        <v>203</v>
      </c>
      <c r="U2427" t="s">
        <v>3676</v>
      </c>
      <c r="V2427" t="s">
        <v>3677</v>
      </c>
      <c r="W2427" t="s">
        <v>658</v>
      </c>
    </row>
    <row r="2428" spans="1:23" x14ac:dyDescent="0.25">
      <c r="A2428" s="15">
        <v>43285</v>
      </c>
      <c r="B2428" t="s">
        <v>3673</v>
      </c>
      <c r="C2428" t="s">
        <v>211</v>
      </c>
      <c r="E2428" t="s">
        <v>195</v>
      </c>
      <c r="F2428">
        <v>106.44</v>
      </c>
      <c r="G2428">
        <v>106.44</v>
      </c>
      <c r="H2428" t="s">
        <v>196</v>
      </c>
      <c r="I2428" t="s">
        <v>197</v>
      </c>
      <c r="J2428">
        <v>106.44</v>
      </c>
      <c r="K2428">
        <v>106.44</v>
      </c>
      <c r="L2428" t="s">
        <v>3673</v>
      </c>
      <c r="M2428" t="s">
        <v>198</v>
      </c>
      <c r="N2428" t="s">
        <v>199</v>
      </c>
      <c r="O2428">
        <v>0</v>
      </c>
      <c r="P2428" t="s">
        <v>200</v>
      </c>
      <c r="Q2428">
        <v>54388</v>
      </c>
      <c r="R2428" t="s">
        <v>201</v>
      </c>
      <c r="S2428" t="s">
        <v>202</v>
      </c>
      <c r="T2428" t="s">
        <v>203</v>
      </c>
      <c r="U2428" t="s">
        <v>3676</v>
      </c>
      <c r="V2428" t="s">
        <v>3677</v>
      </c>
      <c r="W2428" t="s">
        <v>658</v>
      </c>
    </row>
    <row r="2429" spans="1:23" x14ac:dyDescent="0.25">
      <c r="A2429" s="15">
        <v>43285</v>
      </c>
      <c r="B2429" t="s">
        <v>257</v>
      </c>
      <c r="C2429" t="s">
        <v>212</v>
      </c>
      <c r="E2429" t="s">
        <v>195</v>
      </c>
      <c r="F2429">
        <v>23</v>
      </c>
      <c r="G2429">
        <v>23</v>
      </c>
      <c r="H2429" t="s">
        <v>196</v>
      </c>
      <c r="I2429" t="s">
        <v>197</v>
      </c>
      <c r="J2429">
        <v>23</v>
      </c>
      <c r="K2429">
        <v>23</v>
      </c>
      <c r="L2429" t="s">
        <v>257</v>
      </c>
      <c r="M2429" t="s">
        <v>198</v>
      </c>
      <c r="N2429" t="s">
        <v>199</v>
      </c>
      <c r="O2429">
        <v>0</v>
      </c>
      <c r="P2429" t="s">
        <v>200</v>
      </c>
      <c r="Q2429">
        <v>54847</v>
      </c>
      <c r="R2429" t="s">
        <v>201</v>
      </c>
      <c r="S2429" t="s">
        <v>202</v>
      </c>
      <c r="T2429" t="s">
        <v>203</v>
      </c>
      <c r="U2429" t="s">
        <v>3678</v>
      </c>
      <c r="V2429" t="s">
        <v>3679</v>
      </c>
      <c r="W2429" t="s">
        <v>658</v>
      </c>
    </row>
    <row r="2430" spans="1:23" x14ac:dyDescent="0.25">
      <c r="A2430" s="15">
        <v>43285</v>
      </c>
      <c r="B2430" t="s">
        <v>213</v>
      </c>
      <c r="C2430" t="s">
        <v>208</v>
      </c>
      <c r="E2430" t="s">
        <v>195</v>
      </c>
      <c r="F2430">
        <v>11.51</v>
      </c>
      <c r="G2430">
        <v>11.51</v>
      </c>
      <c r="H2430" t="s">
        <v>196</v>
      </c>
      <c r="I2430" t="s">
        <v>197</v>
      </c>
      <c r="J2430">
        <v>11.51</v>
      </c>
      <c r="K2430">
        <v>11.51</v>
      </c>
      <c r="L2430" t="s">
        <v>213</v>
      </c>
      <c r="M2430" t="s">
        <v>198</v>
      </c>
      <c r="N2430" t="s">
        <v>307</v>
      </c>
      <c r="O2430">
        <v>0</v>
      </c>
      <c r="P2430" t="s">
        <v>200</v>
      </c>
      <c r="Q2430">
        <v>54922</v>
      </c>
      <c r="R2430" t="s">
        <v>201</v>
      </c>
      <c r="S2430" t="s">
        <v>202</v>
      </c>
      <c r="T2430" t="s">
        <v>203</v>
      </c>
      <c r="U2430" t="s">
        <v>3680</v>
      </c>
      <c r="V2430" t="s">
        <v>3681</v>
      </c>
      <c r="W2430" t="s">
        <v>658</v>
      </c>
    </row>
    <row r="2431" spans="1:23" x14ac:dyDescent="0.25">
      <c r="A2431" s="15">
        <v>43285</v>
      </c>
      <c r="B2431" t="s">
        <v>213</v>
      </c>
      <c r="C2431" t="s">
        <v>211</v>
      </c>
      <c r="E2431" t="s">
        <v>195</v>
      </c>
      <c r="F2431">
        <v>11.51</v>
      </c>
      <c r="G2431">
        <v>11.51</v>
      </c>
      <c r="H2431" t="s">
        <v>196</v>
      </c>
      <c r="I2431" t="s">
        <v>197</v>
      </c>
      <c r="J2431">
        <v>11.51</v>
      </c>
      <c r="K2431">
        <v>11.51</v>
      </c>
      <c r="L2431" t="s">
        <v>213</v>
      </c>
      <c r="M2431" t="s">
        <v>198</v>
      </c>
      <c r="N2431" t="s">
        <v>307</v>
      </c>
      <c r="O2431">
        <v>0</v>
      </c>
      <c r="P2431" t="s">
        <v>200</v>
      </c>
      <c r="Q2431">
        <v>54922</v>
      </c>
      <c r="R2431" t="s">
        <v>201</v>
      </c>
      <c r="S2431" t="s">
        <v>202</v>
      </c>
      <c r="T2431" t="s">
        <v>203</v>
      </c>
      <c r="U2431" t="s">
        <v>3680</v>
      </c>
      <c r="V2431" t="s">
        <v>3681</v>
      </c>
      <c r="W2431" t="s">
        <v>658</v>
      </c>
    </row>
    <row r="2432" spans="1:23" x14ac:dyDescent="0.25">
      <c r="A2432" s="15">
        <v>43285</v>
      </c>
      <c r="B2432" t="s">
        <v>213</v>
      </c>
      <c r="C2432" t="s">
        <v>212</v>
      </c>
      <c r="E2432" t="s">
        <v>195</v>
      </c>
      <c r="F2432">
        <v>11.51</v>
      </c>
      <c r="G2432">
        <v>11.51</v>
      </c>
      <c r="H2432" t="s">
        <v>196</v>
      </c>
      <c r="I2432" t="s">
        <v>197</v>
      </c>
      <c r="J2432">
        <v>11.51</v>
      </c>
      <c r="K2432">
        <v>11.51</v>
      </c>
      <c r="L2432" t="s">
        <v>213</v>
      </c>
      <c r="M2432" t="s">
        <v>198</v>
      </c>
      <c r="N2432" t="s">
        <v>307</v>
      </c>
      <c r="O2432">
        <v>0</v>
      </c>
      <c r="P2432" t="s">
        <v>200</v>
      </c>
      <c r="Q2432">
        <v>54922</v>
      </c>
      <c r="R2432" t="s">
        <v>201</v>
      </c>
      <c r="S2432" t="s">
        <v>202</v>
      </c>
      <c r="T2432" t="s">
        <v>203</v>
      </c>
      <c r="U2432" t="s">
        <v>3680</v>
      </c>
      <c r="V2432" t="s">
        <v>3681</v>
      </c>
      <c r="W2432" t="s">
        <v>658</v>
      </c>
    </row>
    <row r="2433" spans="1:23" x14ac:dyDescent="0.25">
      <c r="A2433" s="15">
        <v>43285</v>
      </c>
      <c r="B2433" t="s">
        <v>213</v>
      </c>
      <c r="C2433" t="s">
        <v>194</v>
      </c>
      <c r="E2433" t="s">
        <v>195</v>
      </c>
      <c r="F2433">
        <v>11.51</v>
      </c>
      <c r="G2433">
        <v>11.51</v>
      </c>
      <c r="H2433" t="s">
        <v>196</v>
      </c>
      <c r="I2433" t="s">
        <v>197</v>
      </c>
      <c r="J2433">
        <v>11.51</v>
      </c>
      <c r="K2433">
        <v>11.51</v>
      </c>
      <c r="L2433" t="s">
        <v>213</v>
      </c>
      <c r="M2433" t="s">
        <v>198</v>
      </c>
      <c r="N2433" t="s">
        <v>307</v>
      </c>
      <c r="O2433">
        <v>0</v>
      </c>
      <c r="P2433" t="s">
        <v>200</v>
      </c>
      <c r="Q2433">
        <v>54922</v>
      </c>
      <c r="R2433" t="s">
        <v>201</v>
      </c>
      <c r="S2433" t="s">
        <v>202</v>
      </c>
      <c r="T2433" t="s">
        <v>203</v>
      </c>
      <c r="U2433" t="s">
        <v>3680</v>
      </c>
      <c r="V2433" t="s">
        <v>3681</v>
      </c>
      <c r="W2433" t="s">
        <v>658</v>
      </c>
    </row>
    <row r="2434" spans="1:23" x14ac:dyDescent="0.25">
      <c r="A2434" s="15">
        <v>43285</v>
      </c>
      <c r="B2434" t="s">
        <v>213</v>
      </c>
      <c r="C2434" t="s">
        <v>207</v>
      </c>
      <c r="E2434" t="s">
        <v>195</v>
      </c>
      <c r="F2434">
        <v>11.54</v>
      </c>
      <c r="G2434">
        <v>11.54</v>
      </c>
      <c r="H2434" t="s">
        <v>196</v>
      </c>
      <c r="I2434" t="s">
        <v>197</v>
      </c>
      <c r="J2434">
        <v>11.54</v>
      </c>
      <c r="K2434">
        <v>11.54</v>
      </c>
      <c r="L2434" t="s">
        <v>213</v>
      </c>
      <c r="M2434" t="s">
        <v>198</v>
      </c>
      <c r="N2434" t="s">
        <v>307</v>
      </c>
      <c r="O2434">
        <v>0</v>
      </c>
      <c r="P2434" t="s">
        <v>200</v>
      </c>
      <c r="Q2434">
        <v>54922</v>
      </c>
      <c r="R2434" t="s">
        <v>201</v>
      </c>
      <c r="S2434" t="s">
        <v>202</v>
      </c>
      <c r="T2434" t="s">
        <v>203</v>
      </c>
      <c r="U2434" t="s">
        <v>3680</v>
      </c>
      <c r="V2434" t="s">
        <v>3681</v>
      </c>
      <c r="W2434" t="s">
        <v>658</v>
      </c>
    </row>
    <row r="2435" spans="1:23" x14ac:dyDescent="0.25">
      <c r="A2435" s="15">
        <v>43285</v>
      </c>
      <c r="B2435" t="s">
        <v>213</v>
      </c>
      <c r="C2435" t="s">
        <v>208</v>
      </c>
      <c r="E2435" t="s">
        <v>195</v>
      </c>
      <c r="F2435">
        <v>0.53</v>
      </c>
      <c r="G2435">
        <v>0.53</v>
      </c>
      <c r="H2435" t="s">
        <v>196</v>
      </c>
      <c r="I2435" t="s">
        <v>197</v>
      </c>
      <c r="J2435">
        <v>0.53</v>
      </c>
      <c r="K2435">
        <v>0.53</v>
      </c>
      <c r="L2435" t="s">
        <v>213</v>
      </c>
      <c r="M2435" t="s">
        <v>198</v>
      </c>
      <c r="N2435" t="s">
        <v>307</v>
      </c>
      <c r="O2435">
        <v>0</v>
      </c>
      <c r="P2435" t="s">
        <v>200</v>
      </c>
      <c r="Q2435">
        <v>54923</v>
      </c>
      <c r="R2435" t="s">
        <v>201</v>
      </c>
      <c r="S2435" t="s">
        <v>202</v>
      </c>
      <c r="T2435" t="s">
        <v>203</v>
      </c>
      <c r="U2435" t="s">
        <v>3682</v>
      </c>
      <c r="V2435" t="s">
        <v>3683</v>
      </c>
      <c r="W2435" t="s">
        <v>658</v>
      </c>
    </row>
    <row r="2436" spans="1:23" x14ac:dyDescent="0.25">
      <c r="A2436" s="15">
        <v>43285</v>
      </c>
      <c r="B2436" t="s">
        <v>213</v>
      </c>
      <c r="C2436" t="s">
        <v>211</v>
      </c>
      <c r="E2436" t="s">
        <v>195</v>
      </c>
      <c r="F2436">
        <v>0.53</v>
      </c>
      <c r="G2436">
        <v>0.53</v>
      </c>
      <c r="H2436" t="s">
        <v>196</v>
      </c>
      <c r="I2436" t="s">
        <v>197</v>
      </c>
      <c r="J2436">
        <v>0.53</v>
      </c>
      <c r="K2436">
        <v>0.53</v>
      </c>
      <c r="L2436" t="s">
        <v>213</v>
      </c>
      <c r="M2436" t="s">
        <v>198</v>
      </c>
      <c r="N2436" t="s">
        <v>307</v>
      </c>
      <c r="O2436">
        <v>0</v>
      </c>
      <c r="P2436" t="s">
        <v>200</v>
      </c>
      <c r="Q2436">
        <v>54923</v>
      </c>
      <c r="R2436" t="s">
        <v>201</v>
      </c>
      <c r="S2436" t="s">
        <v>202</v>
      </c>
      <c r="T2436" t="s">
        <v>203</v>
      </c>
      <c r="U2436" t="s">
        <v>3682</v>
      </c>
      <c r="V2436" t="s">
        <v>3683</v>
      </c>
      <c r="W2436" t="s">
        <v>658</v>
      </c>
    </row>
    <row r="2437" spans="1:23" x14ac:dyDescent="0.25">
      <c r="A2437" s="15">
        <v>43285</v>
      </c>
      <c r="B2437" t="s">
        <v>213</v>
      </c>
      <c r="C2437" t="s">
        <v>212</v>
      </c>
      <c r="E2437" t="s">
        <v>195</v>
      </c>
      <c r="F2437">
        <v>0.53</v>
      </c>
      <c r="G2437">
        <v>0.53</v>
      </c>
      <c r="H2437" t="s">
        <v>196</v>
      </c>
      <c r="I2437" t="s">
        <v>197</v>
      </c>
      <c r="J2437">
        <v>0.53</v>
      </c>
      <c r="K2437">
        <v>0.53</v>
      </c>
      <c r="L2437" t="s">
        <v>213</v>
      </c>
      <c r="M2437" t="s">
        <v>198</v>
      </c>
      <c r="N2437" t="s">
        <v>307</v>
      </c>
      <c r="O2437">
        <v>0</v>
      </c>
      <c r="P2437" t="s">
        <v>200</v>
      </c>
      <c r="Q2437">
        <v>54923</v>
      </c>
      <c r="R2437" t="s">
        <v>201</v>
      </c>
      <c r="S2437" t="s">
        <v>202</v>
      </c>
      <c r="T2437" t="s">
        <v>203</v>
      </c>
      <c r="U2437" t="s">
        <v>3682</v>
      </c>
      <c r="V2437" t="s">
        <v>3683</v>
      </c>
      <c r="W2437" t="s">
        <v>658</v>
      </c>
    </row>
    <row r="2438" spans="1:23" x14ac:dyDescent="0.25">
      <c r="A2438" s="15">
        <v>43285</v>
      </c>
      <c r="B2438" t="s">
        <v>213</v>
      </c>
      <c r="C2438" t="s">
        <v>194</v>
      </c>
      <c r="E2438" t="s">
        <v>195</v>
      </c>
      <c r="F2438">
        <v>0.53</v>
      </c>
      <c r="G2438">
        <v>0.53</v>
      </c>
      <c r="H2438" t="s">
        <v>196</v>
      </c>
      <c r="I2438" t="s">
        <v>197</v>
      </c>
      <c r="J2438">
        <v>0.53</v>
      </c>
      <c r="K2438">
        <v>0.53</v>
      </c>
      <c r="L2438" t="s">
        <v>213</v>
      </c>
      <c r="M2438" t="s">
        <v>198</v>
      </c>
      <c r="N2438" t="s">
        <v>307</v>
      </c>
      <c r="O2438">
        <v>0</v>
      </c>
      <c r="P2438" t="s">
        <v>200</v>
      </c>
      <c r="Q2438">
        <v>54923</v>
      </c>
      <c r="R2438" t="s">
        <v>201</v>
      </c>
      <c r="S2438" t="s">
        <v>202</v>
      </c>
      <c r="T2438" t="s">
        <v>203</v>
      </c>
      <c r="U2438" t="s">
        <v>3682</v>
      </c>
      <c r="V2438" t="s">
        <v>3683</v>
      </c>
      <c r="W2438" t="s">
        <v>658</v>
      </c>
    </row>
    <row r="2439" spans="1:23" x14ac:dyDescent="0.25">
      <c r="A2439" s="15">
        <v>43285</v>
      </c>
      <c r="B2439" t="s">
        <v>213</v>
      </c>
      <c r="C2439" t="s">
        <v>207</v>
      </c>
      <c r="E2439" t="s">
        <v>195</v>
      </c>
      <c r="F2439">
        <v>0.52</v>
      </c>
      <c r="G2439">
        <v>0.52</v>
      </c>
      <c r="H2439" t="s">
        <v>196</v>
      </c>
      <c r="I2439" t="s">
        <v>197</v>
      </c>
      <c r="J2439">
        <v>0.52</v>
      </c>
      <c r="K2439">
        <v>0.52</v>
      </c>
      <c r="L2439" t="s">
        <v>213</v>
      </c>
      <c r="M2439" t="s">
        <v>198</v>
      </c>
      <c r="N2439" t="s">
        <v>307</v>
      </c>
      <c r="O2439">
        <v>0</v>
      </c>
      <c r="P2439" t="s">
        <v>200</v>
      </c>
      <c r="Q2439">
        <v>54923</v>
      </c>
      <c r="R2439" t="s">
        <v>201</v>
      </c>
      <c r="S2439" t="s">
        <v>202</v>
      </c>
      <c r="T2439" t="s">
        <v>203</v>
      </c>
      <c r="U2439" t="s">
        <v>3682</v>
      </c>
      <c r="V2439" t="s">
        <v>3683</v>
      </c>
      <c r="W2439" t="s">
        <v>658</v>
      </c>
    </row>
    <row r="2440" spans="1:23" x14ac:dyDescent="0.25">
      <c r="A2440" s="15">
        <v>43286</v>
      </c>
      <c r="B2440" t="s">
        <v>273</v>
      </c>
      <c r="C2440" t="s">
        <v>208</v>
      </c>
      <c r="E2440" t="s">
        <v>195</v>
      </c>
      <c r="F2440">
        <v>31.44</v>
      </c>
      <c r="G2440">
        <v>31.44</v>
      </c>
      <c r="H2440" t="s">
        <v>196</v>
      </c>
      <c r="I2440" t="s">
        <v>197</v>
      </c>
      <c r="J2440">
        <v>31.44</v>
      </c>
      <c r="K2440">
        <v>31.44</v>
      </c>
      <c r="L2440" t="s">
        <v>273</v>
      </c>
      <c r="M2440" t="s">
        <v>198</v>
      </c>
      <c r="N2440" t="s">
        <v>245</v>
      </c>
      <c r="O2440">
        <v>0</v>
      </c>
      <c r="P2440" t="s">
        <v>200</v>
      </c>
      <c r="Q2440">
        <v>54366</v>
      </c>
      <c r="R2440" t="s">
        <v>201</v>
      </c>
      <c r="S2440" t="s">
        <v>202</v>
      </c>
      <c r="T2440" t="s">
        <v>203</v>
      </c>
      <c r="U2440" t="s">
        <v>3684</v>
      </c>
      <c r="V2440" t="s">
        <v>3685</v>
      </c>
      <c r="W2440" t="s">
        <v>658</v>
      </c>
    </row>
    <row r="2441" spans="1:23" x14ac:dyDescent="0.25">
      <c r="A2441" s="15">
        <v>43286</v>
      </c>
      <c r="B2441" t="s">
        <v>273</v>
      </c>
      <c r="C2441" t="s">
        <v>211</v>
      </c>
      <c r="E2441" t="s">
        <v>195</v>
      </c>
      <c r="F2441">
        <v>30.65</v>
      </c>
      <c r="G2441">
        <v>30.65</v>
      </c>
      <c r="H2441" t="s">
        <v>196</v>
      </c>
      <c r="I2441" t="s">
        <v>197</v>
      </c>
      <c r="J2441">
        <v>30.65</v>
      </c>
      <c r="K2441">
        <v>30.65</v>
      </c>
      <c r="L2441" t="s">
        <v>273</v>
      </c>
      <c r="M2441" t="s">
        <v>198</v>
      </c>
      <c r="N2441" t="s">
        <v>276</v>
      </c>
      <c r="O2441">
        <v>0</v>
      </c>
      <c r="P2441" t="s">
        <v>200</v>
      </c>
      <c r="Q2441">
        <v>54368</v>
      </c>
      <c r="R2441" t="s">
        <v>201</v>
      </c>
      <c r="S2441" t="s">
        <v>202</v>
      </c>
      <c r="T2441" t="s">
        <v>203</v>
      </c>
      <c r="U2441" t="s">
        <v>3686</v>
      </c>
      <c r="V2441" t="s">
        <v>3687</v>
      </c>
      <c r="W2441" t="s">
        <v>658</v>
      </c>
    </row>
    <row r="2442" spans="1:23" x14ac:dyDescent="0.25">
      <c r="A2442" s="15">
        <v>43286</v>
      </c>
      <c r="B2442" t="s">
        <v>273</v>
      </c>
      <c r="C2442" t="s">
        <v>212</v>
      </c>
      <c r="E2442" t="s">
        <v>195</v>
      </c>
      <c r="F2442">
        <v>30.65</v>
      </c>
      <c r="G2442">
        <v>30.65</v>
      </c>
      <c r="H2442" t="s">
        <v>196</v>
      </c>
      <c r="I2442" t="s">
        <v>197</v>
      </c>
      <c r="J2442">
        <v>30.65</v>
      </c>
      <c r="K2442">
        <v>30.65</v>
      </c>
      <c r="L2442" t="s">
        <v>273</v>
      </c>
      <c r="M2442" t="s">
        <v>198</v>
      </c>
      <c r="N2442" t="s">
        <v>265</v>
      </c>
      <c r="O2442">
        <v>0</v>
      </c>
      <c r="P2442" t="s">
        <v>200</v>
      </c>
      <c r="Q2442">
        <v>54370</v>
      </c>
      <c r="R2442" t="s">
        <v>201</v>
      </c>
      <c r="S2442" t="s">
        <v>202</v>
      </c>
      <c r="T2442" t="s">
        <v>203</v>
      </c>
      <c r="U2442" t="s">
        <v>3688</v>
      </c>
      <c r="V2442" t="s">
        <v>3689</v>
      </c>
      <c r="W2442" t="s">
        <v>658</v>
      </c>
    </row>
    <row r="2443" spans="1:23" x14ac:dyDescent="0.25">
      <c r="A2443" s="15">
        <v>43286</v>
      </c>
      <c r="B2443" t="s">
        <v>273</v>
      </c>
      <c r="C2443" t="s">
        <v>194</v>
      </c>
      <c r="E2443" t="s">
        <v>195</v>
      </c>
      <c r="F2443">
        <v>12.36</v>
      </c>
      <c r="G2443">
        <v>12.36</v>
      </c>
      <c r="H2443" t="s">
        <v>196</v>
      </c>
      <c r="I2443" t="s">
        <v>197</v>
      </c>
      <c r="J2443">
        <v>12.36</v>
      </c>
      <c r="K2443">
        <v>12.36</v>
      </c>
      <c r="L2443" t="s">
        <v>273</v>
      </c>
      <c r="M2443" t="s">
        <v>198</v>
      </c>
      <c r="N2443" t="s">
        <v>254</v>
      </c>
      <c r="O2443">
        <v>0</v>
      </c>
      <c r="P2443" t="s">
        <v>200</v>
      </c>
      <c r="Q2443">
        <v>54375</v>
      </c>
      <c r="R2443" t="s">
        <v>201</v>
      </c>
      <c r="S2443" t="s">
        <v>202</v>
      </c>
      <c r="T2443" t="s">
        <v>203</v>
      </c>
      <c r="U2443" t="s">
        <v>3690</v>
      </c>
      <c r="V2443" t="s">
        <v>3691</v>
      </c>
      <c r="W2443" t="s">
        <v>658</v>
      </c>
    </row>
    <row r="2444" spans="1:23" x14ac:dyDescent="0.25">
      <c r="A2444" s="15">
        <v>43286</v>
      </c>
      <c r="B2444" t="s">
        <v>273</v>
      </c>
      <c r="C2444" t="s">
        <v>207</v>
      </c>
      <c r="E2444" t="s">
        <v>195</v>
      </c>
      <c r="F2444">
        <v>27.19</v>
      </c>
      <c r="G2444">
        <v>27.19</v>
      </c>
      <c r="H2444" t="s">
        <v>196</v>
      </c>
      <c r="I2444" t="s">
        <v>197</v>
      </c>
      <c r="J2444">
        <v>27.19</v>
      </c>
      <c r="K2444">
        <v>27.19</v>
      </c>
      <c r="L2444" t="s">
        <v>273</v>
      </c>
      <c r="M2444" t="s">
        <v>198</v>
      </c>
      <c r="N2444" t="s">
        <v>270</v>
      </c>
      <c r="O2444">
        <v>0</v>
      </c>
      <c r="P2444" t="s">
        <v>200</v>
      </c>
      <c r="Q2444">
        <v>54408</v>
      </c>
      <c r="R2444" t="s">
        <v>201</v>
      </c>
      <c r="S2444" t="s">
        <v>202</v>
      </c>
      <c r="T2444" t="s">
        <v>203</v>
      </c>
      <c r="U2444" t="s">
        <v>3692</v>
      </c>
      <c r="V2444" t="s">
        <v>3693</v>
      </c>
      <c r="W2444" t="s">
        <v>658</v>
      </c>
    </row>
    <row r="2445" spans="1:23" x14ac:dyDescent="0.25">
      <c r="A2445" s="15">
        <v>43286</v>
      </c>
      <c r="B2445" t="s">
        <v>292</v>
      </c>
      <c r="C2445" t="s">
        <v>207</v>
      </c>
      <c r="E2445" t="s">
        <v>195</v>
      </c>
      <c r="F2445">
        <v>375.13</v>
      </c>
      <c r="G2445">
        <v>375.13</v>
      </c>
      <c r="H2445" t="s">
        <v>196</v>
      </c>
      <c r="I2445" t="s">
        <v>197</v>
      </c>
      <c r="J2445">
        <v>375.13</v>
      </c>
      <c r="K2445">
        <v>375.13</v>
      </c>
      <c r="L2445" t="s">
        <v>292</v>
      </c>
      <c r="M2445" t="s">
        <v>198</v>
      </c>
      <c r="N2445" t="s">
        <v>199</v>
      </c>
      <c r="O2445">
        <v>0</v>
      </c>
      <c r="P2445" t="s">
        <v>200</v>
      </c>
      <c r="Q2445">
        <v>54431</v>
      </c>
      <c r="R2445" t="s">
        <v>201</v>
      </c>
      <c r="S2445" t="s">
        <v>202</v>
      </c>
      <c r="T2445" t="s">
        <v>203</v>
      </c>
      <c r="U2445" t="s">
        <v>3694</v>
      </c>
      <c r="V2445" t="s">
        <v>3695</v>
      </c>
      <c r="W2445" t="s">
        <v>658</v>
      </c>
    </row>
    <row r="2446" spans="1:23" x14ac:dyDescent="0.25">
      <c r="A2446" s="15">
        <v>43286</v>
      </c>
      <c r="B2446" t="s">
        <v>306</v>
      </c>
      <c r="C2446" t="s">
        <v>194</v>
      </c>
      <c r="E2446" t="s">
        <v>195</v>
      </c>
      <c r="F2446">
        <v>8.65</v>
      </c>
      <c r="G2446">
        <v>8.65</v>
      </c>
      <c r="H2446" t="s">
        <v>196</v>
      </c>
      <c r="I2446" t="s">
        <v>197</v>
      </c>
      <c r="J2446">
        <v>8.65</v>
      </c>
      <c r="K2446">
        <v>8.65</v>
      </c>
      <c r="L2446" t="s">
        <v>306</v>
      </c>
      <c r="M2446" t="s">
        <v>198</v>
      </c>
      <c r="N2446" t="s">
        <v>307</v>
      </c>
      <c r="O2446">
        <v>0</v>
      </c>
      <c r="P2446" t="s">
        <v>200</v>
      </c>
      <c r="Q2446">
        <v>54454</v>
      </c>
      <c r="R2446" t="s">
        <v>201</v>
      </c>
      <c r="S2446" t="s">
        <v>202</v>
      </c>
      <c r="T2446" t="s">
        <v>203</v>
      </c>
      <c r="U2446" t="s">
        <v>3696</v>
      </c>
      <c r="V2446" t="s">
        <v>3697</v>
      </c>
      <c r="W2446" t="s">
        <v>658</v>
      </c>
    </row>
    <row r="2447" spans="1:23" x14ac:dyDescent="0.25">
      <c r="A2447" s="15">
        <v>43286</v>
      </c>
      <c r="B2447" t="s">
        <v>292</v>
      </c>
      <c r="C2447" t="s">
        <v>249</v>
      </c>
      <c r="E2447" t="s">
        <v>195</v>
      </c>
      <c r="F2447">
        <v>22</v>
      </c>
      <c r="G2447">
        <v>22</v>
      </c>
      <c r="H2447" t="s">
        <v>196</v>
      </c>
      <c r="I2447" t="s">
        <v>197</v>
      </c>
      <c r="J2447">
        <v>22</v>
      </c>
      <c r="K2447">
        <v>22</v>
      </c>
      <c r="L2447" t="s">
        <v>292</v>
      </c>
      <c r="M2447" t="s">
        <v>198</v>
      </c>
      <c r="N2447" t="s">
        <v>199</v>
      </c>
      <c r="O2447">
        <v>0</v>
      </c>
      <c r="P2447" t="s">
        <v>200</v>
      </c>
      <c r="Q2447">
        <v>54885</v>
      </c>
      <c r="R2447" t="s">
        <v>201</v>
      </c>
      <c r="S2447" t="s">
        <v>202</v>
      </c>
      <c r="T2447" t="s">
        <v>203</v>
      </c>
      <c r="U2447" t="s">
        <v>3698</v>
      </c>
      <c r="V2447" t="s">
        <v>3699</v>
      </c>
      <c r="W2447" t="s">
        <v>658</v>
      </c>
    </row>
    <row r="2448" spans="1:23" x14ac:dyDescent="0.25">
      <c r="A2448" s="15">
        <v>43286</v>
      </c>
      <c r="B2448" t="s">
        <v>3700</v>
      </c>
      <c r="C2448" t="s">
        <v>194</v>
      </c>
      <c r="E2448" t="s">
        <v>195</v>
      </c>
      <c r="F2448">
        <v>50</v>
      </c>
      <c r="G2448">
        <v>50</v>
      </c>
      <c r="H2448" t="s">
        <v>196</v>
      </c>
      <c r="I2448" t="s">
        <v>197</v>
      </c>
      <c r="J2448">
        <v>50</v>
      </c>
      <c r="K2448">
        <v>50</v>
      </c>
      <c r="L2448" t="s">
        <v>3700</v>
      </c>
      <c r="M2448" t="s">
        <v>198</v>
      </c>
      <c r="N2448" t="s">
        <v>199</v>
      </c>
      <c r="O2448">
        <v>0</v>
      </c>
      <c r="P2448" t="s">
        <v>200</v>
      </c>
      <c r="Q2448">
        <v>54886</v>
      </c>
      <c r="R2448" t="s">
        <v>201</v>
      </c>
      <c r="S2448" t="s">
        <v>202</v>
      </c>
      <c r="T2448" t="s">
        <v>203</v>
      </c>
      <c r="U2448" t="s">
        <v>3701</v>
      </c>
      <c r="V2448" t="s">
        <v>3702</v>
      </c>
      <c r="W2448" t="s">
        <v>658</v>
      </c>
    </row>
    <row r="2449" spans="1:23" x14ac:dyDescent="0.25">
      <c r="A2449" s="15">
        <v>43286</v>
      </c>
      <c r="B2449" t="s">
        <v>213</v>
      </c>
      <c r="C2449" t="s">
        <v>208</v>
      </c>
      <c r="E2449" t="s">
        <v>195</v>
      </c>
      <c r="F2449">
        <v>6.43</v>
      </c>
      <c r="G2449">
        <v>6.43</v>
      </c>
      <c r="H2449" t="s">
        <v>196</v>
      </c>
      <c r="I2449" t="s">
        <v>197</v>
      </c>
      <c r="J2449">
        <v>6.43</v>
      </c>
      <c r="K2449">
        <v>6.43</v>
      </c>
      <c r="L2449" t="s">
        <v>213</v>
      </c>
      <c r="M2449" t="s">
        <v>198</v>
      </c>
      <c r="N2449" t="s">
        <v>307</v>
      </c>
      <c r="O2449">
        <v>0</v>
      </c>
      <c r="P2449" t="s">
        <v>200</v>
      </c>
      <c r="Q2449">
        <v>54924</v>
      </c>
      <c r="R2449" t="s">
        <v>201</v>
      </c>
      <c r="S2449" t="s">
        <v>202</v>
      </c>
      <c r="T2449" t="s">
        <v>203</v>
      </c>
      <c r="U2449" t="s">
        <v>3703</v>
      </c>
      <c r="V2449" t="s">
        <v>3704</v>
      </c>
      <c r="W2449" t="s">
        <v>658</v>
      </c>
    </row>
    <row r="2450" spans="1:23" x14ac:dyDescent="0.25">
      <c r="A2450" s="15">
        <v>43286</v>
      </c>
      <c r="B2450" t="s">
        <v>213</v>
      </c>
      <c r="C2450" t="s">
        <v>211</v>
      </c>
      <c r="E2450" t="s">
        <v>195</v>
      </c>
      <c r="F2450">
        <v>6.43</v>
      </c>
      <c r="G2450">
        <v>6.43</v>
      </c>
      <c r="H2450" t="s">
        <v>196</v>
      </c>
      <c r="I2450" t="s">
        <v>197</v>
      </c>
      <c r="J2450">
        <v>6.43</v>
      </c>
      <c r="K2450">
        <v>6.43</v>
      </c>
      <c r="L2450" t="s">
        <v>213</v>
      </c>
      <c r="M2450" t="s">
        <v>198</v>
      </c>
      <c r="N2450" t="s">
        <v>307</v>
      </c>
      <c r="O2450">
        <v>0</v>
      </c>
      <c r="P2450" t="s">
        <v>200</v>
      </c>
      <c r="Q2450">
        <v>54924</v>
      </c>
      <c r="R2450" t="s">
        <v>201</v>
      </c>
      <c r="S2450" t="s">
        <v>202</v>
      </c>
      <c r="T2450" t="s">
        <v>203</v>
      </c>
      <c r="U2450" t="s">
        <v>3703</v>
      </c>
      <c r="V2450" t="s">
        <v>3704</v>
      </c>
      <c r="W2450" t="s">
        <v>658</v>
      </c>
    </row>
    <row r="2451" spans="1:23" x14ac:dyDescent="0.25">
      <c r="A2451" s="15">
        <v>43286</v>
      </c>
      <c r="B2451" t="s">
        <v>213</v>
      </c>
      <c r="C2451" t="s">
        <v>212</v>
      </c>
      <c r="E2451" t="s">
        <v>195</v>
      </c>
      <c r="F2451">
        <v>6.43</v>
      </c>
      <c r="G2451">
        <v>6.43</v>
      </c>
      <c r="H2451" t="s">
        <v>196</v>
      </c>
      <c r="I2451" t="s">
        <v>197</v>
      </c>
      <c r="J2451">
        <v>6.43</v>
      </c>
      <c r="K2451">
        <v>6.43</v>
      </c>
      <c r="L2451" t="s">
        <v>213</v>
      </c>
      <c r="M2451" t="s">
        <v>198</v>
      </c>
      <c r="N2451" t="s">
        <v>307</v>
      </c>
      <c r="O2451">
        <v>0</v>
      </c>
      <c r="P2451" t="s">
        <v>200</v>
      </c>
      <c r="Q2451">
        <v>54924</v>
      </c>
      <c r="R2451" t="s">
        <v>201</v>
      </c>
      <c r="S2451" t="s">
        <v>202</v>
      </c>
      <c r="T2451" t="s">
        <v>203</v>
      </c>
      <c r="U2451" t="s">
        <v>3703</v>
      </c>
      <c r="V2451" t="s">
        <v>3704</v>
      </c>
      <c r="W2451" t="s">
        <v>658</v>
      </c>
    </row>
    <row r="2452" spans="1:23" x14ac:dyDescent="0.25">
      <c r="A2452" s="15">
        <v>43286</v>
      </c>
      <c r="B2452" t="s">
        <v>213</v>
      </c>
      <c r="C2452" t="s">
        <v>194</v>
      </c>
      <c r="E2452" t="s">
        <v>195</v>
      </c>
      <c r="F2452">
        <v>6.43</v>
      </c>
      <c r="G2452">
        <v>6.43</v>
      </c>
      <c r="H2452" t="s">
        <v>196</v>
      </c>
      <c r="I2452" t="s">
        <v>197</v>
      </c>
      <c r="J2452">
        <v>6.43</v>
      </c>
      <c r="K2452">
        <v>6.43</v>
      </c>
      <c r="L2452" t="s">
        <v>213</v>
      </c>
      <c r="M2452" t="s">
        <v>198</v>
      </c>
      <c r="N2452" t="s">
        <v>307</v>
      </c>
      <c r="O2452">
        <v>0</v>
      </c>
      <c r="P2452" t="s">
        <v>200</v>
      </c>
      <c r="Q2452">
        <v>54924</v>
      </c>
      <c r="R2452" t="s">
        <v>201</v>
      </c>
      <c r="S2452" t="s">
        <v>202</v>
      </c>
      <c r="T2452" t="s">
        <v>203</v>
      </c>
      <c r="U2452" t="s">
        <v>3703</v>
      </c>
      <c r="V2452" t="s">
        <v>3704</v>
      </c>
      <c r="W2452" t="s">
        <v>658</v>
      </c>
    </row>
    <row r="2453" spans="1:23" x14ac:dyDescent="0.25">
      <c r="A2453" s="15">
        <v>43286</v>
      </c>
      <c r="B2453" t="s">
        <v>213</v>
      </c>
      <c r="C2453" t="s">
        <v>207</v>
      </c>
      <c r="E2453" t="s">
        <v>195</v>
      </c>
      <c r="F2453">
        <v>6.42</v>
      </c>
      <c r="G2453">
        <v>6.42</v>
      </c>
      <c r="H2453" t="s">
        <v>196</v>
      </c>
      <c r="I2453" t="s">
        <v>197</v>
      </c>
      <c r="J2453">
        <v>6.42</v>
      </c>
      <c r="K2453">
        <v>6.42</v>
      </c>
      <c r="L2453" t="s">
        <v>213</v>
      </c>
      <c r="M2453" t="s">
        <v>198</v>
      </c>
      <c r="N2453" t="s">
        <v>307</v>
      </c>
      <c r="O2453">
        <v>0</v>
      </c>
      <c r="P2453" t="s">
        <v>200</v>
      </c>
      <c r="Q2453">
        <v>54924</v>
      </c>
      <c r="R2453" t="s">
        <v>201</v>
      </c>
      <c r="S2453" t="s">
        <v>202</v>
      </c>
      <c r="T2453" t="s">
        <v>203</v>
      </c>
      <c r="U2453" t="s">
        <v>3703</v>
      </c>
      <c r="V2453" t="s">
        <v>3704</v>
      </c>
      <c r="W2453" t="s">
        <v>658</v>
      </c>
    </row>
    <row r="2454" spans="1:23" x14ac:dyDescent="0.25">
      <c r="A2454" s="15">
        <v>43286</v>
      </c>
      <c r="B2454" t="s">
        <v>228</v>
      </c>
      <c r="C2454" t="s">
        <v>208</v>
      </c>
      <c r="E2454" t="s">
        <v>195</v>
      </c>
      <c r="F2454">
        <v>-436.8</v>
      </c>
      <c r="G2454">
        <v>436.8</v>
      </c>
      <c r="H2454" t="s">
        <v>217</v>
      </c>
      <c r="I2454" t="s">
        <v>218</v>
      </c>
      <c r="J2454">
        <v>436.8</v>
      </c>
      <c r="K2454">
        <v>-436.8</v>
      </c>
      <c r="L2454" t="s">
        <v>228</v>
      </c>
      <c r="M2454" t="s">
        <v>198</v>
      </c>
      <c r="N2454" t="s">
        <v>199</v>
      </c>
      <c r="O2454">
        <v>0</v>
      </c>
      <c r="P2454" t="s">
        <v>200</v>
      </c>
      <c r="Q2454">
        <v>55015</v>
      </c>
      <c r="R2454" t="s">
        <v>201</v>
      </c>
      <c r="S2454" t="s">
        <v>202</v>
      </c>
      <c r="T2454" t="s">
        <v>203</v>
      </c>
      <c r="U2454" t="s">
        <v>3705</v>
      </c>
      <c r="V2454" t="s">
        <v>3706</v>
      </c>
      <c r="W2454" t="s">
        <v>658</v>
      </c>
    </row>
    <row r="2455" spans="1:23" x14ac:dyDescent="0.25">
      <c r="A2455" s="15">
        <v>43286</v>
      </c>
      <c r="B2455" t="s">
        <v>449</v>
      </c>
      <c r="C2455" t="s">
        <v>208</v>
      </c>
      <c r="E2455" t="s">
        <v>195</v>
      </c>
      <c r="F2455">
        <v>23.12</v>
      </c>
      <c r="G2455">
        <v>23.12</v>
      </c>
      <c r="H2455" t="s">
        <v>196</v>
      </c>
      <c r="I2455" t="s">
        <v>197</v>
      </c>
      <c r="J2455">
        <v>23.12</v>
      </c>
      <c r="K2455">
        <v>23.12</v>
      </c>
      <c r="L2455" t="s">
        <v>449</v>
      </c>
      <c r="M2455" t="s">
        <v>198</v>
      </c>
      <c r="N2455" t="s">
        <v>199</v>
      </c>
      <c r="O2455">
        <v>0</v>
      </c>
      <c r="P2455" t="s">
        <v>200</v>
      </c>
      <c r="Q2455">
        <v>55067</v>
      </c>
      <c r="R2455" t="s">
        <v>201</v>
      </c>
      <c r="S2455" t="s">
        <v>202</v>
      </c>
      <c r="T2455" t="s">
        <v>203</v>
      </c>
      <c r="U2455" t="s">
        <v>3707</v>
      </c>
      <c r="V2455" t="s">
        <v>3708</v>
      </c>
      <c r="W2455" t="s">
        <v>658</v>
      </c>
    </row>
    <row r="2456" spans="1:23" x14ac:dyDescent="0.25">
      <c r="A2456" s="15">
        <v>43286</v>
      </c>
      <c r="B2456" t="s">
        <v>449</v>
      </c>
      <c r="C2456" t="s">
        <v>194</v>
      </c>
      <c r="E2456" t="s">
        <v>195</v>
      </c>
      <c r="F2456">
        <v>24.11</v>
      </c>
      <c r="G2456">
        <v>24.11</v>
      </c>
      <c r="H2456" t="s">
        <v>196</v>
      </c>
      <c r="I2456" t="s">
        <v>197</v>
      </c>
      <c r="J2456">
        <v>24.11</v>
      </c>
      <c r="K2456">
        <v>24.11</v>
      </c>
      <c r="L2456" t="s">
        <v>449</v>
      </c>
      <c r="M2456" t="s">
        <v>198</v>
      </c>
      <c r="N2456" t="s">
        <v>199</v>
      </c>
      <c r="O2456">
        <v>0</v>
      </c>
      <c r="P2456" t="s">
        <v>200</v>
      </c>
      <c r="Q2456">
        <v>55068</v>
      </c>
      <c r="R2456" t="s">
        <v>201</v>
      </c>
      <c r="S2456" t="s">
        <v>202</v>
      </c>
      <c r="T2456" t="s">
        <v>203</v>
      </c>
      <c r="U2456" t="s">
        <v>3707</v>
      </c>
      <c r="V2456" t="s">
        <v>3709</v>
      </c>
      <c r="W2456" t="s">
        <v>658</v>
      </c>
    </row>
    <row r="2457" spans="1:23" x14ac:dyDescent="0.25">
      <c r="A2457" s="15">
        <v>43286</v>
      </c>
      <c r="B2457" t="s">
        <v>449</v>
      </c>
      <c r="C2457" t="s">
        <v>207</v>
      </c>
      <c r="E2457" t="s">
        <v>195</v>
      </c>
      <c r="F2457">
        <v>24.11</v>
      </c>
      <c r="G2457">
        <v>24.11</v>
      </c>
      <c r="H2457" t="s">
        <v>196</v>
      </c>
      <c r="I2457" t="s">
        <v>197</v>
      </c>
      <c r="J2457">
        <v>24.11</v>
      </c>
      <c r="K2457">
        <v>24.11</v>
      </c>
      <c r="L2457" t="s">
        <v>449</v>
      </c>
      <c r="M2457" t="s">
        <v>198</v>
      </c>
      <c r="N2457" t="s">
        <v>199</v>
      </c>
      <c r="O2457">
        <v>0</v>
      </c>
      <c r="P2457" t="s">
        <v>200</v>
      </c>
      <c r="Q2457">
        <v>55068</v>
      </c>
      <c r="R2457" t="s">
        <v>201</v>
      </c>
      <c r="S2457" t="s">
        <v>202</v>
      </c>
      <c r="T2457" t="s">
        <v>203</v>
      </c>
      <c r="U2457" t="s">
        <v>3707</v>
      </c>
      <c r="V2457" t="s">
        <v>3709</v>
      </c>
      <c r="W2457" t="s">
        <v>658</v>
      </c>
    </row>
    <row r="2458" spans="1:23" x14ac:dyDescent="0.25">
      <c r="A2458" s="15">
        <v>43286</v>
      </c>
      <c r="B2458" t="s">
        <v>449</v>
      </c>
      <c r="C2458" t="s">
        <v>211</v>
      </c>
      <c r="E2458" t="s">
        <v>195</v>
      </c>
      <c r="F2458">
        <v>23.12</v>
      </c>
      <c r="G2458">
        <v>23.12</v>
      </c>
      <c r="H2458" t="s">
        <v>196</v>
      </c>
      <c r="I2458" t="s">
        <v>197</v>
      </c>
      <c r="J2458">
        <v>23.12</v>
      </c>
      <c r="K2458">
        <v>23.12</v>
      </c>
      <c r="L2458" t="s">
        <v>449</v>
      </c>
      <c r="M2458" t="s">
        <v>198</v>
      </c>
      <c r="N2458" t="s">
        <v>199</v>
      </c>
      <c r="O2458">
        <v>0</v>
      </c>
      <c r="P2458" t="s">
        <v>200</v>
      </c>
      <c r="Q2458">
        <v>55067</v>
      </c>
      <c r="R2458" t="s">
        <v>201</v>
      </c>
      <c r="S2458" t="s">
        <v>202</v>
      </c>
      <c r="T2458" t="s">
        <v>203</v>
      </c>
      <c r="U2458" t="s">
        <v>3707</v>
      </c>
      <c r="V2458" t="s">
        <v>3708</v>
      </c>
      <c r="W2458" t="s">
        <v>658</v>
      </c>
    </row>
    <row r="2459" spans="1:23" x14ac:dyDescent="0.25">
      <c r="A2459" s="15">
        <v>43286</v>
      </c>
      <c r="B2459" t="s">
        <v>449</v>
      </c>
      <c r="C2459" t="s">
        <v>212</v>
      </c>
      <c r="E2459" t="s">
        <v>195</v>
      </c>
      <c r="F2459">
        <v>23.11</v>
      </c>
      <c r="G2459">
        <v>23.11</v>
      </c>
      <c r="H2459" t="s">
        <v>196</v>
      </c>
      <c r="I2459" t="s">
        <v>197</v>
      </c>
      <c r="J2459">
        <v>23.11</v>
      </c>
      <c r="K2459">
        <v>23.11</v>
      </c>
      <c r="L2459" t="s">
        <v>449</v>
      </c>
      <c r="M2459" t="s">
        <v>198</v>
      </c>
      <c r="N2459" t="s">
        <v>199</v>
      </c>
      <c r="O2459">
        <v>0</v>
      </c>
      <c r="P2459" t="s">
        <v>200</v>
      </c>
      <c r="Q2459">
        <v>55067</v>
      </c>
      <c r="R2459" t="s">
        <v>201</v>
      </c>
      <c r="S2459" t="s">
        <v>202</v>
      </c>
      <c r="T2459" t="s">
        <v>203</v>
      </c>
      <c r="U2459" t="s">
        <v>3707</v>
      </c>
      <c r="V2459" t="s">
        <v>3708</v>
      </c>
      <c r="W2459" t="s">
        <v>658</v>
      </c>
    </row>
    <row r="2460" spans="1:23" x14ac:dyDescent="0.25">
      <c r="A2460" s="15">
        <v>43286</v>
      </c>
      <c r="B2460" t="s">
        <v>310</v>
      </c>
      <c r="C2460" t="s">
        <v>207</v>
      </c>
      <c r="E2460" t="s">
        <v>195</v>
      </c>
      <c r="F2460">
        <v>4.82</v>
      </c>
      <c r="G2460">
        <v>4.82</v>
      </c>
      <c r="H2460" t="s">
        <v>196</v>
      </c>
      <c r="I2460" t="s">
        <v>197</v>
      </c>
      <c r="J2460">
        <v>4.82</v>
      </c>
      <c r="K2460">
        <v>4.82</v>
      </c>
      <c r="L2460" t="s">
        <v>310</v>
      </c>
      <c r="M2460" t="s">
        <v>198</v>
      </c>
      <c r="N2460" t="s">
        <v>307</v>
      </c>
      <c r="O2460">
        <v>0</v>
      </c>
      <c r="P2460" t="s">
        <v>200</v>
      </c>
      <c r="Q2460">
        <v>55597</v>
      </c>
      <c r="R2460" t="s">
        <v>201</v>
      </c>
      <c r="S2460" t="s">
        <v>202</v>
      </c>
      <c r="T2460" t="s">
        <v>203</v>
      </c>
      <c r="U2460" t="s">
        <v>3710</v>
      </c>
      <c r="V2460" t="s">
        <v>3711</v>
      </c>
      <c r="W2460" t="s">
        <v>658</v>
      </c>
    </row>
    <row r="2461" spans="1:23" x14ac:dyDescent="0.25">
      <c r="A2461" s="15">
        <v>43287</v>
      </c>
      <c r="B2461" t="s">
        <v>3312</v>
      </c>
      <c r="C2461" t="s">
        <v>211</v>
      </c>
      <c r="E2461" t="s">
        <v>195</v>
      </c>
      <c r="F2461">
        <v>244</v>
      </c>
      <c r="G2461">
        <v>244</v>
      </c>
      <c r="H2461" t="s">
        <v>196</v>
      </c>
      <c r="I2461" t="s">
        <v>197</v>
      </c>
      <c r="J2461">
        <v>244</v>
      </c>
      <c r="K2461">
        <v>244</v>
      </c>
      <c r="L2461" t="s">
        <v>3312</v>
      </c>
      <c r="M2461" t="s">
        <v>198</v>
      </c>
      <c r="N2461" t="s">
        <v>199</v>
      </c>
      <c r="O2461">
        <v>0</v>
      </c>
      <c r="P2461" t="s">
        <v>200</v>
      </c>
      <c r="Q2461">
        <v>54434</v>
      </c>
      <c r="R2461" t="s">
        <v>201</v>
      </c>
      <c r="S2461" t="s">
        <v>202</v>
      </c>
      <c r="T2461" t="s">
        <v>203</v>
      </c>
      <c r="U2461" t="s">
        <v>3712</v>
      </c>
      <c r="V2461" t="s">
        <v>3713</v>
      </c>
      <c r="W2461" t="s">
        <v>658</v>
      </c>
    </row>
    <row r="2462" spans="1:23" x14ac:dyDescent="0.25">
      <c r="A2462" s="15">
        <v>43287</v>
      </c>
      <c r="B2462" t="s">
        <v>228</v>
      </c>
      <c r="C2462" t="s">
        <v>208</v>
      </c>
      <c r="E2462" t="s">
        <v>195</v>
      </c>
      <c r="F2462">
        <v>55</v>
      </c>
      <c r="G2462">
        <v>55</v>
      </c>
      <c r="H2462" t="s">
        <v>196</v>
      </c>
      <c r="I2462" t="s">
        <v>197</v>
      </c>
      <c r="J2462">
        <v>55</v>
      </c>
      <c r="K2462">
        <v>55</v>
      </c>
      <c r="L2462" t="s">
        <v>228</v>
      </c>
      <c r="M2462" t="s">
        <v>198</v>
      </c>
      <c r="N2462" t="s">
        <v>199</v>
      </c>
      <c r="O2462">
        <v>0</v>
      </c>
      <c r="P2462" t="s">
        <v>200</v>
      </c>
      <c r="Q2462">
        <v>54868</v>
      </c>
      <c r="R2462" t="s">
        <v>201</v>
      </c>
      <c r="S2462" t="s">
        <v>202</v>
      </c>
      <c r="T2462" t="s">
        <v>203</v>
      </c>
      <c r="U2462" t="s">
        <v>3714</v>
      </c>
      <c r="V2462" t="s">
        <v>3715</v>
      </c>
      <c r="W2462" t="s">
        <v>658</v>
      </c>
    </row>
    <row r="2463" spans="1:23" x14ac:dyDescent="0.25">
      <c r="A2463" s="15">
        <v>43287</v>
      </c>
      <c r="B2463" t="s">
        <v>225</v>
      </c>
      <c r="C2463" t="s">
        <v>194</v>
      </c>
      <c r="E2463" t="s">
        <v>195</v>
      </c>
      <c r="F2463">
        <v>154</v>
      </c>
      <c r="G2463">
        <v>154</v>
      </c>
      <c r="H2463" t="s">
        <v>196</v>
      </c>
      <c r="I2463" t="s">
        <v>197</v>
      </c>
      <c r="J2463">
        <v>154</v>
      </c>
      <c r="K2463">
        <v>154</v>
      </c>
      <c r="L2463" t="s">
        <v>225</v>
      </c>
      <c r="M2463" t="s">
        <v>198</v>
      </c>
      <c r="N2463" t="s">
        <v>199</v>
      </c>
      <c r="O2463">
        <v>0</v>
      </c>
      <c r="P2463" t="s">
        <v>200</v>
      </c>
      <c r="Q2463">
        <v>54892</v>
      </c>
      <c r="R2463" t="s">
        <v>201</v>
      </c>
      <c r="S2463" t="s">
        <v>202</v>
      </c>
      <c r="T2463" t="s">
        <v>203</v>
      </c>
      <c r="U2463" t="s">
        <v>3716</v>
      </c>
      <c r="V2463" t="s">
        <v>3717</v>
      </c>
      <c r="W2463" t="s">
        <v>658</v>
      </c>
    </row>
    <row r="2464" spans="1:23" x14ac:dyDescent="0.25">
      <c r="A2464" s="15">
        <v>43287</v>
      </c>
      <c r="B2464" t="s">
        <v>228</v>
      </c>
      <c r="C2464" t="s">
        <v>208</v>
      </c>
      <c r="E2464" t="s">
        <v>195</v>
      </c>
      <c r="F2464">
        <v>-247.28</v>
      </c>
      <c r="G2464">
        <v>247.28</v>
      </c>
      <c r="H2464" t="s">
        <v>217</v>
      </c>
      <c r="I2464" t="s">
        <v>218</v>
      </c>
      <c r="J2464">
        <v>247.28</v>
      </c>
      <c r="K2464">
        <v>-247.28</v>
      </c>
      <c r="L2464" t="s">
        <v>228</v>
      </c>
      <c r="M2464" t="s">
        <v>198</v>
      </c>
      <c r="N2464" t="s">
        <v>199</v>
      </c>
      <c r="O2464">
        <v>0</v>
      </c>
      <c r="P2464" t="s">
        <v>200</v>
      </c>
      <c r="Q2464">
        <v>55007</v>
      </c>
      <c r="R2464" t="s">
        <v>201</v>
      </c>
      <c r="S2464" t="s">
        <v>202</v>
      </c>
      <c r="T2464" t="s">
        <v>203</v>
      </c>
      <c r="U2464" t="s">
        <v>3718</v>
      </c>
      <c r="V2464" t="s">
        <v>3719</v>
      </c>
      <c r="W2464" t="s">
        <v>658</v>
      </c>
    </row>
    <row r="2465" spans="1:23" x14ac:dyDescent="0.25">
      <c r="A2465" s="15">
        <v>43288</v>
      </c>
      <c r="B2465" t="s">
        <v>285</v>
      </c>
      <c r="C2465" t="s">
        <v>211</v>
      </c>
      <c r="E2465" t="s">
        <v>195</v>
      </c>
      <c r="F2465">
        <v>1011.21</v>
      </c>
      <c r="G2465">
        <v>1011.21</v>
      </c>
      <c r="H2465" t="s">
        <v>196</v>
      </c>
      <c r="I2465" t="s">
        <v>197</v>
      </c>
      <c r="J2465">
        <v>1011.21</v>
      </c>
      <c r="K2465">
        <v>1011.21</v>
      </c>
      <c r="L2465" t="s">
        <v>285</v>
      </c>
      <c r="M2465" t="s">
        <v>198</v>
      </c>
      <c r="N2465" t="s">
        <v>199</v>
      </c>
      <c r="O2465">
        <v>0</v>
      </c>
      <c r="P2465" t="s">
        <v>200</v>
      </c>
      <c r="Q2465">
        <v>54959</v>
      </c>
      <c r="R2465" t="s">
        <v>201</v>
      </c>
      <c r="S2465" t="s">
        <v>202</v>
      </c>
      <c r="T2465" t="s">
        <v>203</v>
      </c>
      <c r="U2465" t="s">
        <v>3720</v>
      </c>
      <c r="V2465" t="s">
        <v>3721</v>
      </c>
      <c r="W2465" t="s">
        <v>658</v>
      </c>
    </row>
    <row r="2466" spans="1:23" x14ac:dyDescent="0.25">
      <c r="A2466" s="15">
        <v>43288</v>
      </c>
      <c r="B2466" t="s">
        <v>285</v>
      </c>
      <c r="C2466" t="s">
        <v>212</v>
      </c>
      <c r="E2466" t="s">
        <v>195</v>
      </c>
      <c r="F2466">
        <v>3410.74</v>
      </c>
      <c r="G2466">
        <v>3410.74</v>
      </c>
      <c r="H2466" t="s">
        <v>196</v>
      </c>
      <c r="I2466" t="s">
        <v>197</v>
      </c>
      <c r="J2466">
        <v>3410.74</v>
      </c>
      <c r="K2466">
        <v>3410.74</v>
      </c>
      <c r="L2466" t="s">
        <v>285</v>
      </c>
      <c r="M2466" t="s">
        <v>198</v>
      </c>
      <c r="N2466" t="s">
        <v>199</v>
      </c>
      <c r="O2466">
        <v>0</v>
      </c>
      <c r="P2466" t="s">
        <v>200</v>
      </c>
      <c r="Q2466">
        <v>54970</v>
      </c>
      <c r="R2466" t="s">
        <v>201</v>
      </c>
      <c r="S2466" t="s">
        <v>202</v>
      </c>
      <c r="T2466" t="s">
        <v>203</v>
      </c>
      <c r="U2466" t="s">
        <v>3722</v>
      </c>
      <c r="V2466" t="s">
        <v>3723</v>
      </c>
      <c r="W2466" t="s">
        <v>658</v>
      </c>
    </row>
    <row r="2467" spans="1:23" x14ac:dyDescent="0.25">
      <c r="A2467" s="15">
        <v>43288</v>
      </c>
      <c r="B2467" t="s">
        <v>566</v>
      </c>
      <c r="C2467" t="s">
        <v>212</v>
      </c>
      <c r="E2467" t="s">
        <v>195</v>
      </c>
      <c r="F2467">
        <v>-2213.4</v>
      </c>
      <c r="G2467">
        <v>2213.4</v>
      </c>
      <c r="H2467" t="s">
        <v>217</v>
      </c>
      <c r="I2467" t="s">
        <v>197</v>
      </c>
      <c r="J2467">
        <v>2213.4</v>
      </c>
      <c r="K2467">
        <v>-2213.4</v>
      </c>
      <c r="L2467" t="s">
        <v>566</v>
      </c>
      <c r="M2467" t="s">
        <v>198</v>
      </c>
      <c r="N2467" t="s">
        <v>199</v>
      </c>
      <c r="O2467">
        <v>0</v>
      </c>
      <c r="P2467" t="s">
        <v>200</v>
      </c>
      <c r="Q2467">
        <v>54987</v>
      </c>
      <c r="R2467" t="s">
        <v>201</v>
      </c>
      <c r="S2467" t="s">
        <v>202</v>
      </c>
      <c r="T2467" t="s">
        <v>203</v>
      </c>
      <c r="U2467" t="s">
        <v>3724</v>
      </c>
      <c r="V2467" t="s">
        <v>3725</v>
      </c>
      <c r="W2467" t="s">
        <v>658</v>
      </c>
    </row>
    <row r="2468" spans="1:23" x14ac:dyDescent="0.25">
      <c r="A2468" s="15">
        <v>43288</v>
      </c>
      <c r="B2468" t="s">
        <v>285</v>
      </c>
      <c r="C2468" t="s">
        <v>208</v>
      </c>
      <c r="E2468" t="s">
        <v>195</v>
      </c>
      <c r="F2468">
        <v>4750.8599999999997</v>
      </c>
      <c r="G2468">
        <v>4750.8599999999997</v>
      </c>
      <c r="H2468" t="s">
        <v>196</v>
      </c>
      <c r="I2468" t="s">
        <v>197</v>
      </c>
      <c r="J2468">
        <v>4750.8599999999997</v>
      </c>
      <c r="K2468">
        <v>4750.8599999999997</v>
      </c>
      <c r="L2468" t="s">
        <v>285</v>
      </c>
      <c r="M2468" t="s">
        <v>198</v>
      </c>
      <c r="N2468" t="s">
        <v>199</v>
      </c>
      <c r="O2468">
        <v>0</v>
      </c>
      <c r="P2468" t="s">
        <v>200</v>
      </c>
      <c r="Q2468">
        <v>54994</v>
      </c>
      <c r="R2468" t="s">
        <v>201</v>
      </c>
      <c r="S2468" t="s">
        <v>202</v>
      </c>
      <c r="T2468" t="s">
        <v>203</v>
      </c>
      <c r="U2468" t="s">
        <v>3726</v>
      </c>
      <c r="V2468" t="s">
        <v>3727</v>
      </c>
      <c r="W2468" t="s">
        <v>658</v>
      </c>
    </row>
    <row r="2469" spans="1:23" x14ac:dyDescent="0.25">
      <c r="A2469" s="15">
        <v>43288</v>
      </c>
      <c r="B2469" t="s">
        <v>285</v>
      </c>
      <c r="C2469" t="s">
        <v>208</v>
      </c>
      <c r="E2469" t="s">
        <v>195</v>
      </c>
      <c r="F2469">
        <v>-94.56</v>
      </c>
      <c r="G2469">
        <v>94.56</v>
      </c>
      <c r="H2469" t="s">
        <v>217</v>
      </c>
      <c r="I2469" t="s">
        <v>218</v>
      </c>
      <c r="J2469">
        <v>94.56</v>
      </c>
      <c r="K2469">
        <v>-94.56</v>
      </c>
      <c r="L2469" t="s">
        <v>285</v>
      </c>
      <c r="M2469" t="s">
        <v>198</v>
      </c>
      <c r="N2469" t="s">
        <v>199</v>
      </c>
      <c r="O2469">
        <v>0</v>
      </c>
      <c r="P2469" t="s">
        <v>200</v>
      </c>
      <c r="Q2469">
        <v>54995</v>
      </c>
      <c r="R2469" t="s">
        <v>201</v>
      </c>
      <c r="S2469" t="s">
        <v>202</v>
      </c>
      <c r="T2469" t="s">
        <v>203</v>
      </c>
      <c r="U2469" t="s">
        <v>3728</v>
      </c>
      <c r="V2469" t="s">
        <v>3729</v>
      </c>
      <c r="W2469" t="s">
        <v>658</v>
      </c>
    </row>
    <row r="2470" spans="1:23" x14ac:dyDescent="0.25">
      <c r="A2470" s="15">
        <v>43288</v>
      </c>
      <c r="B2470" t="s">
        <v>566</v>
      </c>
      <c r="C2470" t="s">
        <v>208</v>
      </c>
      <c r="E2470" t="s">
        <v>195</v>
      </c>
      <c r="F2470">
        <v>-3025.86</v>
      </c>
      <c r="G2470">
        <v>3025.86</v>
      </c>
      <c r="H2470" t="s">
        <v>217</v>
      </c>
      <c r="I2470" t="s">
        <v>197</v>
      </c>
      <c r="J2470">
        <v>3025.86</v>
      </c>
      <c r="K2470">
        <v>-3025.86</v>
      </c>
      <c r="L2470" t="s">
        <v>566</v>
      </c>
      <c r="M2470" t="s">
        <v>198</v>
      </c>
      <c r="N2470" t="s">
        <v>199</v>
      </c>
      <c r="O2470">
        <v>0</v>
      </c>
      <c r="P2470" t="s">
        <v>200</v>
      </c>
      <c r="Q2470">
        <v>55054</v>
      </c>
      <c r="R2470" t="s">
        <v>201</v>
      </c>
      <c r="S2470" t="s">
        <v>202</v>
      </c>
      <c r="T2470" t="s">
        <v>203</v>
      </c>
      <c r="U2470" t="s">
        <v>3730</v>
      </c>
      <c r="V2470" t="s">
        <v>3731</v>
      </c>
      <c r="W2470" t="s">
        <v>658</v>
      </c>
    </row>
    <row r="2471" spans="1:23" x14ac:dyDescent="0.25">
      <c r="A2471" s="15">
        <v>43290</v>
      </c>
      <c r="B2471" t="s">
        <v>310</v>
      </c>
      <c r="C2471" t="s">
        <v>207</v>
      </c>
      <c r="E2471" t="s">
        <v>195</v>
      </c>
      <c r="F2471">
        <v>549.38</v>
      </c>
      <c r="G2471">
        <v>549.38</v>
      </c>
      <c r="H2471" t="s">
        <v>196</v>
      </c>
      <c r="I2471" t="s">
        <v>197</v>
      </c>
      <c r="J2471">
        <v>549.38</v>
      </c>
      <c r="K2471">
        <v>549.38</v>
      </c>
      <c r="L2471" t="s">
        <v>310</v>
      </c>
      <c r="M2471" t="s">
        <v>198</v>
      </c>
      <c r="N2471" t="s">
        <v>316</v>
      </c>
      <c r="O2471">
        <v>0</v>
      </c>
      <c r="P2471" t="s">
        <v>200</v>
      </c>
      <c r="Q2471">
        <v>54396</v>
      </c>
      <c r="R2471" t="s">
        <v>201</v>
      </c>
      <c r="S2471" t="s">
        <v>202</v>
      </c>
      <c r="T2471" t="s">
        <v>203</v>
      </c>
      <c r="U2471" t="s">
        <v>3732</v>
      </c>
      <c r="V2471" t="s">
        <v>3733</v>
      </c>
      <c r="W2471" t="s">
        <v>658</v>
      </c>
    </row>
    <row r="2472" spans="1:23" x14ac:dyDescent="0.25">
      <c r="A2472" s="15">
        <v>43290</v>
      </c>
      <c r="B2472" t="s">
        <v>544</v>
      </c>
      <c r="C2472" t="s">
        <v>208</v>
      </c>
      <c r="E2472" t="s">
        <v>195</v>
      </c>
      <c r="F2472">
        <v>23.7</v>
      </c>
      <c r="G2472">
        <v>23.7</v>
      </c>
      <c r="H2472" t="s">
        <v>196</v>
      </c>
      <c r="I2472" t="s">
        <v>197</v>
      </c>
      <c r="J2472">
        <v>23.7</v>
      </c>
      <c r="K2472">
        <v>23.7</v>
      </c>
      <c r="L2472" t="s">
        <v>544</v>
      </c>
      <c r="M2472" t="s">
        <v>198</v>
      </c>
      <c r="N2472" t="s">
        <v>199</v>
      </c>
      <c r="O2472">
        <v>0</v>
      </c>
      <c r="P2472" t="s">
        <v>200</v>
      </c>
      <c r="Q2472">
        <v>54443</v>
      </c>
      <c r="R2472" t="s">
        <v>201</v>
      </c>
      <c r="S2472" t="s">
        <v>202</v>
      </c>
      <c r="T2472" t="s">
        <v>203</v>
      </c>
      <c r="U2472" t="s">
        <v>3734</v>
      </c>
      <c r="V2472" t="s">
        <v>3735</v>
      </c>
      <c r="W2472" t="s">
        <v>658</v>
      </c>
    </row>
    <row r="2473" spans="1:23" x14ac:dyDescent="0.25">
      <c r="A2473" s="15">
        <v>43290</v>
      </c>
      <c r="B2473" t="s">
        <v>544</v>
      </c>
      <c r="C2473" t="s">
        <v>211</v>
      </c>
      <c r="E2473" t="s">
        <v>195</v>
      </c>
      <c r="F2473">
        <v>7.9</v>
      </c>
      <c r="G2473">
        <v>7.9</v>
      </c>
      <c r="H2473" t="s">
        <v>196</v>
      </c>
      <c r="I2473" t="s">
        <v>197</v>
      </c>
      <c r="J2473">
        <v>7.9</v>
      </c>
      <c r="K2473">
        <v>7.9</v>
      </c>
      <c r="L2473" t="s">
        <v>544</v>
      </c>
      <c r="M2473" t="s">
        <v>198</v>
      </c>
      <c r="N2473" t="s">
        <v>199</v>
      </c>
      <c r="O2473">
        <v>0</v>
      </c>
      <c r="P2473" t="s">
        <v>200</v>
      </c>
      <c r="Q2473">
        <v>54443</v>
      </c>
      <c r="R2473" t="s">
        <v>201</v>
      </c>
      <c r="S2473" t="s">
        <v>202</v>
      </c>
      <c r="T2473" t="s">
        <v>203</v>
      </c>
      <c r="U2473" t="s">
        <v>3734</v>
      </c>
      <c r="V2473" t="s">
        <v>3735</v>
      </c>
      <c r="W2473" t="s">
        <v>658</v>
      </c>
    </row>
    <row r="2474" spans="1:23" x14ac:dyDescent="0.25">
      <c r="A2474" s="15">
        <v>43290</v>
      </c>
      <c r="B2474" t="s">
        <v>325</v>
      </c>
      <c r="C2474" t="s">
        <v>208</v>
      </c>
      <c r="E2474" t="s">
        <v>195</v>
      </c>
      <c r="F2474">
        <v>5</v>
      </c>
      <c r="G2474">
        <v>5</v>
      </c>
      <c r="H2474" t="s">
        <v>196</v>
      </c>
      <c r="I2474" t="s">
        <v>197</v>
      </c>
      <c r="J2474">
        <v>5</v>
      </c>
      <c r="K2474">
        <v>5</v>
      </c>
      <c r="L2474" t="s">
        <v>325</v>
      </c>
      <c r="M2474" t="s">
        <v>198</v>
      </c>
      <c r="N2474" t="s">
        <v>245</v>
      </c>
      <c r="O2474">
        <v>0</v>
      </c>
      <c r="P2474" t="s">
        <v>200</v>
      </c>
      <c r="Q2474">
        <v>54807</v>
      </c>
      <c r="R2474" t="s">
        <v>201</v>
      </c>
      <c r="S2474" t="s">
        <v>202</v>
      </c>
      <c r="T2474" t="s">
        <v>203</v>
      </c>
      <c r="U2474" t="s">
        <v>3736</v>
      </c>
      <c r="V2474" t="s">
        <v>3737</v>
      </c>
      <c r="W2474" t="s">
        <v>658</v>
      </c>
    </row>
    <row r="2475" spans="1:23" x14ac:dyDescent="0.25">
      <c r="A2475" s="15">
        <v>43290</v>
      </c>
      <c r="B2475" t="s">
        <v>325</v>
      </c>
      <c r="C2475" t="s">
        <v>211</v>
      </c>
      <c r="E2475" t="s">
        <v>195</v>
      </c>
      <c r="F2475">
        <v>5</v>
      </c>
      <c r="G2475">
        <v>5</v>
      </c>
      <c r="H2475" t="s">
        <v>196</v>
      </c>
      <c r="I2475" t="s">
        <v>197</v>
      </c>
      <c r="J2475">
        <v>5</v>
      </c>
      <c r="K2475">
        <v>5</v>
      </c>
      <c r="L2475" t="s">
        <v>325</v>
      </c>
      <c r="M2475" t="s">
        <v>198</v>
      </c>
      <c r="N2475" t="s">
        <v>276</v>
      </c>
      <c r="O2475">
        <v>0</v>
      </c>
      <c r="P2475" t="s">
        <v>200</v>
      </c>
      <c r="Q2475">
        <v>54809</v>
      </c>
      <c r="R2475" t="s">
        <v>201</v>
      </c>
      <c r="S2475" t="s">
        <v>202</v>
      </c>
      <c r="T2475" t="s">
        <v>203</v>
      </c>
      <c r="U2475" t="s">
        <v>3738</v>
      </c>
      <c r="V2475" t="s">
        <v>3739</v>
      </c>
      <c r="W2475" t="s">
        <v>658</v>
      </c>
    </row>
    <row r="2476" spans="1:23" x14ac:dyDescent="0.25">
      <c r="A2476" s="15">
        <v>43290</v>
      </c>
      <c r="B2476" t="s">
        <v>325</v>
      </c>
      <c r="C2476" t="s">
        <v>212</v>
      </c>
      <c r="E2476" t="s">
        <v>195</v>
      </c>
      <c r="F2476">
        <v>5</v>
      </c>
      <c r="G2476">
        <v>5</v>
      </c>
      <c r="H2476" t="s">
        <v>196</v>
      </c>
      <c r="I2476" t="s">
        <v>197</v>
      </c>
      <c r="J2476">
        <v>5</v>
      </c>
      <c r="K2476">
        <v>5</v>
      </c>
      <c r="L2476" t="s">
        <v>325</v>
      </c>
      <c r="M2476" t="s">
        <v>198</v>
      </c>
      <c r="N2476" t="s">
        <v>265</v>
      </c>
      <c r="O2476">
        <v>0</v>
      </c>
      <c r="P2476" t="s">
        <v>200</v>
      </c>
      <c r="Q2476">
        <v>54810</v>
      </c>
      <c r="R2476" t="s">
        <v>201</v>
      </c>
      <c r="S2476" t="s">
        <v>202</v>
      </c>
      <c r="T2476" t="s">
        <v>203</v>
      </c>
      <c r="U2476" t="s">
        <v>3740</v>
      </c>
      <c r="V2476" t="s">
        <v>3741</v>
      </c>
      <c r="W2476" t="s">
        <v>658</v>
      </c>
    </row>
    <row r="2477" spans="1:23" x14ac:dyDescent="0.25">
      <c r="A2477" s="15">
        <v>43290</v>
      </c>
      <c r="B2477" t="s">
        <v>325</v>
      </c>
      <c r="C2477" t="s">
        <v>249</v>
      </c>
      <c r="E2477" t="s">
        <v>195</v>
      </c>
      <c r="F2477">
        <v>1.44</v>
      </c>
      <c r="G2477">
        <v>1.44</v>
      </c>
      <c r="H2477" t="s">
        <v>196</v>
      </c>
      <c r="I2477" t="s">
        <v>197</v>
      </c>
      <c r="J2477">
        <v>1.44</v>
      </c>
      <c r="K2477">
        <v>1.44</v>
      </c>
      <c r="L2477" t="s">
        <v>325</v>
      </c>
      <c r="M2477" t="s">
        <v>198</v>
      </c>
      <c r="N2477" t="s">
        <v>250</v>
      </c>
      <c r="O2477">
        <v>0</v>
      </c>
      <c r="P2477" t="s">
        <v>200</v>
      </c>
      <c r="Q2477">
        <v>54811</v>
      </c>
      <c r="R2477" t="s">
        <v>201</v>
      </c>
      <c r="S2477" t="s">
        <v>202</v>
      </c>
      <c r="T2477" t="s">
        <v>203</v>
      </c>
      <c r="U2477" t="s">
        <v>3742</v>
      </c>
      <c r="V2477" t="s">
        <v>3743</v>
      </c>
      <c r="W2477" t="s">
        <v>658</v>
      </c>
    </row>
    <row r="2478" spans="1:23" x14ac:dyDescent="0.25">
      <c r="A2478" s="15">
        <v>43290</v>
      </c>
      <c r="B2478" t="s">
        <v>325</v>
      </c>
      <c r="C2478" t="s">
        <v>194</v>
      </c>
      <c r="E2478" t="s">
        <v>195</v>
      </c>
      <c r="F2478">
        <v>5</v>
      </c>
      <c r="G2478">
        <v>5</v>
      </c>
      <c r="H2478" t="s">
        <v>196</v>
      </c>
      <c r="I2478" t="s">
        <v>197</v>
      </c>
      <c r="J2478">
        <v>5</v>
      </c>
      <c r="K2478">
        <v>5</v>
      </c>
      <c r="L2478" t="s">
        <v>325</v>
      </c>
      <c r="M2478" t="s">
        <v>198</v>
      </c>
      <c r="N2478" t="s">
        <v>254</v>
      </c>
      <c r="O2478">
        <v>0</v>
      </c>
      <c r="P2478" t="s">
        <v>200</v>
      </c>
      <c r="Q2478">
        <v>54813</v>
      </c>
      <c r="R2478" t="s">
        <v>201</v>
      </c>
      <c r="S2478" t="s">
        <v>202</v>
      </c>
      <c r="T2478" t="s">
        <v>203</v>
      </c>
      <c r="U2478" t="s">
        <v>3744</v>
      </c>
      <c r="V2478" t="s">
        <v>3745</v>
      </c>
      <c r="W2478" t="s">
        <v>658</v>
      </c>
    </row>
    <row r="2479" spans="1:23" x14ac:dyDescent="0.25">
      <c r="A2479" s="15">
        <v>43290</v>
      </c>
      <c r="B2479" t="s">
        <v>325</v>
      </c>
      <c r="C2479" t="s">
        <v>207</v>
      </c>
      <c r="E2479" t="s">
        <v>195</v>
      </c>
      <c r="F2479">
        <v>5</v>
      </c>
      <c r="G2479">
        <v>5</v>
      </c>
      <c r="H2479" t="s">
        <v>196</v>
      </c>
      <c r="I2479" t="s">
        <v>197</v>
      </c>
      <c r="J2479">
        <v>5</v>
      </c>
      <c r="K2479">
        <v>5</v>
      </c>
      <c r="L2479" t="s">
        <v>325</v>
      </c>
      <c r="M2479" t="s">
        <v>198</v>
      </c>
      <c r="N2479" t="s">
        <v>270</v>
      </c>
      <c r="O2479">
        <v>0</v>
      </c>
      <c r="P2479" t="s">
        <v>200</v>
      </c>
      <c r="Q2479">
        <v>54826</v>
      </c>
      <c r="R2479" t="s">
        <v>201</v>
      </c>
      <c r="S2479" t="s">
        <v>202</v>
      </c>
      <c r="T2479" t="s">
        <v>203</v>
      </c>
      <c r="U2479" t="s">
        <v>3746</v>
      </c>
      <c r="V2479" t="s">
        <v>3747</v>
      </c>
      <c r="W2479" t="s">
        <v>658</v>
      </c>
    </row>
    <row r="2480" spans="1:23" x14ac:dyDescent="0.25">
      <c r="A2480" s="15">
        <v>43291</v>
      </c>
      <c r="B2480" t="s">
        <v>322</v>
      </c>
      <c r="C2480" t="s">
        <v>208</v>
      </c>
      <c r="E2480" t="s">
        <v>195</v>
      </c>
      <c r="F2480">
        <v>65.92</v>
      </c>
      <c r="G2480">
        <v>65.92</v>
      </c>
      <c r="H2480" t="s">
        <v>196</v>
      </c>
      <c r="I2480" t="s">
        <v>197</v>
      </c>
      <c r="J2480">
        <v>65.92</v>
      </c>
      <c r="K2480">
        <v>65.92</v>
      </c>
      <c r="L2480" t="s">
        <v>322</v>
      </c>
      <c r="M2480" t="s">
        <v>198</v>
      </c>
      <c r="N2480" t="s">
        <v>245</v>
      </c>
      <c r="O2480">
        <v>0</v>
      </c>
      <c r="P2480" t="s">
        <v>200</v>
      </c>
      <c r="Q2480">
        <v>54808</v>
      </c>
      <c r="R2480" t="s">
        <v>201</v>
      </c>
      <c r="S2480" t="s">
        <v>202</v>
      </c>
      <c r="T2480" t="s">
        <v>203</v>
      </c>
      <c r="U2480" t="s">
        <v>3748</v>
      </c>
      <c r="V2480" t="s">
        <v>3749</v>
      </c>
      <c r="W2480" t="s">
        <v>658</v>
      </c>
    </row>
    <row r="2481" spans="1:23" x14ac:dyDescent="0.25">
      <c r="A2481" s="15">
        <v>43291</v>
      </c>
      <c r="B2481" t="s">
        <v>322</v>
      </c>
      <c r="C2481" t="s">
        <v>194</v>
      </c>
      <c r="E2481" t="s">
        <v>195</v>
      </c>
      <c r="F2481">
        <v>0.41</v>
      </c>
      <c r="G2481">
        <v>0.41</v>
      </c>
      <c r="H2481" t="s">
        <v>196</v>
      </c>
      <c r="I2481" t="s">
        <v>197</v>
      </c>
      <c r="J2481">
        <v>0.41</v>
      </c>
      <c r="K2481">
        <v>0.41</v>
      </c>
      <c r="L2481" t="s">
        <v>322</v>
      </c>
      <c r="M2481" t="s">
        <v>198</v>
      </c>
      <c r="N2481" t="s">
        <v>254</v>
      </c>
      <c r="O2481">
        <v>0</v>
      </c>
      <c r="P2481" t="s">
        <v>200</v>
      </c>
      <c r="Q2481">
        <v>54814</v>
      </c>
      <c r="R2481" t="s">
        <v>201</v>
      </c>
      <c r="S2481" t="s">
        <v>202</v>
      </c>
      <c r="T2481" t="s">
        <v>203</v>
      </c>
      <c r="U2481" t="s">
        <v>3750</v>
      </c>
      <c r="V2481" t="s">
        <v>3751</v>
      </c>
      <c r="W2481" t="s">
        <v>658</v>
      </c>
    </row>
    <row r="2482" spans="1:23" x14ac:dyDescent="0.25">
      <c r="A2482" s="15">
        <v>43291</v>
      </c>
      <c r="B2482" t="s">
        <v>322</v>
      </c>
      <c r="C2482" t="s">
        <v>194</v>
      </c>
      <c r="E2482" t="s">
        <v>195</v>
      </c>
      <c r="F2482">
        <v>134.52000000000001</v>
      </c>
      <c r="G2482">
        <v>134.52000000000001</v>
      </c>
      <c r="H2482" t="s">
        <v>196</v>
      </c>
      <c r="I2482" t="s">
        <v>197</v>
      </c>
      <c r="J2482">
        <v>134.52000000000001</v>
      </c>
      <c r="K2482">
        <v>134.52000000000001</v>
      </c>
      <c r="L2482" t="s">
        <v>322</v>
      </c>
      <c r="M2482" t="s">
        <v>198</v>
      </c>
      <c r="N2482" t="s">
        <v>254</v>
      </c>
      <c r="O2482">
        <v>0</v>
      </c>
      <c r="P2482" t="s">
        <v>200</v>
      </c>
      <c r="Q2482">
        <v>54815</v>
      </c>
      <c r="R2482" t="s">
        <v>201</v>
      </c>
      <c r="S2482" t="s">
        <v>202</v>
      </c>
      <c r="T2482" t="s">
        <v>203</v>
      </c>
      <c r="U2482" t="s">
        <v>3752</v>
      </c>
      <c r="V2482" t="s">
        <v>3753</v>
      </c>
      <c r="W2482" t="s">
        <v>658</v>
      </c>
    </row>
    <row r="2483" spans="1:23" x14ac:dyDescent="0.25">
      <c r="A2483" s="15">
        <v>43291</v>
      </c>
      <c r="B2483" t="s">
        <v>193</v>
      </c>
      <c r="C2483" t="s">
        <v>194</v>
      </c>
      <c r="E2483" t="s">
        <v>195</v>
      </c>
      <c r="F2483">
        <v>142.86000000000001</v>
      </c>
      <c r="G2483">
        <v>142.86000000000001</v>
      </c>
      <c r="H2483" t="s">
        <v>196</v>
      </c>
      <c r="I2483" t="s">
        <v>197</v>
      </c>
      <c r="J2483">
        <v>142.86000000000001</v>
      </c>
      <c r="K2483">
        <v>142.86000000000001</v>
      </c>
      <c r="L2483" t="s">
        <v>193</v>
      </c>
      <c r="M2483" t="s">
        <v>198</v>
      </c>
      <c r="N2483" t="s">
        <v>199</v>
      </c>
      <c r="O2483">
        <v>0</v>
      </c>
      <c r="P2483" t="s">
        <v>200</v>
      </c>
      <c r="Q2483">
        <v>54903</v>
      </c>
      <c r="R2483" t="s">
        <v>201</v>
      </c>
      <c r="S2483" t="s">
        <v>202</v>
      </c>
      <c r="T2483" t="s">
        <v>203</v>
      </c>
      <c r="U2483" t="s">
        <v>3754</v>
      </c>
      <c r="V2483" t="s">
        <v>3755</v>
      </c>
      <c r="W2483" t="s">
        <v>658</v>
      </c>
    </row>
    <row r="2484" spans="1:23" x14ac:dyDescent="0.25">
      <c r="A2484" s="15">
        <v>43291</v>
      </c>
      <c r="B2484" t="s">
        <v>193</v>
      </c>
      <c r="C2484" t="s">
        <v>207</v>
      </c>
      <c r="E2484" t="s">
        <v>195</v>
      </c>
      <c r="F2484">
        <v>142.86000000000001</v>
      </c>
      <c r="G2484">
        <v>142.86000000000001</v>
      </c>
      <c r="H2484" t="s">
        <v>196</v>
      </c>
      <c r="I2484" t="s">
        <v>197</v>
      </c>
      <c r="J2484">
        <v>142.86000000000001</v>
      </c>
      <c r="K2484">
        <v>142.86000000000001</v>
      </c>
      <c r="L2484" t="s">
        <v>193</v>
      </c>
      <c r="M2484" t="s">
        <v>198</v>
      </c>
      <c r="N2484" t="s">
        <v>199</v>
      </c>
      <c r="O2484">
        <v>0</v>
      </c>
      <c r="P2484" t="s">
        <v>200</v>
      </c>
      <c r="Q2484">
        <v>54903</v>
      </c>
      <c r="R2484" t="s">
        <v>201</v>
      </c>
      <c r="S2484" t="s">
        <v>202</v>
      </c>
      <c r="T2484" t="s">
        <v>203</v>
      </c>
      <c r="U2484" t="s">
        <v>3754</v>
      </c>
      <c r="V2484" t="s">
        <v>3755</v>
      </c>
      <c r="W2484" t="s">
        <v>658</v>
      </c>
    </row>
    <row r="2485" spans="1:23" x14ac:dyDescent="0.25">
      <c r="A2485" s="15">
        <v>43291</v>
      </c>
      <c r="B2485" t="s">
        <v>193</v>
      </c>
      <c r="C2485" t="s">
        <v>208</v>
      </c>
      <c r="E2485" t="s">
        <v>195</v>
      </c>
      <c r="F2485">
        <v>142.86000000000001</v>
      </c>
      <c r="G2485">
        <v>142.86000000000001</v>
      </c>
      <c r="H2485" t="s">
        <v>196</v>
      </c>
      <c r="I2485" t="s">
        <v>197</v>
      </c>
      <c r="J2485">
        <v>142.86000000000001</v>
      </c>
      <c r="K2485">
        <v>142.86000000000001</v>
      </c>
      <c r="L2485" t="s">
        <v>193</v>
      </c>
      <c r="M2485" t="s">
        <v>198</v>
      </c>
      <c r="N2485" t="s">
        <v>199</v>
      </c>
      <c r="O2485">
        <v>0</v>
      </c>
      <c r="P2485" t="s">
        <v>200</v>
      </c>
      <c r="Q2485">
        <v>54903</v>
      </c>
      <c r="R2485" t="s">
        <v>201</v>
      </c>
      <c r="S2485" t="s">
        <v>202</v>
      </c>
      <c r="T2485" t="s">
        <v>203</v>
      </c>
      <c r="U2485" t="s">
        <v>3754</v>
      </c>
      <c r="V2485" t="s">
        <v>3755</v>
      </c>
      <c r="W2485" t="s">
        <v>658</v>
      </c>
    </row>
    <row r="2486" spans="1:23" x14ac:dyDescent="0.25">
      <c r="A2486" s="15">
        <v>43291</v>
      </c>
      <c r="B2486" t="s">
        <v>193</v>
      </c>
      <c r="C2486" t="s">
        <v>211</v>
      </c>
      <c r="E2486" t="s">
        <v>195</v>
      </c>
      <c r="F2486">
        <v>142.85</v>
      </c>
      <c r="G2486">
        <v>142.85</v>
      </c>
      <c r="H2486" t="s">
        <v>196</v>
      </c>
      <c r="I2486" t="s">
        <v>197</v>
      </c>
      <c r="J2486">
        <v>142.85</v>
      </c>
      <c r="K2486">
        <v>142.85</v>
      </c>
      <c r="L2486" t="s">
        <v>193</v>
      </c>
      <c r="M2486" t="s">
        <v>198</v>
      </c>
      <c r="N2486" t="s">
        <v>199</v>
      </c>
      <c r="O2486">
        <v>0</v>
      </c>
      <c r="P2486" t="s">
        <v>200</v>
      </c>
      <c r="Q2486">
        <v>54903</v>
      </c>
      <c r="R2486" t="s">
        <v>201</v>
      </c>
      <c r="S2486" t="s">
        <v>202</v>
      </c>
      <c r="T2486" t="s">
        <v>203</v>
      </c>
      <c r="U2486" t="s">
        <v>3754</v>
      </c>
      <c r="V2486" t="s">
        <v>3755</v>
      </c>
      <c r="W2486" t="s">
        <v>658</v>
      </c>
    </row>
    <row r="2487" spans="1:23" x14ac:dyDescent="0.25">
      <c r="A2487" s="15">
        <v>43291</v>
      </c>
      <c r="B2487" t="s">
        <v>193</v>
      </c>
      <c r="C2487" t="s">
        <v>212</v>
      </c>
      <c r="E2487" t="s">
        <v>195</v>
      </c>
      <c r="F2487">
        <v>142.85</v>
      </c>
      <c r="G2487">
        <v>142.85</v>
      </c>
      <c r="H2487" t="s">
        <v>196</v>
      </c>
      <c r="I2487" t="s">
        <v>197</v>
      </c>
      <c r="J2487">
        <v>142.85</v>
      </c>
      <c r="K2487">
        <v>142.85</v>
      </c>
      <c r="L2487" t="s">
        <v>193</v>
      </c>
      <c r="M2487" t="s">
        <v>198</v>
      </c>
      <c r="N2487" t="s">
        <v>199</v>
      </c>
      <c r="O2487">
        <v>0</v>
      </c>
      <c r="P2487" t="s">
        <v>200</v>
      </c>
      <c r="Q2487">
        <v>54903</v>
      </c>
      <c r="R2487" t="s">
        <v>201</v>
      </c>
      <c r="S2487" t="s">
        <v>202</v>
      </c>
      <c r="T2487" t="s">
        <v>203</v>
      </c>
      <c r="U2487" t="s">
        <v>3754</v>
      </c>
      <c r="V2487" t="s">
        <v>3755</v>
      </c>
      <c r="W2487" t="s">
        <v>658</v>
      </c>
    </row>
    <row r="2488" spans="1:23" x14ac:dyDescent="0.25">
      <c r="A2488" s="15">
        <v>43291</v>
      </c>
      <c r="B2488" t="s">
        <v>417</v>
      </c>
      <c r="C2488" t="s">
        <v>212</v>
      </c>
      <c r="E2488" t="s">
        <v>195</v>
      </c>
      <c r="F2488">
        <v>330</v>
      </c>
      <c r="G2488">
        <v>330</v>
      </c>
      <c r="H2488" t="s">
        <v>196</v>
      </c>
      <c r="I2488" t="s">
        <v>197</v>
      </c>
      <c r="J2488">
        <v>330</v>
      </c>
      <c r="K2488">
        <v>330</v>
      </c>
      <c r="L2488" t="s">
        <v>417</v>
      </c>
      <c r="M2488" t="s">
        <v>198</v>
      </c>
      <c r="N2488" t="s">
        <v>199</v>
      </c>
      <c r="O2488">
        <v>0</v>
      </c>
      <c r="P2488" t="s">
        <v>200</v>
      </c>
      <c r="Q2488">
        <v>54916</v>
      </c>
      <c r="R2488" t="s">
        <v>201</v>
      </c>
      <c r="S2488" t="s">
        <v>202</v>
      </c>
      <c r="T2488" t="s">
        <v>203</v>
      </c>
      <c r="U2488" t="s">
        <v>3756</v>
      </c>
      <c r="V2488" t="s">
        <v>3757</v>
      </c>
      <c r="W2488" t="s">
        <v>658</v>
      </c>
    </row>
    <row r="2489" spans="1:23" x14ac:dyDescent="0.25">
      <c r="A2489" s="15">
        <v>43291</v>
      </c>
      <c r="B2489" t="s">
        <v>325</v>
      </c>
      <c r="C2489" t="s">
        <v>207</v>
      </c>
      <c r="E2489" t="s">
        <v>195</v>
      </c>
      <c r="F2489">
        <v>9</v>
      </c>
      <c r="G2489">
        <v>9</v>
      </c>
      <c r="H2489" t="s">
        <v>196</v>
      </c>
      <c r="I2489" t="s">
        <v>197</v>
      </c>
      <c r="J2489">
        <v>9</v>
      </c>
      <c r="K2489">
        <v>9</v>
      </c>
      <c r="L2489" t="s">
        <v>325</v>
      </c>
      <c r="M2489" t="s">
        <v>198</v>
      </c>
      <c r="N2489" t="s">
        <v>337</v>
      </c>
      <c r="O2489">
        <v>0</v>
      </c>
      <c r="P2489" t="s">
        <v>200</v>
      </c>
      <c r="Q2489">
        <v>54932</v>
      </c>
      <c r="R2489" t="s">
        <v>201</v>
      </c>
      <c r="S2489" t="s">
        <v>202</v>
      </c>
      <c r="T2489" t="s">
        <v>203</v>
      </c>
      <c r="U2489" t="s">
        <v>3758</v>
      </c>
      <c r="V2489" t="s">
        <v>3759</v>
      </c>
      <c r="W2489" t="s">
        <v>658</v>
      </c>
    </row>
    <row r="2490" spans="1:23" x14ac:dyDescent="0.25">
      <c r="A2490" s="15">
        <v>43291</v>
      </c>
      <c r="B2490" t="s">
        <v>306</v>
      </c>
      <c r="C2490" t="s">
        <v>207</v>
      </c>
      <c r="E2490" t="s">
        <v>195</v>
      </c>
      <c r="F2490">
        <v>70</v>
      </c>
      <c r="G2490">
        <v>70</v>
      </c>
      <c r="H2490" t="s">
        <v>196</v>
      </c>
      <c r="I2490" t="s">
        <v>197</v>
      </c>
      <c r="J2490">
        <v>70</v>
      </c>
      <c r="K2490">
        <v>70</v>
      </c>
      <c r="L2490" t="s">
        <v>306</v>
      </c>
      <c r="M2490" t="s">
        <v>198</v>
      </c>
      <c r="N2490" t="s">
        <v>307</v>
      </c>
      <c r="O2490">
        <v>0</v>
      </c>
      <c r="P2490" t="s">
        <v>200</v>
      </c>
      <c r="Q2490">
        <v>54933</v>
      </c>
      <c r="R2490" t="s">
        <v>201</v>
      </c>
      <c r="S2490" t="s">
        <v>202</v>
      </c>
      <c r="T2490" t="s">
        <v>203</v>
      </c>
      <c r="U2490" t="s">
        <v>3760</v>
      </c>
      <c r="V2490" t="s">
        <v>3761</v>
      </c>
      <c r="W2490" t="s">
        <v>658</v>
      </c>
    </row>
    <row r="2491" spans="1:23" x14ac:dyDescent="0.25">
      <c r="A2491" s="15">
        <v>43291</v>
      </c>
      <c r="B2491" t="s">
        <v>285</v>
      </c>
      <c r="C2491" t="s">
        <v>211</v>
      </c>
      <c r="E2491" t="s">
        <v>195</v>
      </c>
      <c r="F2491">
        <v>55</v>
      </c>
      <c r="G2491">
        <v>55</v>
      </c>
      <c r="H2491" t="s">
        <v>196</v>
      </c>
      <c r="I2491" t="s">
        <v>197</v>
      </c>
      <c r="J2491">
        <v>55</v>
      </c>
      <c r="K2491">
        <v>55</v>
      </c>
      <c r="L2491" t="s">
        <v>285</v>
      </c>
      <c r="M2491" t="s">
        <v>198</v>
      </c>
      <c r="N2491" t="s">
        <v>199</v>
      </c>
      <c r="O2491">
        <v>0</v>
      </c>
      <c r="P2491" t="s">
        <v>200</v>
      </c>
      <c r="Q2491">
        <v>54958</v>
      </c>
      <c r="R2491" t="s">
        <v>201</v>
      </c>
      <c r="S2491" t="s">
        <v>202</v>
      </c>
      <c r="T2491" t="s">
        <v>203</v>
      </c>
      <c r="U2491" t="s">
        <v>3762</v>
      </c>
      <c r="V2491" t="s">
        <v>3763</v>
      </c>
      <c r="W2491" t="s">
        <v>658</v>
      </c>
    </row>
    <row r="2492" spans="1:23" x14ac:dyDescent="0.25">
      <c r="A2492" s="15">
        <v>43291</v>
      </c>
      <c r="B2492" t="s">
        <v>285</v>
      </c>
      <c r="C2492" t="s">
        <v>212</v>
      </c>
      <c r="E2492" t="s">
        <v>195</v>
      </c>
      <c r="F2492">
        <v>237.96</v>
      </c>
      <c r="G2492">
        <v>237.96</v>
      </c>
      <c r="H2492" t="s">
        <v>196</v>
      </c>
      <c r="I2492" t="s">
        <v>197</v>
      </c>
      <c r="J2492">
        <v>237.96</v>
      </c>
      <c r="K2492">
        <v>237.96</v>
      </c>
      <c r="L2492" t="s">
        <v>285</v>
      </c>
      <c r="M2492" t="s">
        <v>198</v>
      </c>
      <c r="N2492" t="s">
        <v>199</v>
      </c>
      <c r="O2492">
        <v>0</v>
      </c>
      <c r="P2492" t="s">
        <v>200</v>
      </c>
      <c r="Q2492">
        <v>54968</v>
      </c>
      <c r="R2492" t="s">
        <v>201</v>
      </c>
      <c r="S2492" t="s">
        <v>202</v>
      </c>
      <c r="T2492" t="s">
        <v>203</v>
      </c>
      <c r="U2492" t="s">
        <v>3764</v>
      </c>
      <c r="V2492" t="s">
        <v>3765</v>
      </c>
      <c r="W2492" t="s">
        <v>658</v>
      </c>
    </row>
    <row r="2493" spans="1:23" x14ac:dyDescent="0.25">
      <c r="A2493" s="15">
        <v>43291</v>
      </c>
      <c r="B2493" t="s">
        <v>285</v>
      </c>
      <c r="C2493" t="s">
        <v>208</v>
      </c>
      <c r="E2493" t="s">
        <v>195</v>
      </c>
      <c r="F2493">
        <v>79.5</v>
      </c>
      <c r="G2493">
        <v>79.5</v>
      </c>
      <c r="H2493" t="s">
        <v>196</v>
      </c>
      <c r="I2493" t="s">
        <v>197</v>
      </c>
      <c r="J2493">
        <v>79.5</v>
      </c>
      <c r="K2493">
        <v>79.5</v>
      </c>
      <c r="L2493" t="s">
        <v>285</v>
      </c>
      <c r="M2493" t="s">
        <v>198</v>
      </c>
      <c r="N2493" t="s">
        <v>199</v>
      </c>
      <c r="O2493">
        <v>0</v>
      </c>
      <c r="P2493" t="s">
        <v>200</v>
      </c>
      <c r="Q2493">
        <v>55008</v>
      </c>
      <c r="R2493" t="s">
        <v>201</v>
      </c>
      <c r="S2493" t="s">
        <v>202</v>
      </c>
      <c r="T2493" t="s">
        <v>203</v>
      </c>
      <c r="U2493" t="s">
        <v>3766</v>
      </c>
      <c r="V2493" t="s">
        <v>3767</v>
      </c>
      <c r="W2493" t="s">
        <v>658</v>
      </c>
    </row>
    <row r="2494" spans="1:23" x14ac:dyDescent="0.25">
      <c r="A2494" s="15">
        <v>43292</v>
      </c>
      <c r="B2494" t="s">
        <v>213</v>
      </c>
      <c r="C2494" t="s">
        <v>194</v>
      </c>
      <c r="E2494" t="s">
        <v>195</v>
      </c>
      <c r="F2494">
        <v>148.38999999999999</v>
      </c>
      <c r="G2494">
        <v>148.38999999999999</v>
      </c>
      <c r="H2494" t="s">
        <v>196</v>
      </c>
      <c r="I2494" t="s">
        <v>197</v>
      </c>
      <c r="J2494">
        <v>148.38999999999999</v>
      </c>
      <c r="K2494">
        <v>148.38999999999999</v>
      </c>
      <c r="L2494" t="s">
        <v>213</v>
      </c>
      <c r="M2494" t="s">
        <v>198</v>
      </c>
      <c r="N2494" t="s">
        <v>1128</v>
      </c>
      <c r="O2494">
        <v>0</v>
      </c>
      <c r="P2494" t="s">
        <v>200</v>
      </c>
      <c r="Q2494">
        <v>54458</v>
      </c>
      <c r="R2494" t="s">
        <v>201</v>
      </c>
      <c r="S2494" t="s">
        <v>202</v>
      </c>
      <c r="T2494" t="s">
        <v>203</v>
      </c>
      <c r="U2494" t="s">
        <v>3768</v>
      </c>
      <c r="V2494" t="s">
        <v>3769</v>
      </c>
      <c r="W2494" t="s">
        <v>658</v>
      </c>
    </row>
    <row r="2495" spans="1:23" x14ac:dyDescent="0.25">
      <c r="A2495" s="15">
        <v>43292</v>
      </c>
      <c r="B2495" t="s">
        <v>228</v>
      </c>
      <c r="C2495" t="s">
        <v>208</v>
      </c>
      <c r="E2495" t="s">
        <v>195</v>
      </c>
      <c r="F2495">
        <v>607.88</v>
      </c>
      <c r="G2495">
        <v>607.88</v>
      </c>
      <c r="H2495" t="s">
        <v>196</v>
      </c>
      <c r="I2495" t="s">
        <v>197</v>
      </c>
      <c r="J2495">
        <v>607.88</v>
      </c>
      <c r="K2495">
        <v>607.88</v>
      </c>
      <c r="L2495" t="s">
        <v>228</v>
      </c>
      <c r="M2495" t="s">
        <v>198</v>
      </c>
      <c r="N2495" t="s">
        <v>199</v>
      </c>
      <c r="O2495">
        <v>0</v>
      </c>
      <c r="P2495" t="s">
        <v>200</v>
      </c>
      <c r="Q2495">
        <v>55025</v>
      </c>
      <c r="R2495" t="s">
        <v>201</v>
      </c>
      <c r="S2495" t="s">
        <v>202</v>
      </c>
      <c r="T2495" t="s">
        <v>203</v>
      </c>
      <c r="U2495" t="s">
        <v>3770</v>
      </c>
      <c r="V2495" t="s">
        <v>3771</v>
      </c>
      <c r="W2495" t="s">
        <v>658</v>
      </c>
    </row>
    <row r="2496" spans="1:23" x14ac:dyDescent="0.25">
      <c r="A2496" s="15">
        <v>43292</v>
      </c>
      <c r="B2496" t="s">
        <v>228</v>
      </c>
      <c r="C2496" t="s">
        <v>208</v>
      </c>
      <c r="E2496" t="s">
        <v>195</v>
      </c>
      <c r="F2496">
        <v>516.55999999999995</v>
      </c>
      <c r="G2496">
        <v>516.55999999999995</v>
      </c>
      <c r="H2496" t="s">
        <v>196</v>
      </c>
      <c r="I2496" t="s">
        <v>197</v>
      </c>
      <c r="J2496">
        <v>516.55999999999995</v>
      </c>
      <c r="K2496">
        <v>516.55999999999995</v>
      </c>
      <c r="L2496" t="s">
        <v>228</v>
      </c>
      <c r="M2496" t="s">
        <v>198</v>
      </c>
      <c r="N2496" t="s">
        <v>199</v>
      </c>
      <c r="O2496">
        <v>0</v>
      </c>
      <c r="P2496" t="s">
        <v>200</v>
      </c>
      <c r="Q2496">
        <v>55039</v>
      </c>
      <c r="R2496" t="s">
        <v>201</v>
      </c>
      <c r="S2496" t="s">
        <v>202</v>
      </c>
      <c r="T2496" t="s">
        <v>203</v>
      </c>
      <c r="U2496" t="s">
        <v>3772</v>
      </c>
      <c r="V2496" t="s">
        <v>3773</v>
      </c>
      <c r="W2496" t="s">
        <v>658</v>
      </c>
    </row>
    <row r="2497" spans="1:23" x14ac:dyDescent="0.25">
      <c r="A2497" s="15">
        <v>43293</v>
      </c>
      <c r="B2497" t="s">
        <v>225</v>
      </c>
      <c r="C2497" t="s">
        <v>194</v>
      </c>
      <c r="E2497" t="s">
        <v>195</v>
      </c>
      <c r="F2497">
        <v>683.5</v>
      </c>
      <c r="G2497">
        <v>683.5</v>
      </c>
      <c r="H2497" t="s">
        <v>196</v>
      </c>
      <c r="I2497" t="s">
        <v>197</v>
      </c>
      <c r="J2497">
        <v>683.5</v>
      </c>
      <c r="K2497">
        <v>683.5</v>
      </c>
      <c r="L2497" t="s">
        <v>225</v>
      </c>
      <c r="M2497" t="s">
        <v>198</v>
      </c>
      <c r="N2497" t="s">
        <v>199</v>
      </c>
      <c r="O2497">
        <v>0</v>
      </c>
      <c r="P2497" t="s">
        <v>200</v>
      </c>
      <c r="Q2497">
        <v>54872</v>
      </c>
      <c r="R2497" t="s">
        <v>201</v>
      </c>
      <c r="S2497" t="s">
        <v>202</v>
      </c>
      <c r="T2497" t="s">
        <v>203</v>
      </c>
      <c r="U2497" t="s">
        <v>3774</v>
      </c>
      <c r="V2497" t="s">
        <v>3775</v>
      </c>
      <c r="W2497" t="s">
        <v>658</v>
      </c>
    </row>
    <row r="2498" spans="1:23" x14ac:dyDescent="0.25">
      <c r="A2498" s="15">
        <v>43293</v>
      </c>
      <c r="B2498" t="s">
        <v>295</v>
      </c>
      <c r="C2498" t="s">
        <v>194</v>
      </c>
      <c r="E2498" t="s">
        <v>195</v>
      </c>
      <c r="F2498">
        <v>675.89</v>
      </c>
      <c r="G2498">
        <v>675.89</v>
      </c>
      <c r="H2498" t="s">
        <v>196</v>
      </c>
      <c r="I2498" t="s">
        <v>197</v>
      </c>
      <c r="J2498">
        <v>675.89</v>
      </c>
      <c r="K2498">
        <v>675.89</v>
      </c>
      <c r="L2498" t="s">
        <v>295</v>
      </c>
      <c r="M2498" t="s">
        <v>198</v>
      </c>
      <c r="N2498" t="s">
        <v>199</v>
      </c>
      <c r="O2498">
        <v>0</v>
      </c>
      <c r="P2498" t="s">
        <v>200</v>
      </c>
      <c r="Q2498">
        <v>54882</v>
      </c>
      <c r="R2498" t="s">
        <v>201</v>
      </c>
      <c r="S2498" t="s">
        <v>202</v>
      </c>
      <c r="T2498" t="s">
        <v>203</v>
      </c>
      <c r="U2498" t="s">
        <v>3776</v>
      </c>
      <c r="V2498" t="s">
        <v>3777</v>
      </c>
      <c r="W2498" t="s">
        <v>658</v>
      </c>
    </row>
    <row r="2499" spans="1:23" x14ac:dyDescent="0.25">
      <c r="A2499" s="15">
        <v>43293</v>
      </c>
      <c r="B2499" t="s">
        <v>228</v>
      </c>
      <c r="C2499" t="s">
        <v>208</v>
      </c>
      <c r="E2499" t="s">
        <v>195</v>
      </c>
      <c r="F2499">
        <v>78.900000000000006</v>
      </c>
      <c r="G2499">
        <v>78.900000000000006</v>
      </c>
      <c r="H2499" t="s">
        <v>196</v>
      </c>
      <c r="I2499" t="s">
        <v>197</v>
      </c>
      <c r="J2499">
        <v>78.900000000000006</v>
      </c>
      <c r="K2499">
        <v>78.900000000000006</v>
      </c>
      <c r="L2499" t="s">
        <v>228</v>
      </c>
      <c r="M2499" t="s">
        <v>198</v>
      </c>
      <c r="N2499" t="s">
        <v>199</v>
      </c>
      <c r="O2499">
        <v>0</v>
      </c>
      <c r="P2499" t="s">
        <v>200</v>
      </c>
      <c r="Q2499">
        <v>55023</v>
      </c>
      <c r="R2499" t="s">
        <v>201</v>
      </c>
      <c r="S2499" t="s">
        <v>202</v>
      </c>
      <c r="T2499" t="s">
        <v>203</v>
      </c>
      <c r="U2499" t="s">
        <v>3778</v>
      </c>
      <c r="V2499" t="s">
        <v>3779</v>
      </c>
      <c r="W2499" t="s">
        <v>658</v>
      </c>
    </row>
    <row r="2500" spans="1:23" x14ac:dyDescent="0.25">
      <c r="A2500" s="15">
        <v>43294</v>
      </c>
      <c r="B2500" t="s">
        <v>295</v>
      </c>
      <c r="C2500" t="s">
        <v>207</v>
      </c>
      <c r="E2500" t="s">
        <v>195</v>
      </c>
      <c r="F2500">
        <v>194.57</v>
      </c>
      <c r="G2500">
        <v>194.57</v>
      </c>
      <c r="H2500" t="s">
        <v>196</v>
      </c>
      <c r="I2500" t="s">
        <v>197</v>
      </c>
      <c r="J2500">
        <v>194.57</v>
      </c>
      <c r="K2500">
        <v>194.57</v>
      </c>
      <c r="L2500" t="s">
        <v>295</v>
      </c>
      <c r="M2500" t="s">
        <v>198</v>
      </c>
      <c r="N2500" t="s">
        <v>199</v>
      </c>
      <c r="O2500">
        <v>0</v>
      </c>
      <c r="P2500" t="s">
        <v>200</v>
      </c>
      <c r="Q2500">
        <v>54904</v>
      </c>
      <c r="R2500" t="s">
        <v>201</v>
      </c>
      <c r="S2500" t="s">
        <v>202</v>
      </c>
      <c r="T2500" t="s">
        <v>203</v>
      </c>
      <c r="U2500" t="s">
        <v>3780</v>
      </c>
      <c r="V2500" t="s">
        <v>3781</v>
      </c>
      <c r="W2500" t="s">
        <v>658</v>
      </c>
    </row>
    <row r="2501" spans="1:23" x14ac:dyDescent="0.25">
      <c r="A2501" s="15">
        <v>43294</v>
      </c>
      <c r="B2501" t="s">
        <v>306</v>
      </c>
      <c r="C2501" t="s">
        <v>194</v>
      </c>
      <c r="E2501" t="s">
        <v>195</v>
      </c>
      <c r="F2501">
        <v>158.4</v>
      </c>
      <c r="G2501">
        <v>158.4</v>
      </c>
      <c r="H2501" t="s">
        <v>196</v>
      </c>
      <c r="I2501" t="s">
        <v>197</v>
      </c>
      <c r="J2501">
        <v>158.4</v>
      </c>
      <c r="K2501">
        <v>158.4</v>
      </c>
      <c r="L2501" t="s">
        <v>306</v>
      </c>
      <c r="M2501" t="s">
        <v>198</v>
      </c>
      <c r="N2501" t="s">
        <v>307</v>
      </c>
      <c r="O2501">
        <v>0</v>
      </c>
      <c r="P2501" t="s">
        <v>200</v>
      </c>
      <c r="Q2501">
        <v>54930</v>
      </c>
      <c r="R2501" t="s">
        <v>201</v>
      </c>
      <c r="S2501" t="s">
        <v>202</v>
      </c>
      <c r="T2501" t="s">
        <v>203</v>
      </c>
      <c r="U2501" t="s">
        <v>3782</v>
      </c>
      <c r="V2501" t="s">
        <v>3783</v>
      </c>
      <c r="W2501" t="s">
        <v>658</v>
      </c>
    </row>
    <row r="2502" spans="1:23" x14ac:dyDescent="0.25">
      <c r="A2502" s="15">
        <v>43294</v>
      </c>
      <c r="B2502" t="s">
        <v>285</v>
      </c>
      <c r="C2502" t="s">
        <v>211</v>
      </c>
      <c r="E2502" t="s">
        <v>195</v>
      </c>
      <c r="F2502">
        <v>1653.54</v>
      </c>
      <c r="G2502">
        <v>1653.54</v>
      </c>
      <c r="H2502" t="s">
        <v>196</v>
      </c>
      <c r="I2502" t="s">
        <v>197</v>
      </c>
      <c r="J2502">
        <v>1653.54</v>
      </c>
      <c r="K2502">
        <v>1653.54</v>
      </c>
      <c r="L2502" t="s">
        <v>285</v>
      </c>
      <c r="M2502" t="s">
        <v>198</v>
      </c>
      <c r="N2502" t="s">
        <v>199</v>
      </c>
      <c r="O2502">
        <v>0</v>
      </c>
      <c r="P2502" t="s">
        <v>200</v>
      </c>
      <c r="Q2502">
        <v>54960</v>
      </c>
      <c r="R2502" t="s">
        <v>201</v>
      </c>
      <c r="S2502" t="s">
        <v>202</v>
      </c>
      <c r="T2502" t="s">
        <v>203</v>
      </c>
      <c r="U2502" t="s">
        <v>3784</v>
      </c>
      <c r="V2502" t="s">
        <v>3785</v>
      </c>
      <c r="W2502" t="s">
        <v>658</v>
      </c>
    </row>
    <row r="2503" spans="1:23" x14ac:dyDescent="0.25">
      <c r="A2503" s="15">
        <v>43294</v>
      </c>
      <c r="B2503" t="s">
        <v>285</v>
      </c>
      <c r="C2503" t="s">
        <v>212</v>
      </c>
      <c r="E2503" t="s">
        <v>195</v>
      </c>
      <c r="F2503">
        <v>1729.03</v>
      </c>
      <c r="G2503">
        <v>1729.03</v>
      </c>
      <c r="H2503" t="s">
        <v>196</v>
      </c>
      <c r="I2503" t="s">
        <v>197</v>
      </c>
      <c r="J2503">
        <v>1729.03</v>
      </c>
      <c r="K2503">
        <v>1729.03</v>
      </c>
      <c r="L2503" t="s">
        <v>285</v>
      </c>
      <c r="M2503" t="s">
        <v>198</v>
      </c>
      <c r="N2503" t="s">
        <v>199</v>
      </c>
      <c r="O2503">
        <v>0</v>
      </c>
      <c r="P2503" t="s">
        <v>200</v>
      </c>
      <c r="Q2503">
        <v>54988</v>
      </c>
      <c r="R2503" t="s">
        <v>201</v>
      </c>
      <c r="S2503" t="s">
        <v>202</v>
      </c>
      <c r="T2503" t="s">
        <v>203</v>
      </c>
      <c r="U2503" t="s">
        <v>3786</v>
      </c>
      <c r="V2503" t="s">
        <v>3787</v>
      </c>
      <c r="W2503" t="s">
        <v>658</v>
      </c>
    </row>
    <row r="2504" spans="1:23" x14ac:dyDescent="0.25">
      <c r="A2504" s="15">
        <v>43294</v>
      </c>
      <c r="B2504" t="s">
        <v>285</v>
      </c>
      <c r="C2504" t="s">
        <v>208</v>
      </c>
      <c r="E2504" t="s">
        <v>195</v>
      </c>
      <c r="F2504">
        <v>3445.36</v>
      </c>
      <c r="G2504">
        <v>3445.36</v>
      </c>
      <c r="H2504" t="s">
        <v>196</v>
      </c>
      <c r="I2504" t="s">
        <v>197</v>
      </c>
      <c r="J2504">
        <v>3445.36</v>
      </c>
      <c r="K2504">
        <v>3445.36</v>
      </c>
      <c r="L2504" t="s">
        <v>285</v>
      </c>
      <c r="M2504" t="s">
        <v>198</v>
      </c>
      <c r="N2504" t="s">
        <v>199</v>
      </c>
      <c r="O2504">
        <v>0</v>
      </c>
      <c r="P2504" t="s">
        <v>200</v>
      </c>
      <c r="Q2504">
        <v>55009</v>
      </c>
      <c r="R2504" t="s">
        <v>201</v>
      </c>
      <c r="S2504" t="s">
        <v>202</v>
      </c>
      <c r="T2504" t="s">
        <v>203</v>
      </c>
      <c r="U2504" t="s">
        <v>3788</v>
      </c>
      <c r="V2504" t="s">
        <v>3789</v>
      </c>
      <c r="W2504" t="s">
        <v>658</v>
      </c>
    </row>
    <row r="2505" spans="1:23" x14ac:dyDescent="0.25">
      <c r="A2505" s="15">
        <v>43294</v>
      </c>
      <c r="B2505" t="s">
        <v>295</v>
      </c>
      <c r="C2505" t="s">
        <v>207</v>
      </c>
      <c r="E2505" t="s">
        <v>195</v>
      </c>
      <c r="F2505">
        <v>194.57</v>
      </c>
      <c r="G2505">
        <v>194.57</v>
      </c>
      <c r="H2505" t="s">
        <v>196</v>
      </c>
      <c r="I2505" t="s">
        <v>197</v>
      </c>
      <c r="J2505">
        <v>194.57</v>
      </c>
      <c r="K2505">
        <v>194.57</v>
      </c>
      <c r="L2505" t="s">
        <v>295</v>
      </c>
      <c r="M2505" t="s">
        <v>198</v>
      </c>
      <c r="N2505" t="s">
        <v>199</v>
      </c>
      <c r="O2505">
        <v>0</v>
      </c>
      <c r="P2505" t="s">
        <v>200</v>
      </c>
      <c r="Q2505">
        <v>55183</v>
      </c>
      <c r="R2505" t="s">
        <v>201</v>
      </c>
      <c r="S2505" t="s">
        <v>202</v>
      </c>
      <c r="T2505" t="s">
        <v>203</v>
      </c>
      <c r="U2505" t="s">
        <v>3790</v>
      </c>
      <c r="V2505" t="s">
        <v>3791</v>
      </c>
      <c r="W2505" t="s">
        <v>658</v>
      </c>
    </row>
    <row r="2506" spans="1:23" x14ac:dyDescent="0.25">
      <c r="A2506" s="15">
        <v>43294</v>
      </c>
      <c r="B2506" t="s">
        <v>306</v>
      </c>
      <c r="C2506" t="s">
        <v>212</v>
      </c>
      <c r="E2506" t="s">
        <v>195</v>
      </c>
      <c r="F2506">
        <v>27.05</v>
      </c>
      <c r="G2506">
        <v>27.05</v>
      </c>
      <c r="H2506" t="s">
        <v>196</v>
      </c>
      <c r="I2506" t="s">
        <v>197</v>
      </c>
      <c r="J2506">
        <v>27.05</v>
      </c>
      <c r="K2506">
        <v>27.05</v>
      </c>
      <c r="L2506" t="s">
        <v>306</v>
      </c>
      <c r="M2506" t="s">
        <v>198</v>
      </c>
      <c r="N2506" t="s">
        <v>307</v>
      </c>
      <c r="O2506">
        <v>0</v>
      </c>
      <c r="P2506" t="s">
        <v>200</v>
      </c>
      <c r="Q2506">
        <v>55581</v>
      </c>
      <c r="R2506" t="s">
        <v>201</v>
      </c>
      <c r="S2506" t="s">
        <v>202</v>
      </c>
      <c r="T2506" t="s">
        <v>203</v>
      </c>
      <c r="U2506" t="s">
        <v>3792</v>
      </c>
      <c r="V2506" t="s">
        <v>3793</v>
      </c>
      <c r="W2506" t="s">
        <v>658</v>
      </c>
    </row>
    <row r="2507" spans="1:23" x14ac:dyDescent="0.25">
      <c r="A2507" s="15">
        <v>43294</v>
      </c>
      <c r="B2507" t="s">
        <v>295</v>
      </c>
      <c r="C2507" t="s">
        <v>207</v>
      </c>
      <c r="E2507" t="s">
        <v>195</v>
      </c>
      <c r="F2507">
        <v>-194.57</v>
      </c>
      <c r="G2507">
        <v>194.57</v>
      </c>
      <c r="H2507" t="s">
        <v>217</v>
      </c>
      <c r="I2507" t="s">
        <v>218</v>
      </c>
      <c r="J2507">
        <v>194.57</v>
      </c>
      <c r="K2507">
        <v>-194.57</v>
      </c>
      <c r="L2507" t="s">
        <v>295</v>
      </c>
      <c r="M2507" t="s">
        <v>198</v>
      </c>
      <c r="N2507" t="s">
        <v>199</v>
      </c>
      <c r="O2507">
        <v>0</v>
      </c>
      <c r="P2507" t="s">
        <v>200</v>
      </c>
      <c r="Q2507">
        <v>55656</v>
      </c>
      <c r="R2507" t="s">
        <v>201</v>
      </c>
      <c r="S2507" t="s">
        <v>202</v>
      </c>
      <c r="T2507" t="s">
        <v>203</v>
      </c>
      <c r="U2507" t="s">
        <v>3794</v>
      </c>
      <c r="V2507" t="s">
        <v>3795</v>
      </c>
      <c r="W2507" t="s">
        <v>658</v>
      </c>
    </row>
    <row r="2508" spans="1:23" x14ac:dyDescent="0.25">
      <c r="A2508" s="15">
        <v>43295</v>
      </c>
      <c r="B2508" t="s">
        <v>228</v>
      </c>
      <c r="C2508" t="s">
        <v>212</v>
      </c>
      <c r="E2508" t="s">
        <v>195</v>
      </c>
      <c r="F2508">
        <v>486.25</v>
      </c>
      <c r="G2508">
        <v>486.25</v>
      </c>
      <c r="H2508" t="s">
        <v>196</v>
      </c>
      <c r="I2508" t="s">
        <v>197</v>
      </c>
      <c r="J2508">
        <v>486.25</v>
      </c>
      <c r="K2508">
        <v>486.25</v>
      </c>
      <c r="L2508" t="s">
        <v>228</v>
      </c>
      <c r="M2508" t="s">
        <v>198</v>
      </c>
      <c r="N2508" t="s">
        <v>199</v>
      </c>
      <c r="O2508">
        <v>0</v>
      </c>
      <c r="P2508" t="s">
        <v>200</v>
      </c>
      <c r="Q2508">
        <v>54985</v>
      </c>
      <c r="R2508" t="s">
        <v>201</v>
      </c>
      <c r="S2508" t="s">
        <v>202</v>
      </c>
      <c r="T2508" t="s">
        <v>203</v>
      </c>
      <c r="U2508" t="s">
        <v>3796</v>
      </c>
      <c r="V2508" t="s">
        <v>3797</v>
      </c>
      <c r="W2508" t="s">
        <v>658</v>
      </c>
    </row>
    <row r="2509" spans="1:23" x14ac:dyDescent="0.25">
      <c r="A2509" s="15">
        <v>43295</v>
      </c>
      <c r="B2509" t="s">
        <v>228</v>
      </c>
      <c r="C2509" t="s">
        <v>208</v>
      </c>
      <c r="E2509" t="s">
        <v>195</v>
      </c>
      <c r="F2509">
        <v>-286.06</v>
      </c>
      <c r="G2509">
        <v>286.06</v>
      </c>
      <c r="H2509" t="s">
        <v>217</v>
      </c>
      <c r="I2509" t="s">
        <v>218</v>
      </c>
      <c r="J2509">
        <v>286.06</v>
      </c>
      <c r="K2509">
        <v>-286.06</v>
      </c>
      <c r="L2509" t="s">
        <v>228</v>
      </c>
      <c r="M2509" t="s">
        <v>198</v>
      </c>
      <c r="N2509" t="s">
        <v>199</v>
      </c>
      <c r="O2509">
        <v>0</v>
      </c>
      <c r="P2509" t="s">
        <v>200</v>
      </c>
      <c r="Q2509">
        <v>55046</v>
      </c>
      <c r="R2509" t="s">
        <v>201</v>
      </c>
      <c r="S2509" t="s">
        <v>202</v>
      </c>
      <c r="T2509" t="s">
        <v>203</v>
      </c>
      <c r="U2509" t="s">
        <v>3798</v>
      </c>
      <c r="V2509" t="s">
        <v>3799</v>
      </c>
      <c r="W2509" t="s">
        <v>658</v>
      </c>
    </row>
    <row r="2510" spans="1:23" x14ac:dyDescent="0.25">
      <c r="A2510" s="15">
        <v>43295</v>
      </c>
      <c r="B2510" t="s">
        <v>228</v>
      </c>
      <c r="C2510" t="s">
        <v>208</v>
      </c>
      <c r="E2510" t="s">
        <v>195</v>
      </c>
      <c r="F2510">
        <v>112.17</v>
      </c>
      <c r="G2510">
        <v>112.17</v>
      </c>
      <c r="H2510" t="s">
        <v>196</v>
      </c>
      <c r="I2510" t="s">
        <v>197</v>
      </c>
      <c r="J2510">
        <v>112.17</v>
      </c>
      <c r="K2510">
        <v>112.17</v>
      </c>
      <c r="L2510" t="s">
        <v>228</v>
      </c>
      <c r="M2510" t="s">
        <v>198</v>
      </c>
      <c r="N2510" t="s">
        <v>199</v>
      </c>
      <c r="O2510">
        <v>0</v>
      </c>
      <c r="P2510" t="s">
        <v>200</v>
      </c>
      <c r="Q2510">
        <v>55047</v>
      </c>
      <c r="R2510" t="s">
        <v>201</v>
      </c>
      <c r="S2510" t="s">
        <v>202</v>
      </c>
      <c r="T2510" t="s">
        <v>203</v>
      </c>
      <c r="U2510" t="s">
        <v>3800</v>
      </c>
      <c r="V2510" t="s">
        <v>3801</v>
      </c>
      <c r="W2510" t="s">
        <v>658</v>
      </c>
    </row>
    <row r="2511" spans="1:23" x14ac:dyDescent="0.25">
      <c r="A2511" s="15">
        <v>43296</v>
      </c>
      <c r="B2511" t="s">
        <v>755</v>
      </c>
      <c r="C2511" t="s">
        <v>207</v>
      </c>
      <c r="E2511" t="s">
        <v>195</v>
      </c>
      <c r="F2511">
        <v>1182.47</v>
      </c>
      <c r="G2511">
        <v>1182.47</v>
      </c>
      <c r="H2511" t="s">
        <v>196</v>
      </c>
      <c r="I2511" t="s">
        <v>197</v>
      </c>
      <c r="J2511">
        <v>1182.47</v>
      </c>
      <c r="K2511">
        <v>1182.47</v>
      </c>
      <c r="L2511" t="s">
        <v>755</v>
      </c>
      <c r="M2511" t="s">
        <v>198</v>
      </c>
      <c r="N2511" t="s">
        <v>316</v>
      </c>
      <c r="O2511">
        <v>0</v>
      </c>
      <c r="P2511" t="s">
        <v>200</v>
      </c>
      <c r="Q2511">
        <v>54309</v>
      </c>
      <c r="R2511" t="s">
        <v>201</v>
      </c>
      <c r="S2511" t="s">
        <v>202</v>
      </c>
      <c r="T2511" t="s">
        <v>203</v>
      </c>
      <c r="U2511" t="s">
        <v>3802</v>
      </c>
      <c r="V2511" t="s">
        <v>3803</v>
      </c>
      <c r="W2511" t="s">
        <v>658</v>
      </c>
    </row>
    <row r="2512" spans="1:23" x14ac:dyDescent="0.25">
      <c r="A2512" s="15">
        <v>43296</v>
      </c>
      <c r="B2512" t="s">
        <v>755</v>
      </c>
      <c r="C2512" t="s">
        <v>194</v>
      </c>
      <c r="E2512" t="s">
        <v>195</v>
      </c>
      <c r="F2512">
        <v>6185.09</v>
      </c>
      <c r="G2512">
        <v>6185.09</v>
      </c>
      <c r="H2512" t="s">
        <v>196</v>
      </c>
      <c r="I2512" t="s">
        <v>197</v>
      </c>
      <c r="J2512">
        <v>6185.09</v>
      </c>
      <c r="K2512">
        <v>6185.09</v>
      </c>
      <c r="L2512" t="s">
        <v>755</v>
      </c>
      <c r="M2512" t="s">
        <v>198</v>
      </c>
      <c r="N2512" t="s">
        <v>316</v>
      </c>
      <c r="O2512">
        <v>0</v>
      </c>
      <c r="P2512" t="s">
        <v>200</v>
      </c>
      <c r="Q2512">
        <v>54309</v>
      </c>
      <c r="R2512" t="s">
        <v>201</v>
      </c>
      <c r="S2512" t="s">
        <v>202</v>
      </c>
      <c r="T2512" t="s">
        <v>203</v>
      </c>
      <c r="U2512" t="s">
        <v>3802</v>
      </c>
      <c r="V2512" t="s">
        <v>3803</v>
      </c>
      <c r="W2512" t="s">
        <v>658</v>
      </c>
    </row>
    <row r="2513" spans="1:23" x14ac:dyDescent="0.25">
      <c r="A2513" s="15">
        <v>43297</v>
      </c>
      <c r="B2513" t="s">
        <v>560</v>
      </c>
      <c r="C2513" t="s">
        <v>208</v>
      </c>
      <c r="E2513" t="s">
        <v>195</v>
      </c>
      <c r="F2513">
        <v>34.81</v>
      </c>
      <c r="G2513">
        <v>34.81</v>
      </c>
      <c r="H2513" t="s">
        <v>196</v>
      </c>
      <c r="I2513" t="s">
        <v>197</v>
      </c>
      <c r="J2513">
        <v>34.81</v>
      </c>
      <c r="K2513">
        <v>34.81</v>
      </c>
      <c r="L2513" t="s">
        <v>560</v>
      </c>
      <c r="M2513" t="s">
        <v>198</v>
      </c>
      <c r="N2513" t="s">
        <v>199</v>
      </c>
      <c r="O2513">
        <v>0</v>
      </c>
      <c r="P2513" t="s">
        <v>200</v>
      </c>
      <c r="Q2513">
        <v>55003</v>
      </c>
      <c r="R2513" t="s">
        <v>201</v>
      </c>
      <c r="S2513" t="s">
        <v>202</v>
      </c>
      <c r="T2513" t="s">
        <v>203</v>
      </c>
      <c r="U2513" t="s">
        <v>3804</v>
      </c>
      <c r="V2513" t="s">
        <v>3805</v>
      </c>
      <c r="W2513" t="s">
        <v>658</v>
      </c>
    </row>
    <row r="2514" spans="1:23" x14ac:dyDescent="0.25">
      <c r="A2514" s="15">
        <v>43298</v>
      </c>
      <c r="B2514" t="s">
        <v>3806</v>
      </c>
      <c r="C2514" t="s">
        <v>207</v>
      </c>
      <c r="E2514" t="s">
        <v>195</v>
      </c>
      <c r="F2514">
        <v>170</v>
      </c>
      <c r="G2514">
        <v>170</v>
      </c>
      <c r="H2514" t="s">
        <v>196</v>
      </c>
      <c r="I2514" t="s">
        <v>197</v>
      </c>
      <c r="J2514">
        <v>170</v>
      </c>
      <c r="K2514">
        <v>170</v>
      </c>
      <c r="L2514" t="s">
        <v>3806</v>
      </c>
      <c r="M2514" t="s">
        <v>198</v>
      </c>
      <c r="N2514" t="s">
        <v>199</v>
      </c>
      <c r="O2514">
        <v>0</v>
      </c>
      <c r="P2514" t="s">
        <v>200</v>
      </c>
      <c r="Q2514">
        <v>55200</v>
      </c>
      <c r="R2514" t="s">
        <v>201</v>
      </c>
      <c r="S2514" t="s">
        <v>202</v>
      </c>
      <c r="T2514" t="s">
        <v>203</v>
      </c>
      <c r="U2514" t="s">
        <v>3807</v>
      </c>
      <c r="V2514" t="s">
        <v>3808</v>
      </c>
      <c r="W2514" t="s">
        <v>658</v>
      </c>
    </row>
    <row r="2515" spans="1:23" x14ac:dyDescent="0.25">
      <c r="A2515" s="15">
        <v>43299</v>
      </c>
      <c r="B2515" t="s">
        <v>1584</v>
      </c>
      <c r="C2515" t="s">
        <v>208</v>
      </c>
      <c r="E2515" t="s">
        <v>195</v>
      </c>
      <c r="F2515">
        <v>77.67</v>
      </c>
      <c r="G2515">
        <v>77.67</v>
      </c>
      <c r="H2515" t="s">
        <v>196</v>
      </c>
      <c r="I2515" t="s">
        <v>197</v>
      </c>
      <c r="J2515">
        <v>77.67</v>
      </c>
      <c r="K2515">
        <v>77.67</v>
      </c>
      <c r="L2515" t="s">
        <v>1584</v>
      </c>
      <c r="M2515" t="s">
        <v>198</v>
      </c>
      <c r="N2515" t="s">
        <v>1585</v>
      </c>
      <c r="O2515">
        <v>0</v>
      </c>
      <c r="P2515" t="s">
        <v>200</v>
      </c>
      <c r="Q2515">
        <v>54905</v>
      </c>
      <c r="R2515" t="s">
        <v>201</v>
      </c>
      <c r="S2515" t="s">
        <v>202</v>
      </c>
      <c r="T2515" t="s">
        <v>203</v>
      </c>
      <c r="U2515" t="s">
        <v>3809</v>
      </c>
      <c r="V2515" t="s">
        <v>3810</v>
      </c>
      <c r="W2515" t="s">
        <v>658</v>
      </c>
    </row>
    <row r="2516" spans="1:23" x14ac:dyDescent="0.25">
      <c r="A2516" s="15">
        <v>43299</v>
      </c>
      <c r="B2516" t="s">
        <v>1584</v>
      </c>
      <c r="C2516" t="s">
        <v>211</v>
      </c>
      <c r="E2516" t="s">
        <v>195</v>
      </c>
      <c r="F2516">
        <v>77.67</v>
      </c>
      <c r="G2516">
        <v>77.67</v>
      </c>
      <c r="H2516" t="s">
        <v>196</v>
      </c>
      <c r="I2516" t="s">
        <v>197</v>
      </c>
      <c r="J2516">
        <v>77.67</v>
      </c>
      <c r="K2516">
        <v>77.67</v>
      </c>
      <c r="L2516" t="s">
        <v>1584</v>
      </c>
      <c r="M2516" t="s">
        <v>198</v>
      </c>
      <c r="N2516" t="s">
        <v>1585</v>
      </c>
      <c r="O2516">
        <v>0</v>
      </c>
      <c r="P2516" t="s">
        <v>200</v>
      </c>
      <c r="Q2516">
        <v>54905</v>
      </c>
      <c r="R2516" t="s">
        <v>201</v>
      </c>
      <c r="S2516" t="s">
        <v>202</v>
      </c>
      <c r="T2516" t="s">
        <v>203</v>
      </c>
      <c r="U2516" t="s">
        <v>3809</v>
      </c>
      <c r="V2516" t="s">
        <v>3810</v>
      </c>
      <c r="W2516" t="s">
        <v>658</v>
      </c>
    </row>
    <row r="2517" spans="1:23" x14ac:dyDescent="0.25">
      <c r="A2517" s="15">
        <v>43299</v>
      </c>
      <c r="B2517" t="s">
        <v>1584</v>
      </c>
      <c r="C2517" t="s">
        <v>212</v>
      </c>
      <c r="E2517" t="s">
        <v>195</v>
      </c>
      <c r="F2517">
        <v>77.67</v>
      </c>
      <c r="G2517">
        <v>77.67</v>
      </c>
      <c r="H2517" t="s">
        <v>196</v>
      </c>
      <c r="I2517" t="s">
        <v>197</v>
      </c>
      <c r="J2517">
        <v>77.67</v>
      </c>
      <c r="K2517">
        <v>77.67</v>
      </c>
      <c r="L2517" t="s">
        <v>1584</v>
      </c>
      <c r="M2517" t="s">
        <v>198</v>
      </c>
      <c r="N2517" t="s">
        <v>1585</v>
      </c>
      <c r="O2517">
        <v>0</v>
      </c>
      <c r="P2517" t="s">
        <v>200</v>
      </c>
      <c r="Q2517">
        <v>54905</v>
      </c>
      <c r="R2517" t="s">
        <v>201</v>
      </c>
      <c r="S2517" t="s">
        <v>202</v>
      </c>
      <c r="T2517" t="s">
        <v>203</v>
      </c>
      <c r="U2517" t="s">
        <v>3809</v>
      </c>
      <c r="V2517" t="s">
        <v>3810</v>
      </c>
      <c r="W2517" t="s">
        <v>658</v>
      </c>
    </row>
    <row r="2518" spans="1:23" x14ac:dyDescent="0.25">
      <c r="A2518" s="15">
        <v>43299</v>
      </c>
      <c r="B2518" t="s">
        <v>1584</v>
      </c>
      <c r="C2518" t="s">
        <v>194</v>
      </c>
      <c r="E2518" t="s">
        <v>195</v>
      </c>
      <c r="F2518">
        <v>77.67</v>
      </c>
      <c r="G2518">
        <v>77.67</v>
      </c>
      <c r="H2518" t="s">
        <v>196</v>
      </c>
      <c r="I2518" t="s">
        <v>197</v>
      </c>
      <c r="J2518">
        <v>77.67</v>
      </c>
      <c r="K2518">
        <v>77.67</v>
      </c>
      <c r="L2518" t="s">
        <v>1584</v>
      </c>
      <c r="M2518" t="s">
        <v>198</v>
      </c>
      <c r="N2518" t="s">
        <v>1585</v>
      </c>
      <c r="O2518">
        <v>0</v>
      </c>
      <c r="P2518" t="s">
        <v>200</v>
      </c>
      <c r="Q2518">
        <v>54905</v>
      </c>
      <c r="R2518" t="s">
        <v>201</v>
      </c>
      <c r="S2518" t="s">
        <v>202</v>
      </c>
      <c r="T2518" t="s">
        <v>203</v>
      </c>
      <c r="U2518" t="s">
        <v>3809</v>
      </c>
      <c r="V2518" t="s">
        <v>3810</v>
      </c>
      <c r="W2518" t="s">
        <v>658</v>
      </c>
    </row>
    <row r="2519" spans="1:23" x14ac:dyDescent="0.25">
      <c r="A2519" s="15">
        <v>43299</v>
      </c>
      <c r="B2519" t="s">
        <v>1584</v>
      </c>
      <c r="C2519" t="s">
        <v>207</v>
      </c>
      <c r="E2519" t="s">
        <v>195</v>
      </c>
      <c r="F2519">
        <v>77.7</v>
      </c>
      <c r="G2519">
        <v>77.7</v>
      </c>
      <c r="H2519" t="s">
        <v>196</v>
      </c>
      <c r="I2519" t="s">
        <v>197</v>
      </c>
      <c r="J2519">
        <v>77.7</v>
      </c>
      <c r="K2519">
        <v>77.7</v>
      </c>
      <c r="L2519" t="s">
        <v>1584</v>
      </c>
      <c r="M2519" t="s">
        <v>198</v>
      </c>
      <c r="N2519" t="s">
        <v>1585</v>
      </c>
      <c r="O2519">
        <v>0</v>
      </c>
      <c r="P2519" t="s">
        <v>200</v>
      </c>
      <c r="Q2519">
        <v>54905</v>
      </c>
      <c r="R2519" t="s">
        <v>201</v>
      </c>
      <c r="S2519" t="s">
        <v>202</v>
      </c>
      <c r="T2519" t="s">
        <v>203</v>
      </c>
      <c r="U2519" t="s">
        <v>3809</v>
      </c>
      <c r="V2519" t="s">
        <v>3810</v>
      </c>
      <c r="W2519" t="s">
        <v>658</v>
      </c>
    </row>
    <row r="2520" spans="1:23" x14ac:dyDescent="0.25">
      <c r="A2520" s="15">
        <v>43299</v>
      </c>
      <c r="B2520" t="s">
        <v>1584</v>
      </c>
      <c r="C2520" t="s">
        <v>208</v>
      </c>
      <c r="E2520" t="s">
        <v>195</v>
      </c>
      <c r="F2520">
        <v>14.2</v>
      </c>
      <c r="G2520">
        <v>14.2</v>
      </c>
      <c r="H2520" t="s">
        <v>196</v>
      </c>
      <c r="I2520" t="s">
        <v>197</v>
      </c>
      <c r="J2520">
        <v>14.2</v>
      </c>
      <c r="K2520">
        <v>14.2</v>
      </c>
      <c r="L2520" t="s">
        <v>1584</v>
      </c>
      <c r="M2520" t="s">
        <v>198</v>
      </c>
      <c r="N2520" t="s">
        <v>1128</v>
      </c>
      <c r="O2520">
        <v>0</v>
      </c>
      <c r="P2520" t="s">
        <v>200</v>
      </c>
      <c r="Q2520">
        <v>54906</v>
      </c>
      <c r="R2520" t="s">
        <v>201</v>
      </c>
      <c r="S2520" t="s">
        <v>202</v>
      </c>
      <c r="T2520" t="s">
        <v>203</v>
      </c>
      <c r="U2520" t="s">
        <v>3811</v>
      </c>
      <c r="V2520" t="s">
        <v>3812</v>
      </c>
      <c r="W2520" t="s">
        <v>658</v>
      </c>
    </row>
    <row r="2521" spans="1:23" x14ac:dyDescent="0.25">
      <c r="A2521" s="15">
        <v>43299</v>
      </c>
      <c r="B2521" t="s">
        <v>213</v>
      </c>
      <c r="C2521" t="s">
        <v>208</v>
      </c>
      <c r="E2521" t="s">
        <v>195</v>
      </c>
      <c r="F2521">
        <v>11</v>
      </c>
      <c r="G2521">
        <v>11</v>
      </c>
      <c r="H2521" t="s">
        <v>196</v>
      </c>
      <c r="I2521" t="s">
        <v>197</v>
      </c>
      <c r="J2521">
        <v>11</v>
      </c>
      <c r="K2521">
        <v>11</v>
      </c>
      <c r="L2521" t="s">
        <v>213</v>
      </c>
      <c r="M2521" t="s">
        <v>198</v>
      </c>
      <c r="N2521" t="s">
        <v>1128</v>
      </c>
      <c r="O2521">
        <v>0</v>
      </c>
      <c r="P2521" t="s">
        <v>200</v>
      </c>
      <c r="Q2521">
        <v>54907</v>
      </c>
      <c r="R2521" t="s">
        <v>201</v>
      </c>
      <c r="S2521" t="s">
        <v>202</v>
      </c>
      <c r="T2521" t="s">
        <v>203</v>
      </c>
      <c r="U2521" t="s">
        <v>3813</v>
      </c>
      <c r="V2521" t="s">
        <v>3814</v>
      </c>
      <c r="W2521" t="s">
        <v>658</v>
      </c>
    </row>
    <row r="2522" spans="1:23" x14ac:dyDescent="0.25">
      <c r="A2522" s="15">
        <v>43299</v>
      </c>
      <c r="B2522" t="s">
        <v>213</v>
      </c>
      <c r="C2522" t="s">
        <v>208</v>
      </c>
      <c r="E2522" t="s">
        <v>195</v>
      </c>
      <c r="F2522">
        <v>11.3</v>
      </c>
      <c r="G2522">
        <v>11.3</v>
      </c>
      <c r="H2522" t="s">
        <v>196</v>
      </c>
      <c r="I2522" t="s">
        <v>197</v>
      </c>
      <c r="J2522">
        <v>11.3</v>
      </c>
      <c r="K2522">
        <v>11.3</v>
      </c>
      <c r="L2522" t="s">
        <v>213</v>
      </c>
      <c r="M2522" t="s">
        <v>198</v>
      </c>
      <c r="N2522" t="s">
        <v>1128</v>
      </c>
      <c r="O2522">
        <v>0</v>
      </c>
      <c r="P2522" t="s">
        <v>200</v>
      </c>
      <c r="Q2522">
        <v>54908</v>
      </c>
      <c r="R2522" t="s">
        <v>201</v>
      </c>
      <c r="S2522" t="s">
        <v>202</v>
      </c>
      <c r="T2522" t="s">
        <v>203</v>
      </c>
      <c r="U2522" t="s">
        <v>3815</v>
      </c>
      <c r="V2522" t="s">
        <v>3816</v>
      </c>
      <c r="W2522" t="s">
        <v>658</v>
      </c>
    </row>
    <row r="2523" spans="1:23" x14ac:dyDescent="0.25">
      <c r="A2523" s="15">
        <v>43299</v>
      </c>
      <c r="B2523" t="s">
        <v>213</v>
      </c>
      <c r="C2523" t="s">
        <v>208</v>
      </c>
      <c r="E2523" t="s">
        <v>195</v>
      </c>
      <c r="F2523">
        <v>11.6</v>
      </c>
      <c r="G2523">
        <v>11.6</v>
      </c>
      <c r="H2523" t="s">
        <v>196</v>
      </c>
      <c r="I2523" t="s">
        <v>197</v>
      </c>
      <c r="J2523">
        <v>11.6</v>
      </c>
      <c r="K2523">
        <v>11.6</v>
      </c>
      <c r="L2523" t="s">
        <v>213</v>
      </c>
      <c r="M2523" t="s">
        <v>198</v>
      </c>
      <c r="N2523" t="s">
        <v>1128</v>
      </c>
      <c r="O2523">
        <v>0</v>
      </c>
      <c r="P2523" t="s">
        <v>200</v>
      </c>
      <c r="Q2523">
        <v>54909</v>
      </c>
      <c r="R2523" t="s">
        <v>201</v>
      </c>
      <c r="S2523" t="s">
        <v>202</v>
      </c>
      <c r="T2523" t="s">
        <v>203</v>
      </c>
      <c r="U2523" t="s">
        <v>3817</v>
      </c>
      <c r="V2523" t="s">
        <v>3818</v>
      </c>
      <c r="W2523" t="s">
        <v>658</v>
      </c>
    </row>
    <row r="2524" spans="1:23" x14ac:dyDescent="0.25">
      <c r="A2524" s="15">
        <v>43299</v>
      </c>
      <c r="B2524" t="s">
        <v>228</v>
      </c>
      <c r="C2524" t="s">
        <v>208</v>
      </c>
      <c r="E2524" t="s">
        <v>195</v>
      </c>
      <c r="F2524">
        <v>67</v>
      </c>
      <c r="G2524">
        <v>67</v>
      </c>
      <c r="H2524" t="s">
        <v>196</v>
      </c>
      <c r="I2524" t="s">
        <v>197</v>
      </c>
      <c r="J2524">
        <v>67</v>
      </c>
      <c r="K2524">
        <v>67</v>
      </c>
      <c r="L2524" t="s">
        <v>228</v>
      </c>
      <c r="M2524" t="s">
        <v>198</v>
      </c>
      <c r="N2524" t="s">
        <v>199</v>
      </c>
      <c r="O2524">
        <v>0</v>
      </c>
      <c r="P2524" t="s">
        <v>200</v>
      </c>
      <c r="Q2524">
        <v>55018</v>
      </c>
      <c r="R2524" t="s">
        <v>201</v>
      </c>
      <c r="S2524" t="s">
        <v>202</v>
      </c>
      <c r="T2524" t="s">
        <v>203</v>
      </c>
      <c r="U2524" t="s">
        <v>3819</v>
      </c>
      <c r="V2524" t="s">
        <v>3820</v>
      </c>
      <c r="W2524" t="s">
        <v>658</v>
      </c>
    </row>
    <row r="2525" spans="1:23" x14ac:dyDescent="0.25">
      <c r="A2525" s="15">
        <v>43300</v>
      </c>
      <c r="B2525" t="s">
        <v>306</v>
      </c>
      <c r="C2525" t="s">
        <v>208</v>
      </c>
      <c r="E2525" t="s">
        <v>195</v>
      </c>
      <c r="F2525">
        <v>73.75</v>
      </c>
      <c r="G2525">
        <v>73.75</v>
      </c>
      <c r="H2525" t="s">
        <v>196</v>
      </c>
      <c r="I2525" t="s">
        <v>197</v>
      </c>
      <c r="J2525">
        <v>73.75</v>
      </c>
      <c r="K2525">
        <v>73.75</v>
      </c>
      <c r="L2525" t="s">
        <v>306</v>
      </c>
      <c r="M2525" t="s">
        <v>198</v>
      </c>
      <c r="N2525" t="s">
        <v>307</v>
      </c>
      <c r="O2525">
        <v>0</v>
      </c>
      <c r="P2525" t="s">
        <v>200</v>
      </c>
      <c r="Q2525">
        <v>55037</v>
      </c>
      <c r="R2525" t="s">
        <v>201</v>
      </c>
      <c r="S2525" t="s">
        <v>202</v>
      </c>
      <c r="T2525" t="s">
        <v>203</v>
      </c>
      <c r="U2525" t="s">
        <v>3821</v>
      </c>
      <c r="V2525" t="s">
        <v>3822</v>
      </c>
      <c r="W2525" t="s">
        <v>658</v>
      </c>
    </row>
    <row r="2526" spans="1:23" x14ac:dyDescent="0.25">
      <c r="A2526" s="15">
        <v>43300</v>
      </c>
      <c r="B2526" t="s">
        <v>306</v>
      </c>
      <c r="C2526" t="s">
        <v>208</v>
      </c>
      <c r="E2526" t="s">
        <v>195</v>
      </c>
      <c r="F2526">
        <v>6.15</v>
      </c>
      <c r="G2526">
        <v>6.15</v>
      </c>
      <c r="H2526" t="s">
        <v>196</v>
      </c>
      <c r="I2526" t="s">
        <v>197</v>
      </c>
      <c r="J2526">
        <v>6.15</v>
      </c>
      <c r="K2526">
        <v>6.15</v>
      </c>
      <c r="L2526" t="s">
        <v>306</v>
      </c>
      <c r="M2526" t="s">
        <v>198</v>
      </c>
      <c r="N2526" t="s">
        <v>307</v>
      </c>
      <c r="O2526">
        <v>0</v>
      </c>
      <c r="P2526" t="s">
        <v>200</v>
      </c>
      <c r="Q2526">
        <v>55038</v>
      </c>
      <c r="R2526" t="s">
        <v>201</v>
      </c>
      <c r="S2526" t="s">
        <v>202</v>
      </c>
      <c r="T2526" t="s">
        <v>203</v>
      </c>
      <c r="U2526" t="s">
        <v>3821</v>
      </c>
      <c r="V2526" t="s">
        <v>3823</v>
      </c>
      <c r="W2526" t="s">
        <v>658</v>
      </c>
    </row>
    <row r="2527" spans="1:23" x14ac:dyDescent="0.25">
      <c r="A2527" s="15">
        <v>43300</v>
      </c>
      <c r="B2527" t="s">
        <v>3824</v>
      </c>
      <c r="C2527" t="s">
        <v>208</v>
      </c>
      <c r="E2527" t="s">
        <v>195</v>
      </c>
      <c r="F2527">
        <v>2026.72</v>
      </c>
      <c r="G2527">
        <v>2026.72</v>
      </c>
      <c r="H2527" t="s">
        <v>196</v>
      </c>
      <c r="I2527" t="s">
        <v>197</v>
      </c>
      <c r="J2527">
        <v>2026.72</v>
      </c>
      <c r="K2527">
        <v>2026.72</v>
      </c>
      <c r="L2527" t="s">
        <v>3824</v>
      </c>
      <c r="M2527" t="s">
        <v>198</v>
      </c>
      <c r="N2527" t="s">
        <v>199</v>
      </c>
      <c r="O2527">
        <v>0</v>
      </c>
      <c r="P2527" t="s">
        <v>200</v>
      </c>
      <c r="Q2527">
        <v>55070</v>
      </c>
      <c r="R2527" t="s">
        <v>201</v>
      </c>
      <c r="S2527" t="s">
        <v>202</v>
      </c>
      <c r="T2527" t="s">
        <v>203</v>
      </c>
      <c r="U2527" t="s">
        <v>3825</v>
      </c>
      <c r="V2527" t="s">
        <v>3826</v>
      </c>
      <c r="W2527" t="s">
        <v>658</v>
      </c>
    </row>
    <row r="2528" spans="1:23" x14ac:dyDescent="0.25">
      <c r="A2528" s="15">
        <v>43300</v>
      </c>
      <c r="B2528" t="s">
        <v>3824</v>
      </c>
      <c r="C2528" t="s">
        <v>194</v>
      </c>
      <c r="E2528" t="s">
        <v>195</v>
      </c>
      <c r="F2528">
        <v>2432.0700000000002</v>
      </c>
      <c r="G2528">
        <v>2432.0700000000002</v>
      </c>
      <c r="H2528" t="s">
        <v>196</v>
      </c>
      <c r="I2528" t="s">
        <v>197</v>
      </c>
      <c r="J2528">
        <v>2432.0700000000002</v>
      </c>
      <c r="K2528">
        <v>2432.0700000000002</v>
      </c>
      <c r="L2528" t="s">
        <v>3824</v>
      </c>
      <c r="M2528" t="s">
        <v>198</v>
      </c>
      <c r="N2528" t="s">
        <v>199</v>
      </c>
      <c r="O2528">
        <v>0</v>
      </c>
      <c r="P2528" t="s">
        <v>200</v>
      </c>
      <c r="Q2528">
        <v>55071</v>
      </c>
      <c r="R2528" t="s">
        <v>201</v>
      </c>
      <c r="S2528" t="s">
        <v>202</v>
      </c>
      <c r="T2528" t="s">
        <v>203</v>
      </c>
      <c r="U2528" t="s">
        <v>3825</v>
      </c>
      <c r="V2528" t="s">
        <v>3827</v>
      </c>
      <c r="W2528" t="s">
        <v>658</v>
      </c>
    </row>
    <row r="2529" spans="1:23" x14ac:dyDescent="0.25">
      <c r="A2529" s="15">
        <v>43300</v>
      </c>
      <c r="B2529" t="s">
        <v>3824</v>
      </c>
      <c r="C2529" t="s">
        <v>207</v>
      </c>
      <c r="E2529" t="s">
        <v>195</v>
      </c>
      <c r="F2529">
        <v>2432.0500000000002</v>
      </c>
      <c r="G2529">
        <v>2432.0500000000002</v>
      </c>
      <c r="H2529" t="s">
        <v>196</v>
      </c>
      <c r="I2529" t="s">
        <v>197</v>
      </c>
      <c r="J2529">
        <v>2432.0500000000002</v>
      </c>
      <c r="K2529">
        <v>2432.0500000000002</v>
      </c>
      <c r="L2529" t="s">
        <v>3824</v>
      </c>
      <c r="M2529" t="s">
        <v>198</v>
      </c>
      <c r="N2529" t="s">
        <v>199</v>
      </c>
      <c r="O2529">
        <v>0</v>
      </c>
      <c r="P2529" t="s">
        <v>200</v>
      </c>
      <c r="Q2529">
        <v>55071</v>
      </c>
      <c r="R2529" t="s">
        <v>201</v>
      </c>
      <c r="S2529" t="s">
        <v>202</v>
      </c>
      <c r="T2529" t="s">
        <v>203</v>
      </c>
      <c r="U2529" t="s">
        <v>3825</v>
      </c>
      <c r="V2529" t="s">
        <v>3827</v>
      </c>
      <c r="W2529" t="s">
        <v>658</v>
      </c>
    </row>
    <row r="2530" spans="1:23" x14ac:dyDescent="0.25">
      <c r="A2530" s="15">
        <v>43300</v>
      </c>
      <c r="B2530" t="s">
        <v>3824</v>
      </c>
      <c r="C2530" t="s">
        <v>211</v>
      </c>
      <c r="E2530" t="s">
        <v>195</v>
      </c>
      <c r="F2530">
        <v>2026.72</v>
      </c>
      <c r="G2530">
        <v>2026.72</v>
      </c>
      <c r="H2530" t="s">
        <v>196</v>
      </c>
      <c r="I2530" t="s">
        <v>197</v>
      </c>
      <c r="J2530">
        <v>2026.72</v>
      </c>
      <c r="K2530">
        <v>2026.72</v>
      </c>
      <c r="L2530" t="s">
        <v>3824</v>
      </c>
      <c r="M2530" t="s">
        <v>198</v>
      </c>
      <c r="N2530" t="s">
        <v>199</v>
      </c>
      <c r="O2530">
        <v>0</v>
      </c>
      <c r="P2530" t="s">
        <v>200</v>
      </c>
      <c r="Q2530">
        <v>55070</v>
      </c>
      <c r="R2530" t="s">
        <v>201</v>
      </c>
      <c r="S2530" t="s">
        <v>202</v>
      </c>
      <c r="T2530" t="s">
        <v>203</v>
      </c>
      <c r="U2530" t="s">
        <v>3825</v>
      </c>
      <c r="V2530" t="s">
        <v>3826</v>
      </c>
      <c r="W2530" t="s">
        <v>658</v>
      </c>
    </row>
    <row r="2531" spans="1:23" x14ac:dyDescent="0.25">
      <c r="A2531" s="15">
        <v>43300</v>
      </c>
      <c r="B2531" t="s">
        <v>3824</v>
      </c>
      <c r="C2531" t="s">
        <v>212</v>
      </c>
      <c r="E2531" t="s">
        <v>195</v>
      </c>
      <c r="F2531">
        <v>2026.72</v>
      </c>
      <c r="G2531">
        <v>2026.72</v>
      </c>
      <c r="H2531" t="s">
        <v>196</v>
      </c>
      <c r="I2531" t="s">
        <v>197</v>
      </c>
      <c r="J2531">
        <v>2026.72</v>
      </c>
      <c r="K2531">
        <v>2026.72</v>
      </c>
      <c r="L2531" t="s">
        <v>3824</v>
      </c>
      <c r="M2531" t="s">
        <v>198</v>
      </c>
      <c r="N2531" t="s">
        <v>199</v>
      </c>
      <c r="O2531">
        <v>0</v>
      </c>
      <c r="P2531" t="s">
        <v>200</v>
      </c>
      <c r="Q2531">
        <v>55070</v>
      </c>
      <c r="R2531" t="s">
        <v>201</v>
      </c>
      <c r="S2531" t="s">
        <v>202</v>
      </c>
      <c r="T2531" t="s">
        <v>203</v>
      </c>
      <c r="U2531" t="s">
        <v>3825</v>
      </c>
      <c r="V2531" t="s">
        <v>3826</v>
      </c>
      <c r="W2531" t="s">
        <v>658</v>
      </c>
    </row>
    <row r="2532" spans="1:23" x14ac:dyDescent="0.25">
      <c r="A2532" s="15">
        <v>43300</v>
      </c>
      <c r="B2532" t="s">
        <v>738</v>
      </c>
      <c r="C2532" t="s">
        <v>194</v>
      </c>
      <c r="E2532" t="s">
        <v>195</v>
      </c>
      <c r="F2532">
        <v>135.12</v>
      </c>
      <c r="G2532">
        <v>135.12</v>
      </c>
      <c r="H2532" t="s">
        <v>196</v>
      </c>
      <c r="I2532" t="s">
        <v>197</v>
      </c>
      <c r="J2532">
        <v>135.12</v>
      </c>
      <c r="K2532">
        <v>135.12</v>
      </c>
      <c r="L2532" t="s">
        <v>738</v>
      </c>
      <c r="M2532" t="s">
        <v>198</v>
      </c>
      <c r="N2532" t="s">
        <v>199</v>
      </c>
      <c r="O2532">
        <v>0</v>
      </c>
      <c r="P2532" t="s">
        <v>200</v>
      </c>
      <c r="Q2532">
        <v>56914</v>
      </c>
      <c r="R2532" t="s">
        <v>201</v>
      </c>
      <c r="S2532" t="s">
        <v>202</v>
      </c>
      <c r="T2532" t="s">
        <v>203</v>
      </c>
      <c r="U2532" t="s">
        <v>3828</v>
      </c>
      <c r="V2532" t="s">
        <v>3829</v>
      </c>
      <c r="W2532" t="s">
        <v>658</v>
      </c>
    </row>
    <row r="2533" spans="1:23" x14ac:dyDescent="0.25">
      <c r="A2533" s="15">
        <v>43301</v>
      </c>
      <c r="B2533" t="s">
        <v>285</v>
      </c>
      <c r="C2533" t="s">
        <v>212</v>
      </c>
      <c r="E2533" t="s">
        <v>195</v>
      </c>
      <c r="F2533">
        <v>67.7</v>
      </c>
      <c r="G2533">
        <v>67.7</v>
      </c>
      <c r="H2533" t="s">
        <v>196</v>
      </c>
      <c r="I2533" t="s">
        <v>197</v>
      </c>
      <c r="J2533">
        <v>67.7</v>
      </c>
      <c r="K2533">
        <v>67.7</v>
      </c>
      <c r="L2533" t="s">
        <v>285</v>
      </c>
      <c r="M2533" t="s">
        <v>198</v>
      </c>
      <c r="N2533" t="s">
        <v>199</v>
      </c>
      <c r="O2533">
        <v>0</v>
      </c>
      <c r="P2533" t="s">
        <v>200</v>
      </c>
      <c r="Q2533">
        <v>54982</v>
      </c>
      <c r="R2533" t="s">
        <v>201</v>
      </c>
      <c r="S2533" t="s">
        <v>202</v>
      </c>
      <c r="T2533" t="s">
        <v>203</v>
      </c>
      <c r="U2533" t="s">
        <v>3830</v>
      </c>
      <c r="V2533" t="s">
        <v>3831</v>
      </c>
      <c r="W2533" t="s">
        <v>658</v>
      </c>
    </row>
    <row r="2534" spans="1:23" x14ac:dyDescent="0.25">
      <c r="A2534" s="15">
        <v>43301</v>
      </c>
      <c r="B2534" t="s">
        <v>285</v>
      </c>
      <c r="C2534" t="s">
        <v>208</v>
      </c>
      <c r="E2534" t="s">
        <v>195</v>
      </c>
      <c r="F2534">
        <v>334.14</v>
      </c>
      <c r="G2534">
        <v>334.14</v>
      </c>
      <c r="H2534" t="s">
        <v>196</v>
      </c>
      <c r="I2534" t="s">
        <v>197</v>
      </c>
      <c r="J2534">
        <v>334.14</v>
      </c>
      <c r="K2534">
        <v>334.14</v>
      </c>
      <c r="L2534" t="s">
        <v>285</v>
      </c>
      <c r="M2534" t="s">
        <v>198</v>
      </c>
      <c r="N2534" t="s">
        <v>199</v>
      </c>
      <c r="O2534">
        <v>0</v>
      </c>
      <c r="P2534" t="s">
        <v>200</v>
      </c>
      <c r="Q2534">
        <v>54993</v>
      </c>
      <c r="R2534" t="s">
        <v>201</v>
      </c>
      <c r="S2534" t="s">
        <v>202</v>
      </c>
      <c r="T2534" t="s">
        <v>203</v>
      </c>
      <c r="U2534" t="s">
        <v>3832</v>
      </c>
      <c r="V2534" t="s">
        <v>3833</v>
      </c>
      <c r="W2534" t="s">
        <v>658</v>
      </c>
    </row>
    <row r="2535" spans="1:23" x14ac:dyDescent="0.25">
      <c r="A2535" s="15">
        <v>43302</v>
      </c>
      <c r="B2535" t="s">
        <v>285</v>
      </c>
      <c r="C2535" t="s">
        <v>211</v>
      </c>
      <c r="E2535" t="s">
        <v>195</v>
      </c>
      <c r="F2535">
        <v>1174.1400000000001</v>
      </c>
      <c r="G2535">
        <v>1174.1400000000001</v>
      </c>
      <c r="H2535" t="s">
        <v>196</v>
      </c>
      <c r="I2535" t="s">
        <v>197</v>
      </c>
      <c r="J2535">
        <v>1174.1400000000001</v>
      </c>
      <c r="K2535">
        <v>1174.1400000000001</v>
      </c>
      <c r="L2535" t="s">
        <v>285</v>
      </c>
      <c r="M2535" t="s">
        <v>198</v>
      </c>
      <c r="N2535" t="s">
        <v>199</v>
      </c>
      <c r="O2535">
        <v>0</v>
      </c>
      <c r="P2535" t="s">
        <v>200</v>
      </c>
      <c r="Q2535">
        <v>54961</v>
      </c>
      <c r="R2535" t="s">
        <v>201</v>
      </c>
      <c r="S2535" t="s">
        <v>202</v>
      </c>
      <c r="T2535" t="s">
        <v>203</v>
      </c>
      <c r="U2535" t="s">
        <v>3834</v>
      </c>
      <c r="V2535" t="s">
        <v>3835</v>
      </c>
      <c r="W2535" t="s">
        <v>658</v>
      </c>
    </row>
    <row r="2536" spans="1:23" x14ac:dyDescent="0.25">
      <c r="A2536" s="15">
        <v>43302</v>
      </c>
      <c r="B2536" t="s">
        <v>285</v>
      </c>
      <c r="C2536" t="s">
        <v>212</v>
      </c>
      <c r="E2536" t="s">
        <v>195</v>
      </c>
      <c r="F2536">
        <v>1696.84</v>
      </c>
      <c r="G2536">
        <v>1696.84</v>
      </c>
      <c r="H2536" t="s">
        <v>196</v>
      </c>
      <c r="I2536" t="s">
        <v>197</v>
      </c>
      <c r="J2536">
        <v>1696.84</v>
      </c>
      <c r="K2536">
        <v>1696.84</v>
      </c>
      <c r="L2536" t="s">
        <v>285</v>
      </c>
      <c r="M2536" t="s">
        <v>198</v>
      </c>
      <c r="N2536" t="s">
        <v>199</v>
      </c>
      <c r="O2536">
        <v>0</v>
      </c>
      <c r="P2536" t="s">
        <v>200</v>
      </c>
      <c r="Q2536">
        <v>54973</v>
      </c>
      <c r="R2536" t="s">
        <v>201</v>
      </c>
      <c r="S2536" t="s">
        <v>202</v>
      </c>
      <c r="T2536" t="s">
        <v>203</v>
      </c>
      <c r="U2536" t="s">
        <v>3836</v>
      </c>
      <c r="V2536" t="s">
        <v>3837</v>
      </c>
      <c r="W2536" t="s">
        <v>658</v>
      </c>
    </row>
    <row r="2537" spans="1:23" x14ac:dyDescent="0.25">
      <c r="A2537" s="15">
        <v>43302</v>
      </c>
      <c r="B2537" t="s">
        <v>285</v>
      </c>
      <c r="C2537" t="s">
        <v>208</v>
      </c>
      <c r="E2537" t="s">
        <v>195</v>
      </c>
      <c r="F2537">
        <v>4360.7299999999996</v>
      </c>
      <c r="G2537">
        <v>4360.7299999999996</v>
      </c>
      <c r="H2537" t="s">
        <v>196</v>
      </c>
      <c r="I2537" t="s">
        <v>197</v>
      </c>
      <c r="J2537">
        <v>4360.7299999999996</v>
      </c>
      <c r="K2537">
        <v>4360.7299999999996</v>
      </c>
      <c r="L2537" t="s">
        <v>285</v>
      </c>
      <c r="M2537" t="s">
        <v>198</v>
      </c>
      <c r="N2537" t="s">
        <v>199</v>
      </c>
      <c r="O2537">
        <v>0</v>
      </c>
      <c r="P2537" t="s">
        <v>200</v>
      </c>
      <c r="Q2537">
        <v>54990</v>
      </c>
      <c r="R2537" t="s">
        <v>201</v>
      </c>
      <c r="S2537" t="s">
        <v>202</v>
      </c>
      <c r="T2537" t="s">
        <v>203</v>
      </c>
      <c r="U2537" t="s">
        <v>3838</v>
      </c>
      <c r="V2537" t="s">
        <v>3839</v>
      </c>
      <c r="W2537" t="s">
        <v>658</v>
      </c>
    </row>
    <row r="2538" spans="1:23" x14ac:dyDescent="0.25">
      <c r="A2538" s="15">
        <v>43302</v>
      </c>
      <c r="B2538" t="s">
        <v>285</v>
      </c>
      <c r="C2538" t="s">
        <v>208</v>
      </c>
      <c r="E2538" t="s">
        <v>195</v>
      </c>
      <c r="F2538">
        <v>-57.16</v>
      </c>
      <c r="G2538">
        <v>57.16</v>
      </c>
      <c r="H2538" t="s">
        <v>217</v>
      </c>
      <c r="I2538" t="s">
        <v>218</v>
      </c>
      <c r="J2538">
        <v>57.16</v>
      </c>
      <c r="K2538">
        <v>-57.16</v>
      </c>
      <c r="L2538" t="s">
        <v>285</v>
      </c>
      <c r="M2538" t="s">
        <v>198</v>
      </c>
      <c r="N2538" t="s">
        <v>199</v>
      </c>
      <c r="O2538">
        <v>0</v>
      </c>
      <c r="P2538" t="s">
        <v>200</v>
      </c>
      <c r="Q2538">
        <v>54991</v>
      </c>
      <c r="R2538" t="s">
        <v>201</v>
      </c>
      <c r="S2538" t="s">
        <v>202</v>
      </c>
      <c r="T2538" t="s">
        <v>203</v>
      </c>
      <c r="U2538" t="s">
        <v>3840</v>
      </c>
      <c r="V2538" t="s">
        <v>3841</v>
      </c>
      <c r="W2538" t="s">
        <v>658</v>
      </c>
    </row>
    <row r="2539" spans="1:23" x14ac:dyDescent="0.25">
      <c r="A2539" s="15">
        <v>43302</v>
      </c>
      <c r="B2539" t="s">
        <v>403</v>
      </c>
      <c r="C2539" t="s">
        <v>208</v>
      </c>
      <c r="E2539" t="s">
        <v>195</v>
      </c>
      <c r="F2539">
        <v>149</v>
      </c>
      <c r="G2539">
        <v>149</v>
      </c>
      <c r="H2539" t="s">
        <v>196</v>
      </c>
      <c r="I2539" t="s">
        <v>197</v>
      </c>
      <c r="J2539">
        <v>149</v>
      </c>
      <c r="K2539">
        <v>149</v>
      </c>
      <c r="L2539" t="s">
        <v>403</v>
      </c>
      <c r="M2539" t="s">
        <v>198</v>
      </c>
      <c r="N2539" t="s">
        <v>199</v>
      </c>
      <c r="O2539">
        <v>0</v>
      </c>
      <c r="P2539" t="s">
        <v>200</v>
      </c>
      <c r="Q2539">
        <v>55069</v>
      </c>
      <c r="R2539" t="s">
        <v>201</v>
      </c>
      <c r="S2539" t="s">
        <v>202</v>
      </c>
      <c r="T2539" t="s">
        <v>203</v>
      </c>
      <c r="U2539" t="s">
        <v>3842</v>
      </c>
      <c r="V2539" t="s">
        <v>3843</v>
      </c>
      <c r="W2539" t="s">
        <v>658</v>
      </c>
    </row>
    <row r="2540" spans="1:23" x14ac:dyDescent="0.25">
      <c r="A2540" s="15">
        <v>43304</v>
      </c>
      <c r="B2540" t="s">
        <v>257</v>
      </c>
      <c r="C2540" t="s">
        <v>208</v>
      </c>
      <c r="E2540" t="s">
        <v>195</v>
      </c>
      <c r="F2540">
        <v>78.319999999999993</v>
      </c>
      <c r="G2540">
        <v>78.319999999999993</v>
      </c>
      <c r="H2540" t="s">
        <v>196</v>
      </c>
      <c r="I2540" t="s">
        <v>197</v>
      </c>
      <c r="J2540">
        <v>78.319999999999993</v>
      </c>
      <c r="K2540">
        <v>78.319999999999993</v>
      </c>
      <c r="L2540" t="s">
        <v>257</v>
      </c>
      <c r="M2540" t="s">
        <v>198</v>
      </c>
      <c r="N2540" t="s">
        <v>199</v>
      </c>
      <c r="O2540">
        <v>0</v>
      </c>
      <c r="P2540" t="s">
        <v>200</v>
      </c>
      <c r="Q2540">
        <v>55051</v>
      </c>
      <c r="R2540" t="s">
        <v>201</v>
      </c>
      <c r="S2540" t="s">
        <v>202</v>
      </c>
      <c r="T2540" t="s">
        <v>203</v>
      </c>
      <c r="U2540" t="s">
        <v>3844</v>
      </c>
      <c r="V2540" t="s">
        <v>3845</v>
      </c>
      <c r="W2540" t="s">
        <v>658</v>
      </c>
    </row>
    <row r="2541" spans="1:23" x14ac:dyDescent="0.25">
      <c r="A2541" s="15">
        <v>43304</v>
      </c>
      <c r="B2541" t="s">
        <v>225</v>
      </c>
      <c r="C2541" t="s">
        <v>194</v>
      </c>
      <c r="E2541" t="s">
        <v>195</v>
      </c>
      <c r="F2541">
        <v>120</v>
      </c>
      <c r="G2541">
        <v>120</v>
      </c>
      <c r="H2541" t="s">
        <v>196</v>
      </c>
      <c r="I2541" t="s">
        <v>197</v>
      </c>
      <c r="J2541">
        <v>120</v>
      </c>
      <c r="K2541">
        <v>120</v>
      </c>
      <c r="L2541" t="s">
        <v>225</v>
      </c>
      <c r="M2541" t="s">
        <v>198</v>
      </c>
      <c r="N2541" t="s">
        <v>199</v>
      </c>
      <c r="O2541">
        <v>0</v>
      </c>
      <c r="P2541" t="s">
        <v>200</v>
      </c>
      <c r="Q2541">
        <v>55190</v>
      </c>
      <c r="R2541" t="s">
        <v>201</v>
      </c>
      <c r="S2541" t="s">
        <v>202</v>
      </c>
      <c r="T2541" t="s">
        <v>203</v>
      </c>
      <c r="U2541" t="s">
        <v>3846</v>
      </c>
      <c r="V2541" t="s">
        <v>3847</v>
      </c>
      <c r="W2541" t="s">
        <v>658</v>
      </c>
    </row>
    <row r="2542" spans="1:23" x14ac:dyDescent="0.25">
      <c r="A2542" s="15">
        <v>43304</v>
      </c>
      <c r="B2542" t="s">
        <v>225</v>
      </c>
      <c r="C2542" t="s">
        <v>194</v>
      </c>
      <c r="E2542" t="s">
        <v>195</v>
      </c>
      <c r="F2542">
        <v>169</v>
      </c>
      <c r="G2542">
        <v>169</v>
      </c>
      <c r="H2542" t="s">
        <v>196</v>
      </c>
      <c r="I2542" t="s">
        <v>197</v>
      </c>
      <c r="J2542">
        <v>169</v>
      </c>
      <c r="K2542">
        <v>169</v>
      </c>
      <c r="L2542" t="s">
        <v>225</v>
      </c>
      <c r="M2542" t="s">
        <v>198</v>
      </c>
      <c r="N2542" t="s">
        <v>199</v>
      </c>
      <c r="O2542">
        <v>0</v>
      </c>
      <c r="P2542" t="s">
        <v>200</v>
      </c>
      <c r="Q2542">
        <v>55197</v>
      </c>
      <c r="R2542" t="s">
        <v>201</v>
      </c>
      <c r="S2542" t="s">
        <v>202</v>
      </c>
      <c r="T2542" t="s">
        <v>203</v>
      </c>
      <c r="U2542" t="s">
        <v>3848</v>
      </c>
      <c r="V2542" t="s">
        <v>3849</v>
      </c>
      <c r="W2542" t="s">
        <v>658</v>
      </c>
    </row>
    <row r="2543" spans="1:23" x14ac:dyDescent="0.25">
      <c r="A2543" s="15">
        <v>43305</v>
      </c>
      <c r="B2543" t="s">
        <v>213</v>
      </c>
      <c r="C2543" t="s">
        <v>194</v>
      </c>
      <c r="E2543" t="s">
        <v>195</v>
      </c>
      <c r="F2543">
        <v>314.52999999999997</v>
      </c>
      <c r="G2543">
        <v>314.52999999999997</v>
      </c>
      <c r="H2543" t="s">
        <v>196</v>
      </c>
      <c r="I2543" t="s">
        <v>197</v>
      </c>
      <c r="J2543">
        <v>314.52999999999997</v>
      </c>
      <c r="K2543">
        <v>314.52999999999997</v>
      </c>
      <c r="L2543" t="s">
        <v>213</v>
      </c>
      <c r="M2543" t="s">
        <v>198</v>
      </c>
      <c r="N2543" t="s">
        <v>1128</v>
      </c>
      <c r="O2543">
        <v>0</v>
      </c>
      <c r="P2543" t="s">
        <v>200</v>
      </c>
      <c r="Q2543">
        <v>54926</v>
      </c>
      <c r="R2543" t="s">
        <v>201</v>
      </c>
      <c r="S2543" t="s">
        <v>202</v>
      </c>
      <c r="T2543" t="s">
        <v>203</v>
      </c>
      <c r="U2543" t="s">
        <v>3850</v>
      </c>
      <c r="V2543" t="s">
        <v>3851</v>
      </c>
      <c r="W2543" t="s">
        <v>658</v>
      </c>
    </row>
    <row r="2544" spans="1:23" x14ac:dyDescent="0.25">
      <c r="A2544" s="15">
        <v>43305</v>
      </c>
      <c r="B2544" t="s">
        <v>225</v>
      </c>
      <c r="C2544" t="s">
        <v>194</v>
      </c>
      <c r="E2544" t="s">
        <v>195</v>
      </c>
      <c r="F2544">
        <v>776.25</v>
      </c>
      <c r="G2544">
        <v>776.25</v>
      </c>
      <c r="H2544" t="s">
        <v>196</v>
      </c>
      <c r="I2544" t="s">
        <v>197</v>
      </c>
      <c r="J2544">
        <v>776.25</v>
      </c>
      <c r="K2544">
        <v>776.25</v>
      </c>
      <c r="L2544" t="s">
        <v>225</v>
      </c>
      <c r="M2544" t="s">
        <v>198</v>
      </c>
      <c r="N2544" t="s">
        <v>199</v>
      </c>
      <c r="O2544">
        <v>0</v>
      </c>
      <c r="P2544" t="s">
        <v>200</v>
      </c>
      <c r="Q2544">
        <v>55184</v>
      </c>
      <c r="R2544" t="s">
        <v>201</v>
      </c>
      <c r="S2544" t="s">
        <v>202</v>
      </c>
      <c r="T2544" t="s">
        <v>203</v>
      </c>
      <c r="U2544" t="s">
        <v>3852</v>
      </c>
      <c r="V2544" t="s">
        <v>3853</v>
      </c>
      <c r="W2544" t="s">
        <v>658</v>
      </c>
    </row>
    <row r="2545" spans="1:23" x14ac:dyDescent="0.25">
      <c r="A2545" s="15">
        <v>43305</v>
      </c>
      <c r="B2545" t="s">
        <v>225</v>
      </c>
      <c r="C2545" t="s">
        <v>194</v>
      </c>
      <c r="E2545" t="s">
        <v>195</v>
      </c>
      <c r="F2545">
        <v>90.5</v>
      </c>
      <c r="G2545">
        <v>90.5</v>
      </c>
      <c r="H2545" t="s">
        <v>196</v>
      </c>
      <c r="I2545" t="s">
        <v>197</v>
      </c>
      <c r="J2545">
        <v>90.5</v>
      </c>
      <c r="K2545">
        <v>90.5</v>
      </c>
      <c r="L2545" t="s">
        <v>225</v>
      </c>
      <c r="M2545" t="s">
        <v>198</v>
      </c>
      <c r="N2545" t="s">
        <v>199</v>
      </c>
      <c r="O2545">
        <v>0</v>
      </c>
      <c r="P2545" t="s">
        <v>200</v>
      </c>
      <c r="Q2545">
        <v>55192</v>
      </c>
      <c r="R2545" t="s">
        <v>201</v>
      </c>
      <c r="S2545" t="s">
        <v>202</v>
      </c>
      <c r="T2545" t="s">
        <v>203</v>
      </c>
      <c r="U2545" t="s">
        <v>3854</v>
      </c>
      <c r="V2545" t="s">
        <v>3855</v>
      </c>
      <c r="W2545" t="s">
        <v>658</v>
      </c>
    </row>
    <row r="2546" spans="1:23" x14ac:dyDescent="0.25">
      <c r="A2546" s="15">
        <v>43305</v>
      </c>
      <c r="B2546" t="s">
        <v>225</v>
      </c>
      <c r="C2546" t="s">
        <v>194</v>
      </c>
      <c r="E2546" t="s">
        <v>195</v>
      </c>
      <c r="F2546">
        <v>1146.32</v>
      </c>
      <c r="G2546">
        <v>1146.32</v>
      </c>
      <c r="H2546" t="s">
        <v>196</v>
      </c>
      <c r="I2546" t="s">
        <v>197</v>
      </c>
      <c r="J2546">
        <v>1146.32</v>
      </c>
      <c r="K2546">
        <v>1146.32</v>
      </c>
      <c r="L2546" t="s">
        <v>225</v>
      </c>
      <c r="M2546" t="s">
        <v>198</v>
      </c>
      <c r="N2546" t="s">
        <v>199</v>
      </c>
      <c r="O2546">
        <v>0</v>
      </c>
      <c r="P2546" t="s">
        <v>200</v>
      </c>
      <c r="Q2546">
        <v>55193</v>
      </c>
      <c r="R2546" t="s">
        <v>201</v>
      </c>
      <c r="S2546" t="s">
        <v>202</v>
      </c>
      <c r="T2546" t="s">
        <v>203</v>
      </c>
      <c r="U2546" t="s">
        <v>3856</v>
      </c>
      <c r="V2546" t="s">
        <v>3857</v>
      </c>
      <c r="W2546" t="s">
        <v>658</v>
      </c>
    </row>
    <row r="2547" spans="1:23" x14ac:dyDescent="0.25">
      <c r="A2547" s="15">
        <v>43306</v>
      </c>
      <c r="B2547" t="s">
        <v>213</v>
      </c>
      <c r="C2547" t="s">
        <v>194</v>
      </c>
      <c r="E2547" t="s">
        <v>195</v>
      </c>
      <c r="F2547">
        <v>19.850000000000001</v>
      </c>
      <c r="G2547">
        <v>19.850000000000001</v>
      </c>
      <c r="H2547" t="s">
        <v>196</v>
      </c>
      <c r="I2547" t="s">
        <v>197</v>
      </c>
      <c r="J2547">
        <v>19.850000000000001</v>
      </c>
      <c r="K2547">
        <v>19.850000000000001</v>
      </c>
      <c r="L2547" t="s">
        <v>213</v>
      </c>
      <c r="M2547" t="s">
        <v>198</v>
      </c>
      <c r="N2547" t="s">
        <v>1128</v>
      </c>
      <c r="O2547">
        <v>0</v>
      </c>
      <c r="P2547" t="s">
        <v>200</v>
      </c>
      <c r="Q2547">
        <v>54931</v>
      </c>
      <c r="R2547" t="s">
        <v>201</v>
      </c>
      <c r="S2547" t="s">
        <v>202</v>
      </c>
      <c r="T2547" t="s">
        <v>203</v>
      </c>
      <c r="U2547" t="s">
        <v>3858</v>
      </c>
      <c r="V2547" t="s">
        <v>3859</v>
      </c>
      <c r="W2547" t="s">
        <v>658</v>
      </c>
    </row>
    <row r="2548" spans="1:23" x14ac:dyDescent="0.25">
      <c r="A2548" s="15">
        <v>43306</v>
      </c>
      <c r="B2548" t="s">
        <v>295</v>
      </c>
      <c r="C2548" t="s">
        <v>207</v>
      </c>
      <c r="E2548" t="s">
        <v>195</v>
      </c>
      <c r="F2548">
        <v>264</v>
      </c>
      <c r="G2548">
        <v>264</v>
      </c>
      <c r="H2548" t="s">
        <v>196</v>
      </c>
      <c r="I2548" t="s">
        <v>197</v>
      </c>
      <c r="J2548">
        <v>264</v>
      </c>
      <c r="K2548">
        <v>264</v>
      </c>
      <c r="L2548" t="s">
        <v>295</v>
      </c>
      <c r="M2548" t="s">
        <v>198</v>
      </c>
      <c r="N2548" t="s">
        <v>199</v>
      </c>
      <c r="O2548">
        <v>0</v>
      </c>
      <c r="P2548" t="s">
        <v>200</v>
      </c>
      <c r="Q2548">
        <v>55144</v>
      </c>
      <c r="R2548" t="s">
        <v>201</v>
      </c>
      <c r="S2548" t="s">
        <v>202</v>
      </c>
      <c r="T2548" t="s">
        <v>203</v>
      </c>
      <c r="U2548" t="s">
        <v>3860</v>
      </c>
      <c r="V2548" t="s">
        <v>3861</v>
      </c>
      <c r="W2548" t="s">
        <v>658</v>
      </c>
    </row>
    <row r="2549" spans="1:23" x14ac:dyDescent="0.25">
      <c r="A2549" s="15">
        <v>43306</v>
      </c>
      <c r="B2549" t="s">
        <v>566</v>
      </c>
      <c r="C2549" t="s">
        <v>194</v>
      </c>
      <c r="E2549" t="s">
        <v>195</v>
      </c>
      <c r="F2549">
        <v>-111.94</v>
      </c>
      <c r="G2549">
        <v>111.94</v>
      </c>
      <c r="H2549" t="s">
        <v>217</v>
      </c>
      <c r="I2549" t="s">
        <v>197</v>
      </c>
      <c r="J2549">
        <v>111.94</v>
      </c>
      <c r="K2549">
        <v>-111.94</v>
      </c>
      <c r="L2549" t="s">
        <v>566</v>
      </c>
      <c r="M2549" t="s">
        <v>198</v>
      </c>
      <c r="N2549" t="s">
        <v>199</v>
      </c>
      <c r="O2549">
        <v>0</v>
      </c>
      <c r="P2549" t="s">
        <v>200</v>
      </c>
      <c r="Q2549">
        <v>55174</v>
      </c>
      <c r="R2549" t="s">
        <v>201</v>
      </c>
      <c r="S2549" t="s">
        <v>202</v>
      </c>
      <c r="T2549" t="s">
        <v>203</v>
      </c>
      <c r="U2549" t="s">
        <v>3862</v>
      </c>
      <c r="V2549" t="s">
        <v>3863</v>
      </c>
      <c r="W2549" t="s">
        <v>658</v>
      </c>
    </row>
    <row r="2550" spans="1:23" x14ac:dyDescent="0.25">
      <c r="A2550" s="15">
        <v>43306</v>
      </c>
      <c r="B2550" t="s">
        <v>566</v>
      </c>
      <c r="C2550" t="s">
        <v>194</v>
      </c>
      <c r="E2550" t="s">
        <v>195</v>
      </c>
      <c r="F2550">
        <v>-283.05</v>
      </c>
      <c r="G2550">
        <v>283.05</v>
      </c>
      <c r="H2550" t="s">
        <v>217</v>
      </c>
      <c r="I2550" t="s">
        <v>197</v>
      </c>
      <c r="J2550">
        <v>283.05</v>
      </c>
      <c r="K2550">
        <v>-283.05</v>
      </c>
      <c r="L2550" t="s">
        <v>566</v>
      </c>
      <c r="M2550" t="s">
        <v>198</v>
      </c>
      <c r="N2550" t="s">
        <v>199</v>
      </c>
      <c r="O2550">
        <v>0</v>
      </c>
      <c r="P2550" t="s">
        <v>200</v>
      </c>
      <c r="Q2550">
        <v>55176</v>
      </c>
      <c r="R2550" t="s">
        <v>201</v>
      </c>
      <c r="S2550" t="s">
        <v>202</v>
      </c>
      <c r="T2550" t="s">
        <v>203</v>
      </c>
      <c r="U2550" t="s">
        <v>3864</v>
      </c>
      <c r="V2550" t="s">
        <v>3865</v>
      </c>
      <c r="W2550" t="s">
        <v>658</v>
      </c>
    </row>
    <row r="2551" spans="1:23" x14ac:dyDescent="0.25">
      <c r="A2551" s="15">
        <v>43306</v>
      </c>
      <c r="B2551" t="s">
        <v>225</v>
      </c>
      <c r="C2551" t="s">
        <v>194</v>
      </c>
      <c r="E2551" t="s">
        <v>195</v>
      </c>
      <c r="F2551">
        <v>316.73</v>
      </c>
      <c r="G2551">
        <v>316.73</v>
      </c>
      <c r="H2551" t="s">
        <v>196</v>
      </c>
      <c r="I2551" t="s">
        <v>197</v>
      </c>
      <c r="J2551">
        <v>316.73</v>
      </c>
      <c r="K2551">
        <v>316.73</v>
      </c>
      <c r="L2551" t="s">
        <v>225</v>
      </c>
      <c r="M2551" t="s">
        <v>198</v>
      </c>
      <c r="N2551" t="s">
        <v>199</v>
      </c>
      <c r="O2551">
        <v>0</v>
      </c>
      <c r="P2551" t="s">
        <v>200</v>
      </c>
      <c r="Q2551">
        <v>55189</v>
      </c>
      <c r="R2551" t="s">
        <v>201</v>
      </c>
      <c r="S2551" t="s">
        <v>202</v>
      </c>
      <c r="T2551" t="s">
        <v>203</v>
      </c>
      <c r="U2551" t="s">
        <v>3866</v>
      </c>
      <c r="V2551" t="s">
        <v>3867</v>
      </c>
      <c r="W2551" t="s">
        <v>658</v>
      </c>
    </row>
    <row r="2552" spans="1:23" x14ac:dyDescent="0.25">
      <c r="A2552" s="15">
        <v>43306</v>
      </c>
      <c r="B2552" t="s">
        <v>3868</v>
      </c>
      <c r="C2552" t="s">
        <v>194</v>
      </c>
      <c r="E2552" t="s">
        <v>195</v>
      </c>
      <c r="F2552">
        <v>374.4</v>
      </c>
      <c r="G2552">
        <v>374.4</v>
      </c>
      <c r="H2552" t="s">
        <v>196</v>
      </c>
      <c r="I2552" t="s">
        <v>197</v>
      </c>
      <c r="J2552">
        <v>374.4</v>
      </c>
      <c r="K2552">
        <v>374.4</v>
      </c>
      <c r="L2552" t="s">
        <v>3868</v>
      </c>
      <c r="M2552" t="s">
        <v>198</v>
      </c>
      <c r="N2552" t="s">
        <v>199</v>
      </c>
      <c r="O2552">
        <v>0</v>
      </c>
      <c r="P2552" t="s">
        <v>200</v>
      </c>
      <c r="Q2552">
        <v>55747</v>
      </c>
      <c r="R2552" t="s">
        <v>201</v>
      </c>
      <c r="S2552" t="s">
        <v>202</v>
      </c>
      <c r="T2552" t="s">
        <v>203</v>
      </c>
      <c r="U2552" t="s">
        <v>3869</v>
      </c>
      <c r="V2552" t="s">
        <v>3870</v>
      </c>
      <c r="W2552" t="s">
        <v>658</v>
      </c>
    </row>
    <row r="2553" spans="1:23" x14ac:dyDescent="0.25">
      <c r="A2553" s="15">
        <v>43306</v>
      </c>
      <c r="B2553" t="s">
        <v>3868</v>
      </c>
      <c r="C2553" t="s">
        <v>207</v>
      </c>
      <c r="E2553" t="s">
        <v>195</v>
      </c>
      <c r="F2553">
        <v>374.4</v>
      </c>
      <c r="G2553">
        <v>374.4</v>
      </c>
      <c r="H2553" t="s">
        <v>196</v>
      </c>
      <c r="I2553" t="s">
        <v>197</v>
      </c>
      <c r="J2553">
        <v>374.4</v>
      </c>
      <c r="K2553">
        <v>374.4</v>
      </c>
      <c r="L2553" t="s">
        <v>3868</v>
      </c>
      <c r="M2553" t="s">
        <v>198</v>
      </c>
      <c r="N2553" t="s">
        <v>199</v>
      </c>
      <c r="O2553">
        <v>0</v>
      </c>
      <c r="P2553" t="s">
        <v>200</v>
      </c>
      <c r="Q2553">
        <v>55748</v>
      </c>
      <c r="R2553" t="s">
        <v>201</v>
      </c>
      <c r="S2553" t="s">
        <v>202</v>
      </c>
      <c r="T2553" t="s">
        <v>203</v>
      </c>
      <c r="U2553" t="s">
        <v>3871</v>
      </c>
      <c r="V2553" t="s">
        <v>3872</v>
      </c>
      <c r="W2553" t="s">
        <v>658</v>
      </c>
    </row>
    <row r="2554" spans="1:23" x14ac:dyDescent="0.25">
      <c r="A2554" s="15">
        <v>43306</v>
      </c>
      <c r="B2554" t="s">
        <v>566</v>
      </c>
      <c r="C2554" t="s">
        <v>194</v>
      </c>
      <c r="E2554" t="s">
        <v>195</v>
      </c>
      <c r="F2554">
        <v>-237.6</v>
      </c>
      <c r="G2554">
        <v>237.6</v>
      </c>
      <c r="H2554" t="s">
        <v>217</v>
      </c>
      <c r="I2554" t="s">
        <v>197</v>
      </c>
      <c r="J2554">
        <v>237.6</v>
      </c>
      <c r="K2554">
        <v>-237.6</v>
      </c>
      <c r="L2554" t="s">
        <v>566</v>
      </c>
      <c r="M2554" t="s">
        <v>198</v>
      </c>
      <c r="N2554" t="s">
        <v>199</v>
      </c>
      <c r="O2554">
        <v>0</v>
      </c>
      <c r="P2554" t="s">
        <v>200</v>
      </c>
      <c r="Q2554">
        <v>55786</v>
      </c>
      <c r="R2554" t="s">
        <v>201</v>
      </c>
      <c r="S2554" t="s">
        <v>202</v>
      </c>
      <c r="T2554" t="s">
        <v>203</v>
      </c>
      <c r="U2554" t="s">
        <v>3873</v>
      </c>
      <c r="V2554" t="s">
        <v>3874</v>
      </c>
      <c r="W2554" t="s">
        <v>658</v>
      </c>
    </row>
    <row r="2555" spans="1:23" x14ac:dyDescent="0.25">
      <c r="A2555" s="15">
        <v>43307</v>
      </c>
      <c r="B2555" t="s">
        <v>228</v>
      </c>
      <c r="C2555" t="s">
        <v>208</v>
      </c>
      <c r="E2555" t="s">
        <v>195</v>
      </c>
      <c r="F2555">
        <v>45.9</v>
      </c>
      <c r="G2555">
        <v>45.9</v>
      </c>
      <c r="H2555" t="s">
        <v>196</v>
      </c>
      <c r="I2555" t="s">
        <v>197</v>
      </c>
      <c r="J2555">
        <v>45.9</v>
      </c>
      <c r="K2555">
        <v>45.9</v>
      </c>
      <c r="L2555" t="s">
        <v>228</v>
      </c>
      <c r="M2555" t="s">
        <v>198</v>
      </c>
      <c r="N2555" t="s">
        <v>199</v>
      </c>
      <c r="O2555">
        <v>0</v>
      </c>
      <c r="P2555" t="s">
        <v>200</v>
      </c>
      <c r="Q2555">
        <v>55022</v>
      </c>
      <c r="R2555" t="s">
        <v>201</v>
      </c>
      <c r="S2555" t="s">
        <v>202</v>
      </c>
      <c r="T2555" t="s">
        <v>203</v>
      </c>
      <c r="U2555" t="s">
        <v>3875</v>
      </c>
      <c r="V2555" t="s">
        <v>3876</v>
      </c>
      <c r="W2555" t="s">
        <v>658</v>
      </c>
    </row>
    <row r="2556" spans="1:23" x14ac:dyDescent="0.25">
      <c r="A2556" s="15">
        <v>43307</v>
      </c>
      <c r="B2556" t="s">
        <v>225</v>
      </c>
      <c r="C2556" t="s">
        <v>194</v>
      </c>
      <c r="E2556" t="s">
        <v>195</v>
      </c>
      <c r="F2556">
        <v>76.38</v>
      </c>
      <c r="G2556">
        <v>76.38</v>
      </c>
      <c r="H2556" t="s">
        <v>196</v>
      </c>
      <c r="I2556" t="s">
        <v>197</v>
      </c>
      <c r="J2556">
        <v>76.38</v>
      </c>
      <c r="K2556">
        <v>76.38</v>
      </c>
      <c r="L2556" t="s">
        <v>225</v>
      </c>
      <c r="M2556" t="s">
        <v>198</v>
      </c>
      <c r="N2556" t="s">
        <v>199</v>
      </c>
      <c r="O2556">
        <v>0</v>
      </c>
      <c r="P2556" t="s">
        <v>200</v>
      </c>
      <c r="Q2556">
        <v>55185</v>
      </c>
      <c r="R2556" t="s">
        <v>201</v>
      </c>
      <c r="S2556" t="s">
        <v>202</v>
      </c>
      <c r="T2556" t="s">
        <v>203</v>
      </c>
      <c r="U2556" t="s">
        <v>3877</v>
      </c>
      <c r="V2556" t="s">
        <v>3878</v>
      </c>
      <c r="W2556" t="s">
        <v>658</v>
      </c>
    </row>
    <row r="2557" spans="1:23" x14ac:dyDescent="0.25">
      <c r="A2557" s="15">
        <v>43307</v>
      </c>
      <c r="B2557" t="s">
        <v>225</v>
      </c>
      <c r="C2557" t="s">
        <v>194</v>
      </c>
      <c r="E2557" t="s">
        <v>195</v>
      </c>
      <c r="F2557">
        <v>39.979999999999997</v>
      </c>
      <c r="G2557">
        <v>39.979999999999997</v>
      </c>
      <c r="H2557" t="s">
        <v>196</v>
      </c>
      <c r="I2557" t="s">
        <v>197</v>
      </c>
      <c r="J2557">
        <v>39.979999999999997</v>
      </c>
      <c r="K2557">
        <v>39.979999999999997</v>
      </c>
      <c r="L2557" t="s">
        <v>225</v>
      </c>
      <c r="M2557" t="s">
        <v>198</v>
      </c>
      <c r="N2557" t="s">
        <v>199</v>
      </c>
      <c r="O2557">
        <v>0</v>
      </c>
      <c r="P2557" t="s">
        <v>200</v>
      </c>
      <c r="Q2557">
        <v>55186</v>
      </c>
      <c r="R2557" t="s">
        <v>201</v>
      </c>
      <c r="S2557" t="s">
        <v>202</v>
      </c>
      <c r="T2557" t="s">
        <v>203</v>
      </c>
      <c r="U2557" t="s">
        <v>3879</v>
      </c>
      <c r="V2557" t="s">
        <v>3880</v>
      </c>
      <c r="W2557" t="s">
        <v>658</v>
      </c>
    </row>
    <row r="2558" spans="1:23" x14ac:dyDescent="0.25">
      <c r="A2558" s="15">
        <v>43307</v>
      </c>
      <c r="B2558" t="s">
        <v>225</v>
      </c>
      <c r="C2558" t="s">
        <v>194</v>
      </c>
      <c r="E2558" t="s">
        <v>195</v>
      </c>
      <c r="F2558">
        <v>642.5</v>
      </c>
      <c r="G2558">
        <v>642.5</v>
      </c>
      <c r="H2558" t="s">
        <v>196</v>
      </c>
      <c r="I2558" t="s">
        <v>197</v>
      </c>
      <c r="J2558">
        <v>642.5</v>
      </c>
      <c r="K2558">
        <v>642.5</v>
      </c>
      <c r="L2558" t="s">
        <v>225</v>
      </c>
      <c r="M2558" t="s">
        <v>198</v>
      </c>
      <c r="N2558" t="s">
        <v>199</v>
      </c>
      <c r="O2558">
        <v>0</v>
      </c>
      <c r="P2558" t="s">
        <v>200</v>
      </c>
      <c r="Q2558">
        <v>55187</v>
      </c>
      <c r="R2558" t="s">
        <v>201</v>
      </c>
      <c r="S2558" t="s">
        <v>202</v>
      </c>
      <c r="T2558" t="s">
        <v>203</v>
      </c>
      <c r="U2558" t="s">
        <v>3881</v>
      </c>
      <c r="V2558" t="s">
        <v>3882</v>
      </c>
      <c r="W2558" t="s">
        <v>658</v>
      </c>
    </row>
    <row r="2559" spans="1:23" x14ac:dyDescent="0.25">
      <c r="A2559" s="15">
        <v>43308</v>
      </c>
      <c r="B2559" t="s">
        <v>253</v>
      </c>
      <c r="C2559" t="s">
        <v>208</v>
      </c>
      <c r="E2559" t="s">
        <v>195</v>
      </c>
      <c r="F2559">
        <v>1800</v>
      </c>
      <c r="G2559">
        <v>1800</v>
      </c>
      <c r="H2559" t="s">
        <v>196</v>
      </c>
      <c r="I2559" t="s">
        <v>197</v>
      </c>
      <c r="J2559">
        <v>1800</v>
      </c>
      <c r="K2559">
        <v>1800</v>
      </c>
      <c r="L2559" t="s">
        <v>253</v>
      </c>
      <c r="M2559" t="s">
        <v>198</v>
      </c>
      <c r="N2559" t="s">
        <v>199</v>
      </c>
      <c r="O2559">
        <v>0</v>
      </c>
      <c r="P2559" t="s">
        <v>200</v>
      </c>
      <c r="Q2559">
        <v>55042</v>
      </c>
      <c r="R2559" t="s">
        <v>201</v>
      </c>
      <c r="S2559" t="s">
        <v>202</v>
      </c>
      <c r="T2559" t="s">
        <v>203</v>
      </c>
      <c r="U2559" t="s">
        <v>3883</v>
      </c>
      <c r="V2559" t="s">
        <v>3884</v>
      </c>
      <c r="W2559" t="s">
        <v>658</v>
      </c>
    </row>
    <row r="2560" spans="1:23" x14ac:dyDescent="0.25">
      <c r="A2560" s="15">
        <v>43308</v>
      </c>
      <c r="B2560" t="s">
        <v>480</v>
      </c>
      <c r="C2560" t="s">
        <v>208</v>
      </c>
      <c r="E2560" t="s">
        <v>195</v>
      </c>
      <c r="F2560">
        <v>350</v>
      </c>
      <c r="G2560">
        <v>350</v>
      </c>
      <c r="H2560" t="s">
        <v>196</v>
      </c>
      <c r="I2560" t="s">
        <v>197</v>
      </c>
      <c r="J2560">
        <v>350</v>
      </c>
      <c r="K2560">
        <v>350</v>
      </c>
      <c r="L2560" t="s">
        <v>480</v>
      </c>
      <c r="M2560" t="s">
        <v>198</v>
      </c>
      <c r="N2560" t="s">
        <v>199</v>
      </c>
      <c r="O2560">
        <v>0</v>
      </c>
      <c r="P2560" t="s">
        <v>200</v>
      </c>
      <c r="Q2560">
        <v>55043</v>
      </c>
      <c r="R2560" t="s">
        <v>201</v>
      </c>
      <c r="S2560" t="s">
        <v>202</v>
      </c>
      <c r="T2560" t="s">
        <v>203</v>
      </c>
      <c r="U2560" t="s">
        <v>3883</v>
      </c>
      <c r="V2560" t="s">
        <v>3885</v>
      </c>
      <c r="W2560" t="s">
        <v>658</v>
      </c>
    </row>
    <row r="2561" spans="1:23" x14ac:dyDescent="0.25">
      <c r="A2561" s="15">
        <v>43308</v>
      </c>
      <c r="B2561" t="s">
        <v>295</v>
      </c>
      <c r="C2561" t="s">
        <v>207</v>
      </c>
      <c r="E2561" t="s">
        <v>195</v>
      </c>
      <c r="F2561">
        <v>502.12</v>
      </c>
      <c r="G2561">
        <v>502.12</v>
      </c>
      <c r="H2561" t="s">
        <v>196</v>
      </c>
      <c r="I2561" t="s">
        <v>197</v>
      </c>
      <c r="J2561">
        <v>502.12</v>
      </c>
      <c r="K2561">
        <v>502.12</v>
      </c>
      <c r="L2561" t="s">
        <v>295</v>
      </c>
      <c r="M2561" t="s">
        <v>198</v>
      </c>
      <c r="N2561" t="s">
        <v>199</v>
      </c>
      <c r="O2561">
        <v>0</v>
      </c>
      <c r="P2561" t="s">
        <v>200</v>
      </c>
      <c r="Q2561">
        <v>55182</v>
      </c>
      <c r="R2561" t="s">
        <v>201</v>
      </c>
      <c r="S2561" t="s">
        <v>202</v>
      </c>
      <c r="T2561" t="s">
        <v>203</v>
      </c>
      <c r="U2561" t="s">
        <v>3886</v>
      </c>
      <c r="V2561" t="s">
        <v>3887</v>
      </c>
      <c r="W2561" t="s">
        <v>658</v>
      </c>
    </row>
    <row r="2562" spans="1:23" x14ac:dyDescent="0.25">
      <c r="A2562" s="15">
        <v>43308</v>
      </c>
      <c r="B2562" t="s">
        <v>225</v>
      </c>
      <c r="C2562" t="s">
        <v>194</v>
      </c>
      <c r="E2562" t="s">
        <v>195</v>
      </c>
      <c r="F2562">
        <v>154</v>
      </c>
      <c r="G2562">
        <v>154</v>
      </c>
      <c r="H2562" t="s">
        <v>196</v>
      </c>
      <c r="I2562" t="s">
        <v>197</v>
      </c>
      <c r="J2562">
        <v>154</v>
      </c>
      <c r="K2562">
        <v>154</v>
      </c>
      <c r="L2562" t="s">
        <v>225</v>
      </c>
      <c r="M2562" t="s">
        <v>198</v>
      </c>
      <c r="N2562" t="s">
        <v>199</v>
      </c>
      <c r="O2562">
        <v>0</v>
      </c>
      <c r="P2562" t="s">
        <v>200</v>
      </c>
      <c r="Q2562">
        <v>55199</v>
      </c>
      <c r="R2562" t="s">
        <v>201</v>
      </c>
      <c r="S2562" t="s">
        <v>202</v>
      </c>
      <c r="T2562" t="s">
        <v>203</v>
      </c>
      <c r="U2562" t="s">
        <v>3888</v>
      </c>
      <c r="V2562" t="s">
        <v>3889</v>
      </c>
      <c r="W2562" t="s">
        <v>658</v>
      </c>
    </row>
    <row r="2563" spans="1:23" x14ac:dyDescent="0.25">
      <c r="A2563" s="15">
        <v>43308</v>
      </c>
      <c r="B2563" t="s">
        <v>475</v>
      </c>
      <c r="C2563" t="s">
        <v>207</v>
      </c>
      <c r="E2563" t="s">
        <v>195</v>
      </c>
      <c r="F2563">
        <v>1047.56</v>
      </c>
      <c r="G2563">
        <v>1047.56</v>
      </c>
      <c r="H2563" t="s">
        <v>196</v>
      </c>
      <c r="I2563" t="s">
        <v>197</v>
      </c>
      <c r="J2563">
        <v>1047.56</v>
      </c>
      <c r="K2563">
        <v>1047.56</v>
      </c>
      <c r="L2563" t="s">
        <v>475</v>
      </c>
      <c r="M2563" t="s">
        <v>198</v>
      </c>
      <c r="N2563" t="s">
        <v>199</v>
      </c>
      <c r="O2563">
        <v>0</v>
      </c>
      <c r="P2563" t="s">
        <v>200</v>
      </c>
      <c r="Q2563">
        <v>55596</v>
      </c>
      <c r="R2563" t="s">
        <v>201</v>
      </c>
      <c r="S2563" t="s">
        <v>202</v>
      </c>
      <c r="T2563" t="s">
        <v>203</v>
      </c>
      <c r="U2563" t="s">
        <v>3890</v>
      </c>
      <c r="V2563" t="s">
        <v>3891</v>
      </c>
      <c r="W2563" t="s">
        <v>658</v>
      </c>
    </row>
    <row r="2564" spans="1:23" x14ac:dyDescent="0.25">
      <c r="A2564" s="15">
        <v>43308</v>
      </c>
      <c r="B2564" t="s">
        <v>3892</v>
      </c>
      <c r="C2564" t="s">
        <v>249</v>
      </c>
      <c r="E2564" t="s">
        <v>195</v>
      </c>
      <c r="F2564">
        <v>52.55</v>
      </c>
      <c r="G2564">
        <v>52.55</v>
      </c>
      <c r="H2564" t="s">
        <v>196</v>
      </c>
      <c r="I2564" t="s">
        <v>197</v>
      </c>
      <c r="J2564">
        <v>52.55</v>
      </c>
      <c r="K2564">
        <v>52.55</v>
      </c>
      <c r="L2564" t="s">
        <v>3892</v>
      </c>
      <c r="M2564" t="s">
        <v>198</v>
      </c>
      <c r="N2564" t="s">
        <v>199</v>
      </c>
      <c r="O2564">
        <v>0</v>
      </c>
      <c r="P2564" t="s">
        <v>200</v>
      </c>
      <c r="Q2564">
        <v>55746</v>
      </c>
      <c r="R2564" t="s">
        <v>201</v>
      </c>
      <c r="S2564" t="s">
        <v>202</v>
      </c>
      <c r="T2564" t="s">
        <v>203</v>
      </c>
      <c r="U2564" t="s">
        <v>3893</v>
      </c>
      <c r="V2564" t="s">
        <v>3894</v>
      </c>
      <c r="W2564" t="s">
        <v>658</v>
      </c>
    </row>
    <row r="2565" spans="1:23" x14ac:dyDescent="0.25">
      <c r="A2565" s="15">
        <v>43311</v>
      </c>
      <c r="B2565" t="s">
        <v>228</v>
      </c>
      <c r="C2565" t="s">
        <v>211</v>
      </c>
      <c r="E2565" t="s">
        <v>195</v>
      </c>
      <c r="F2565">
        <v>46.64</v>
      </c>
      <c r="G2565">
        <v>46.64</v>
      </c>
      <c r="H2565" t="s">
        <v>196</v>
      </c>
      <c r="I2565" t="s">
        <v>197</v>
      </c>
      <c r="J2565">
        <v>46.64</v>
      </c>
      <c r="K2565">
        <v>46.64</v>
      </c>
      <c r="L2565" t="s">
        <v>228</v>
      </c>
      <c r="M2565" t="s">
        <v>198</v>
      </c>
      <c r="N2565" t="s">
        <v>199</v>
      </c>
      <c r="O2565">
        <v>0</v>
      </c>
      <c r="P2565" t="s">
        <v>200</v>
      </c>
      <c r="Q2565">
        <v>54950</v>
      </c>
      <c r="R2565" t="s">
        <v>201</v>
      </c>
      <c r="S2565" t="s">
        <v>202</v>
      </c>
      <c r="T2565" t="s">
        <v>203</v>
      </c>
      <c r="U2565" t="s">
        <v>3895</v>
      </c>
      <c r="V2565" t="s">
        <v>3896</v>
      </c>
      <c r="W2565" t="s">
        <v>658</v>
      </c>
    </row>
    <row r="2566" spans="1:23" x14ac:dyDescent="0.25">
      <c r="A2566" s="15">
        <v>43311</v>
      </c>
      <c r="B2566" t="s">
        <v>228</v>
      </c>
      <c r="C2566" t="s">
        <v>211</v>
      </c>
      <c r="E2566" t="s">
        <v>195</v>
      </c>
      <c r="F2566">
        <v>66.8</v>
      </c>
      <c r="G2566">
        <v>66.8</v>
      </c>
      <c r="H2566" t="s">
        <v>196</v>
      </c>
      <c r="I2566" t="s">
        <v>197</v>
      </c>
      <c r="J2566">
        <v>66.8</v>
      </c>
      <c r="K2566">
        <v>66.8</v>
      </c>
      <c r="L2566" t="s">
        <v>228</v>
      </c>
      <c r="M2566" t="s">
        <v>198</v>
      </c>
      <c r="N2566" t="s">
        <v>199</v>
      </c>
      <c r="O2566">
        <v>0</v>
      </c>
      <c r="P2566" t="s">
        <v>200</v>
      </c>
      <c r="Q2566">
        <v>54951</v>
      </c>
      <c r="R2566" t="s">
        <v>201</v>
      </c>
      <c r="S2566" t="s">
        <v>202</v>
      </c>
      <c r="T2566" t="s">
        <v>203</v>
      </c>
      <c r="U2566" t="s">
        <v>3897</v>
      </c>
      <c r="V2566" t="s">
        <v>3898</v>
      </c>
      <c r="W2566" t="s">
        <v>658</v>
      </c>
    </row>
    <row r="2567" spans="1:23" x14ac:dyDescent="0.25">
      <c r="A2567" s="15">
        <v>43311</v>
      </c>
      <c r="B2567" t="s">
        <v>228</v>
      </c>
      <c r="C2567" t="s">
        <v>211</v>
      </c>
      <c r="E2567" t="s">
        <v>195</v>
      </c>
      <c r="F2567">
        <v>1636.08</v>
      </c>
      <c r="G2567">
        <v>1636.08</v>
      </c>
      <c r="H2567" t="s">
        <v>196</v>
      </c>
      <c r="I2567" t="s">
        <v>197</v>
      </c>
      <c r="J2567">
        <v>1636.08</v>
      </c>
      <c r="K2567">
        <v>1636.08</v>
      </c>
      <c r="L2567" t="s">
        <v>228</v>
      </c>
      <c r="M2567" t="s">
        <v>198</v>
      </c>
      <c r="N2567" t="s">
        <v>199</v>
      </c>
      <c r="O2567">
        <v>0</v>
      </c>
      <c r="P2567" t="s">
        <v>200</v>
      </c>
      <c r="Q2567">
        <v>54953</v>
      </c>
      <c r="R2567" t="s">
        <v>201</v>
      </c>
      <c r="S2567" t="s">
        <v>202</v>
      </c>
      <c r="T2567" t="s">
        <v>203</v>
      </c>
      <c r="U2567" t="s">
        <v>3899</v>
      </c>
      <c r="V2567" t="s">
        <v>3900</v>
      </c>
      <c r="W2567" t="s">
        <v>658</v>
      </c>
    </row>
    <row r="2568" spans="1:23" x14ac:dyDescent="0.25">
      <c r="A2568" s="15">
        <v>43311</v>
      </c>
      <c r="B2568" t="s">
        <v>228</v>
      </c>
      <c r="C2568" t="s">
        <v>211</v>
      </c>
      <c r="E2568" t="s">
        <v>195</v>
      </c>
      <c r="F2568">
        <v>-1437.18</v>
      </c>
      <c r="G2568">
        <v>1437.18</v>
      </c>
      <c r="H2568" t="s">
        <v>217</v>
      </c>
      <c r="I2568" t="s">
        <v>218</v>
      </c>
      <c r="J2568">
        <v>1437.18</v>
      </c>
      <c r="K2568">
        <v>-1437.18</v>
      </c>
      <c r="L2568" t="s">
        <v>228</v>
      </c>
      <c r="M2568" t="s">
        <v>198</v>
      </c>
      <c r="N2568" t="s">
        <v>199</v>
      </c>
      <c r="O2568">
        <v>0</v>
      </c>
      <c r="P2568" t="s">
        <v>200</v>
      </c>
      <c r="Q2568">
        <v>54954</v>
      </c>
      <c r="R2568" t="s">
        <v>201</v>
      </c>
      <c r="S2568" t="s">
        <v>202</v>
      </c>
      <c r="T2568" t="s">
        <v>203</v>
      </c>
      <c r="U2568" t="s">
        <v>3901</v>
      </c>
      <c r="V2568" t="s">
        <v>3902</v>
      </c>
      <c r="W2568" t="s">
        <v>658</v>
      </c>
    </row>
    <row r="2569" spans="1:23" x14ac:dyDescent="0.25">
      <c r="A2569" s="15">
        <v>43311</v>
      </c>
      <c r="B2569" t="s">
        <v>475</v>
      </c>
      <c r="C2569" t="s">
        <v>208</v>
      </c>
      <c r="E2569" t="s">
        <v>195</v>
      </c>
      <c r="F2569">
        <v>850.93</v>
      </c>
      <c r="G2569">
        <v>850.93</v>
      </c>
      <c r="H2569" t="s">
        <v>196</v>
      </c>
      <c r="I2569" t="s">
        <v>197</v>
      </c>
      <c r="J2569">
        <v>850.93</v>
      </c>
      <c r="K2569">
        <v>850.93</v>
      </c>
      <c r="L2569" t="s">
        <v>475</v>
      </c>
      <c r="M2569" t="s">
        <v>198</v>
      </c>
      <c r="N2569" t="s">
        <v>199</v>
      </c>
      <c r="O2569">
        <v>0</v>
      </c>
      <c r="P2569" t="s">
        <v>200</v>
      </c>
      <c r="Q2569">
        <v>55019</v>
      </c>
      <c r="R2569" t="s">
        <v>201</v>
      </c>
      <c r="S2569" t="s">
        <v>202</v>
      </c>
      <c r="T2569" t="s">
        <v>203</v>
      </c>
      <c r="U2569" t="s">
        <v>3903</v>
      </c>
      <c r="V2569" t="s">
        <v>3904</v>
      </c>
      <c r="W2569" t="s">
        <v>658</v>
      </c>
    </row>
    <row r="2570" spans="1:23" x14ac:dyDescent="0.25">
      <c r="A2570" s="15">
        <v>43311</v>
      </c>
      <c r="B2570" t="s">
        <v>228</v>
      </c>
      <c r="C2570" t="s">
        <v>208</v>
      </c>
      <c r="E2570" t="s">
        <v>195</v>
      </c>
      <c r="F2570">
        <v>1772.76</v>
      </c>
      <c r="G2570">
        <v>1772.76</v>
      </c>
      <c r="H2570" t="s">
        <v>196</v>
      </c>
      <c r="I2570" t="s">
        <v>197</v>
      </c>
      <c r="J2570">
        <v>1772.76</v>
      </c>
      <c r="K2570">
        <v>1772.76</v>
      </c>
      <c r="L2570" t="s">
        <v>228</v>
      </c>
      <c r="M2570" t="s">
        <v>198</v>
      </c>
      <c r="N2570" t="s">
        <v>199</v>
      </c>
      <c r="O2570">
        <v>0</v>
      </c>
      <c r="P2570" t="s">
        <v>200</v>
      </c>
      <c r="Q2570">
        <v>55020</v>
      </c>
      <c r="R2570" t="s">
        <v>201</v>
      </c>
      <c r="S2570" t="s">
        <v>202</v>
      </c>
      <c r="T2570" t="s">
        <v>203</v>
      </c>
      <c r="U2570" t="s">
        <v>3905</v>
      </c>
      <c r="V2570" t="s">
        <v>3906</v>
      </c>
      <c r="W2570" t="s">
        <v>658</v>
      </c>
    </row>
    <row r="2571" spans="1:23" x14ac:dyDescent="0.25">
      <c r="A2571" s="15">
        <v>43311</v>
      </c>
      <c r="B2571" t="s">
        <v>228</v>
      </c>
      <c r="C2571" t="s">
        <v>208</v>
      </c>
      <c r="E2571" t="s">
        <v>195</v>
      </c>
      <c r="F2571">
        <v>-554</v>
      </c>
      <c r="G2571">
        <v>554</v>
      </c>
      <c r="H2571" t="s">
        <v>217</v>
      </c>
      <c r="I2571" t="s">
        <v>218</v>
      </c>
      <c r="J2571">
        <v>554</v>
      </c>
      <c r="K2571">
        <v>-554</v>
      </c>
      <c r="L2571" t="s">
        <v>228</v>
      </c>
      <c r="M2571" t="s">
        <v>198</v>
      </c>
      <c r="N2571" t="s">
        <v>199</v>
      </c>
      <c r="O2571">
        <v>0</v>
      </c>
      <c r="P2571" t="s">
        <v>200</v>
      </c>
      <c r="Q2571">
        <v>55021</v>
      </c>
      <c r="R2571" t="s">
        <v>201</v>
      </c>
      <c r="S2571" t="s">
        <v>202</v>
      </c>
      <c r="T2571" t="s">
        <v>203</v>
      </c>
      <c r="U2571" t="s">
        <v>3907</v>
      </c>
      <c r="V2571" t="s">
        <v>3908</v>
      </c>
      <c r="W2571" t="s">
        <v>658</v>
      </c>
    </row>
    <row r="2572" spans="1:23" x14ac:dyDescent="0.25">
      <c r="A2572" s="15">
        <v>43311</v>
      </c>
      <c r="B2572" t="s">
        <v>228</v>
      </c>
      <c r="C2572" t="s">
        <v>212</v>
      </c>
      <c r="E2572" t="s">
        <v>195</v>
      </c>
      <c r="F2572">
        <v>61.2</v>
      </c>
      <c r="G2572">
        <v>61.2</v>
      </c>
      <c r="H2572" t="s">
        <v>196</v>
      </c>
      <c r="I2572" t="s">
        <v>197</v>
      </c>
      <c r="J2572">
        <v>61.2</v>
      </c>
      <c r="K2572">
        <v>61.2</v>
      </c>
      <c r="L2572" t="s">
        <v>228</v>
      </c>
      <c r="M2572" t="s">
        <v>198</v>
      </c>
      <c r="N2572" t="s">
        <v>199</v>
      </c>
      <c r="O2572">
        <v>0</v>
      </c>
      <c r="P2572" t="s">
        <v>200</v>
      </c>
      <c r="Q2572">
        <v>55079</v>
      </c>
      <c r="R2572" t="s">
        <v>201</v>
      </c>
      <c r="S2572" t="s">
        <v>202</v>
      </c>
      <c r="T2572" t="s">
        <v>203</v>
      </c>
      <c r="U2572" t="s">
        <v>3909</v>
      </c>
      <c r="V2572" t="s">
        <v>3910</v>
      </c>
      <c r="W2572" t="s">
        <v>658</v>
      </c>
    </row>
    <row r="2573" spans="1:23" x14ac:dyDescent="0.25">
      <c r="A2573" s="15">
        <v>43311</v>
      </c>
      <c r="B2573" t="s">
        <v>475</v>
      </c>
      <c r="C2573" t="s">
        <v>207</v>
      </c>
      <c r="E2573" t="s">
        <v>195</v>
      </c>
      <c r="F2573">
        <v>1047.56</v>
      </c>
      <c r="G2573">
        <v>1047.56</v>
      </c>
      <c r="H2573" t="s">
        <v>196</v>
      </c>
      <c r="I2573" t="s">
        <v>197</v>
      </c>
      <c r="J2573">
        <v>1047.56</v>
      </c>
      <c r="K2573">
        <v>1047.56</v>
      </c>
      <c r="L2573" t="s">
        <v>475</v>
      </c>
      <c r="M2573" t="s">
        <v>198</v>
      </c>
      <c r="N2573" t="s">
        <v>199</v>
      </c>
      <c r="O2573">
        <v>0</v>
      </c>
      <c r="P2573" t="s">
        <v>200</v>
      </c>
      <c r="Q2573">
        <v>55195</v>
      </c>
      <c r="R2573" t="s">
        <v>201</v>
      </c>
      <c r="S2573" t="s">
        <v>202</v>
      </c>
      <c r="T2573" t="s">
        <v>203</v>
      </c>
      <c r="U2573" t="s">
        <v>3911</v>
      </c>
      <c r="V2573" t="s">
        <v>3912</v>
      </c>
      <c r="W2573" t="s">
        <v>658</v>
      </c>
    </row>
    <row r="2574" spans="1:23" x14ac:dyDescent="0.25">
      <c r="A2574" s="15">
        <v>43312</v>
      </c>
      <c r="B2574" t="s">
        <v>310</v>
      </c>
      <c r="C2574" t="s">
        <v>212</v>
      </c>
      <c r="E2574" t="s">
        <v>195</v>
      </c>
      <c r="F2574">
        <v>0.02</v>
      </c>
      <c r="G2574">
        <v>0.02</v>
      </c>
      <c r="H2574" t="s">
        <v>196</v>
      </c>
      <c r="I2574" t="s">
        <v>197</v>
      </c>
      <c r="J2574">
        <v>0.02</v>
      </c>
      <c r="K2574">
        <v>0.02</v>
      </c>
      <c r="L2574" t="s">
        <v>310</v>
      </c>
      <c r="M2574" t="s">
        <v>198</v>
      </c>
      <c r="N2574" t="s">
        <v>307</v>
      </c>
      <c r="O2574">
        <v>0</v>
      </c>
      <c r="P2574" t="s">
        <v>200</v>
      </c>
      <c r="Q2574">
        <v>54895</v>
      </c>
      <c r="R2574" t="s">
        <v>201</v>
      </c>
      <c r="S2574" t="s">
        <v>202</v>
      </c>
      <c r="T2574" t="s">
        <v>203</v>
      </c>
      <c r="U2574" t="s">
        <v>3913</v>
      </c>
      <c r="V2574" t="s">
        <v>3914</v>
      </c>
      <c r="W2574" t="s">
        <v>658</v>
      </c>
    </row>
    <row r="2575" spans="1:23" x14ac:dyDescent="0.25">
      <c r="A2575" s="15">
        <v>43312</v>
      </c>
      <c r="B2575" t="s">
        <v>310</v>
      </c>
      <c r="C2575" t="s">
        <v>208</v>
      </c>
      <c r="E2575" t="s">
        <v>195</v>
      </c>
      <c r="F2575">
        <v>0.01</v>
      </c>
      <c r="G2575">
        <v>0.01</v>
      </c>
      <c r="H2575" t="s">
        <v>196</v>
      </c>
      <c r="I2575" t="s">
        <v>197</v>
      </c>
      <c r="J2575">
        <v>0.01</v>
      </c>
      <c r="K2575">
        <v>0.01</v>
      </c>
      <c r="L2575" t="s">
        <v>310</v>
      </c>
      <c r="M2575" t="s">
        <v>198</v>
      </c>
      <c r="N2575" t="s">
        <v>307</v>
      </c>
      <c r="O2575">
        <v>0</v>
      </c>
      <c r="P2575" t="s">
        <v>200</v>
      </c>
      <c r="Q2575">
        <v>54897</v>
      </c>
      <c r="R2575" t="s">
        <v>201</v>
      </c>
      <c r="S2575" t="s">
        <v>202</v>
      </c>
      <c r="T2575" t="s">
        <v>203</v>
      </c>
      <c r="U2575" t="s">
        <v>3915</v>
      </c>
      <c r="V2575" t="s">
        <v>3916</v>
      </c>
      <c r="W2575" t="s">
        <v>658</v>
      </c>
    </row>
    <row r="2576" spans="1:23" x14ac:dyDescent="0.25">
      <c r="A2576" s="15">
        <v>43312</v>
      </c>
      <c r="B2576" t="s">
        <v>310</v>
      </c>
      <c r="C2576" t="s">
        <v>212</v>
      </c>
      <c r="E2576" t="s">
        <v>195</v>
      </c>
      <c r="F2576">
        <v>0.05</v>
      </c>
      <c r="G2576">
        <v>0.05</v>
      </c>
      <c r="H2576" t="s">
        <v>196</v>
      </c>
      <c r="I2576" t="s">
        <v>197</v>
      </c>
      <c r="J2576">
        <v>0.05</v>
      </c>
      <c r="K2576">
        <v>0.05</v>
      </c>
      <c r="L2576" t="s">
        <v>310</v>
      </c>
      <c r="M2576" t="s">
        <v>198</v>
      </c>
      <c r="N2576" t="s">
        <v>307</v>
      </c>
      <c r="O2576">
        <v>0</v>
      </c>
      <c r="P2576" t="s">
        <v>200</v>
      </c>
      <c r="Q2576">
        <v>54898</v>
      </c>
      <c r="R2576" t="s">
        <v>201</v>
      </c>
      <c r="S2576" t="s">
        <v>202</v>
      </c>
      <c r="T2576" t="s">
        <v>203</v>
      </c>
      <c r="U2576" t="s">
        <v>3917</v>
      </c>
      <c r="V2576" t="s">
        <v>3918</v>
      </c>
      <c r="W2576" t="s">
        <v>658</v>
      </c>
    </row>
    <row r="2577" spans="1:23" x14ac:dyDescent="0.25">
      <c r="A2577" s="15">
        <v>43312</v>
      </c>
      <c r="B2577" t="s">
        <v>310</v>
      </c>
      <c r="C2577" t="s">
        <v>211</v>
      </c>
      <c r="E2577" t="s">
        <v>195</v>
      </c>
      <c r="F2577">
        <v>0.03</v>
      </c>
      <c r="G2577">
        <v>0.03</v>
      </c>
      <c r="H2577" t="s">
        <v>196</v>
      </c>
      <c r="I2577" t="s">
        <v>197</v>
      </c>
      <c r="J2577">
        <v>0.03</v>
      </c>
      <c r="K2577">
        <v>0.03</v>
      </c>
      <c r="L2577" t="s">
        <v>310</v>
      </c>
      <c r="M2577" t="s">
        <v>198</v>
      </c>
      <c r="N2577" t="s">
        <v>307</v>
      </c>
      <c r="O2577">
        <v>0</v>
      </c>
      <c r="P2577" t="s">
        <v>200</v>
      </c>
      <c r="Q2577">
        <v>54900</v>
      </c>
      <c r="R2577" t="s">
        <v>201</v>
      </c>
      <c r="S2577" t="s">
        <v>202</v>
      </c>
      <c r="T2577" t="s">
        <v>203</v>
      </c>
      <c r="U2577" t="s">
        <v>3919</v>
      </c>
      <c r="V2577" t="s">
        <v>3920</v>
      </c>
      <c r="W2577" t="s">
        <v>658</v>
      </c>
    </row>
    <row r="2578" spans="1:23" x14ac:dyDescent="0.25">
      <c r="A2578" s="15">
        <v>43312</v>
      </c>
      <c r="B2578" t="s">
        <v>310</v>
      </c>
      <c r="C2578" t="s">
        <v>208</v>
      </c>
      <c r="E2578" t="s">
        <v>195</v>
      </c>
      <c r="F2578">
        <v>0.02</v>
      </c>
      <c r="G2578">
        <v>0.02</v>
      </c>
      <c r="H2578" t="s">
        <v>196</v>
      </c>
      <c r="I2578" t="s">
        <v>197</v>
      </c>
      <c r="J2578">
        <v>0.02</v>
      </c>
      <c r="K2578">
        <v>0.02</v>
      </c>
      <c r="L2578" t="s">
        <v>310</v>
      </c>
      <c r="M2578" t="s">
        <v>198</v>
      </c>
      <c r="N2578" t="s">
        <v>307</v>
      </c>
      <c r="O2578">
        <v>0</v>
      </c>
      <c r="P2578" t="s">
        <v>200</v>
      </c>
      <c r="Q2578">
        <v>54913</v>
      </c>
      <c r="R2578" t="s">
        <v>201</v>
      </c>
      <c r="S2578" t="s">
        <v>202</v>
      </c>
      <c r="T2578" t="s">
        <v>203</v>
      </c>
      <c r="U2578" t="s">
        <v>3921</v>
      </c>
      <c r="V2578" t="s">
        <v>3922</v>
      </c>
      <c r="W2578" t="s">
        <v>658</v>
      </c>
    </row>
    <row r="2579" spans="1:23" x14ac:dyDescent="0.25">
      <c r="A2579" s="15">
        <v>43312</v>
      </c>
      <c r="B2579" t="s">
        <v>285</v>
      </c>
      <c r="C2579" t="s">
        <v>211</v>
      </c>
      <c r="E2579" t="s">
        <v>195</v>
      </c>
      <c r="F2579">
        <v>164.27</v>
      </c>
      <c r="G2579">
        <v>164.27</v>
      </c>
      <c r="H2579" t="s">
        <v>196</v>
      </c>
      <c r="I2579" t="s">
        <v>197</v>
      </c>
      <c r="J2579">
        <v>164.27</v>
      </c>
      <c r="K2579">
        <v>164.27</v>
      </c>
      <c r="L2579" t="s">
        <v>285</v>
      </c>
      <c r="M2579" t="s">
        <v>198</v>
      </c>
      <c r="N2579" t="s">
        <v>199</v>
      </c>
      <c r="O2579">
        <v>0</v>
      </c>
      <c r="P2579" t="s">
        <v>200</v>
      </c>
      <c r="Q2579">
        <v>54949</v>
      </c>
      <c r="R2579" t="s">
        <v>201</v>
      </c>
      <c r="S2579" t="s">
        <v>202</v>
      </c>
      <c r="T2579" t="s">
        <v>203</v>
      </c>
      <c r="U2579" t="s">
        <v>3923</v>
      </c>
      <c r="V2579" t="s">
        <v>3924</v>
      </c>
      <c r="W2579" t="s">
        <v>658</v>
      </c>
    </row>
    <row r="2580" spans="1:23" x14ac:dyDescent="0.25">
      <c r="A2580" s="15">
        <v>43312</v>
      </c>
      <c r="B2580" t="s">
        <v>228</v>
      </c>
      <c r="C2580" t="s">
        <v>211</v>
      </c>
      <c r="E2580" t="s">
        <v>195</v>
      </c>
      <c r="F2580">
        <v>-360.4</v>
      </c>
      <c r="G2580">
        <v>360.4</v>
      </c>
      <c r="H2580" t="s">
        <v>217</v>
      </c>
      <c r="I2580" t="s">
        <v>218</v>
      </c>
      <c r="J2580">
        <v>360.4</v>
      </c>
      <c r="K2580">
        <v>-360.4</v>
      </c>
      <c r="L2580" t="s">
        <v>228</v>
      </c>
      <c r="M2580" t="s">
        <v>198</v>
      </c>
      <c r="N2580" t="s">
        <v>199</v>
      </c>
      <c r="O2580">
        <v>0</v>
      </c>
      <c r="P2580" t="s">
        <v>200</v>
      </c>
      <c r="Q2580">
        <v>54956</v>
      </c>
      <c r="R2580" t="s">
        <v>201</v>
      </c>
      <c r="S2580" t="s">
        <v>202</v>
      </c>
      <c r="T2580" t="s">
        <v>203</v>
      </c>
      <c r="U2580" t="s">
        <v>3925</v>
      </c>
      <c r="V2580" t="s">
        <v>3926</v>
      </c>
      <c r="W2580" t="s">
        <v>658</v>
      </c>
    </row>
    <row r="2581" spans="1:23" x14ac:dyDescent="0.25">
      <c r="A2581" s="15">
        <v>43312</v>
      </c>
      <c r="B2581" t="s">
        <v>285</v>
      </c>
      <c r="C2581" t="s">
        <v>211</v>
      </c>
      <c r="E2581" t="s">
        <v>195</v>
      </c>
      <c r="F2581">
        <v>3097.94</v>
      </c>
      <c r="G2581">
        <v>3097.94</v>
      </c>
      <c r="H2581" t="s">
        <v>196</v>
      </c>
      <c r="I2581" t="s">
        <v>197</v>
      </c>
      <c r="J2581">
        <v>3097.94</v>
      </c>
      <c r="K2581">
        <v>3097.94</v>
      </c>
      <c r="L2581" t="s">
        <v>285</v>
      </c>
      <c r="M2581" t="s">
        <v>198</v>
      </c>
      <c r="N2581" t="s">
        <v>199</v>
      </c>
      <c r="O2581">
        <v>0</v>
      </c>
      <c r="P2581" t="s">
        <v>200</v>
      </c>
      <c r="Q2581">
        <v>54962</v>
      </c>
      <c r="R2581" t="s">
        <v>201</v>
      </c>
      <c r="S2581" t="s">
        <v>202</v>
      </c>
      <c r="T2581" t="s">
        <v>203</v>
      </c>
      <c r="U2581" t="s">
        <v>3927</v>
      </c>
      <c r="V2581" t="s">
        <v>3928</v>
      </c>
      <c r="W2581" t="s">
        <v>658</v>
      </c>
    </row>
    <row r="2582" spans="1:23" x14ac:dyDescent="0.25">
      <c r="A2582" s="15">
        <v>43312</v>
      </c>
      <c r="B2582" t="s">
        <v>566</v>
      </c>
      <c r="C2582" t="s">
        <v>211</v>
      </c>
      <c r="E2582" t="s">
        <v>195</v>
      </c>
      <c r="F2582">
        <v>-571.83000000000004</v>
      </c>
      <c r="G2582">
        <v>571.83000000000004</v>
      </c>
      <c r="H2582" t="s">
        <v>217</v>
      </c>
      <c r="I2582" t="s">
        <v>197</v>
      </c>
      <c r="J2582">
        <v>571.83000000000004</v>
      </c>
      <c r="K2582">
        <v>-571.83000000000004</v>
      </c>
      <c r="L2582" t="s">
        <v>566</v>
      </c>
      <c r="M2582" t="s">
        <v>198</v>
      </c>
      <c r="N2582" t="s">
        <v>199</v>
      </c>
      <c r="O2582">
        <v>0</v>
      </c>
      <c r="P2582" t="s">
        <v>200</v>
      </c>
      <c r="Q2582">
        <v>54963</v>
      </c>
      <c r="R2582" t="s">
        <v>201</v>
      </c>
      <c r="S2582" t="s">
        <v>202</v>
      </c>
      <c r="T2582" t="s">
        <v>203</v>
      </c>
      <c r="U2582" t="s">
        <v>3929</v>
      </c>
      <c r="V2582" t="s">
        <v>3930</v>
      </c>
      <c r="W2582" t="s">
        <v>658</v>
      </c>
    </row>
    <row r="2583" spans="1:23" x14ac:dyDescent="0.25">
      <c r="A2583" s="15">
        <v>43312</v>
      </c>
      <c r="B2583" t="s">
        <v>228</v>
      </c>
      <c r="C2583" t="s">
        <v>211</v>
      </c>
      <c r="E2583" t="s">
        <v>195</v>
      </c>
      <c r="F2583">
        <v>167.22</v>
      </c>
      <c r="G2583">
        <v>167.22</v>
      </c>
      <c r="H2583" t="s">
        <v>196</v>
      </c>
      <c r="I2583" t="s">
        <v>197</v>
      </c>
      <c r="J2583">
        <v>167.22</v>
      </c>
      <c r="K2583">
        <v>167.22</v>
      </c>
      <c r="L2583" t="s">
        <v>228</v>
      </c>
      <c r="M2583" t="s">
        <v>198</v>
      </c>
      <c r="N2583" t="s">
        <v>199</v>
      </c>
      <c r="O2583">
        <v>0</v>
      </c>
      <c r="P2583" t="s">
        <v>200</v>
      </c>
      <c r="Q2583">
        <v>54965</v>
      </c>
      <c r="R2583" t="s">
        <v>201</v>
      </c>
      <c r="S2583" t="s">
        <v>202</v>
      </c>
      <c r="T2583" t="s">
        <v>203</v>
      </c>
      <c r="U2583" t="s">
        <v>3931</v>
      </c>
      <c r="V2583" t="s">
        <v>3932</v>
      </c>
      <c r="W2583" t="s">
        <v>658</v>
      </c>
    </row>
    <row r="2584" spans="1:23" x14ac:dyDescent="0.25">
      <c r="A2584" s="15">
        <v>43312</v>
      </c>
      <c r="B2584" t="s">
        <v>475</v>
      </c>
      <c r="C2584" t="s">
        <v>212</v>
      </c>
      <c r="E2584" t="s">
        <v>195</v>
      </c>
      <c r="F2584">
        <v>324.75</v>
      </c>
      <c r="G2584">
        <v>324.75</v>
      </c>
      <c r="H2584" t="s">
        <v>196</v>
      </c>
      <c r="I2584" t="s">
        <v>197</v>
      </c>
      <c r="J2584">
        <v>324.75</v>
      </c>
      <c r="K2584">
        <v>324.75</v>
      </c>
      <c r="L2584" t="s">
        <v>475</v>
      </c>
      <c r="M2584" t="s">
        <v>198</v>
      </c>
      <c r="N2584" t="s">
        <v>199</v>
      </c>
      <c r="O2584">
        <v>0</v>
      </c>
      <c r="P2584" t="s">
        <v>200</v>
      </c>
      <c r="Q2584">
        <v>54967</v>
      </c>
      <c r="R2584" t="s">
        <v>201</v>
      </c>
      <c r="S2584" t="s">
        <v>202</v>
      </c>
      <c r="T2584" t="s">
        <v>203</v>
      </c>
      <c r="U2584" t="s">
        <v>3933</v>
      </c>
      <c r="V2584" t="s">
        <v>3934</v>
      </c>
      <c r="W2584" t="s">
        <v>658</v>
      </c>
    </row>
    <row r="2585" spans="1:23" x14ac:dyDescent="0.25">
      <c r="A2585" s="15">
        <v>43312</v>
      </c>
      <c r="B2585" t="s">
        <v>285</v>
      </c>
      <c r="C2585" t="s">
        <v>212</v>
      </c>
      <c r="E2585" t="s">
        <v>195</v>
      </c>
      <c r="F2585">
        <v>2850.16</v>
      </c>
      <c r="G2585">
        <v>2850.16</v>
      </c>
      <c r="H2585" t="s">
        <v>196</v>
      </c>
      <c r="I2585" t="s">
        <v>197</v>
      </c>
      <c r="J2585">
        <v>2850.16</v>
      </c>
      <c r="K2585">
        <v>2850.16</v>
      </c>
      <c r="L2585" t="s">
        <v>285</v>
      </c>
      <c r="M2585" t="s">
        <v>198</v>
      </c>
      <c r="N2585" t="s">
        <v>199</v>
      </c>
      <c r="O2585">
        <v>0</v>
      </c>
      <c r="P2585" t="s">
        <v>200</v>
      </c>
      <c r="Q2585">
        <v>54974</v>
      </c>
      <c r="R2585" t="s">
        <v>201</v>
      </c>
      <c r="S2585" t="s">
        <v>202</v>
      </c>
      <c r="T2585" t="s">
        <v>203</v>
      </c>
      <c r="U2585" t="s">
        <v>3935</v>
      </c>
      <c r="V2585" t="s">
        <v>3936</v>
      </c>
      <c r="W2585" t="s">
        <v>658</v>
      </c>
    </row>
    <row r="2586" spans="1:23" x14ac:dyDescent="0.25">
      <c r="A2586" s="15">
        <v>43312</v>
      </c>
      <c r="B2586" t="s">
        <v>566</v>
      </c>
      <c r="C2586" t="s">
        <v>212</v>
      </c>
      <c r="E2586" t="s">
        <v>195</v>
      </c>
      <c r="F2586">
        <v>-952.4</v>
      </c>
      <c r="G2586">
        <v>952.4</v>
      </c>
      <c r="H2586" t="s">
        <v>217</v>
      </c>
      <c r="I2586" t="s">
        <v>197</v>
      </c>
      <c r="J2586">
        <v>952.4</v>
      </c>
      <c r="K2586">
        <v>-952.4</v>
      </c>
      <c r="L2586" t="s">
        <v>566</v>
      </c>
      <c r="M2586" t="s">
        <v>198</v>
      </c>
      <c r="N2586" t="s">
        <v>199</v>
      </c>
      <c r="O2586">
        <v>0</v>
      </c>
      <c r="P2586" t="s">
        <v>200</v>
      </c>
      <c r="Q2586">
        <v>54975</v>
      </c>
      <c r="R2586" t="s">
        <v>201</v>
      </c>
      <c r="S2586" t="s">
        <v>202</v>
      </c>
      <c r="T2586" t="s">
        <v>203</v>
      </c>
      <c r="U2586" t="s">
        <v>3937</v>
      </c>
      <c r="V2586" t="s">
        <v>3938</v>
      </c>
      <c r="W2586" t="s">
        <v>658</v>
      </c>
    </row>
    <row r="2587" spans="1:23" x14ac:dyDescent="0.25">
      <c r="A2587" s="15">
        <v>43312</v>
      </c>
      <c r="B2587" t="s">
        <v>566</v>
      </c>
      <c r="C2587" t="s">
        <v>212</v>
      </c>
      <c r="E2587" t="s">
        <v>195</v>
      </c>
      <c r="F2587">
        <v>-28.09</v>
      </c>
      <c r="G2587">
        <v>28.09</v>
      </c>
      <c r="H2587" t="s">
        <v>217</v>
      </c>
      <c r="I2587" t="s">
        <v>197</v>
      </c>
      <c r="J2587">
        <v>28.09</v>
      </c>
      <c r="K2587">
        <v>-28.09</v>
      </c>
      <c r="L2587" t="s">
        <v>566</v>
      </c>
      <c r="M2587" t="s">
        <v>198</v>
      </c>
      <c r="N2587" t="s">
        <v>199</v>
      </c>
      <c r="O2587">
        <v>0</v>
      </c>
      <c r="P2587" t="s">
        <v>200</v>
      </c>
      <c r="Q2587">
        <v>54980</v>
      </c>
      <c r="R2587" t="s">
        <v>201</v>
      </c>
      <c r="S2587" t="s">
        <v>202</v>
      </c>
      <c r="T2587" t="s">
        <v>203</v>
      </c>
      <c r="U2587" t="s">
        <v>3939</v>
      </c>
      <c r="V2587" t="s">
        <v>3940</v>
      </c>
      <c r="W2587" t="s">
        <v>658</v>
      </c>
    </row>
    <row r="2588" spans="1:23" x14ac:dyDescent="0.25">
      <c r="A2588" s="15">
        <v>43312</v>
      </c>
      <c r="B2588" t="s">
        <v>285</v>
      </c>
      <c r="C2588" t="s">
        <v>212</v>
      </c>
      <c r="E2588" t="s">
        <v>195</v>
      </c>
      <c r="F2588">
        <v>334.5</v>
      </c>
      <c r="G2588">
        <v>334.5</v>
      </c>
      <c r="H2588" t="s">
        <v>196</v>
      </c>
      <c r="I2588" t="s">
        <v>197</v>
      </c>
      <c r="J2588">
        <v>334.5</v>
      </c>
      <c r="K2588">
        <v>334.5</v>
      </c>
      <c r="L2588" t="s">
        <v>285</v>
      </c>
      <c r="M2588" t="s">
        <v>198</v>
      </c>
      <c r="N2588" t="s">
        <v>199</v>
      </c>
      <c r="O2588">
        <v>0</v>
      </c>
      <c r="P2588" t="s">
        <v>200</v>
      </c>
      <c r="Q2588">
        <v>54981</v>
      </c>
      <c r="R2588" t="s">
        <v>201</v>
      </c>
      <c r="S2588" t="s">
        <v>202</v>
      </c>
      <c r="T2588" t="s">
        <v>203</v>
      </c>
      <c r="U2588" t="s">
        <v>3941</v>
      </c>
      <c r="V2588" t="s">
        <v>3942</v>
      </c>
      <c r="W2588" t="s">
        <v>658</v>
      </c>
    </row>
    <row r="2589" spans="1:23" x14ac:dyDescent="0.25">
      <c r="A2589" s="15">
        <v>43312</v>
      </c>
      <c r="B2589" t="s">
        <v>228</v>
      </c>
      <c r="C2589" t="s">
        <v>212</v>
      </c>
      <c r="E2589" t="s">
        <v>195</v>
      </c>
      <c r="F2589">
        <v>71.25</v>
      </c>
      <c r="G2589">
        <v>71.25</v>
      </c>
      <c r="H2589" t="s">
        <v>196</v>
      </c>
      <c r="I2589" t="s">
        <v>197</v>
      </c>
      <c r="J2589">
        <v>71.25</v>
      </c>
      <c r="K2589">
        <v>71.25</v>
      </c>
      <c r="L2589" t="s">
        <v>228</v>
      </c>
      <c r="M2589" t="s">
        <v>198</v>
      </c>
      <c r="N2589" t="s">
        <v>199</v>
      </c>
      <c r="O2589">
        <v>0</v>
      </c>
      <c r="P2589" t="s">
        <v>200</v>
      </c>
      <c r="Q2589">
        <v>54983</v>
      </c>
      <c r="R2589" t="s">
        <v>201</v>
      </c>
      <c r="S2589" t="s">
        <v>202</v>
      </c>
      <c r="T2589" t="s">
        <v>203</v>
      </c>
      <c r="U2589" t="s">
        <v>3943</v>
      </c>
      <c r="V2589" t="s">
        <v>3944</v>
      </c>
      <c r="W2589" t="s">
        <v>658</v>
      </c>
    </row>
    <row r="2590" spans="1:23" x14ac:dyDescent="0.25">
      <c r="A2590" s="15">
        <v>43312</v>
      </c>
      <c r="B2590" t="s">
        <v>228</v>
      </c>
      <c r="C2590" t="s">
        <v>212</v>
      </c>
      <c r="E2590" t="s">
        <v>195</v>
      </c>
      <c r="F2590">
        <v>63.7</v>
      </c>
      <c r="G2590">
        <v>63.7</v>
      </c>
      <c r="H2590" t="s">
        <v>196</v>
      </c>
      <c r="I2590" t="s">
        <v>197</v>
      </c>
      <c r="J2590">
        <v>63.7</v>
      </c>
      <c r="K2590">
        <v>63.7</v>
      </c>
      <c r="L2590" t="s">
        <v>228</v>
      </c>
      <c r="M2590" t="s">
        <v>198</v>
      </c>
      <c r="N2590" t="s">
        <v>199</v>
      </c>
      <c r="O2590">
        <v>0</v>
      </c>
      <c r="P2590" t="s">
        <v>200</v>
      </c>
      <c r="Q2590">
        <v>54984</v>
      </c>
      <c r="R2590" t="s">
        <v>201</v>
      </c>
      <c r="S2590" t="s">
        <v>202</v>
      </c>
      <c r="T2590" t="s">
        <v>203</v>
      </c>
      <c r="U2590" t="s">
        <v>3945</v>
      </c>
      <c r="V2590" t="s">
        <v>3946</v>
      </c>
      <c r="W2590" t="s">
        <v>658</v>
      </c>
    </row>
    <row r="2591" spans="1:23" x14ac:dyDescent="0.25">
      <c r="A2591" s="15">
        <v>43312</v>
      </c>
      <c r="B2591" t="s">
        <v>285</v>
      </c>
      <c r="C2591" t="s">
        <v>212</v>
      </c>
      <c r="E2591" t="s">
        <v>195</v>
      </c>
      <c r="F2591">
        <v>101.6</v>
      </c>
      <c r="G2591">
        <v>101.6</v>
      </c>
      <c r="H2591" t="s">
        <v>196</v>
      </c>
      <c r="I2591" t="s">
        <v>197</v>
      </c>
      <c r="J2591">
        <v>101.6</v>
      </c>
      <c r="K2591">
        <v>101.6</v>
      </c>
      <c r="L2591" t="s">
        <v>285</v>
      </c>
      <c r="M2591" t="s">
        <v>198</v>
      </c>
      <c r="N2591" t="s">
        <v>199</v>
      </c>
      <c r="O2591">
        <v>0</v>
      </c>
      <c r="P2591" t="s">
        <v>200</v>
      </c>
      <c r="Q2591">
        <v>54986</v>
      </c>
      <c r="R2591" t="s">
        <v>201</v>
      </c>
      <c r="S2591" t="s">
        <v>202</v>
      </c>
      <c r="T2591" t="s">
        <v>203</v>
      </c>
      <c r="U2591" t="s">
        <v>3947</v>
      </c>
      <c r="V2591" t="s">
        <v>3948</v>
      </c>
      <c r="W2591" t="s">
        <v>658</v>
      </c>
    </row>
    <row r="2592" spans="1:23" x14ac:dyDescent="0.25">
      <c r="A2592" s="15">
        <v>43312</v>
      </c>
      <c r="B2592" t="s">
        <v>228</v>
      </c>
      <c r="C2592" t="s">
        <v>208</v>
      </c>
      <c r="E2592" t="s">
        <v>195</v>
      </c>
      <c r="F2592">
        <v>261</v>
      </c>
      <c r="G2592">
        <v>261</v>
      </c>
      <c r="H2592" t="s">
        <v>196</v>
      </c>
      <c r="I2592" t="s">
        <v>197</v>
      </c>
      <c r="J2592">
        <v>261</v>
      </c>
      <c r="K2592">
        <v>261</v>
      </c>
      <c r="L2592" t="s">
        <v>228</v>
      </c>
      <c r="M2592" t="s">
        <v>198</v>
      </c>
      <c r="N2592" t="s">
        <v>199</v>
      </c>
      <c r="O2592">
        <v>0</v>
      </c>
      <c r="P2592" t="s">
        <v>200</v>
      </c>
      <c r="Q2592">
        <v>54992</v>
      </c>
      <c r="R2592" t="s">
        <v>201</v>
      </c>
      <c r="S2592" t="s">
        <v>202</v>
      </c>
      <c r="T2592" t="s">
        <v>203</v>
      </c>
      <c r="U2592" t="s">
        <v>3949</v>
      </c>
      <c r="V2592" t="s">
        <v>3950</v>
      </c>
      <c r="W2592" t="s">
        <v>658</v>
      </c>
    </row>
    <row r="2593" spans="1:23" x14ac:dyDescent="0.25">
      <c r="A2593" s="15">
        <v>43312</v>
      </c>
      <c r="B2593" t="s">
        <v>285</v>
      </c>
      <c r="C2593" t="s">
        <v>208</v>
      </c>
      <c r="E2593" t="s">
        <v>195</v>
      </c>
      <c r="F2593">
        <v>593.05999999999995</v>
      </c>
      <c r="G2593">
        <v>593.05999999999995</v>
      </c>
      <c r="H2593" t="s">
        <v>196</v>
      </c>
      <c r="I2593" t="s">
        <v>197</v>
      </c>
      <c r="J2593">
        <v>593.05999999999995</v>
      </c>
      <c r="K2593">
        <v>593.05999999999995</v>
      </c>
      <c r="L2593" t="s">
        <v>285</v>
      </c>
      <c r="M2593" t="s">
        <v>198</v>
      </c>
      <c r="N2593" t="s">
        <v>199</v>
      </c>
      <c r="O2593">
        <v>0</v>
      </c>
      <c r="P2593" t="s">
        <v>200</v>
      </c>
      <c r="Q2593">
        <v>55002</v>
      </c>
      <c r="R2593" t="s">
        <v>201</v>
      </c>
      <c r="S2593" t="s">
        <v>202</v>
      </c>
      <c r="T2593" t="s">
        <v>203</v>
      </c>
      <c r="U2593" t="s">
        <v>3951</v>
      </c>
      <c r="V2593" t="s">
        <v>3952</v>
      </c>
      <c r="W2593" t="s">
        <v>658</v>
      </c>
    </row>
    <row r="2594" spans="1:23" x14ac:dyDescent="0.25">
      <c r="A2594" s="15">
        <v>43312</v>
      </c>
      <c r="B2594" t="s">
        <v>213</v>
      </c>
      <c r="C2594" t="s">
        <v>208</v>
      </c>
      <c r="E2594" t="s">
        <v>195</v>
      </c>
      <c r="F2594">
        <v>9.7899999999999991</v>
      </c>
      <c r="G2594">
        <v>9.7899999999999991</v>
      </c>
      <c r="H2594" t="s">
        <v>196</v>
      </c>
      <c r="I2594" t="s">
        <v>197</v>
      </c>
      <c r="J2594">
        <v>9.7899999999999991</v>
      </c>
      <c r="K2594">
        <v>9.7899999999999991</v>
      </c>
      <c r="L2594" t="s">
        <v>213</v>
      </c>
      <c r="M2594" t="s">
        <v>198</v>
      </c>
      <c r="N2594" t="s">
        <v>307</v>
      </c>
      <c r="O2594">
        <v>0</v>
      </c>
      <c r="P2594" t="s">
        <v>200</v>
      </c>
      <c r="Q2594">
        <v>55031</v>
      </c>
      <c r="R2594" t="s">
        <v>201</v>
      </c>
      <c r="S2594" t="s">
        <v>202</v>
      </c>
      <c r="T2594" t="s">
        <v>203</v>
      </c>
      <c r="U2594" t="s">
        <v>3953</v>
      </c>
      <c r="V2594" t="s">
        <v>3954</v>
      </c>
      <c r="W2594" t="s">
        <v>658</v>
      </c>
    </row>
    <row r="2595" spans="1:23" x14ac:dyDescent="0.25">
      <c r="A2595" s="15">
        <v>43312</v>
      </c>
      <c r="B2595" t="s">
        <v>228</v>
      </c>
      <c r="C2595" t="s">
        <v>208</v>
      </c>
      <c r="E2595" t="s">
        <v>195</v>
      </c>
      <c r="F2595">
        <v>68.760000000000005</v>
      </c>
      <c r="G2595">
        <v>68.760000000000005</v>
      </c>
      <c r="H2595" t="s">
        <v>196</v>
      </c>
      <c r="I2595" t="s">
        <v>197</v>
      </c>
      <c r="J2595">
        <v>68.760000000000005</v>
      </c>
      <c r="K2595">
        <v>68.760000000000005</v>
      </c>
      <c r="L2595" t="s">
        <v>228</v>
      </c>
      <c r="M2595" t="s">
        <v>198</v>
      </c>
      <c r="N2595" t="s">
        <v>199</v>
      </c>
      <c r="O2595">
        <v>0</v>
      </c>
      <c r="P2595" t="s">
        <v>200</v>
      </c>
      <c r="Q2595">
        <v>55013</v>
      </c>
      <c r="R2595" t="s">
        <v>201</v>
      </c>
      <c r="S2595" t="s">
        <v>202</v>
      </c>
      <c r="T2595" t="s">
        <v>203</v>
      </c>
      <c r="U2595" t="s">
        <v>3955</v>
      </c>
      <c r="V2595" t="s">
        <v>3956</v>
      </c>
      <c r="W2595" t="s">
        <v>658</v>
      </c>
    </row>
    <row r="2596" spans="1:23" x14ac:dyDescent="0.25">
      <c r="A2596" s="15">
        <v>43312</v>
      </c>
      <c r="B2596" t="s">
        <v>228</v>
      </c>
      <c r="C2596" t="s">
        <v>208</v>
      </c>
      <c r="E2596" t="s">
        <v>195</v>
      </c>
      <c r="F2596">
        <v>58.37</v>
      </c>
      <c r="G2596">
        <v>58.37</v>
      </c>
      <c r="H2596" t="s">
        <v>196</v>
      </c>
      <c r="I2596" t="s">
        <v>197</v>
      </c>
      <c r="J2596">
        <v>58.37</v>
      </c>
      <c r="K2596">
        <v>58.37</v>
      </c>
      <c r="L2596" t="s">
        <v>228</v>
      </c>
      <c r="M2596" t="s">
        <v>198</v>
      </c>
      <c r="N2596" t="s">
        <v>199</v>
      </c>
      <c r="O2596">
        <v>0</v>
      </c>
      <c r="P2596" t="s">
        <v>200</v>
      </c>
      <c r="Q2596">
        <v>55014</v>
      </c>
      <c r="R2596" t="s">
        <v>201</v>
      </c>
      <c r="S2596" t="s">
        <v>202</v>
      </c>
      <c r="T2596" t="s">
        <v>203</v>
      </c>
      <c r="U2596" t="s">
        <v>3957</v>
      </c>
      <c r="V2596" t="s">
        <v>3958</v>
      </c>
      <c r="W2596" t="s">
        <v>658</v>
      </c>
    </row>
    <row r="2597" spans="1:23" x14ac:dyDescent="0.25">
      <c r="A2597" s="15">
        <v>43312</v>
      </c>
      <c r="B2597" t="s">
        <v>228</v>
      </c>
      <c r="C2597" t="s">
        <v>208</v>
      </c>
      <c r="E2597" t="s">
        <v>195</v>
      </c>
      <c r="F2597">
        <v>137.44999999999999</v>
      </c>
      <c r="G2597">
        <v>137.44999999999999</v>
      </c>
      <c r="H2597" t="s">
        <v>196</v>
      </c>
      <c r="I2597" t="s">
        <v>197</v>
      </c>
      <c r="J2597">
        <v>137.44999999999999</v>
      </c>
      <c r="K2597">
        <v>137.44999999999999</v>
      </c>
      <c r="L2597" t="s">
        <v>228</v>
      </c>
      <c r="M2597" t="s">
        <v>198</v>
      </c>
      <c r="N2597" t="s">
        <v>199</v>
      </c>
      <c r="O2597">
        <v>0</v>
      </c>
      <c r="P2597" t="s">
        <v>200</v>
      </c>
      <c r="Q2597">
        <v>55016</v>
      </c>
      <c r="R2597" t="s">
        <v>201</v>
      </c>
      <c r="S2597" t="s">
        <v>202</v>
      </c>
      <c r="T2597" t="s">
        <v>203</v>
      </c>
      <c r="U2597" t="s">
        <v>3959</v>
      </c>
      <c r="V2597" t="s">
        <v>3960</v>
      </c>
      <c r="W2597" t="s">
        <v>658</v>
      </c>
    </row>
    <row r="2598" spans="1:23" x14ac:dyDescent="0.25">
      <c r="A2598" s="15">
        <v>43312</v>
      </c>
      <c r="B2598" t="s">
        <v>285</v>
      </c>
      <c r="C2598" t="s">
        <v>208</v>
      </c>
      <c r="E2598" t="s">
        <v>195</v>
      </c>
      <c r="F2598">
        <v>365.95</v>
      </c>
      <c r="G2598">
        <v>365.95</v>
      </c>
      <c r="H2598" t="s">
        <v>196</v>
      </c>
      <c r="I2598" t="s">
        <v>197</v>
      </c>
      <c r="J2598">
        <v>365.95</v>
      </c>
      <c r="K2598">
        <v>365.95</v>
      </c>
      <c r="L2598" t="s">
        <v>285</v>
      </c>
      <c r="M2598" t="s">
        <v>198</v>
      </c>
      <c r="N2598" t="s">
        <v>199</v>
      </c>
      <c r="O2598">
        <v>0</v>
      </c>
      <c r="P2598" t="s">
        <v>200</v>
      </c>
      <c r="Q2598">
        <v>55017</v>
      </c>
      <c r="R2598" t="s">
        <v>201</v>
      </c>
      <c r="S2598" t="s">
        <v>202</v>
      </c>
      <c r="T2598" t="s">
        <v>203</v>
      </c>
      <c r="U2598" t="s">
        <v>3961</v>
      </c>
      <c r="V2598" t="s">
        <v>3962</v>
      </c>
      <c r="W2598" t="s">
        <v>658</v>
      </c>
    </row>
    <row r="2599" spans="1:23" x14ac:dyDescent="0.25">
      <c r="A2599" s="15">
        <v>43312</v>
      </c>
      <c r="B2599" t="s">
        <v>285</v>
      </c>
      <c r="C2599" t="s">
        <v>208</v>
      </c>
      <c r="E2599" t="s">
        <v>195</v>
      </c>
      <c r="F2599">
        <v>34.46</v>
      </c>
      <c r="G2599">
        <v>34.46</v>
      </c>
      <c r="H2599" t="s">
        <v>196</v>
      </c>
      <c r="I2599" t="s">
        <v>197</v>
      </c>
      <c r="J2599">
        <v>34.46</v>
      </c>
      <c r="K2599">
        <v>34.46</v>
      </c>
      <c r="L2599" t="s">
        <v>285</v>
      </c>
      <c r="M2599" t="s">
        <v>198</v>
      </c>
      <c r="N2599" t="s">
        <v>199</v>
      </c>
      <c r="O2599">
        <v>0</v>
      </c>
      <c r="P2599" t="s">
        <v>200</v>
      </c>
      <c r="Q2599">
        <v>55024</v>
      </c>
      <c r="R2599" t="s">
        <v>201</v>
      </c>
      <c r="S2599" t="s">
        <v>202</v>
      </c>
      <c r="T2599" t="s">
        <v>203</v>
      </c>
      <c r="U2599" t="s">
        <v>3963</v>
      </c>
      <c r="V2599" t="s">
        <v>3964</v>
      </c>
      <c r="W2599" t="s">
        <v>658</v>
      </c>
    </row>
    <row r="2600" spans="1:23" x14ac:dyDescent="0.25">
      <c r="A2600" s="15">
        <v>43312</v>
      </c>
      <c r="B2600" t="s">
        <v>228</v>
      </c>
      <c r="C2600" t="s">
        <v>211</v>
      </c>
      <c r="E2600" t="s">
        <v>195</v>
      </c>
      <c r="F2600">
        <v>214.9</v>
      </c>
      <c r="G2600">
        <v>214.9</v>
      </c>
      <c r="H2600" t="s">
        <v>196</v>
      </c>
      <c r="I2600" t="s">
        <v>197</v>
      </c>
      <c r="J2600">
        <v>214.9</v>
      </c>
      <c r="K2600">
        <v>214.9</v>
      </c>
      <c r="L2600" t="s">
        <v>228</v>
      </c>
      <c r="M2600" t="s">
        <v>198</v>
      </c>
      <c r="N2600" t="s">
        <v>199</v>
      </c>
      <c r="O2600">
        <v>0</v>
      </c>
      <c r="P2600" t="s">
        <v>200</v>
      </c>
      <c r="Q2600">
        <v>55026</v>
      </c>
      <c r="R2600" t="s">
        <v>201</v>
      </c>
      <c r="S2600" t="s">
        <v>202</v>
      </c>
      <c r="T2600" t="s">
        <v>203</v>
      </c>
      <c r="U2600" t="s">
        <v>3965</v>
      </c>
      <c r="V2600" t="s">
        <v>3966</v>
      </c>
      <c r="W2600" t="s">
        <v>658</v>
      </c>
    </row>
    <row r="2601" spans="1:23" x14ac:dyDescent="0.25">
      <c r="A2601" s="15">
        <v>43312</v>
      </c>
      <c r="B2601" t="s">
        <v>560</v>
      </c>
      <c r="C2601" t="s">
        <v>211</v>
      </c>
      <c r="E2601" t="s">
        <v>195</v>
      </c>
      <c r="F2601">
        <v>257.95</v>
      </c>
      <c r="G2601">
        <v>257.95</v>
      </c>
      <c r="H2601" t="s">
        <v>196</v>
      </c>
      <c r="I2601" t="s">
        <v>197</v>
      </c>
      <c r="J2601">
        <v>257.95</v>
      </c>
      <c r="K2601">
        <v>257.95</v>
      </c>
      <c r="L2601" t="s">
        <v>560</v>
      </c>
      <c r="M2601" t="s">
        <v>198</v>
      </c>
      <c r="N2601" t="s">
        <v>199</v>
      </c>
      <c r="O2601">
        <v>0</v>
      </c>
      <c r="P2601" t="s">
        <v>200</v>
      </c>
      <c r="Q2601">
        <v>55027</v>
      </c>
      <c r="R2601" t="s">
        <v>201</v>
      </c>
      <c r="S2601" t="s">
        <v>202</v>
      </c>
      <c r="T2601" t="s">
        <v>203</v>
      </c>
      <c r="U2601" t="s">
        <v>3965</v>
      </c>
      <c r="V2601" t="s">
        <v>3967</v>
      </c>
      <c r="W2601" t="s">
        <v>658</v>
      </c>
    </row>
    <row r="2602" spans="1:23" x14ac:dyDescent="0.25">
      <c r="A2602" s="15">
        <v>43312</v>
      </c>
      <c r="B2602" t="s">
        <v>228</v>
      </c>
      <c r="C2602" t="s">
        <v>208</v>
      </c>
      <c r="E2602" t="s">
        <v>195</v>
      </c>
      <c r="F2602">
        <v>694.6</v>
      </c>
      <c r="G2602">
        <v>694.6</v>
      </c>
      <c r="H2602" t="s">
        <v>196</v>
      </c>
      <c r="I2602" t="s">
        <v>197</v>
      </c>
      <c r="J2602">
        <v>694.6</v>
      </c>
      <c r="K2602">
        <v>694.6</v>
      </c>
      <c r="L2602" t="s">
        <v>228</v>
      </c>
      <c r="M2602" t="s">
        <v>198</v>
      </c>
      <c r="N2602" t="s">
        <v>199</v>
      </c>
      <c r="O2602">
        <v>0</v>
      </c>
      <c r="P2602" t="s">
        <v>200</v>
      </c>
      <c r="Q2602">
        <v>55040</v>
      </c>
      <c r="R2602" t="s">
        <v>201</v>
      </c>
      <c r="S2602" t="s">
        <v>202</v>
      </c>
      <c r="T2602" t="s">
        <v>203</v>
      </c>
      <c r="U2602" t="s">
        <v>3968</v>
      </c>
      <c r="V2602" t="s">
        <v>3969</v>
      </c>
      <c r="W2602" t="s">
        <v>658</v>
      </c>
    </row>
    <row r="2603" spans="1:23" x14ac:dyDescent="0.25">
      <c r="A2603" s="15">
        <v>43312</v>
      </c>
      <c r="B2603" t="s">
        <v>228</v>
      </c>
      <c r="C2603" t="s">
        <v>208</v>
      </c>
      <c r="E2603" t="s">
        <v>195</v>
      </c>
      <c r="F2603">
        <v>-430.56</v>
      </c>
      <c r="G2603">
        <v>430.56</v>
      </c>
      <c r="H2603" t="s">
        <v>217</v>
      </c>
      <c r="I2603" t="s">
        <v>218</v>
      </c>
      <c r="J2603">
        <v>430.56</v>
      </c>
      <c r="K2603">
        <v>-430.56</v>
      </c>
      <c r="L2603" t="s">
        <v>228</v>
      </c>
      <c r="M2603" t="s">
        <v>198</v>
      </c>
      <c r="N2603" t="s">
        <v>199</v>
      </c>
      <c r="O2603">
        <v>0</v>
      </c>
      <c r="P2603" t="s">
        <v>200</v>
      </c>
      <c r="Q2603">
        <v>55041</v>
      </c>
      <c r="R2603" t="s">
        <v>201</v>
      </c>
      <c r="S2603" t="s">
        <v>202</v>
      </c>
      <c r="T2603" t="s">
        <v>203</v>
      </c>
      <c r="U2603" t="s">
        <v>3970</v>
      </c>
      <c r="V2603" t="s">
        <v>3971</v>
      </c>
      <c r="W2603" t="s">
        <v>658</v>
      </c>
    </row>
    <row r="2604" spans="1:23" x14ac:dyDescent="0.25">
      <c r="A2604" s="15">
        <v>43312</v>
      </c>
      <c r="B2604" t="s">
        <v>228</v>
      </c>
      <c r="C2604" t="s">
        <v>208</v>
      </c>
      <c r="E2604" t="s">
        <v>195</v>
      </c>
      <c r="F2604">
        <v>68.900000000000006</v>
      </c>
      <c r="G2604">
        <v>68.900000000000006</v>
      </c>
      <c r="H2604" t="s">
        <v>196</v>
      </c>
      <c r="I2604" t="s">
        <v>197</v>
      </c>
      <c r="J2604">
        <v>68.900000000000006</v>
      </c>
      <c r="K2604">
        <v>68.900000000000006</v>
      </c>
      <c r="L2604" t="s">
        <v>228</v>
      </c>
      <c r="M2604" t="s">
        <v>198</v>
      </c>
      <c r="N2604" t="s">
        <v>199</v>
      </c>
      <c r="O2604">
        <v>0</v>
      </c>
      <c r="P2604" t="s">
        <v>200</v>
      </c>
      <c r="Q2604">
        <v>55044</v>
      </c>
      <c r="R2604" t="s">
        <v>201</v>
      </c>
      <c r="S2604" t="s">
        <v>202</v>
      </c>
      <c r="T2604" t="s">
        <v>203</v>
      </c>
      <c r="U2604" t="s">
        <v>3972</v>
      </c>
      <c r="V2604" t="s">
        <v>3973</v>
      </c>
      <c r="W2604" t="s">
        <v>658</v>
      </c>
    </row>
    <row r="2605" spans="1:23" x14ac:dyDescent="0.25">
      <c r="A2605" s="15">
        <v>43312</v>
      </c>
      <c r="B2605" t="s">
        <v>228</v>
      </c>
      <c r="C2605" t="s">
        <v>208</v>
      </c>
      <c r="E2605" t="s">
        <v>195</v>
      </c>
      <c r="F2605">
        <v>116.38</v>
      </c>
      <c r="G2605">
        <v>116.38</v>
      </c>
      <c r="H2605" t="s">
        <v>196</v>
      </c>
      <c r="I2605" t="s">
        <v>197</v>
      </c>
      <c r="J2605">
        <v>116.38</v>
      </c>
      <c r="K2605">
        <v>116.38</v>
      </c>
      <c r="L2605" t="s">
        <v>228</v>
      </c>
      <c r="M2605" t="s">
        <v>198</v>
      </c>
      <c r="N2605" t="s">
        <v>199</v>
      </c>
      <c r="O2605">
        <v>0</v>
      </c>
      <c r="P2605" t="s">
        <v>200</v>
      </c>
      <c r="Q2605">
        <v>55045</v>
      </c>
      <c r="R2605" t="s">
        <v>201</v>
      </c>
      <c r="S2605" t="s">
        <v>202</v>
      </c>
      <c r="T2605" t="s">
        <v>203</v>
      </c>
      <c r="U2605" t="s">
        <v>3974</v>
      </c>
      <c r="V2605" t="s">
        <v>3975</v>
      </c>
      <c r="W2605" t="s">
        <v>658</v>
      </c>
    </row>
    <row r="2606" spans="1:23" x14ac:dyDescent="0.25">
      <c r="A2606" s="15">
        <v>43312</v>
      </c>
      <c r="B2606" t="s">
        <v>228</v>
      </c>
      <c r="C2606" t="s">
        <v>208</v>
      </c>
      <c r="E2606" t="s">
        <v>195</v>
      </c>
      <c r="F2606">
        <v>-63.02</v>
      </c>
      <c r="G2606">
        <v>63.02</v>
      </c>
      <c r="H2606" t="s">
        <v>217</v>
      </c>
      <c r="I2606" t="s">
        <v>218</v>
      </c>
      <c r="J2606">
        <v>63.02</v>
      </c>
      <c r="K2606">
        <v>-63.02</v>
      </c>
      <c r="L2606" t="s">
        <v>228</v>
      </c>
      <c r="M2606" t="s">
        <v>198</v>
      </c>
      <c r="N2606" t="s">
        <v>199</v>
      </c>
      <c r="O2606">
        <v>0</v>
      </c>
      <c r="P2606" t="s">
        <v>200</v>
      </c>
      <c r="Q2606">
        <v>55048</v>
      </c>
      <c r="R2606" t="s">
        <v>201</v>
      </c>
      <c r="S2606" t="s">
        <v>202</v>
      </c>
      <c r="T2606" t="s">
        <v>203</v>
      </c>
      <c r="U2606" t="s">
        <v>3976</v>
      </c>
      <c r="V2606" t="s">
        <v>3977</v>
      </c>
      <c r="W2606" t="s">
        <v>658</v>
      </c>
    </row>
    <row r="2607" spans="1:23" x14ac:dyDescent="0.25">
      <c r="A2607" s="15">
        <v>43312</v>
      </c>
      <c r="B2607" t="s">
        <v>228</v>
      </c>
      <c r="C2607" t="s">
        <v>208</v>
      </c>
      <c r="E2607" t="s">
        <v>195</v>
      </c>
      <c r="F2607">
        <v>98.08</v>
      </c>
      <c r="G2607">
        <v>98.08</v>
      </c>
      <c r="H2607" t="s">
        <v>196</v>
      </c>
      <c r="I2607" t="s">
        <v>197</v>
      </c>
      <c r="J2607">
        <v>98.08</v>
      </c>
      <c r="K2607">
        <v>98.08</v>
      </c>
      <c r="L2607" t="s">
        <v>228</v>
      </c>
      <c r="M2607" t="s">
        <v>198</v>
      </c>
      <c r="N2607" t="s">
        <v>199</v>
      </c>
      <c r="O2607">
        <v>0</v>
      </c>
      <c r="P2607" t="s">
        <v>200</v>
      </c>
      <c r="Q2607">
        <v>55049</v>
      </c>
      <c r="R2607" t="s">
        <v>201</v>
      </c>
      <c r="S2607" t="s">
        <v>202</v>
      </c>
      <c r="T2607" t="s">
        <v>203</v>
      </c>
      <c r="U2607" t="s">
        <v>3978</v>
      </c>
      <c r="V2607" t="s">
        <v>3979</v>
      </c>
      <c r="W2607" t="s">
        <v>658</v>
      </c>
    </row>
    <row r="2608" spans="1:23" x14ac:dyDescent="0.25">
      <c r="A2608" s="15">
        <v>43312</v>
      </c>
      <c r="B2608" t="s">
        <v>228</v>
      </c>
      <c r="C2608" t="s">
        <v>208</v>
      </c>
      <c r="E2608" t="s">
        <v>195</v>
      </c>
      <c r="F2608">
        <v>-248.93</v>
      </c>
      <c r="G2608">
        <v>248.93</v>
      </c>
      <c r="H2608" t="s">
        <v>217</v>
      </c>
      <c r="I2608" t="s">
        <v>218</v>
      </c>
      <c r="J2608">
        <v>248.93</v>
      </c>
      <c r="K2608">
        <v>-248.93</v>
      </c>
      <c r="L2608" t="s">
        <v>228</v>
      </c>
      <c r="M2608" t="s">
        <v>198</v>
      </c>
      <c r="N2608" t="s">
        <v>199</v>
      </c>
      <c r="O2608">
        <v>0</v>
      </c>
      <c r="P2608" t="s">
        <v>200</v>
      </c>
      <c r="Q2608">
        <v>55050</v>
      </c>
      <c r="R2608" t="s">
        <v>201</v>
      </c>
      <c r="S2608" t="s">
        <v>202</v>
      </c>
      <c r="T2608" t="s">
        <v>203</v>
      </c>
      <c r="U2608" t="s">
        <v>3980</v>
      </c>
      <c r="V2608" t="s">
        <v>3981</v>
      </c>
      <c r="W2608" t="s">
        <v>658</v>
      </c>
    </row>
    <row r="2609" spans="1:23" x14ac:dyDescent="0.25">
      <c r="A2609" s="15">
        <v>43312</v>
      </c>
      <c r="B2609" t="s">
        <v>566</v>
      </c>
      <c r="C2609" t="s">
        <v>208</v>
      </c>
      <c r="E2609" t="s">
        <v>195</v>
      </c>
      <c r="F2609">
        <v>-122.05</v>
      </c>
      <c r="G2609">
        <v>122.05</v>
      </c>
      <c r="H2609" t="s">
        <v>217</v>
      </c>
      <c r="I2609" t="s">
        <v>197</v>
      </c>
      <c r="J2609">
        <v>122.05</v>
      </c>
      <c r="K2609">
        <v>-122.05</v>
      </c>
      <c r="L2609" t="s">
        <v>566</v>
      </c>
      <c r="M2609" t="s">
        <v>198</v>
      </c>
      <c r="N2609" t="s">
        <v>199</v>
      </c>
      <c r="O2609">
        <v>0</v>
      </c>
      <c r="P2609" t="s">
        <v>200</v>
      </c>
      <c r="Q2609">
        <v>55052</v>
      </c>
      <c r="R2609" t="s">
        <v>201</v>
      </c>
      <c r="S2609" t="s">
        <v>202</v>
      </c>
      <c r="T2609" t="s">
        <v>203</v>
      </c>
      <c r="U2609" t="s">
        <v>3982</v>
      </c>
      <c r="V2609" t="s">
        <v>3983</v>
      </c>
      <c r="W2609" t="s">
        <v>658</v>
      </c>
    </row>
    <row r="2610" spans="1:23" x14ac:dyDescent="0.25">
      <c r="A2610" s="15">
        <v>43312</v>
      </c>
      <c r="B2610" t="s">
        <v>285</v>
      </c>
      <c r="C2610" t="s">
        <v>208</v>
      </c>
      <c r="E2610" t="s">
        <v>195</v>
      </c>
      <c r="F2610">
        <v>458.38</v>
      </c>
      <c r="G2610">
        <v>458.38</v>
      </c>
      <c r="H2610" t="s">
        <v>196</v>
      </c>
      <c r="I2610" t="s">
        <v>197</v>
      </c>
      <c r="J2610">
        <v>458.38</v>
      </c>
      <c r="K2610">
        <v>458.38</v>
      </c>
      <c r="L2610" t="s">
        <v>285</v>
      </c>
      <c r="M2610" t="s">
        <v>198</v>
      </c>
      <c r="N2610" t="s">
        <v>199</v>
      </c>
      <c r="O2610">
        <v>0</v>
      </c>
      <c r="P2610" t="s">
        <v>200</v>
      </c>
      <c r="Q2610">
        <v>55053</v>
      </c>
      <c r="R2610" t="s">
        <v>201</v>
      </c>
      <c r="S2610" t="s">
        <v>202</v>
      </c>
      <c r="T2610" t="s">
        <v>203</v>
      </c>
      <c r="U2610" t="s">
        <v>3984</v>
      </c>
      <c r="V2610" t="s">
        <v>3985</v>
      </c>
      <c r="W2610" t="s">
        <v>658</v>
      </c>
    </row>
    <row r="2611" spans="1:23" x14ac:dyDescent="0.25">
      <c r="A2611" s="15">
        <v>43312</v>
      </c>
      <c r="B2611" t="s">
        <v>285</v>
      </c>
      <c r="C2611" t="s">
        <v>208</v>
      </c>
      <c r="E2611" t="s">
        <v>195</v>
      </c>
      <c r="F2611">
        <v>7910.93</v>
      </c>
      <c r="G2611">
        <v>7910.93</v>
      </c>
      <c r="H2611" t="s">
        <v>196</v>
      </c>
      <c r="I2611" t="s">
        <v>197</v>
      </c>
      <c r="J2611">
        <v>7910.93</v>
      </c>
      <c r="K2611">
        <v>7910.93</v>
      </c>
      <c r="L2611" t="s">
        <v>285</v>
      </c>
      <c r="M2611" t="s">
        <v>198</v>
      </c>
      <c r="N2611" t="s">
        <v>199</v>
      </c>
      <c r="O2611">
        <v>0</v>
      </c>
      <c r="P2611" t="s">
        <v>200</v>
      </c>
      <c r="Q2611">
        <v>55055</v>
      </c>
      <c r="R2611" t="s">
        <v>201</v>
      </c>
      <c r="S2611" t="s">
        <v>202</v>
      </c>
      <c r="T2611" t="s">
        <v>203</v>
      </c>
      <c r="U2611" t="s">
        <v>3986</v>
      </c>
      <c r="V2611" t="s">
        <v>3987</v>
      </c>
      <c r="W2611" t="s">
        <v>658</v>
      </c>
    </row>
    <row r="2612" spans="1:23" x14ac:dyDescent="0.25">
      <c r="A2612" s="15">
        <v>43312</v>
      </c>
      <c r="B2612" t="s">
        <v>285</v>
      </c>
      <c r="C2612" t="s">
        <v>208</v>
      </c>
      <c r="E2612" t="s">
        <v>195</v>
      </c>
      <c r="F2612">
        <v>-221.15</v>
      </c>
      <c r="G2612">
        <v>221.15</v>
      </c>
      <c r="H2612" t="s">
        <v>217</v>
      </c>
      <c r="I2612" t="s">
        <v>218</v>
      </c>
      <c r="J2612">
        <v>221.15</v>
      </c>
      <c r="K2612">
        <v>-221.15</v>
      </c>
      <c r="L2612" t="s">
        <v>285</v>
      </c>
      <c r="M2612" t="s">
        <v>198</v>
      </c>
      <c r="N2612" t="s">
        <v>199</v>
      </c>
      <c r="O2612">
        <v>0</v>
      </c>
      <c r="P2612" t="s">
        <v>200</v>
      </c>
      <c r="Q2612">
        <v>55056</v>
      </c>
      <c r="R2612" t="s">
        <v>201</v>
      </c>
      <c r="S2612" t="s">
        <v>202</v>
      </c>
      <c r="T2612" t="s">
        <v>203</v>
      </c>
      <c r="U2612" t="s">
        <v>3988</v>
      </c>
      <c r="V2612" t="s">
        <v>3989</v>
      </c>
      <c r="W2612" t="s">
        <v>658</v>
      </c>
    </row>
    <row r="2613" spans="1:23" x14ac:dyDescent="0.25">
      <c r="A2613" s="15">
        <v>43312</v>
      </c>
      <c r="B2613" t="s">
        <v>566</v>
      </c>
      <c r="C2613" t="s">
        <v>208</v>
      </c>
      <c r="E2613" t="s">
        <v>195</v>
      </c>
      <c r="F2613">
        <v>-1908.95</v>
      </c>
      <c r="G2613">
        <v>1908.95</v>
      </c>
      <c r="H2613" t="s">
        <v>217</v>
      </c>
      <c r="I2613" t="s">
        <v>197</v>
      </c>
      <c r="J2613">
        <v>1908.95</v>
      </c>
      <c r="K2613">
        <v>-1908.95</v>
      </c>
      <c r="L2613" t="s">
        <v>566</v>
      </c>
      <c r="M2613" t="s">
        <v>198</v>
      </c>
      <c r="N2613" t="s">
        <v>199</v>
      </c>
      <c r="O2613">
        <v>0</v>
      </c>
      <c r="P2613" t="s">
        <v>200</v>
      </c>
      <c r="Q2613">
        <v>55057</v>
      </c>
      <c r="R2613" t="s">
        <v>201</v>
      </c>
      <c r="S2613" t="s">
        <v>202</v>
      </c>
      <c r="T2613" t="s">
        <v>203</v>
      </c>
      <c r="U2613" t="s">
        <v>3990</v>
      </c>
      <c r="V2613" t="s">
        <v>3991</v>
      </c>
      <c r="W2613" t="s">
        <v>658</v>
      </c>
    </row>
    <row r="2614" spans="1:23" x14ac:dyDescent="0.25">
      <c r="A2614" s="15">
        <v>43312</v>
      </c>
      <c r="B2614" t="s">
        <v>1535</v>
      </c>
      <c r="C2614" t="s">
        <v>208</v>
      </c>
      <c r="E2614" t="s">
        <v>195</v>
      </c>
      <c r="F2614">
        <v>198.75</v>
      </c>
      <c r="G2614">
        <v>198.75</v>
      </c>
      <c r="H2614" t="s">
        <v>196</v>
      </c>
      <c r="I2614" t="s">
        <v>197</v>
      </c>
      <c r="J2614">
        <v>198.75</v>
      </c>
      <c r="K2614">
        <v>198.75</v>
      </c>
      <c r="L2614" t="s">
        <v>1535</v>
      </c>
      <c r="M2614" t="s">
        <v>198</v>
      </c>
      <c r="N2614" t="s">
        <v>199</v>
      </c>
      <c r="O2614">
        <v>0</v>
      </c>
      <c r="P2614" t="s">
        <v>200</v>
      </c>
      <c r="Q2614">
        <v>55058</v>
      </c>
      <c r="R2614" t="s">
        <v>201</v>
      </c>
      <c r="S2614" t="s">
        <v>202</v>
      </c>
      <c r="T2614" t="s">
        <v>203</v>
      </c>
      <c r="U2614" t="s">
        <v>3992</v>
      </c>
      <c r="V2614" t="s">
        <v>3993</v>
      </c>
      <c r="W2614" t="s">
        <v>658</v>
      </c>
    </row>
    <row r="2615" spans="1:23" x14ac:dyDescent="0.25">
      <c r="A2615" s="15">
        <v>43312</v>
      </c>
      <c r="B2615" t="s">
        <v>1535</v>
      </c>
      <c r="C2615" t="s">
        <v>211</v>
      </c>
      <c r="E2615" t="s">
        <v>195</v>
      </c>
      <c r="F2615">
        <v>198.75</v>
      </c>
      <c r="G2615">
        <v>198.75</v>
      </c>
      <c r="H2615" t="s">
        <v>196</v>
      </c>
      <c r="I2615" t="s">
        <v>197</v>
      </c>
      <c r="J2615">
        <v>198.75</v>
      </c>
      <c r="K2615">
        <v>198.75</v>
      </c>
      <c r="L2615" t="s">
        <v>1535</v>
      </c>
      <c r="M2615" t="s">
        <v>198</v>
      </c>
      <c r="N2615" t="s">
        <v>199</v>
      </c>
      <c r="O2615">
        <v>0</v>
      </c>
      <c r="P2615" t="s">
        <v>200</v>
      </c>
      <c r="Q2615">
        <v>55058</v>
      </c>
      <c r="R2615" t="s">
        <v>201</v>
      </c>
      <c r="S2615" t="s">
        <v>202</v>
      </c>
      <c r="T2615" t="s">
        <v>203</v>
      </c>
      <c r="U2615" t="s">
        <v>3992</v>
      </c>
      <c r="V2615" t="s">
        <v>3993</v>
      </c>
      <c r="W2615" t="s">
        <v>658</v>
      </c>
    </row>
    <row r="2616" spans="1:23" x14ac:dyDescent="0.25">
      <c r="A2616" s="15">
        <v>43312</v>
      </c>
      <c r="B2616" t="s">
        <v>193</v>
      </c>
      <c r="C2616" t="s">
        <v>208</v>
      </c>
      <c r="E2616" t="s">
        <v>195</v>
      </c>
      <c r="F2616">
        <v>167.51</v>
      </c>
      <c r="G2616">
        <v>167.51</v>
      </c>
      <c r="H2616" t="s">
        <v>196</v>
      </c>
      <c r="I2616" t="s">
        <v>197</v>
      </c>
      <c r="J2616">
        <v>167.51</v>
      </c>
      <c r="K2616">
        <v>167.51</v>
      </c>
      <c r="L2616" t="s">
        <v>193</v>
      </c>
      <c r="M2616" t="s">
        <v>198</v>
      </c>
      <c r="N2616" t="s">
        <v>199</v>
      </c>
      <c r="O2616">
        <v>0</v>
      </c>
      <c r="P2616" t="s">
        <v>200</v>
      </c>
      <c r="Q2616">
        <v>55072</v>
      </c>
      <c r="R2616" t="s">
        <v>201</v>
      </c>
      <c r="S2616" t="s">
        <v>202</v>
      </c>
      <c r="T2616" t="s">
        <v>203</v>
      </c>
      <c r="U2616" t="s">
        <v>3994</v>
      </c>
      <c r="V2616" t="s">
        <v>3995</v>
      </c>
      <c r="W2616" t="s">
        <v>658</v>
      </c>
    </row>
    <row r="2617" spans="1:23" x14ac:dyDescent="0.25">
      <c r="A2617" s="15">
        <v>43312</v>
      </c>
      <c r="B2617" t="s">
        <v>193</v>
      </c>
      <c r="C2617" t="s">
        <v>194</v>
      </c>
      <c r="E2617" t="s">
        <v>195</v>
      </c>
      <c r="F2617">
        <v>201.01</v>
      </c>
      <c r="G2617">
        <v>201.01</v>
      </c>
      <c r="H2617" t="s">
        <v>196</v>
      </c>
      <c r="I2617" t="s">
        <v>197</v>
      </c>
      <c r="J2617">
        <v>201.01</v>
      </c>
      <c r="K2617">
        <v>201.01</v>
      </c>
      <c r="L2617" t="s">
        <v>193</v>
      </c>
      <c r="M2617" t="s">
        <v>198</v>
      </c>
      <c r="N2617" t="s">
        <v>199</v>
      </c>
      <c r="O2617">
        <v>0</v>
      </c>
      <c r="P2617" t="s">
        <v>200</v>
      </c>
      <c r="Q2617">
        <v>55073</v>
      </c>
      <c r="R2617" t="s">
        <v>201</v>
      </c>
      <c r="S2617" t="s">
        <v>202</v>
      </c>
      <c r="T2617" t="s">
        <v>203</v>
      </c>
      <c r="U2617" t="s">
        <v>3994</v>
      </c>
      <c r="V2617" t="s">
        <v>3996</v>
      </c>
      <c r="W2617" t="s">
        <v>658</v>
      </c>
    </row>
    <row r="2618" spans="1:23" x14ac:dyDescent="0.25">
      <c r="A2618" s="15">
        <v>43312</v>
      </c>
      <c r="B2618" t="s">
        <v>193</v>
      </c>
      <c r="C2618" t="s">
        <v>207</v>
      </c>
      <c r="E2618" t="s">
        <v>195</v>
      </c>
      <c r="F2618">
        <v>201</v>
      </c>
      <c r="G2618">
        <v>201</v>
      </c>
      <c r="H2618" t="s">
        <v>196</v>
      </c>
      <c r="I2618" t="s">
        <v>197</v>
      </c>
      <c r="J2618">
        <v>201</v>
      </c>
      <c r="K2618">
        <v>201</v>
      </c>
      <c r="L2618" t="s">
        <v>193</v>
      </c>
      <c r="M2618" t="s">
        <v>198</v>
      </c>
      <c r="N2618" t="s">
        <v>199</v>
      </c>
      <c r="O2618">
        <v>0</v>
      </c>
      <c r="P2618" t="s">
        <v>200</v>
      </c>
      <c r="Q2618">
        <v>55073</v>
      </c>
      <c r="R2618" t="s">
        <v>201</v>
      </c>
      <c r="S2618" t="s">
        <v>202</v>
      </c>
      <c r="T2618" t="s">
        <v>203</v>
      </c>
      <c r="U2618" t="s">
        <v>3994</v>
      </c>
      <c r="V2618" t="s">
        <v>3996</v>
      </c>
      <c r="W2618" t="s">
        <v>658</v>
      </c>
    </row>
    <row r="2619" spans="1:23" x14ac:dyDescent="0.25">
      <c r="A2619" s="15">
        <v>43312</v>
      </c>
      <c r="B2619" t="s">
        <v>193</v>
      </c>
      <c r="C2619" t="s">
        <v>211</v>
      </c>
      <c r="E2619" t="s">
        <v>195</v>
      </c>
      <c r="F2619">
        <v>167.51</v>
      </c>
      <c r="G2619">
        <v>167.51</v>
      </c>
      <c r="H2619" t="s">
        <v>196</v>
      </c>
      <c r="I2619" t="s">
        <v>197</v>
      </c>
      <c r="J2619">
        <v>167.51</v>
      </c>
      <c r="K2619">
        <v>167.51</v>
      </c>
      <c r="L2619" t="s">
        <v>193</v>
      </c>
      <c r="M2619" t="s">
        <v>198</v>
      </c>
      <c r="N2619" t="s">
        <v>199</v>
      </c>
      <c r="O2619">
        <v>0</v>
      </c>
      <c r="P2619" t="s">
        <v>200</v>
      </c>
      <c r="Q2619">
        <v>55072</v>
      </c>
      <c r="R2619" t="s">
        <v>201</v>
      </c>
      <c r="S2619" t="s">
        <v>202</v>
      </c>
      <c r="T2619" t="s">
        <v>203</v>
      </c>
      <c r="U2619" t="s">
        <v>3994</v>
      </c>
      <c r="V2619" t="s">
        <v>3995</v>
      </c>
      <c r="W2619" t="s">
        <v>658</v>
      </c>
    </row>
    <row r="2620" spans="1:23" x14ac:dyDescent="0.25">
      <c r="A2620" s="15">
        <v>43312</v>
      </c>
      <c r="B2620" t="s">
        <v>193</v>
      </c>
      <c r="C2620" t="s">
        <v>212</v>
      </c>
      <c r="E2620" t="s">
        <v>195</v>
      </c>
      <c r="F2620">
        <v>167.5</v>
      </c>
      <c r="G2620">
        <v>167.5</v>
      </c>
      <c r="H2620" t="s">
        <v>196</v>
      </c>
      <c r="I2620" t="s">
        <v>197</v>
      </c>
      <c r="J2620">
        <v>167.5</v>
      </c>
      <c r="K2620">
        <v>167.5</v>
      </c>
      <c r="L2620" t="s">
        <v>193</v>
      </c>
      <c r="M2620" t="s">
        <v>198</v>
      </c>
      <c r="N2620" t="s">
        <v>199</v>
      </c>
      <c r="O2620">
        <v>0</v>
      </c>
      <c r="P2620" t="s">
        <v>200</v>
      </c>
      <c r="Q2620">
        <v>55072</v>
      </c>
      <c r="R2620" t="s">
        <v>201</v>
      </c>
      <c r="S2620" t="s">
        <v>202</v>
      </c>
      <c r="T2620" t="s">
        <v>203</v>
      </c>
      <c r="U2620" t="s">
        <v>3994</v>
      </c>
      <c r="V2620" t="s">
        <v>3995</v>
      </c>
      <c r="W2620" t="s">
        <v>658</v>
      </c>
    </row>
    <row r="2621" spans="1:23" x14ac:dyDescent="0.25">
      <c r="A2621" s="15">
        <v>43312</v>
      </c>
      <c r="B2621" t="s">
        <v>428</v>
      </c>
      <c r="C2621" t="s">
        <v>212</v>
      </c>
      <c r="E2621" t="s">
        <v>195</v>
      </c>
      <c r="F2621">
        <v>97.9</v>
      </c>
      <c r="G2621">
        <v>97.9</v>
      </c>
      <c r="H2621" t="s">
        <v>196</v>
      </c>
      <c r="I2621" t="s">
        <v>197</v>
      </c>
      <c r="J2621">
        <v>97.9</v>
      </c>
      <c r="K2621">
        <v>97.9</v>
      </c>
      <c r="L2621" t="s">
        <v>428</v>
      </c>
      <c r="M2621" t="s">
        <v>198</v>
      </c>
      <c r="N2621" t="s">
        <v>199</v>
      </c>
      <c r="O2621">
        <v>0</v>
      </c>
      <c r="P2621" t="s">
        <v>200</v>
      </c>
      <c r="Q2621">
        <v>55074</v>
      </c>
      <c r="R2621" t="s">
        <v>201</v>
      </c>
      <c r="S2621" t="s">
        <v>202</v>
      </c>
      <c r="T2621" t="s">
        <v>203</v>
      </c>
      <c r="U2621" t="s">
        <v>3997</v>
      </c>
      <c r="V2621" t="s">
        <v>3998</v>
      </c>
      <c r="W2621" t="s">
        <v>658</v>
      </c>
    </row>
    <row r="2622" spans="1:23" x14ac:dyDescent="0.25">
      <c r="A2622" s="15">
        <v>43312</v>
      </c>
      <c r="B2622" t="s">
        <v>285</v>
      </c>
      <c r="C2622" t="s">
        <v>212</v>
      </c>
      <c r="E2622" t="s">
        <v>195</v>
      </c>
      <c r="F2622">
        <v>175.1</v>
      </c>
      <c r="G2622">
        <v>175.1</v>
      </c>
      <c r="H2622" t="s">
        <v>196</v>
      </c>
      <c r="I2622" t="s">
        <v>197</v>
      </c>
      <c r="J2622">
        <v>175.1</v>
      </c>
      <c r="K2622">
        <v>175.1</v>
      </c>
      <c r="L2622" t="s">
        <v>285</v>
      </c>
      <c r="M2622" t="s">
        <v>198</v>
      </c>
      <c r="N2622" t="s">
        <v>199</v>
      </c>
      <c r="O2622">
        <v>0</v>
      </c>
      <c r="P2622" t="s">
        <v>200</v>
      </c>
      <c r="Q2622">
        <v>55075</v>
      </c>
      <c r="R2622" t="s">
        <v>201</v>
      </c>
      <c r="S2622" t="s">
        <v>202</v>
      </c>
      <c r="T2622" t="s">
        <v>203</v>
      </c>
      <c r="U2622" t="s">
        <v>3997</v>
      </c>
      <c r="V2622" t="s">
        <v>3999</v>
      </c>
      <c r="W2622" t="s">
        <v>658</v>
      </c>
    </row>
    <row r="2623" spans="1:23" x14ac:dyDescent="0.25">
      <c r="A2623" s="15">
        <v>43312</v>
      </c>
      <c r="B2623" t="s">
        <v>618</v>
      </c>
      <c r="C2623" t="s">
        <v>212</v>
      </c>
      <c r="E2623" t="s">
        <v>195</v>
      </c>
      <c r="F2623">
        <v>52.01</v>
      </c>
      <c r="G2623">
        <v>52.01</v>
      </c>
      <c r="H2623" t="s">
        <v>196</v>
      </c>
      <c r="I2623" t="s">
        <v>197</v>
      </c>
      <c r="J2623">
        <v>52.01</v>
      </c>
      <c r="K2623">
        <v>52.01</v>
      </c>
      <c r="L2623" t="s">
        <v>618</v>
      </c>
      <c r="M2623" t="s">
        <v>198</v>
      </c>
      <c r="N2623" t="s">
        <v>199</v>
      </c>
      <c r="O2623">
        <v>0</v>
      </c>
      <c r="P2623" t="s">
        <v>200</v>
      </c>
      <c r="Q2623">
        <v>55076</v>
      </c>
      <c r="R2623" t="s">
        <v>201</v>
      </c>
      <c r="S2623" t="s">
        <v>202</v>
      </c>
      <c r="T2623" t="s">
        <v>203</v>
      </c>
      <c r="U2623" t="s">
        <v>3997</v>
      </c>
      <c r="V2623" t="s">
        <v>4000</v>
      </c>
      <c r="W2623" t="s">
        <v>658</v>
      </c>
    </row>
    <row r="2624" spans="1:23" x14ac:dyDescent="0.25">
      <c r="A2624" s="15">
        <v>43312</v>
      </c>
      <c r="B2624" t="s">
        <v>228</v>
      </c>
      <c r="C2624" t="s">
        <v>212</v>
      </c>
      <c r="E2624" t="s">
        <v>195</v>
      </c>
      <c r="F2624">
        <v>24.1</v>
      </c>
      <c r="G2624">
        <v>24.1</v>
      </c>
      <c r="H2624" t="s">
        <v>196</v>
      </c>
      <c r="I2624" t="s">
        <v>197</v>
      </c>
      <c r="J2624">
        <v>24.1</v>
      </c>
      <c r="K2624">
        <v>24.1</v>
      </c>
      <c r="L2624" t="s">
        <v>228</v>
      </c>
      <c r="M2624" t="s">
        <v>198</v>
      </c>
      <c r="N2624" t="s">
        <v>199</v>
      </c>
      <c r="O2624">
        <v>0</v>
      </c>
      <c r="P2624" t="s">
        <v>200</v>
      </c>
      <c r="Q2624">
        <v>55077</v>
      </c>
      <c r="R2624" t="s">
        <v>201</v>
      </c>
      <c r="S2624" t="s">
        <v>202</v>
      </c>
      <c r="T2624" t="s">
        <v>203</v>
      </c>
      <c r="U2624" t="s">
        <v>4001</v>
      </c>
      <c r="V2624" t="s">
        <v>4002</v>
      </c>
      <c r="W2624" t="s">
        <v>658</v>
      </c>
    </row>
    <row r="2625" spans="1:23" x14ac:dyDescent="0.25">
      <c r="A2625" s="15">
        <v>43312</v>
      </c>
      <c r="B2625" t="s">
        <v>228</v>
      </c>
      <c r="C2625" t="s">
        <v>212</v>
      </c>
      <c r="E2625" t="s">
        <v>195</v>
      </c>
      <c r="F2625">
        <v>-23.4</v>
      </c>
      <c r="G2625">
        <v>23.4</v>
      </c>
      <c r="H2625" t="s">
        <v>217</v>
      </c>
      <c r="I2625" t="s">
        <v>218</v>
      </c>
      <c r="J2625">
        <v>23.4</v>
      </c>
      <c r="K2625">
        <v>-23.4</v>
      </c>
      <c r="L2625" t="s">
        <v>228</v>
      </c>
      <c r="M2625" t="s">
        <v>198</v>
      </c>
      <c r="N2625" t="s">
        <v>199</v>
      </c>
      <c r="O2625">
        <v>0</v>
      </c>
      <c r="P2625" t="s">
        <v>200</v>
      </c>
      <c r="Q2625">
        <v>55078</v>
      </c>
      <c r="R2625" t="s">
        <v>201</v>
      </c>
      <c r="S2625" t="s">
        <v>202</v>
      </c>
      <c r="T2625" t="s">
        <v>203</v>
      </c>
      <c r="U2625" t="s">
        <v>4003</v>
      </c>
      <c r="V2625" t="s">
        <v>4004</v>
      </c>
      <c r="W2625" t="s">
        <v>658</v>
      </c>
    </row>
    <row r="2626" spans="1:23" x14ac:dyDescent="0.25">
      <c r="A2626" s="15">
        <v>43312</v>
      </c>
      <c r="B2626" t="s">
        <v>228</v>
      </c>
      <c r="C2626" t="s">
        <v>212</v>
      </c>
      <c r="E2626" t="s">
        <v>195</v>
      </c>
      <c r="F2626">
        <v>1.9</v>
      </c>
      <c r="G2626">
        <v>1.9</v>
      </c>
      <c r="H2626" t="s">
        <v>196</v>
      </c>
      <c r="I2626" t="s">
        <v>197</v>
      </c>
      <c r="J2626">
        <v>1.9</v>
      </c>
      <c r="K2626">
        <v>1.9</v>
      </c>
      <c r="L2626" t="s">
        <v>228</v>
      </c>
      <c r="M2626" t="s">
        <v>198</v>
      </c>
      <c r="N2626" t="s">
        <v>199</v>
      </c>
      <c r="O2626">
        <v>0</v>
      </c>
      <c r="P2626" t="s">
        <v>200</v>
      </c>
      <c r="Q2626">
        <v>55080</v>
      </c>
      <c r="R2626" t="s">
        <v>201</v>
      </c>
      <c r="S2626" t="s">
        <v>202</v>
      </c>
      <c r="T2626" t="s">
        <v>203</v>
      </c>
      <c r="U2626" t="s">
        <v>4005</v>
      </c>
      <c r="V2626" t="s">
        <v>4006</v>
      </c>
      <c r="W2626" t="s">
        <v>658</v>
      </c>
    </row>
    <row r="2627" spans="1:23" x14ac:dyDescent="0.25">
      <c r="A2627" s="15">
        <v>43312</v>
      </c>
      <c r="B2627" t="s">
        <v>228</v>
      </c>
      <c r="C2627" t="s">
        <v>212</v>
      </c>
      <c r="E2627" t="s">
        <v>195</v>
      </c>
      <c r="F2627">
        <v>2451.2399999999998</v>
      </c>
      <c r="G2627">
        <v>2451.2399999999998</v>
      </c>
      <c r="H2627" t="s">
        <v>196</v>
      </c>
      <c r="I2627" t="s">
        <v>197</v>
      </c>
      <c r="J2627">
        <v>2451.2399999999998</v>
      </c>
      <c r="K2627">
        <v>2451.2399999999998</v>
      </c>
      <c r="L2627" t="s">
        <v>228</v>
      </c>
      <c r="M2627" t="s">
        <v>198</v>
      </c>
      <c r="N2627" t="s">
        <v>199</v>
      </c>
      <c r="O2627">
        <v>0</v>
      </c>
      <c r="P2627" t="s">
        <v>200</v>
      </c>
      <c r="Q2627">
        <v>55081</v>
      </c>
      <c r="R2627" t="s">
        <v>201</v>
      </c>
      <c r="S2627" t="s">
        <v>202</v>
      </c>
      <c r="T2627" t="s">
        <v>203</v>
      </c>
      <c r="U2627" t="s">
        <v>4007</v>
      </c>
      <c r="V2627" t="s">
        <v>4008</v>
      </c>
      <c r="W2627" t="s">
        <v>658</v>
      </c>
    </row>
    <row r="2628" spans="1:23" x14ac:dyDescent="0.25">
      <c r="A2628" s="15">
        <v>43312</v>
      </c>
      <c r="B2628" t="s">
        <v>228</v>
      </c>
      <c r="C2628" t="s">
        <v>212</v>
      </c>
      <c r="E2628" t="s">
        <v>195</v>
      </c>
      <c r="F2628">
        <v>289.85000000000002</v>
      </c>
      <c r="G2628">
        <v>289.85000000000002</v>
      </c>
      <c r="H2628" t="s">
        <v>196</v>
      </c>
      <c r="I2628" t="s">
        <v>197</v>
      </c>
      <c r="J2628">
        <v>289.85000000000002</v>
      </c>
      <c r="K2628">
        <v>289.85000000000002</v>
      </c>
      <c r="L2628" t="s">
        <v>228</v>
      </c>
      <c r="M2628" t="s">
        <v>198</v>
      </c>
      <c r="N2628" t="s">
        <v>199</v>
      </c>
      <c r="O2628">
        <v>0</v>
      </c>
      <c r="P2628" t="s">
        <v>200</v>
      </c>
      <c r="Q2628">
        <v>55082</v>
      </c>
      <c r="R2628" t="s">
        <v>201</v>
      </c>
      <c r="S2628" t="s">
        <v>202</v>
      </c>
      <c r="T2628" t="s">
        <v>203</v>
      </c>
      <c r="U2628" t="s">
        <v>4009</v>
      </c>
      <c r="V2628" t="s">
        <v>4010</v>
      </c>
      <c r="W2628" t="s">
        <v>658</v>
      </c>
    </row>
    <row r="2629" spans="1:23" x14ac:dyDescent="0.25">
      <c r="A2629" s="15">
        <v>43312</v>
      </c>
      <c r="B2629" t="s">
        <v>560</v>
      </c>
      <c r="C2629" t="s">
        <v>212</v>
      </c>
      <c r="E2629" t="s">
        <v>195</v>
      </c>
      <c r="F2629">
        <v>9.9</v>
      </c>
      <c r="G2629">
        <v>9.9</v>
      </c>
      <c r="H2629" t="s">
        <v>196</v>
      </c>
      <c r="I2629" t="s">
        <v>197</v>
      </c>
      <c r="J2629">
        <v>9.9</v>
      </c>
      <c r="K2629">
        <v>9.9</v>
      </c>
      <c r="L2629" t="s">
        <v>560</v>
      </c>
      <c r="M2629" t="s">
        <v>198</v>
      </c>
      <c r="N2629" t="s">
        <v>199</v>
      </c>
      <c r="O2629">
        <v>0</v>
      </c>
      <c r="P2629" t="s">
        <v>200</v>
      </c>
      <c r="Q2629">
        <v>55083</v>
      </c>
      <c r="R2629" t="s">
        <v>201</v>
      </c>
      <c r="S2629" t="s">
        <v>202</v>
      </c>
      <c r="T2629" t="s">
        <v>203</v>
      </c>
      <c r="U2629" t="s">
        <v>4009</v>
      </c>
      <c r="V2629" t="s">
        <v>4011</v>
      </c>
      <c r="W2629" t="s">
        <v>658</v>
      </c>
    </row>
    <row r="2630" spans="1:23" x14ac:dyDescent="0.25">
      <c r="A2630" s="15">
        <v>43312</v>
      </c>
      <c r="B2630" t="s">
        <v>417</v>
      </c>
      <c r="C2630" t="s">
        <v>211</v>
      </c>
      <c r="E2630" t="s">
        <v>195</v>
      </c>
      <c r="F2630">
        <v>220</v>
      </c>
      <c r="G2630">
        <v>220</v>
      </c>
      <c r="H2630" t="s">
        <v>196</v>
      </c>
      <c r="I2630" t="s">
        <v>197</v>
      </c>
      <c r="J2630">
        <v>220</v>
      </c>
      <c r="K2630">
        <v>220</v>
      </c>
      <c r="L2630" t="s">
        <v>417</v>
      </c>
      <c r="M2630" t="s">
        <v>198</v>
      </c>
      <c r="N2630" t="s">
        <v>199</v>
      </c>
      <c r="O2630">
        <v>0</v>
      </c>
      <c r="P2630" t="s">
        <v>200</v>
      </c>
      <c r="Q2630">
        <v>55086</v>
      </c>
      <c r="R2630" t="s">
        <v>201</v>
      </c>
      <c r="S2630" t="s">
        <v>202</v>
      </c>
      <c r="T2630" t="s">
        <v>203</v>
      </c>
      <c r="U2630" t="s">
        <v>4012</v>
      </c>
      <c r="V2630" t="s">
        <v>4013</v>
      </c>
      <c r="W2630" t="s">
        <v>658</v>
      </c>
    </row>
    <row r="2631" spans="1:23" x14ac:dyDescent="0.25">
      <c r="A2631" s="15">
        <v>43312</v>
      </c>
      <c r="B2631" t="s">
        <v>1229</v>
      </c>
      <c r="C2631" t="s">
        <v>194</v>
      </c>
      <c r="E2631" t="s">
        <v>195</v>
      </c>
      <c r="F2631">
        <v>6.11</v>
      </c>
      <c r="G2631">
        <v>6.11</v>
      </c>
      <c r="H2631" t="s">
        <v>196</v>
      </c>
      <c r="I2631" t="s">
        <v>197</v>
      </c>
      <c r="J2631">
        <v>6.11</v>
      </c>
      <c r="K2631">
        <v>6.11</v>
      </c>
      <c r="L2631" t="s">
        <v>1229</v>
      </c>
      <c r="M2631" t="s">
        <v>198</v>
      </c>
      <c r="N2631" t="s">
        <v>199</v>
      </c>
      <c r="O2631">
        <v>0</v>
      </c>
      <c r="P2631" t="s">
        <v>200</v>
      </c>
      <c r="Q2631">
        <v>55145</v>
      </c>
      <c r="R2631" t="s">
        <v>201</v>
      </c>
      <c r="S2631" t="s">
        <v>202</v>
      </c>
      <c r="T2631" t="s">
        <v>203</v>
      </c>
      <c r="U2631" t="s">
        <v>4014</v>
      </c>
      <c r="V2631" t="s">
        <v>4015</v>
      </c>
      <c r="W2631" t="s">
        <v>658</v>
      </c>
    </row>
    <row r="2632" spans="1:23" x14ac:dyDescent="0.25">
      <c r="A2632" s="15">
        <v>43312</v>
      </c>
      <c r="B2632" t="s">
        <v>1229</v>
      </c>
      <c r="C2632" t="s">
        <v>207</v>
      </c>
      <c r="E2632" t="s">
        <v>195</v>
      </c>
      <c r="F2632">
        <v>6.11</v>
      </c>
      <c r="G2632">
        <v>6.11</v>
      </c>
      <c r="H2632" t="s">
        <v>196</v>
      </c>
      <c r="I2632" t="s">
        <v>197</v>
      </c>
      <c r="J2632">
        <v>6.11</v>
      </c>
      <c r="K2632">
        <v>6.11</v>
      </c>
      <c r="L2632" t="s">
        <v>1229</v>
      </c>
      <c r="M2632" t="s">
        <v>198</v>
      </c>
      <c r="N2632" t="s">
        <v>199</v>
      </c>
      <c r="O2632">
        <v>0</v>
      </c>
      <c r="P2632" t="s">
        <v>200</v>
      </c>
      <c r="Q2632">
        <v>55145</v>
      </c>
      <c r="R2632" t="s">
        <v>201</v>
      </c>
      <c r="S2632" t="s">
        <v>202</v>
      </c>
      <c r="T2632" t="s">
        <v>203</v>
      </c>
      <c r="U2632" t="s">
        <v>4014</v>
      </c>
      <c r="V2632" t="s">
        <v>4015</v>
      </c>
      <c r="W2632" t="s">
        <v>658</v>
      </c>
    </row>
    <row r="2633" spans="1:23" x14ac:dyDescent="0.25">
      <c r="A2633" s="15">
        <v>43312</v>
      </c>
      <c r="B2633" t="s">
        <v>193</v>
      </c>
      <c r="C2633" t="s">
        <v>194</v>
      </c>
      <c r="E2633" t="s">
        <v>195</v>
      </c>
      <c r="F2633">
        <v>403.86</v>
      </c>
      <c r="G2633">
        <v>403.86</v>
      </c>
      <c r="H2633" t="s">
        <v>196</v>
      </c>
      <c r="I2633" t="s">
        <v>197</v>
      </c>
      <c r="J2633">
        <v>403.86</v>
      </c>
      <c r="K2633">
        <v>403.86</v>
      </c>
      <c r="L2633" t="s">
        <v>193</v>
      </c>
      <c r="M2633" t="s">
        <v>198</v>
      </c>
      <c r="N2633" t="s">
        <v>199</v>
      </c>
      <c r="O2633">
        <v>0</v>
      </c>
      <c r="P2633" t="s">
        <v>200</v>
      </c>
      <c r="Q2633">
        <v>55149</v>
      </c>
      <c r="R2633" t="s">
        <v>201</v>
      </c>
      <c r="S2633" t="s">
        <v>202</v>
      </c>
      <c r="T2633" t="s">
        <v>203</v>
      </c>
      <c r="U2633" t="s">
        <v>4016</v>
      </c>
      <c r="V2633" t="s">
        <v>4017</v>
      </c>
      <c r="W2633" t="s">
        <v>658</v>
      </c>
    </row>
    <row r="2634" spans="1:23" x14ac:dyDescent="0.25">
      <c r="A2634" s="15">
        <v>43312</v>
      </c>
      <c r="B2634" t="s">
        <v>475</v>
      </c>
      <c r="C2634" t="s">
        <v>194</v>
      </c>
      <c r="E2634" t="s">
        <v>195</v>
      </c>
      <c r="F2634">
        <v>651.62</v>
      </c>
      <c r="G2634">
        <v>651.62</v>
      </c>
      <c r="H2634" t="s">
        <v>196</v>
      </c>
      <c r="I2634" t="s">
        <v>197</v>
      </c>
      <c r="J2634">
        <v>651.62</v>
      </c>
      <c r="K2634">
        <v>651.62</v>
      </c>
      <c r="L2634" t="s">
        <v>475</v>
      </c>
      <c r="M2634" t="s">
        <v>198</v>
      </c>
      <c r="N2634" t="s">
        <v>199</v>
      </c>
      <c r="O2634">
        <v>0</v>
      </c>
      <c r="P2634" t="s">
        <v>200</v>
      </c>
      <c r="Q2634">
        <v>55150</v>
      </c>
      <c r="R2634" t="s">
        <v>201</v>
      </c>
      <c r="S2634" t="s">
        <v>202</v>
      </c>
      <c r="T2634" t="s">
        <v>203</v>
      </c>
      <c r="U2634" t="s">
        <v>4018</v>
      </c>
      <c r="V2634" t="s">
        <v>4019</v>
      </c>
      <c r="W2634" t="s">
        <v>658</v>
      </c>
    </row>
    <row r="2635" spans="1:23" x14ac:dyDescent="0.25">
      <c r="A2635" s="15">
        <v>43312</v>
      </c>
      <c r="B2635" t="s">
        <v>521</v>
      </c>
      <c r="C2635" t="s">
        <v>212</v>
      </c>
      <c r="E2635" t="s">
        <v>195</v>
      </c>
      <c r="F2635">
        <v>6127.82</v>
      </c>
      <c r="G2635">
        <v>6127.82</v>
      </c>
      <c r="H2635" t="s">
        <v>196</v>
      </c>
      <c r="I2635" t="s">
        <v>197</v>
      </c>
      <c r="J2635">
        <v>6127.82</v>
      </c>
      <c r="K2635">
        <v>6127.82</v>
      </c>
      <c r="L2635" t="s">
        <v>521</v>
      </c>
      <c r="M2635" t="s">
        <v>198</v>
      </c>
      <c r="N2635" t="s">
        <v>518</v>
      </c>
      <c r="O2635">
        <v>0</v>
      </c>
      <c r="P2635" t="s">
        <v>200</v>
      </c>
      <c r="Q2635">
        <v>55154</v>
      </c>
      <c r="R2635" t="s">
        <v>201</v>
      </c>
      <c r="S2635" t="s">
        <v>202</v>
      </c>
      <c r="T2635" t="s">
        <v>203</v>
      </c>
      <c r="U2635" t="s">
        <v>4020</v>
      </c>
      <c r="V2635" t="s">
        <v>4021</v>
      </c>
      <c r="W2635" t="s">
        <v>658</v>
      </c>
    </row>
    <row r="2636" spans="1:23" x14ac:dyDescent="0.25">
      <c r="A2636" s="15">
        <v>43312</v>
      </c>
      <c r="B2636" t="s">
        <v>521</v>
      </c>
      <c r="C2636" t="s">
        <v>211</v>
      </c>
      <c r="E2636" t="s">
        <v>195</v>
      </c>
      <c r="F2636">
        <v>2923.22</v>
      </c>
      <c r="G2636">
        <v>2923.22</v>
      </c>
      <c r="H2636" t="s">
        <v>196</v>
      </c>
      <c r="I2636" t="s">
        <v>197</v>
      </c>
      <c r="J2636">
        <v>2923.22</v>
      </c>
      <c r="K2636">
        <v>2923.22</v>
      </c>
      <c r="L2636" t="s">
        <v>521</v>
      </c>
      <c r="M2636" t="s">
        <v>198</v>
      </c>
      <c r="N2636" t="s">
        <v>518</v>
      </c>
      <c r="O2636">
        <v>0</v>
      </c>
      <c r="P2636" t="s">
        <v>200</v>
      </c>
      <c r="Q2636">
        <v>55154</v>
      </c>
      <c r="R2636" t="s">
        <v>201</v>
      </c>
      <c r="S2636" t="s">
        <v>202</v>
      </c>
      <c r="T2636" t="s">
        <v>203</v>
      </c>
      <c r="U2636" t="s">
        <v>4020</v>
      </c>
      <c r="V2636" t="s">
        <v>4021</v>
      </c>
      <c r="W2636" t="s">
        <v>658</v>
      </c>
    </row>
    <row r="2637" spans="1:23" x14ac:dyDescent="0.25">
      <c r="A2637" s="15">
        <v>43312</v>
      </c>
      <c r="B2637" t="s">
        <v>521</v>
      </c>
      <c r="C2637" t="s">
        <v>208</v>
      </c>
      <c r="E2637" t="s">
        <v>195</v>
      </c>
      <c r="F2637">
        <v>10915.32</v>
      </c>
      <c r="G2637">
        <v>10915.32</v>
      </c>
      <c r="H2637" t="s">
        <v>196</v>
      </c>
      <c r="I2637" t="s">
        <v>197</v>
      </c>
      <c r="J2637">
        <v>10915.32</v>
      </c>
      <c r="K2637">
        <v>10915.32</v>
      </c>
      <c r="L2637" t="s">
        <v>521</v>
      </c>
      <c r="M2637" t="s">
        <v>198</v>
      </c>
      <c r="N2637" t="s">
        <v>518</v>
      </c>
      <c r="O2637">
        <v>0</v>
      </c>
      <c r="P2637" t="s">
        <v>200</v>
      </c>
      <c r="Q2637">
        <v>55154</v>
      </c>
      <c r="R2637" t="s">
        <v>201</v>
      </c>
      <c r="S2637" t="s">
        <v>202</v>
      </c>
      <c r="T2637" t="s">
        <v>203</v>
      </c>
      <c r="U2637" t="s">
        <v>4020</v>
      </c>
      <c r="V2637" t="s">
        <v>4021</v>
      </c>
      <c r="W2637" t="s">
        <v>658</v>
      </c>
    </row>
    <row r="2638" spans="1:23" x14ac:dyDescent="0.25">
      <c r="A2638" s="15">
        <v>43312</v>
      </c>
      <c r="B2638" t="s">
        <v>521</v>
      </c>
      <c r="C2638" t="s">
        <v>207</v>
      </c>
      <c r="E2638" t="s">
        <v>195</v>
      </c>
      <c r="F2638">
        <v>9760.85</v>
      </c>
      <c r="G2638">
        <v>9760.85</v>
      </c>
      <c r="H2638" t="s">
        <v>196</v>
      </c>
      <c r="I2638" t="s">
        <v>197</v>
      </c>
      <c r="J2638">
        <v>9760.85</v>
      </c>
      <c r="K2638">
        <v>9760.85</v>
      </c>
      <c r="L2638" t="s">
        <v>521</v>
      </c>
      <c r="M2638" t="s">
        <v>198</v>
      </c>
      <c r="N2638" t="s">
        <v>518</v>
      </c>
      <c r="O2638">
        <v>0</v>
      </c>
      <c r="P2638" t="s">
        <v>200</v>
      </c>
      <c r="Q2638">
        <v>55154</v>
      </c>
      <c r="R2638" t="s">
        <v>201</v>
      </c>
      <c r="S2638" t="s">
        <v>202</v>
      </c>
      <c r="T2638" t="s">
        <v>203</v>
      </c>
      <c r="U2638" t="s">
        <v>4020</v>
      </c>
      <c r="V2638" t="s">
        <v>4021</v>
      </c>
      <c r="W2638" t="s">
        <v>658</v>
      </c>
    </row>
    <row r="2639" spans="1:23" x14ac:dyDescent="0.25">
      <c r="A2639" s="15">
        <v>43312</v>
      </c>
      <c r="B2639" t="s">
        <v>521</v>
      </c>
      <c r="C2639" t="s">
        <v>194</v>
      </c>
      <c r="E2639" t="s">
        <v>195</v>
      </c>
      <c r="F2639">
        <v>55054.54</v>
      </c>
      <c r="G2639">
        <v>55054.54</v>
      </c>
      <c r="H2639" t="s">
        <v>196</v>
      </c>
      <c r="I2639" t="s">
        <v>197</v>
      </c>
      <c r="J2639">
        <v>55054.54</v>
      </c>
      <c r="K2639">
        <v>55054.54</v>
      </c>
      <c r="L2639" t="s">
        <v>521</v>
      </c>
      <c r="M2639" t="s">
        <v>198</v>
      </c>
      <c r="N2639" t="s">
        <v>518</v>
      </c>
      <c r="O2639">
        <v>0</v>
      </c>
      <c r="P2639" t="s">
        <v>200</v>
      </c>
      <c r="Q2639">
        <v>55154</v>
      </c>
      <c r="R2639" t="s">
        <v>201</v>
      </c>
      <c r="S2639" t="s">
        <v>202</v>
      </c>
      <c r="T2639" t="s">
        <v>203</v>
      </c>
      <c r="U2639" t="s">
        <v>4020</v>
      </c>
      <c r="V2639" t="s">
        <v>4021</v>
      </c>
      <c r="W2639" t="s">
        <v>658</v>
      </c>
    </row>
    <row r="2640" spans="1:23" x14ac:dyDescent="0.25">
      <c r="A2640" s="15">
        <v>43312</v>
      </c>
      <c r="B2640" t="s">
        <v>523</v>
      </c>
      <c r="C2640" t="s">
        <v>212</v>
      </c>
      <c r="E2640" t="s">
        <v>195</v>
      </c>
      <c r="F2640">
        <v>2112.1799999999998</v>
      </c>
      <c r="G2640">
        <v>2112.1799999999998</v>
      </c>
      <c r="H2640" t="s">
        <v>196</v>
      </c>
      <c r="I2640" t="s">
        <v>197</v>
      </c>
      <c r="J2640">
        <v>2112.1799999999998</v>
      </c>
      <c r="K2640">
        <v>2112.1799999999998</v>
      </c>
      <c r="L2640" t="s">
        <v>523</v>
      </c>
      <c r="M2640" t="s">
        <v>198</v>
      </c>
      <c r="N2640" t="s">
        <v>518</v>
      </c>
      <c r="O2640">
        <v>0</v>
      </c>
      <c r="P2640" t="s">
        <v>200</v>
      </c>
      <c r="Q2640">
        <v>55156</v>
      </c>
      <c r="R2640" t="s">
        <v>201</v>
      </c>
      <c r="S2640" t="s">
        <v>202</v>
      </c>
      <c r="T2640" t="s">
        <v>203</v>
      </c>
      <c r="U2640" t="s">
        <v>4022</v>
      </c>
      <c r="V2640" t="s">
        <v>4023</v>
      </c>
      <c r="W2640" t="s">
        <v>658</v>
      </c>
    </row>
    <row r="2641" spans="1:23" x14ac:dyDescent="0.25">
      <c r="A2641" s="15">
        <v>43312</v>
      </c>
      <c r="B2641" t="s">
        <v>523</v>
      </c>
      <c r="C2641" t="s">
        <v>211</v>
      </c>
      <c r="E2641" t="s">
        <v>195</v>
      </c>
      <c r="F2641">
        <v>1055.76</v>
      </c>
      <c r="G2641">
        <v>1055.76</v>
      </c>
      <c r="H2641" t="s">
        <v>196</v>
      </c>
      <c r="I2641" t="s">
        <v>197</v>
      </c>
      <c r="J2641">
        <v>1055.76</v>
      </c>
      <c r="K2641">
        <v>1055.76</v>
      </c>
      <c r="L2641" t="s">
        <v>523</v>
      </c>
      <c r="M2641" t="s">
        <v>198</v>
      </c>
      <c r="N2641" t="s">
        <v>518</v>
      </c>
      <c r="O2641">
        <v>0</v>
      </c>
      <c r="P2641" t="s">
        <v>200</v>
      </c>
      <c r="Q2641">
        <v>55156</v>
      </c>
      <c r="R2641" t="s">
        <v>201</v>
      </c>
      <c r="S2641" t="s">
        <v>202</v>
      </c>
      <c r="T2641" t="s">
        <v>203</v>
      </c>
      <c r="U2641" t="s">
        <v>4022</v>
      </c>
      <c r="V2641" t="s">
        <v>4023</v>
      </c>
      <c r="W2641" t="s">
        <v>658</v>
      </c>
    </row>
    <row r="2642" spans="1:23" x14ac:dyDescent="0.25">
      <c r="A2642" s="15">
        <v>43312</v>
      </c>
      <c r="B2642" t="s">
        <v>523</v>
      </c>
      <c r="C2642" t="s">
        <v>208</v>
      </c>
      <c r="E2642" t="s">
        <v>195</v>
      </c>
      <c r="F2642">
        <v>3497.7</v>
      </c>
      <c r="G2642">
        <v>3497.7</v>
      </c>
      <c r="H2642" t="s">
        <v>196</v>
      </c>
      <c r="I2642" t="s">
        <v>197</v>
      </c>
      <c r="J2642">
        <v>3497.7</v>
      </c>
      <c r="K2642">
        <v>3497.7</v>
      </c>
      <c r="L2642" t="s">
        <v>523</v>
      </c>
      <c r="M2642" t="s">
        <v>198</v>
      </c>
      <c r="N2642" t="s">
        <v>518</v>
      </c>
      <c r="O2642">
        <v>0</v>
      </c>
      <c r="P2642" t="s">
        <v>200</v>
      </c>
      <c r="Q2642">
        <v>55156</v>
      </c>
      <c r="R2642" t="s">
        <v>201</v>
      </c>
      <c r="S2642" t="s">
        <v>202</v>
      </c>
      <c r="T2642" t="s">
        <v>203</v>
      </c>
      <c r="U2642" t="s">
        <v>4022</v>
      </c>
      <c r="V2642" t="s">
        <v>4023</v>
      </c>
      <c r="W2642" t="s">
        <v>658</v>
      </c>
    </row>
    <row r="2643" spans="1:23" x14ac:dyDescent="0.25">
      <c r="A2643" s="15">
        <v>43312</v>
      </c>
      <c r="B2643" t="s">
        <v>523</v>
      </c>
      <c r="C2643" t="s">
        <v>207</v>
      </c>
      <c r="E2643" t="s">
        <v>195</v>
      </c>
      <c r="F2643">
        <v>2759.8</v>
      </c>
      <c r="G2643">
        <v>2759.8</v>
      </c>
      <c r="H2643" t="s">
        <v>196</v>
      </c>
      <c r="I2643" t="s">
        <v>197</v>
      </c>
      <c r="J2643">
        <v>2759.8</v>
      </c>
      <c r="K2643">
        <v>2759.8</v>
      </c>
      <c r="L2643" t="s">
        <v>523</v>
      </c>
      <c r="M2643" t="s">
        <v>198</v>
      </c>
      <c r="N2643" t="s">
        <v>518</v>
      </c>
      <c r="O2643">
        <v>0</v>
      </c>
      <c r="P2643" t="s">
        <v>200</v>
      </c>
      <c r="Q2643">
        <v>55156</v>
      </c>
      <c r="R2643" t="s">
        <v>201</v>
      </c>
      <c r="S2643" t="s">
        <v>202</v>
      </c>
      <c r="T2643" t="s">
        <v>203</v>
      </c>
      <c r="U2643" t="s">
        <v>4022</v>
      </c>
      <c r="V2643" t="s">
        <v>4023</v>
      </c>
      <c r="W2643" t="s">
        <v>658</v>
      </c>
    </row>
    <row r="2644" spans="1:23" x14ac:dyDescent="0.25">
      <c r="A2644" s="15">
        <v>43312</v>
      </c>
      <c r="B2644" t="s">
        <v>523</v>
      </c>
      <c r="C2644" t="s">
        <v>194</v>
      </c>
      <c r="E2644" t="s">
        <v>195</v>
      </c>
      <c r="F2644">
        <v>16569</v>
      </c>
      <c r="G2644">
        <v>16569</v>
      </c>
      <c r="H2644" t="s">
        <v>196</v>
      </c>
      <c r="I2644" t="s">
        <v>197</v>
      </c>
      <c r="J2644">
        <v>16569</v>
      </c>
      <c r="K2644">
        <v>16569</v>
      </c>
      <c r="L2644" t="s">
        <v>523</v>
      </c>
      <c r="M2644" t="s">
        <v>198</v>
      </c>
      <c r="N2644" t="s">
        <v>518</v>
      </c>
      <c r="O2644">
        <v>0</v>
      </c>
      <c r="P2644" t="s">
        <v>200</v>
      </c>
      <c r="Q2644">
        <v>55156</v>
      </c>
      <c r="R2644" t="s">
        <v>201</v>
      </c>
      <c r="S2644" t="s">
        <v>202</v>
      </c>
      <c r="T2644" t="s">
        <v>203</v>
      </c>
      <c r="U2644" t="s">
        <v>4022</v>
      </c>
      <c r="V2644" t="s">
        <v>4023</v>
      </c>
      <c r="W2644" t="s">
        <v>658</v>
      </c>
    </row>
    <row r="2645" spans="1:23" x14ac:dyDescent="0.25">
      <c r="A2645" s="15">
        <v>43312</v>
      </c>
      <c r="B2645" t="s">
        <v>526</v>
      </c>
      <c r="C2645" t="s">
        <v>212</v>
      </c>
      <c r="E2645" t="s">
        <v>195</v>
      </c>
      <c r="F2645">
        <v>433.49</v>
      </c>
      <c r="G2645">
        <v>433.49</v>
      </c>
      <c r="H2645" t="s">
        <v>196</v>
      </c>
      <c r="I2645" t="s">
        <v>197</v>
      </c>
      <c r="J2645">
        <v>433.49</v>
      </c>
      <c r="K2645">
        <v>433.49</v>
      </c>
      <c r="L2645" t="s">
        <v>526</v>
      </c>
      <c r="M2645" t="s">
        <v>198</v>
      </c>
      <c r="N2645" t="s">
        <v>518</v>
      </c>
      <c r="O2645">
        <v>0</v>
      </c>
      <c r="P2645" t="s">
        <v>200</v>
      </c>
      <c r="Q2645">
        <v>55157</v>
      </c>
      <c r="R2645" t="s">
        <v>201</v>
      </c>
      <c r="S2645" t="s">
        <v>202</v>
      </c>
      <c r="T2645" t="s">
        <v>203</v>
      </c>
      <c r="U2645" t="s">
        <v>4022</v>
      </c>
      <c r="V2645" t="s">
        <v>4024</v>
      </c>
      <c r="W2645" t="s">
        <v>658</v>
      </c>
    </row>
    <row r="2646" spans="1:23" x14ac:dyDescent="0.25">
      <c r="A2646" s="15">
        <v>43312</v>
      </c>
      <c r="B2646" t="s">
        <v>526</v>
      </c>
      <c r="C2646" t="s">
        <v>211</v>
      </c>
      <c r="E2646" t="s">
        <v>195</v>
      </c>
      <c r="F2646">
        <v>252.83</v>
      </c>
      <c r="G2646">
        <v>252.83</v>
      </c>
      <c r="H2646" t="s">
        <v>196</v>
      </c>
      <c r="I2646" t="s">
        <v>197</v>
      </c>
      <c r="J2646">
        <v>252.83</v>
      </c>
      <c r="K2646">
        <v>252.83</v>
      </c>
      <c r="L2646" t="s">
        <v>526</v>
      </c>
      <c r="M2646" t="s">
        <v>198</v>
      </c>
      <c r="N2646" t="s">
        <v>518</v>
      </c>
      <c r="O2646">
        <v>0</v>
      </c>
      <c r="P2646" t="s">
        <v>200</v>
      </c>
      <c r="Q2646">
        <v>55157</v>
      </c>
      <c r="R2646" t="s">
        <v>201</v>
      </c>
      <c r="S2646" t="s">
        <v>202</v>
      </c>
      <c r="T2646" t="s">
        <v>203</v>
      </c>
      <c r="U2646" t="s">
        <v>4022</v>
      </c>
      <c r="V2646" t="s">
        <v>4024</v>
      </c>
      <c r="W2646" t="s">
        <v>658</v>
      </c>
    </row>
    <row r="2647" spans="1:23" x14ac:dyDescent="0.25">
      <c r="A2647" s="15">
        <v>43312</v>
      </c>
      <c r="B2647" t="s">
        <v>526</v>
      </c>
      <c r="C2647" t="s">
        <v>208</v>
      </c>
      <c r="E2647" t="s">
        <v>195</v>
      </c>
      <c r="F2647">
        <v>729.55</v>
      </c>
      <c r="G2647">
        <v>729.55</v>
      </c>
      <c r="H2647" t="s">
        <v>196</v>
      </c>
      <c r="I2647" t="s">
        <v>197</v>
      </c>
      <c r="J2647">
        <v>729.55</v>
      </c>
      <c r="K2647">
        <v>729.55</v>
      </c>
      <c r="L2647" t="s">
        <v>526</v>
      </c>
      <c r="M2647" t="s">
        <v>198</v>
      </c>
      <c r="N2647" t="s">
        <v>518</v>
      </c>
      <c r="O2647">
        <v>0</v>
      </c>
      <c r="P2647" t="s">
        <v>200</v>
      </c>
      <c r="Q2647">
        <v>55157</v>
      </c>
      <c r="R2647" t="s">
        <v>201</v>
      </c>
      <c r="S2647" t="s">
        <v>202</v>
      </c>
      <c r="T2647" t="s">
        <v>203</v>
      </c>
      <c r="U2647" t="s">
        <v>4022</v>
      </c>
      <c r="V2647" t="s">
        <v>4024</v>
      </c>
      <c r="W2647" t="s">
        <v>658</v>
      </c>
    </row>
    <row r="2648" spans="1:23" x14ac:dyDescent="0.25">
      <c r="A2648" s="15">
        <v>43312</v>
      </c>
      <c r="B2648" t="s">
        <v>526</v>
      </c>
      <c r="C2648" t="s">
        <v>207</v>
      </c>
      <c r="E2648" t="s">
        <v>195</v>
      </c>
      <c r="F2648">
        <v>988.88</v>
      </c>
      <c r="G2648">
        <v>988.88</v>
      </c>
      <c r="H2648" t="s">
        <v>196</v>
      </c>
      <c r="I2648" t="s">
        <v>197</v>
      </c>
      <c r="J2648">
        <v>988.88</v>
      </c>
      <c r="K2648">
        <v>988.88</v>
      </c>
      <c r="L2648" t="s">
        <v>526</v>
      </c>
      <c r="M2648" t="s">
        <v>198</v>
      </c>
      <c r="N2648" t="s">
        <v>518</v>
      </c>
      <c r="O2648">
        <v>0</v>
      </c>
      <c r="P2648" t="s">
        <v>200</v>
      </c>
      <c r="Q2648">
        <v>55157</v>
      </c>
      <c r="R2648" t="s">
        <v>201</v>
      </c>
      <c r="S2648" t="s">
        <v>202</v>
      </c>
      <c r="T2648" t="s">
        <v>203</v>
      </c>
      <c r="U2648" t="s">
        <v>4022</v>
      </c>
      <c r="V2648" t="s">
        <v>4024</v>
      </c>
      <c r="W2648" t="s">
        <v>658</v>
      </c>
    </row>
    <row r="2649" spans="1:23" x14ac:dyDescent="0.25">
      <c r="A2649" s="15">
        <v>43312</v>
      </c>
      <c r="B2649" t="s">
        <v>526</v>
      </c>
      <c r="C2649" t="s">
        <v>194</v>
      </c>
      <c r="E2649" t="s">
        <v>195</v>
      </c>
      <c r="F2649">
        <v>5657.87</v>
      </c>
      <c r="G2649">
        <v>5657.87</v>
      </c>
      <c r="H2649" t="s">
        <v>196</v>
      </c>
      <c r="I2649" t="s">
        <v>197</v>
      </c>
      <c r="J2649">
        <v>5657.87</v>
      </c>
      <c r="K2649">
        <v>5657.87</v>
      </c>
      <c r="L2649" t="s">
        <v>526</v>
      </c>
      <c r="M2649" t="s">
        <v>198</v>
      </c>
      <c r="N2649" t="s">
        <v>518</v>
      </c>
      <c r="O2649">
        <v>0</v>
      </c>
      <c r="P2649" t="s">
        <v>200</v>
      </c>
      <c r="Q2649">
        <v>55157</v>
      </c>
      <c r="R2649" t="s">
        <v>201</v>
      </c>
      <c r="S2649" t="s">
        <v>202</v>
      </c>
      <c r="T2649" t="s">
        <v>203</v>
      </c>
      <c r="U2649" t="s">
        <v>4022</v>
      </c>
      <c r="V2649" t="s">
        <v>4024</v>
      </c>
      <c r="W2649" t="s">
        <v>658</v>
      </c>
    </row>
    <row r="2650" spans="1:23" x14ac:dyDescent="0.25">
      <c r="A2650" s="15">
        <v>43312</v>
      </c>
      <c r="B2650" t="s">
        <v>528</v>
      </c>
      <c r="C2650" t="s">
        <v>212</v>
      </c>
      <c r="E2650" t="s">
        <v>195</v>
      </c>
      <c r="F2650">
        <v>124.4</v>
      </c>
      <c r="G2650">
        <v>124.4</v>
      </c>
      <c r="H2650" t="s">
        <v>196</v>
      </c>
      <c r="I2650" t="s">
        <v>197</v>
      </c>
      <c r="J2650">
        <v>124.4</v>
      </c>
      <c r="K2650">
        <v>124.4</v>
      </c>
      <c r="L2650" t="s">
        <v>528</v>
      </c>
      <c r="M2650" t="s">
        <v>198</v>
      </c>
      <c r="N2650" t="s">
        <v>518</v>
      </c>
      <c r="O2650">
        <v>0</v>
      </c>
      <c r="P2650" t="s">
        <v>200</v>
      </c>
      <c r="Q2650">
        <v>55158</v>
      </c>
      <c r="R2650" t="s">
        <v>201</v>
      </c>
      <c r="S2650" t="s">
        <v>202</v>
      </c>
      <c r="T2650" t="s">
        <v>203</v>
      </c>
      <c r="U2650" t="s">
        <v>4022</v>
      </c>
      <c r="V2650" t="s">
        <v>4025</v>
      </c>
      <c r="W2650" t="s">
        <v>658</v>
      </c>
    </row>
    <row r="2651" spans="1:23" x14ac:dyDescent="0.25">
      <c r="A2651" s="15">
        <v>43312</v>
      </c>
      <c r="B2651" t="s">
        <v>528</v>
      </c>
      <c r="C2651" t="s">
        <v>211</v>
      </c>
      <c r="E2651" t="s">
        <v>195</v>
      </c>
      <c r="F2651">
        <v>55.59</v>
      </c>
      <c r="G2651">
        <v>55.59</v>
      </c>
      <c r="H2651" t="s">
        <v>196</v>
      </c>
      <c r="I2651" t="s">
        <v>197</v>
      </c>
      <c r="J2651">
        <v>55.59</v>
      </c>
      <c r="K2651">
        <v>55.59</v>
      </c>
      <c r="L2651" t="s">
        <v>528</v>
      </c>
      <c r="M2651" t="s">
        <v>198</v>
      </c>
      <c r="N2651" t="s">
        <v>518</v>
      </c>
      <c r="O2651">
        <v>0</v>
      </c>
      <c r="P2651" t="s">
        <v>200</v>
      </c>
      <c r="Q2651">
        <v>55158</v>
      </c>
      <c r="R2651" t="s">
        <v>201</v>
      </c>
      <c r="S2651" t="s">
        <v>202</v>
      </c>
      <c r="T2651" t="s">
        <v>203</v>
      </c>
      <c r="U2651" t="s">
        <v>4022</v>
      </c>
      <c r="V2651" t="s">
        <v>4025</v>
      </c>
      <c r="W2651" t="s">
        <v>658</v>
      </c>
    </row>
    <row r="2652" spans="1:23" x14ac:dyDescent="0.25">
      <c r="A2652" s="15">
        <v>43312</v>
      </c>
      <c r="B2652" t="s">
        <v>528</v>
      </c>
      <c r="C2652" t="s">
        <v>208</v>
      </c>
      <c r="E2652" t="s">
        <v>195</v>
      </c>
      <c r="F2652">
        <v>221.78</v>
      </c>
      <c r="G2652">
        <v>221.78</v>
      </c>
      <c r="H2652" t="s">
        <v>196</v>
      </c>
      <c r="I2652" t="s">
        <v>197</v>
      </c>
      <c r="J2652">
        <v>221.78</v>
      </c>
      <c r="K2652">
        <v>221.78</v>
      </c>
      <c r="L2652" t="s">
        <v>528</v>
      </c>
      <c r="M2652" t="s">
        <v>198</v>
      </c>
      <c r="N2652" t="s">
        <v>518</v>
      </c>
      <c r="O2652">
        <v>0</v>
      </c>
      <c r="P2652" t="s">
        <v>200</v>
      </c>
      <c r="Q2652">
        <v>55158</v>
      </c>
      <c r="R2652" t="s">
        <v>201</v>
      </c>
      <c r="S2652" t="s">
        <v>202</v>
      </c>
      <c r="T2652" t="s">
        <v>203</v>
      </c>
      <c r="U2652" t="s">
        <v>4022</v>
      </c>
      <c r="V2652" t="s">
        <v>4025</v>
      </c>
      <c r="W2652" t="s">
        <v>658</v>
      </c>
    </row>
    <row r="2653" spans="1:23" x14ac:dyDescent="0.25">
      <c r="A2653" s="15">
        <v>43312</v>
      </c>
      <c r="B2653" t="s">
        <v>528</v>
      </c>
      <c r="C2653" t="s">
        <v>207</v>
      </c>
      <c r="E2653" t="s">
        <v>195</v>
      </c>
      <c r="F2653">
        <v>251.38</v>
      </c>
      <c r="G2653">
        <v>251.38</v>
      </c>
      <c r="H2653" t="s">
        <v>196</v>
      </c>
      <c r="I2653" t="s">
        <v>197</v>
      </c>
      <c r="J2653">
        <v>251.38</v>
      </c>
      <c r="K2653">
        <v>251.38</v>
      </c>
      <c r="L2653" t="s">
        <v>528</v>
      </c>
      <c r="M2653" t="s">
        <v>198</v>
      </c>
      <c r="N2653" t="s">
        <v>518</v>
      </c>
      <c r="O2653">
        <v>0</v>
      </c>
      <c r="P2653" t="s">
        <v>200</v>
      </c>
      <c r="Q2653">
        <v>55158</v>
      </c>
      <c r="R2653" t="s">
        <v>201</v>
      </c>
      <c r="S2653" t="s">
        <v>202</v>
      </c>
      <c r="T2653" t="s">
        <v>203</v>
      </c>
      <c r="U2653" t="s">
        <v>4022</v>
      </c>
      <c r="V2653" t="s">
        <v>4025</v>
      </c>
      <c r="W2653" t="s">
        <v>658</v>
      </c>
    </row>
    <row r="2654" spans="1:23" x14ac:dyDescent="0.25">
      <c r="A2654" s="15">
        <v>43312</v>
      </c>
      <c r="B2654" t="s">
        <v>528</v>
      </c>
      <c r="C2654" t="s">
        <v>194</v>
      </c>
      <c r="E2654" t="s">
        <v>195</v>
      </c>
      <c r="F2654">
        <v>1419.96</v>
      </c>
      <c r="G2654">
        <v>1419.96</v>
      </c>
      <c r="H2654" t="s">
        <v>196</v>
      </c>
      <c r="I2654" t="s">
        <v>197</v>
      </c>
      <c r="J2654">
        <v>1419.96</v>
      </c>
      <c r="K2654">
        <v>1419.96</v>
      </c>
      <c r="L2654" t="s">
        <v>528</v>
      </c>
      <c r="M2654" t="s">
        <v>198</v>
      </c>
      <c r="N2654" t="s">
        <v>518</v>
      </c>
      <c r="O2654">
        <v>0</v>
      </c>
      <c r="P2654" t="s">
        <v>200</v>
      </c>
      <c r="Q2654">
        <v>55158</v>
      </c>
      <c r="R2654" t="s">
        <v>201</v>
      </c>
      <c r="S2654" t="s">
        <v>202</v>
      </c>
      <c r="T2654" t="s">
        <v>203</v>
      </c>
      <c r="U2654" t="s">
        <v>4022</v>
      </c>
      <c r="V2654" t="s">
        <v>4025</v>
      </c>
      <c r="W2654" t="s">
        <v>658</v>
      </c>
    </row>
    <row r="2655" spans="1:23" x14ac:dyDescent="0.25">
      <c r="A2655" s="15">
        <v>43312</v>
      </c>
      <c r="B2655" t="s">
        <v>530</v>
      </c>
      <c r="C2655" t="s">
        <v>212</v>
      </c>
      <c r="E2655" t="s">
        <v>195</v>
      </c>
      <c r="F2655">
        <v>222.26</v>
      </c>
      <c r="G2655">
        <v>222.26</v>
      </c>
      <c r="H2655" t="s">
        <v>196</v>
      </c>
      <c r="I2655" t="s">
        <v>197</v>
      </c>
      <c r="J2655">
        <v>222.26</v>
      </c>
      <c r="K2655">
        <v>222.26</v>
      </c>
      <c r="L2655" t="s">
        <v>530</v>
      </c>
      <c r="M2655" t="s">
        <v>198</v>
      </c>
      <c r="N2655" t="s">
        <v>518</v>
      </c>
      <c r="O2655">
        <v>0</v>
      </c>
      <c r="P2655" t="s">
        <v>200</v>
      </c>
      <c r="Q2655">
        <v>55159</v>
      </c>
      <c r="R2655" t="s">
        <v>201</v>
      </c>
      <c r="S2655" t="s">
        <v>202</v>
      </c>
      <c r="T2655" t="s">
        <v>203</v>
      </c>
      <c r="U2655" t="s">
        <v>4022</v>
      </c>
      <c r="V2655" t="s">
        <v>4026</v>
      </c>
      <c r="W2655" t="s">
        <v>658</v>
      </c>
    </row>
    <row r="2656" spans="1:23" x14ac:dyDescent="0.25">
      <c r="A2656" s="15">
        <v>43312</v>
      </c>
      <c r="B2656" t="s">
        <v>530</v>
      </c>
      <c r="C2656" t="s">
        <v>211</v>
      </c>
      <c r="E2656" t="s">
        <v>195</v>
      </c>
      <c r="F2656">
        <v>444.52</v>
      </c>
      <c r="G2656">
        <v>444.52</v>
      </c>
      <c r="H2656" t="s">
        <v>196</v>
      </c>
      <c r="I2656" t="s">
        <v>197</v>
      </c>
      <c r="J2656">
        <v>444.52</v>
      </c>
      <c r="K2656">
        <v>444.52</v>
      </c>
      <c r="L2656" t="s">
        <v>530</v>
      </c>
      <c r="M2656" t="s">
        <v>198</v>
      </c>
      <c r="N2656" t="s">
        <v>518</v>
      </c>
      <c r="O2656">
        <v>0</v>
      </c>
      <c r="P2656" t="s">
        <v>200</v>
      </c>
      <c r="Q2656">
        <v>55159</v>
      </c>
      <c r="R2656" t="s">
        <v>201</v>
      </c>
      <c r="S2656" t="s">
        <v>202</v>
      </c>
      <c r="T2656" t="s">
        <v>203</v>
      </c>
      <c r="U2656" t="s">
        <v>4022</v>
      </c>
      <c r="V2656" t="s">
        <v>4026</v>
      </c>
      <c r="W2656" t="s">
        <v>658</v>
      </c>
    </row>
    <row r="2657" spans="1:23" x14ac:dyDescent="0.25">
      <c r="A2657" s="15">
        <v>43312</v>
      </c>
      <c r="B2657" t="s">
        <v>530</v>
      </c>
      <c r="C2657" t="s">
        <v>207</v>
      </c>
      <c r="E2657" t="s">
        <v>195</v>
      </c>
      <c r="F2657">
        <v>222.26</v>
      </c>
      <c r="G2657">
        <v>222.26</v>
      </c>
      <c r="H2657" t="s">
        <v>196</v>
      </c>
      <c r="I2657" t="s">
        <v>197</v>
      </c>
      <c r="J2657">
        <v>222.26</v>
      </c>
      <c r="K2657">
        <v>222.26</v>
      </c>
      <c r="L2657" t="s">
        <v>530</v>
      </c>
      <c r="M2657" t="s">
        <v>198</v>
      </c>
      <c r="N2657" t="s">
        <v>518</v>
      </c>
      <c r="O2657">
        <v>0</v>
      </c>
      <c r="P2657" t="s">
        <v>200</v>
      </c>
      <c r="Q2657">
        <v>55159</v>
      </c>
      <c r="R2657" t="s">
        <v>201</v>
      </c>
      <c r="S2657" t="s">
        <v>202</v>
      </c>
      <c r="T2657" t="s">
        <v>203</v>
      </c>
      <c r="U2657" t="s">
        <v>4022</v>
      </c>
      <c r="V2657" t="s">
        <v>4026</v>
      </c>
      <c r="W2657" t="s">
        <v>658</v>
      </c>
    </row>
    <row r="2658" spans="1:23" x14ac:dyDescent="0.25">
      <c r="A2658" s="15">
        <v>43312</v>
      </c>
      <c r="B2658" t="s">
        <v>530</v>
      </c>
      <c r="C2658" t="s">
        <v>194</v>
      </c>
      <c r="E2658" t="s">
        <v>195</v>
      </c>
      <c r="F2658">
        <v>1222.43</v>
      </c>
      <c r="G2658">
        <v>1222.43</v>
      </c>
      <c r="H2658" t="s">
        <v>196</v>
      </c>
      <c r="I2658" t="s">
        <v>197</v>
      </c>
      <c r="J2658">
        <v>1222.43</v>
      </c>
      <c r="K2658">
        <v>1222.43</v>
      </c>
      <c r="L2658" t="s">
        <v>530</v>
      </c>
      <c r="M2658" t="s">
        <v>198</v>
      </c>
      <c r="N2658" t="s">
        <v>518</v>
      </c>
      <c r="O2658">
        <v>0</v>
      </c>
      <c r="P2658" t="s">
        <v>200</v>
      </c>
      <c r="Q2658">
        <v>55159</v>
      </c>
      <c r="R2658" t="s">
        <v>201</v>
      </c>
      <c r="S2658" t="s">
        <v>202</v>
      </c>
      <c r="T2658" t="s">
        <v>203</v>
      </c>
      <c r="U2658" t="s">
        <v>4022</v>
      </c>
      <c r="V2658" t="s">
        <v>4026</v>
      </c>
      <c r="W2658" t="s">
        <v>658</v>
      </c>
    </row>
    <row r="2659" spans="1:23" x14ac:dyDescent="0.25">
      <c r="A2659" s="15">
        <v>43312</v>
      </c>
      <c r="B2659" t="s">
        <v>532</v>
      </c>
      <c r="C2659" t="s">
        <v>212</v>
      </c>
      <c r="E2659" t="s">
        <v>195</v>
      </c>
      <c r="F2659">
        <v>145.91999999999999</v>
      </c>
      <c r="G2659">
        <v>145.91999999999999</v>
      </c>
      <c r="H2659" t="s">
        <v>196</v>
      </c>
      <c r="I2659" t="s">
        <v>197</v>
      </c>
      <c r="J2659">
        <v>145.91999999999999</v>
      </c>
      <c r="K2659">
        <v>145.91999999999999</v>
      </c>
      <c r="L2659" t="s">
        <v>532</v>
      </c>
      <c r="M2659" t="s">
        <v>198</v>
      </c>
      <c r="N2659" t="s">
        <v>518</v>
      </c>
      <c r="O2659">
        <v>0</v>
      </c>
      <c r="P2659" t="s">
        <v>200</v>
      </c>
      <c r="Q2659">
        <v>55160</v>
      </c>
      <c r="R2659" t="s">
        <v>201</v>
      </c>
      <c r="S2659" t="s">
        <v>202</v>
      </c>
      <c r="T2659" t="s">
        <v>203</v>
      </c>
      <c r="U2659" t="s">
        <v>4022</v>
      </c>
      <c r="V2659" t="s">
        <v>4027</v>
      </c>
      <c r="W2659" t="s">
        <v>658</v>
      </c>
    </row>
    <row r="2660" spans="1:23" x14ac:dyDescent="0.25">
      <c r="A2660" s="15">
        <v>43312</v>
      </c>
      <c r="B2660" t="s">
        <v>532</v>
      </c>
      <c r="C2660" t="s">
        <v>211</v>
      </c>
      <c r="E2660" t="s">
        <v>195</v>
      </c>
      <c r="F2660">
        <v>90.12</v>
      </c>
      <c r="G2660">
        <v>90.12</v>
      </c>
      <c r="H2660" t="s">
        <v>196</v>
      </c>
      <c r="I2660" t="s">
        <v>197</v>
      </c>
      <c r="J2660">
        <v>90.12</v>
      </c>
      <c r="K2660">
        <v>90.12</v>
      </c>
      <c r="L2660" t="s">
        <v>532</v>
      </c>
      <c r="M2660" t="s">
        <v>198</v>
      </c>
      <c r="N2660" t="s">
        <v>518</v>
      </c>
      <c r="O2660">
        <v>0</v>
      </c>
      <c r="P2660" t="s">
        <v>200</v>
      </c>
      <c r="Q2660">
        <v>55160</v>
      </c>
      <c r="R2660" t="s">
        <v>201</v>
      </c>
      <c r="S2660" t="s">
        <v>202</v>
      </c>
      <c r="T2660" t="s">
        <v>203</v>
      </c>
      <c r="U2660" t="s">
        <v>4022</v>
      </c>
      <c r="V2660" t="s">
        <v>4027</v>
      </c>
      <c r="W2660" t="s">
        <v>658</v>
      </c>
    </row>
    <row r="2661" spans="1:23" x14ac:dyDescent="0.25">
      <c r="A2661" s="15">
        <v>43312</v>
      </c>
      <c r="B2661" t="s">
        <v>532</v>
      </c>
      <c r="C2661" t="s">
        <v>208</v>
      </c>
      <c r="E2661" t="s">
        <v>195</v>
      </c>
      <c r="F2661">
        <v>278.95999999999998</v>
      </c>
      <c r="G2661">
        <v>278.95999999999998</v>
      </c>
      <c r="H2661" t="s">
        <v>196</v>
      </c>
      <c r="I2661" t="s">
        <v>197</v>
      </c>
      <c r="J2661">
        <v>278.95999999999998</v>
      </c>
      <c r="K2661">
        <v>278.95999999999998</v>
      </c>
      <c r="L2661" t="s">
        <v>532</v>
      </c>
      <c r="M2661" t="s">
        <v>198</v>
      </c>
      <c r="N2661" t="s">
        <v>518</v>
      </c>
      <c r="O2661">
        <v>0</v>
      </c>
      <c r="P2661" t="s">
        <v>200</v>
      </c>
      <c r="Q2661">
        <v>55160</v>
      </c>
      <c r="R2661" t="s">
        <v>201</v>
      </c>
      <c r="S2661" t="s">
        <v>202</v>
      </c>
      <c r="T2661" t="s">
        <v>203</v>
      </c>
      <c r="U2661" t="s">
        <v>4022</v>
      </c>
      <c r="V2661" t="s">
        <v>4027</v>
      </c>
      <c r="W2661" t="s">
        <v>658</v>
      </c>
    </row>
    <row r="2662" spans="1:23" x14ac:dyDescent="0.25">
      <c r="A2662" s="15">
        <v>43312</v>
      </c>
      <c r="B2662" t="s">
        <v>532</v>
      </c>
      <c r="C2662" t="s">
        <v>207</v>
      </c>
      <c r="E2662" t="s">
        <v>195</v>
      </c>
      <c r="F2662">
        <v>150.5</v>
      </c>
      <c r="G2662">
        <v>150.5</v>
      </c>
      <c r="H2662" t="s">
        <v>196</v>
      </c>
      <c r="I2662" t="s">
        <v>197</v>
      </c>
      <c r="J2662">
        <v>150.5</v>
      </c>
      <c r="K2662">
        <v>150.5</v>
      </c>
      <c r="L2662" t="s">
        <v>532</v>
      </c>
      <c r="M2662" t="s">
        <v>198</v>
      </c>
      <c r="N2662" t="s">
        <v>518</v>
      </c>
      <c r="O2662">
        <v>0</v>
      </c>
      <c r="P2662" t="s">
        <v>200</v>
      </c>
      <c r="Q2662">
        <v>55160</v>
      </c>
      <c r="R2662" t="s">
        <v>201</v>
      </c>
      <c r="S2662" t="s">
        <v>202</v>
      </c>
      <c r="T2662" t="s">
        <v>203</v>
      </c>
      <c r="U2662" t="s">
        <v>4022</v>
      </c>
      <c r="V2662" t="s">
        <v>4027</v>
      </c>
      <c r="W2662" t="s">
        <v>658</v>
      </c>
    </row>
    <row r="2663" spans="1:23" x14ac:dyDescent="0.25">
      <c r="A2663" s="15">
        <v>43312</v>
      </c>
      <c r="B2663" t="s">
        <v>532</v>
      </c>
      <c r="C2663" t="s">
        <v>194</v>
      </c>
      <c r="E2663" t="s">
        <v>195</v>
      </c>
      <c r="F2663">
        <v>623.5</v>
      </c>
      <c r="G2663">
        <v>623.5</v>
      </c>
      <c r="H2663" t="s">
        <v>196</v>
      </c>
      <c r="I2663" t="s">
        <v>197</v>
      </c>
      <c r="J2663">
        <v>623.5</v>
      </c>
      <c r="K2663">
        <v>623.5</v>
      </c>
      <c r="L2663" t="s">
        <v>532</v>
      </c>
      <c r="M2663" t="s">
        <v>198</v>
      </c>
      <c r="N2663" t="s">
        <v>518</v>
      </c>
      <c r="O2663">
        <v>0</v>
      </c>
      <c r="P2663" t="s">
        <v>200</v>
      </c>
      <c r="Q2663">
        <v>55160</v>
      </c>
      <c r="R2663" t="s">
        <v>201</v>
      </c>
      <c r="S2663" t="s">
        <v>202</v>
      </c>
      <c r="T2663" t="s">
        <v>203</v>
      </c>
      <c r="U2663" t="s">
        <v>4022</v>
      </c>
      <c r="V2663" t="s">
        <v>4027</v>
      </c>
      <c r="W2663" t="s">
        <v>658</v>
      </c>
    </row>
    <row r="2664" spans="1:23" x14ac:dyDescent="0.25">
      <c r="A2664" s="15">
        <v>43312</v>
      </c>
      <c r="B2664" t="s">
        <v>490</v>
      </c>
      <c r="C2664" t="s">
        <v>207</v>
      </c>
      <c r="E2664" t="s">
        <v>195</v>
      </c>
      <c r="F2664">
        <v>2343.5500000000002</v>
      </c>
      <c r="G2664">
        <v>2343.5500000000002</v>
      </c>
      <c r="H2664" t="s">
        <v>196</v>
      </c>
      <c r="I2664" t="s">
        <v>197</v>
      </c>
      <c r="J2664">
        <v>2343.5500000000002</v>
      </c>
      <c r="K2664">
        <v>2343.5500000000002</v>
      </c>
      <c r="L2664" t="s">
        <v>490</v>
      </c>
      <c r="M2664" t="s">
        <v>198</v>
      </c>
      <c r="N2664" t="s">
        <v>199</v>
      </c>
      <c r="O2664">
        <v>0</v>
      </c>
      <c r="P2664" t="s">
        <v>200</v>
      </c>
      <c r="Q2664">
        <v>55163</v>
      </c>
      <c r="R2664" t="s">
        <v>201</v>
      </c>
      <c r="S2664" t="s">
        <v>202</v>
      </c>
      <c r="T2664" t="s">
        <v>203</v>
      </c>
      <c r="U2664" t="s">
        <v>4028</v>
      </c>
      <c r="V2664" t="s">
        <v>4029</v>
      </c>
      <c r="W2664" t="s">
        <v>658</v>
      </c>
    </row>
    <row r="2665" spans="1:23" x14ac:dyDescent="0.25">
      <c r="A2665" s="15">
        <v>43312</v>
      </c>
      <c r="B2665" t="s">
        <v>490</v>
      </c>
      <c r="C2665" t="s">
        <v>194</v>
      </c>
      <c r="E2665" t="s">
        <v>195</v>
      </c>
      <c r="F2665">
        <v>491.7</v>
      </c>
      <c r="G2665">
        <v>491.7</v>
      </c>
      <c r="H2665" t="s">
        <v>196</v>
      </c>
      <c r="I2665" t="s">
        <v>197</v>
      </c>
      <c r="J2665">
        <v>491.7</v>
      </c>
      <c r="K2665">
        <v>491.7</v>
      </c>
      <c r="L2665" t="s">
        <v>490</v>
      </c>
      <c r="M2665" t="s">
        <v>198</v>
      </c>
      <c r="N2665" t="s">
        <v>199</v>
      </c>
      <c r="O2665">
        <v>0</v>
      </c>
      <c r="P2665" t="s">
        <v>200</v>
      </c>
      <c r="Q2665">
        <v>55168</v>
      </c>
      <c r="R2665" t="s">
        <v>201</v>
      </c>
      <c r="S2665" t="s">
        <v>202</v>
      </c>
      <c r="T2665" t="s">
        <v>203</v>
      </c>
      <c r="U2665" t="s">
        <v>4030</v>
      </c>
      <c r="V2665" t="s">
        <v>4031</v>
      </c>
      <c r="W2665" t="s">
        <v>658</v>
      </c>
    </row>
    <row r="2666" spans="1:23" x14ac:dyDescent="0.25">
      <c r="A2666" s="15">
        <v>43312</v>
      </c>
      <c r="B2666" t="s">
        <v>490</v>
      </c>
      <c r="C2666" t="s">
        <v>194</v>
      </c>
      <c r="E2666" t="s">
        <v>195</v>
      </c>
      <c r="F2666">
        <v>1541</v>
      </c>
      <c r="G2666">
        <v>1541</v>
      </c>
      <c r="H2666" t="s">
        <v>196</v>
      </c>
      <c r="I2666" t="s">
        <v>197</v>
      </c>
      <c r="J2666">
        <v>1541</v>
      </c>
      <c r="K2666">
        <v>1541</v>
      </c>
      <c r="L2666" t="s">
        <v>490</v>
      </c>
      <c r="M2666" t="s">
        <v>198</v>
      </c>
      <c r="N2666" t="s">
        <v>199</v>
      </c>
      <c r="O2666">
        <v>0</v>
      </c>
      <c r="P2666" t="s">
        <v>200</v>
      </c>
      <c r="Q2666">
        <v>55169</v>
      </c>
      <c r="R2666" t="s">
        <v>201</v>
      </c>
      <c r="S2666" t="s">
        <v>202</v>
      </c>
      <c r="T2666" t="s">
        <v>203</v>
      </c>
      <c r="U2666" t="s">
        <v>4032</v>
      </c>
      <c r="V2666" t="s">
        <v>4033</v>
      </c>
      <c r="W2666" t="s">
        <v>658</v>
      </c>
    </row>
    <row r="2667" spans="1:23" x14ac:dyDescent="0.25">
      <c r="A2667" s="15">
        <v>43312</v>
      </c>
      <c r="B2667" t="s">
        <v>490</v>
      </c>
      <c r="C2667" t="s">
        <v>194</v>
      </c>
      <c r="E2667" t="s">
        <v>195</v>
      </c>
      <c r="F2667">
        <v>2065.6</v>
      </c>
      <c r="G2667">
        <v>2065.6</v>
      </c>
      <c r="H2667" t="s">
        <v>196</v>
      </c>
      <c r="I2667" t="s">
        <v>197</v>
      </c>
      <c r="J2667">
        <v>2065.6</v>
      </c>
      <c r="K2667">
        <v>2065.6</v>
      </c>
      <c r="L2667" t="s">
        <v>490</v>
      </c>
      <c r="M2667" t="s">
        <v>198</v>
      </c>
      <c r="N2667" t="s">
        <v>199</v>
      </c>
      <c r="O2667">
        <v>0</v>
      </c>
      <c r="P2667" t="s">
        <v>200</v>
      </c>
      <c r="Q2667">
        <v>55170</v>
      </c>
      <c r="R2667" t="s">
        <v>201</v>
      </c>
      <c r="S2667" t="s">
        <v>202</v>
      </c>
      <c r="T2667" t="s">
        <v>203</v>
      </c>
      <c r="U2667" t="s">
        <v>4034</v>
      </c>
      <c r="V2667" t="s">
        <v>4035</v>
      </c>
      <c r="W2667" t="s">
        <v>658</v>
      </c>
    </row>
    <row r="2668" spans="1:23" x14ac:dyDescent="0.25">
      <c r="A2668" s="15">
        <v>43312</v>
      </c>
      <c r="B2668" t="s">
        <v>490</v>
      </c>
      <c r="C2668" t="s">
        <v>194</v>
      </c>
      <c r="E2668" t="s">
        <v>195</v>
      </c>
      <c r="F2668">
        <v>1225.75</v>
      </c>
      <c r="G2668">
        <v>1225.75</v>
      </c>
      <c r="H2668" t="s">
        <v>196</v>
      </c>
      <c r="I2668" t="s">
        <v>197</v>
      </c>
      <c r="J2668">
        <v>1225.75</v>
      </c>
      <c r="K2668">
        <v>1225.75</v>
      </c>
      <c r="L2668" t="s">
        <v>490</v>
      </c>
      <c r="M2668" t="s">
        <v>198</v>
      </c>
      <c r="N2668" t="s">
        <v>199</v>
      </c>
      <c r="O2668">
        <v>0</v>
      </c>
      <c r="P2668" t="s">
        <v>200</v>
      </c>
      <c r="Q2668">
        <v>55171</v>
      </c>
      <c r="R2668" t="s">
        <v>201</v>
      </c>
      <c r="S2668" t="s">
        <v>202</v>
      </c>
      <c r="T2668" t="s">
        <v>203</v>
      </c>
      <c r="U2668" t="s">
        <v>4036</v>
      </c>
      <c r="V2668" t="s">
        <v>4037</v>
      </c>
      <c r="W2668" t="s">
        <v>658</v>
      </c>
    </row>
    <row r="2669" spans="1:23" x14ac:dyDescent="0.25">
      <c r="A2669" s="15">
        <v>43312</v>
      </c>
      <c r="B2669" t="s">
        <v>490</v>
      </c>
      <c r="C2669" t="s">
        <v>194</v>
      </c>
      <c r="E2669" t="s">
        <v>195</v>
      </c>
      <c r="F2669">
        <v>3183.1</v>
      </c>
      <c r="G2669">
        <v>3183.1</v>
      </c>
      <c r="H2669" t="s">
        <v>196</v>
      </c>
      <c r="I2669" t="s">
        <v>197</v>
      </c>
      <c r="J2669">
        <v>3183.1</v>
      </c>
      <c r="K2669">
        <v>3183.1</v>
      </c>
      <c r="L2669" t="s">
        <v>490</v>
      </c>
      <c r="M2669" t="s">
        <v>198</v>
      </c>
      <c r="N2669" t="s">
        <v>199</v>
      </c>
      <c r="O2669">
        <v>0</v>
      </c>
      <c r="P2669" t="s">
        <v>200</v>
      </c>
      <c r="Q2669">
        <v>55172</v>
      </c>
      <c r="R2669" t="s">
        <v>201</v>
      </c>
      <c r="S2669" t="s">
        <v>202</v>
      </c>
      <c r="T2669" t="s">
        <v>203</v>
      </c>
      <c r="U2669" t="s">
        <v>4038</v>
      </c>
      <c r="V2669" t="s">
        <v>4039</v>
      </c>
      <c r="W2669" t="s">
        <v>658</v>
      </c>
    </row>
    <row r="2670" spans="1:23" x14ac:dyDescent="0.25">
      <c r="A2670" s="15">
        <v>43312</v>
      </c>
      <c r="B2670" t="s">
        <v>490</v>
      </c>
      <c r="C2670" t="s">
        <v>194</v>
      </c>
      <c r="E2670" t="s">
        <v>195</v>
      </c>
      <c r="F2670">
        <v>1495</v>
      </c>
      <c r="G2670">
        <v>1495</v>
      </c>
      <c r="H2670" t="s">
        <v>196</v>
      </c>
      <c r="I2670" t="s">
        <v>197</v>
      </c>
      <c r="J2670">
        <v>1495</v>
      </c>
      <c r="K2670">
        <v>1495</v>
      </c>
      <c r="L2670" t="s">
        <v>490</v>
      </c>
      <c r="M2670" t="s">
        <v>198</v>
      </c>
      <c r="N2670" t="s">
        <v>199</v>
      </c>
      <c r="O2670">
        <v>0</v>
      </c>
      <c r="P2670" t="s">
        <v>200</v>
      </c>
      <c r="Q2670">
        <v>55173</v>
      </c>
      <c r="R2670" t="s">
        <v>201</v>
      </c>
      <c r="S2670" t="s">
        <v>202</v>
      </c>
      <c r="T2670" t="s">
        <v>203</v>
      </c>
      <c r="U2670" t="s">
        <v>4040</v>
      </c>
      <c r="V2670" t="s">
        <v>4041</v>
      </c>
      <c r="W2670" t="s">
        <v>658</v>
      </c>
    </row>
    <row r="2671" spans="1:23" x14ac:dyDescent="0.25">
      <c r="A2671" s="15">
        <v>43312</v>
      </c>
      <c r="B2671" t="s">
        <v>490</v>
      </c>
      <c r="C2671" t="s">
        <v>194</v>
      </c>
      <c r="E2671" t="s">
        <v>195</v>
      </c>
      <c r="F2671">
        <v>867</v>
      </c>
      <c r="G2671">
        <v>867</v>
      </c>
      <c r="H2671" t="s">
        <v>196</v>
      </c>
      <c r="I2671" t="s">
        <v>197</v>
      </c>
      <c r="J2671">
        <v>867</v>
      </c>
      <c r="K2671">
        <v>867</v>
      </c>
      <c r="L2671" t="s">
        <v>490</v>
      </c>
      <c r="M2671" t="s">
        <v>198</v>
      </c>
      <c r="N2671" t="s">
        <v>199</v>
      </c>
      <c r="O2671">
        <v>0</v>
      </c>
      <c r="P2671" t="s">
        <v>200</v>
      </c>
      <c r="Q2671">
        <v>55177</v>
      </c>
      <c r="R2671" t="s">
        <v>201</v>
      </c>
      <c r="S2671" t="s">
        <v>202</v>
      </c>
      <c r="T2671" t="s">
        <v>203</v>
      </c>
      <c r="U2671" t="s">
        <v>4042</v>
      </c>
      <c r="V2671" t="s">
        <v>4043</v>
      </c>
      <c r="W2671" t="s">
        <v>658</v>
      </c>
    </row>
    <row r="2672" spans="1:23" x14ac:dyDescent="0.25">
      <c r="A2672" s="15">
        <v>43312</v>
      </c>
      <c r="B2672" t="s">
        <v>490</v>
      </c>
      <c r="C2672" t="s">
        <v>194</v>
      </c>
      <c r="E2672" t="s">
        <v>195</v>
      </c>
      <c r="F2672">
        <v>2061</v>
      </c>
      <c r="G2672">
        <v>2061</v>
      </c>
      <c r="H2672" t="s">
        <v>196</v>
      </c>
      <c r="I2672" t="s">
        <v>197</v>
      </c>
      <c r="J2672">
        <v>2061</v>
      </c>
      <c r="K2672">
        <v>2061</v>
      </c>
      <c r="L2672" t="s">
        <v>490</v>
      </c>
      <c r="M2672" t="s">
        <v>198</v>
      </c>
      <c r="N2672" t="s">
        <v>199</v>
      </c>
      <c r="O2672">
        <v>0</v>
      </c>
      <c r="P2672" t="s">
        <v>200</v>
      </c>
      <c r="Q2672">
        <v>55178</v>
      </c>
      <c r="R2672" t="s">
        <v>201</v>
      </c>
      <c r="S2672" t="s">
        <v>202</v>
      </c>
      <c r="T2672" t="s">
        <v>203</v>
      </c>
      <c r="U2672" t="s">
        <v>4044</v>
      </c>
      <c r="V2672" t="s">
        <v>4045</v>
      </c>
      <c r="W2672" t="s">
        <v>658</v>
      </c>
    </row>
    <row r="2673" spans="1:23" x14ac:dyDescent="0.25">
      <c r="A2673" s="15">
        <v>43312</v>
      </c>
      <c r="B2673" t="s">
        <v>458</v>
      </c>
      <c r="C2673" t="s">
        <v>194</v>
      </c>
      <c r="E2673" t="s">
        <v>195</v>
      </c>
      <c r="F2673">
        <v>269</v>
      </c>
      <c r="G2673">
        <v>269</v>
      </c>
      <c r="H2673" t="s">
        <v>196</v>
      </c>
      <c r="I2673" t="s">
        <v>197</v>
      </c>
      <c r="J2673">
        <v>269</v>
      </c>
      <c r="K2673">
        <v>269</v>
      </c>
      <c r="L2673" t="s">
        <v>458</v>
      </c>
      <c r="M2673" t="s">
        <v>198</v>
      </c>
      <c r="N2673" t="s">
        <v>199</v>
      </c>
      <c r="O2673">
        <v>0</v>
      </c>
      <c r="P2673" t="s">
        <v>200</v>
      </c>
      <c r="Q2673">
        <v>55179</v>
      </c>
      <c r="R2673" t="s">
        <v>201</v>
      </c>
      <c r="S2673" t="s">
        <v>202</v>
      </c>
      <c r="T2673" t="s">
        <v>203</v>
      </c>
      <c r="U2673" t="s">
        <v>4046</v>
      </c>
      <c r="V2673" t="s">
        <v>4047</v>
      </c>
      <c r="W2673" t="s">
        <v>658</v>
      </c>
    </row>
    <row r="2674" spans="1:23" x14ac:dyDescent="0.25">
      <c r="A2674" s="15">
        <v>43312</v>
      </c>
      <c r="B2674" t="s">
        <v>555</v>
      </c>
      <c r="C2674" t="s">
        <v>194</v>
      </c>
      <c r="E2674" t="s">
        <v>195</v>
      </c>
      <c r="F2674">
        <v>187.02</v>
      </c>
      <c r="G2674">
        <v>187.02</v>
      </c>
      <c r="H2674" t="s">
        <v>196</v>
      </c>
      <c r="I2674" t="s">
        <v>218</v>
      </c>
      <c r="J2674">
        <v>187.02</v>
      </c>
      <c r="K2674">
        <v>187.02</v>
      </c>
      <c r="L2674" t="s">
        <v>555</v>
      </c>
      <c r="M2674" t="s">
        <v>198</v>
      </c>
      <c r="N2674" t="s">
        <v>199</v>
      </c>
      <c r="O2674">
        <v>0</v>
      </c>
      <c r="P2674" t="s">
        <v>200</v>
      </c>
      <c r="Q2674">
        <v>55196</v>
      </c>
      <c r="R2674" t="s">
        <v>201</v>
      </c>
      <c r="S2674" t="s">
        <v>202</v>
      </c>
      <c r="T2674" t="s">
        <v>203</v>
      </c>
      <c r="U2674" t="s">
        <v>4048</v>
      </c>
      <c r="V2674" t="s">
        <v>4049</v>
      </c>
      <c r="W2674" t="s">
        <v>658</v>
      </c>
    </row>
    <row r="2675" spans="1:23" x14ac:dyDescent="0.25">
      <c r="A2675" s="15">
        <v>43312</v>
      </c>
      <c r="B2675" t="s">
        <v>475</v>
      </c>
      <c r="C2675" t="s">
        <v>222</v>
      </c>
      <c r="E2675" t="s">
        <v>195</v>
      </c>
      <c r="F2675">
        <v>936</v>
      </c>
      <c r="G2675">
        <v>936</v>
      </c>
      <c r="H2675" t="s">
        <v>196</v>
      </c>
      <c r="I2675" t="s">
        <v>197</v>
      </c>
      <c r="J2675">
        <v>936</v>
      </c>
      <c r="K2675">
        <v>936</v>
      </c>
      <c r="L2675" t="s">
        <v>475</v>
      </c>
      <c r="M2675" t="s">
        <v>198</v>
      </c>
      <c r="N2675" t="s">
        <v>199</v>
      </c>
      <c r="O2675">
        <v>0</v>
      </c>
      <c r="P2675" t="s">
        <v>200</v>
      </c>
      <c r="Q2675">
        <v>55204</v>
      </c>
      <c r="R2675" t="s">
        <v>201</v>
      </c>
      <c r="S2675" t="s">
        <v>202</v>
      </c>
      <c r="T2675" t="s">
        <v>203</v>
      </c>
      <c r="U2675" t="s">
        <v>4050</v>
      </c>
      <c r="V2675" t="s">
        <v>4051</v>
      </c>
      <c r="W2675" t="s">
        <v>658</v>
      </c>
    </row>
    <row r="2676" spans="1:23" x14ac:dyDescent="0.25">
      <c r="A2676" s="15">
        <v>43312</v>
      </c>
      <c r="B2676" t="s">
        <v>555</v>
      </c>
      <c r="C2676" t="s">
        <v>207</v>
      </c>
      <c r="E2676" t="s">
        <v>195</v>
      </c>
      <c r="F2676">
        <v>54.29</v>
      </c>
      <c r="G2676">
        <v>54.29</v>
      </c>
      <c r="H2676" t="s">
        <v>196</v>
      </c>
      <c r="I2676" t="s">
        <v>218</v>
      </c>
      <c r="J2676">
        <v>54.29</v>
      </c>
      <c r="K2676">
        <v>54.29</v>
      </c>
      <c r="L2676" t="s">
        <v>555</v>
      </c>
      <c r="M2676" t="s">
        <v>198</v>
      </c>
      <c r="N2676" t="s">
        <v>199</v>
      </c>
      <c r="O2676">
        <v>0</v>
      </c>
      <c r="P2676" t="s">
        <v>200</v>
      </c>
      <c r="Q2676">
        <v>55590</v>
      </c>
      <c r="R2676" t="s">
        <v>201</v>
      </c>
      <c r="S2676" t="s">
        <v>202</v>
      </c>
      <c r="T2676" t="s">
        <v>203</v>
      </c>
      <c r="U2676" t="s">
        <v>4052</v>
      </c>
      <c r="V2676" t="s">
        <v>4053</v>
      </c>
      <c r="W2676" t="s">
        <v>658</v>
      </c>
    </row>
    <row r="2677" spans="1:23" x14ac:dyDescent="0.25">
      <c r="A2677" s="15">
        <v>43312</v>
      </c>
      <c r="B2677" t="s">
        <v>490</v>
      </c>
      <c r="C2677" t="s">
        <v>207</v>
      </c>
      <c r="E2677" t="s">
        <v>195</v>
      </c>
      <c r="F2677">
        <v>586</v>
      </c>
      <c r="G2677">
        <v>586</v>
      </c>
      <c r="H2677" t="s">
        <v>196</v>
      </c>
      <c r="I2677" t="s">
        <v>197</v>
      </c>
      <c r="J2677">
        <v>586</v>
      </c>
      <c r="K2677">
        <v>586</v>
      </c>
      <c r="L2677" t="s">
        <v>490</v>
      </c>
      <c r="M2677" t="s">
        <v>198</v>
      </c>
      <c r="N2677" t="s">
        <v>199</v>
      </c>
      <c r="O2677">
        <v>0</v>
      </c>
      <c r="P2677" t="s">
        <v>200</v>
      </c>
      <c r="Q2677">
        <v>55591</v>
      </c>
      <c r="R2677" t="s">
        <v>201</v>
      </c>
      <c r="S2677" t="s">
        <v>202</v>
      </c>
      <c r="T2677" t="s">
        <v>203</v>
      </c>
      <c r="U2677" t="s">
        <v>4054</v>
      </c>
      <c r="V2677" t="s">
        <v>4055</v>
      </c>
      <c r="W2677" t="s">
        <v>658</v>
      </c>
    </row>
    <row r="2678" spans="1:23" x14ac:dyDescent="0.25">
      <c r="A2678" s="15">
        <v>43312</v>
      </c>
      <c r="B2678" t="s">
        <v>193</v>
      </c>
      <c r="C2678" t="s">
        <v>207</v>
      </c>
      <c r="E2678" t="s">
        <v>195</v>
      </c>
      <c r="F2678">
        <v>122.69</v>
      </c>
      <c r="G2678">
        <v>122.69</v>
      </c>
      <c r="H2678" t="s">
        <v>196</v>
      </c>
      <c r="I2678" t="s">
        <v>197</v>
      </c>
      <c r="J2678">
        <v>122.69</v>
      </c>
      <c r="K2678">
        <v>122.69</v>
      </c>
      <c r="L2678" t="s">
        <v>193</v>
      </c>
      <c r="M2678" t="s">
        <v>198</v>
      </c>
      <c r="N2678" t="s">
        <v>199</v>
      </c>
      <c r="O2678">
        <v>0</v>
      </c>
      <c r="P2678" t="s">
        <v>200</v>
      </c>
      <c r="Q2678">
        <v>55592</v>
      </c>
      <c r="R2678" t="s">
        <v>201</v>
      </c>
      <c r="S2678" t="s">
        <v>202</v>
      </c>
      <c r="T2678" t="s">
        <v>203</v>
      </c>
      <c r="U2678" t="s">
        <v>4056</v>
      </c>
      <c r="V2678" t="s">
        <v>4057</v>
      </c>
      <c r="W2678" t="s">
        <v>658</v>
      </c>
    </row>
    <row r="2679" spans="1:23" x14ac:dyDescent="0.25">
      <c r="A2679" s="15">
        <v>43312</v>
      </c>
      <c r="B2679" t="s">
        <v>1229</v>
      </c>
      <c r="C2679" t="s">
        <v>208</v>
      </c>
      <c r="E2679" t="s">
        <v>195</v>
      </c>
      <c r="F2679">
        <v>5.0999999999999996</v>
      </c>
      <c r="G2679">
        <v>5.0999999999999996</v>
      </c>
      <c r="H2679" t="s">
        <v>196</v>
      </c>
      <c r="I2679" t="s">
        <v>197</v>
      </c>
      <c r="J2679">
        <v>5.0999999999999996</v>
      </c>
      <c r="K2679">
        <v>5.0999999999999996</v>
      </c>
      <c r="L2679" t="s">
        <v>1229</v>
      </c>
      <c r="M2679" t="s">
        <v>198</v>
      </c>
      <c r="N2679" t="s">
        <v>199</v>
      </c>
      <c r="O2679">
        <v>0</v>
      </c>
      <c r="P2679" t="s">
        <v>200</v>
      </c>
      <c r="Q2679">
        <v>55626</v>
      </c>
      <c r="R2679" t="s">
        <v>201</v>
      </c>
      <c r="S2679" t="s">
        <v>202</v>
      </c>
      <c r="T2679" t="s">
        <v>203</v>
      </c>
      <c r="U2679" t="s">
        <v>4014</v>
      </c>
      <c r="V2679" t="s">
        <v>4058</v>
      </c>
      <c r="W2679" t="s">
        <v>658</v>
      </c>
    </row>
    <row r="2680" spans="1:23" x14ac:dyDescent="0.25">
      <c r="A2680" s="15">
        <v>43312</v>
      </c>
      <c r="B2680" t="s">
        <v>1229</v>
      </c>
      <c r="C2680" t="s">
        <v>211</v>
      </c>
      <c r="E2680" t="s">
        <v>195</v>
      </c>
      <c r="F2680">
        <v>5.0999999999999996</v>
      </c>
      <c r="G2680">
        <v>5.0999999999999996</v>
      </c>
      <c r="H2680" t="s">
        <v>196</v>
      </c>
      <c r="I2680" t="s">
        <v>197</v>
      </c>
      <c r="J2680">
        <v>5.0999999999999996</v>
      </c>
      <c r="K2680">
        <v>5.0999999999999996</v>
      </c>
      <c r="L2680" t="s">
        <v>1229</v>
      </c>
      <c r="M2680" t="s">
        <v>198</v>
      </c>
      <c r="N2680" t="s">
        <v>199</v>
      </c>
      <c r="O2680">
        <v>0</v>
      </c>
      <c r="P2680" t="s">
        <v>200</v>
      </c>
      <c r="Q2680">
        <v>55626</v>
      </c>
      <c r="R2680" t="s">
        <v>201</v>
      </c>
      <c r="S2680" t="s">
        <v>202</v>
      </c>
      <c r="T2680" t="s">
        <v>203</v>
      </c>
      <c r="U2680" t="s">
        <v>4014</v>
      </c>
      <c r="V2680" t="s">
        <v>4058</v>
      </c>
      <c r="W2680" t="s">
        <v>658</v>
      </c>
    </row>
    <row r="2681" spans="1:23" x14ac:dyDescent="0.25">
      <c r="A2681" s="15">
        <v>43312</v>
      </c>
      <c r="B2681" t="s">
        <v>1229</v>
      </c>
      <c r="C2681" t="s">
        <v>212</v>
      </c>
      <c r="E2681" t="s">
        <v>195</v>
      </c>
      <c r="F2681">
        <v>5.0999999999999996</v>
      </c>
      <c r="G2681">
        <v>5.0999999999999996</v>
      </c>
      <c r="H2681" t="s">
        <v>196</v>
      </c>
      <c r="I2681" t="s">
        <v>197</v>
      </c>
      <c r="J2681">
        <v>5.0999999999999996</v>
      </c>
      <c r="K2681">
        <v>5.0999999999999996</v>
      </c>
      <c r="L2681" t="s">
        <v>1229</v>
      </c>
      <c r="M2681" t="s">
        <v>198</v>
      </c>
      <c r="N2681" t="s">
        <v>199</v>
      </c>
      <c r="O2681">
        <v>0</v>
      </c>
      <c r="P2681" t="s">
        <v>200</v>
      </c>
      <c r="Q2681">
        <v>55626</v>
      </c>
      <c r="R2681" t="s">
        <v>201</v>
      </c>
      <c r="S2681" t="s">
        <v>202</v>
      </c>
      <c r="T2681" t="s">
        <v>203</v>
      </c>
      <c r="U2681" t="s">
        <v>4014</v>
      </c>
      <c r="V2681" t="s">
        <v>4058</v>
      </c>
      <c r="W2681" t="s">
        <v>658</v>
      </c>
    </row>
    <row r="2682" spans="1:23" x14ac:dyDescent="0.25">
      <c r="A2682" s="15">
        <v>43312</v>
      </c>
      <c r="B2682" t="s">
        <v>306</v>
      </c>
      <c r="C2682" t="s">
        <v>207</v>
      </c>
      <c r="E2682" t="s">
        <v>195</v>
      </c>
      <c r="F2682">
        <v>28.8</v>
      </c>
      <c r="G2682">
        <v>28.8</v>
      </c>
      <c r="H2682" t="s">
        <v>196</v>
      </c>
      <c r="I2682" t="s">
        <v>197</v>
      </c>
      <c r="J2682">
        <v>28.8</v>
      </c>
      <c r="K2682">
        <v>28.8</v>
      </c>
      <c r="L2682" t="s">
        <v>306</v>
      </c>
      <c r="M2682" t="s">
        <v>198</v>
      </c>
      <c r="N2682" t="s">
        <v>307</v>
      </c>
      <c r="O2682">
        <v>0</v>
      </c>
      <c r="P2682" t="s">
        <v>200</v>
      </c>
      <c r="Q2682">
        <v>55660</v>
      </c>
      <c r="R2682" t="s">
        <v>201</v>
      </c>
      <c r="S2682" t="s">
        <v>202</v>
      </c>
      <c r="T2682" t="s">
        <v>203</v>
      </c>
      <c r="U2682" t="s">
        <v>4059</v>
      </c>
      <c r="V2682" t="s">
        <v>4060</v>
      </c>
      <c r="W2682" t="s">
        <v>658</v>
      </c>
    </row>
    <row r="2683" spans="1:23" x14ac:dyDescent="0.25">
      <c r="A2683" s="15">
        <v>43312</v>
      </c>
      <c r="B2683" t="s">
        <v>213</v>
      </c>
      <c r="C2683" t="s">
        <v>211</v>
      </c>
      <c r="E2683" t="s">
        <v>195</v>
      </c>
      <c r="F2683">
        <v>9.7899999999999991</v>
      </c>
      <c r="G2683">
        <v>9.7899999999999991</v>
      </c>
      <c r="H2683" t="s">
        <v>196</v>
      </c>
      <c r="I2683" t="s">
        <v>197</v>
      </c>
      <c r="J2683">
        <v>9.7899999999999991</v>
      </c>
      <c r="K2683">
        <v>9.7899999999999991</v>
      </c>
      <c r="L2683" t="s">
        <v>213</v>
      </c>
      <c r="M2683" t="s">
        <v>198</v>
      </c>
      <c r="N2683" t="s">
        <v>307</v>
      </c>
      <c r="O2683">
        <v>0</v>
      </c>
      <c r="P2683" t="s">
        <v>200</v>
      </c>
      <c r="Q2683">
        <v>55031</v>
      </c>
      <c r="R2683" t="s">
        <v>201</v>
      </c>
      <c r="S2683" t="s">
        <v>202</v>
      </c>
      <c r="T2683" t="s">
        <v>203</v>
      </c>
      <c r="U2683" t="s">
        <v>3953</v>
      </c>
      <c r="V2683" t="s">
        <v>3954</v>
      </c>
      <c r="W2683" t="s">
        <v>658</v>
      </c>
    </row>
    <row r="2684" spans="1:23" x14ac:dyDescent="0.25">
      <c r="A2684" s="15">
        <v>43312</v>
      </c>
      <c r="B2684" t="s">
        <v>213</v>
      </c>
      <c r="C2684" t="s">
        <v>212</v>
      </c>
      <c r="E2684" t="s">
        <v>195</v>
      </c>
      <c r="F2684">
        <v>9.7899999999999991</v>
      </c>
      <c r="G2684">
        <v>9.7899999999999991</v>
      </c>
      <c r="H2684" t="s">
        <v>196</v>
      </c>
      <c r="I2684" t="s">
        <v>197</v>
      </c>
      <c r="J2684">
        <v>9.7899999999999991</v>
      </c>
      <c r="K2684">
        <v>9.7899999999999991</v>
      </c>
      <c r="L2684" t="s">
        <v>213</v>
      </c>
      <c r="M2684" t="s">
        <v>198</v>
      </c>
      <c r="N2684" t="s">
        <v>307</v>
      </c>
      <c r="O2684">
        <v>0</v>
      </c>
      <c r="P2684" t="s">
        <v>200</v>
      </c>
      <c r="Q2684">
        <v>55031</v>
      </c>
      <c r="R2684" t="s">
        <v>201</v>
      </c>
      <c r="S2684" t="s">
        <v>202</v>
      </c>
      <c r="T2684" t="s">
        <v>203</v>
      </c>
      <c r="U2684" t="s">
        <v>3953</v>
      </c>
      <c r="V2684" t="s">
        <v>3954</v>
      </c>
      <c r="W2684" t="s">
        <v>658</v>
      </c>
    </row>
    <row r="2685" spans="1:23" x14ac:dyDescent="0.25">
      <c r="A2685" s="15">
        <v>43312</v>
      </c>
      <c r="B2685" t="s">
        <v>213</v>
      </c>
      <c r="C2685" t="s">
        <v>194</v>
      </c>
      <c r="E2685" t="s">
        <v>195</v>
      </c>
      <c r="F2685">
        <v>9.7899999999999991</v>
      </c>
      <c r="G2685">
        <v>9.7899999999999991</v>
      </c>
      <c r="H2685" t="s">
        <v>196</v>
      </c>
      <c r="I2685" t="s">
        <v>197</v>
      </c>
      <c r="J2685">
        <v>9.7899999999999991</v>
      </c>
      <c r="K2685">
        <v>9.7899999999999991</v>
      </c>
      <c r="L2685" t="s">
        <v>213</v>
      </c>
      <c r="M2685" t="s">
        <v>198</v>
      </c>
      <c r="N2685" t="s">
        <v>307</v>
      </c>
      <c r="O2685">
        <v>0</v>
      </c>
      <c r="P2685" t="s">
        <v>200</v>
      </c>
      <c r="Q2685">
        <v>55031</v>
      </c>
      <c r="R2685" t="s">
        <v>201</v>
      </c>
      <c r="S2685" t="s">
        <v>202</v>
      </c>
      <c r="T2685" t="s">
        <v>203</v>
      </c>
      <c r="U2685" t="s">
        <v>3953</v>
      </c>
      <c r="V2685" t="s">
        <v>3954</v>
      </c>
      <c r="W2685" t="s">
        <v>658</v>
      </c>
    </row>
    <row r="2686" spans="1:23" x14ac:dyDescent="0.25">
      <c r="A2686" s="15">
        <v>43312</v>
      </c>
      <c r="B2686" t="s">
        <v>213</v>
      </c>
      <c r="C2686" t="s">
        <v>207</v>
      </c>
      <c r="E2686" t="s">
        <v>195</v>
      </c>
      <c r="F2686">
        <v>9.76</v>
      </c>
      <c r="G2686">
        <v>9.76</v>
      </c>
      <c r="H2686" t="s">
        <v>196</v>
      </c>
      <c r="I2686" t="s">
        <v>197</v>
      </c>
      <c r="J2686">
        <v>9.76</v>
      </c>
      <c r="K2686">
        <v>9.76</v>
      </c>
      <c r="L2686" t="s">
        <v>213</v>
      </c>
      <c r="M2686" t="s">
        <v>198</v>
      </c>
      <c r="N2686" t="s">
        <v>307</v>
      </c>
      <c r="O2686">
        <v>0</v>
      </c>
      <c r="P2686" t="s">
        <v>200</v>
      </c>
      <c r="Q2686">
        <v>55031</v>
      </c>
      <c r="R2686" t="s">
        <v>201</v>
      </c>
      <c r="S2686" t="s">
        <v>202</v>
      </c>
      <c r="T2686" t="s">
        <v>203</v>
      </c>
      <c r="U2686" t="s">
        <v>3953</v>
      </c>
      <c r="V2686" t="s">
        <v>3954</v>
      </c>
      <c r="W2686" t="s">
        <v>658</v>
      </c>
    </row>
    <row r="2687" spans="1:23" x14ac:dyDescent="0.25">
      <c r="A2687" s="15">
        <v>43313</v>
      </c>
      <c r="B2687" t="s">
        <v>244</v>
      </c>
      <c r="C2687" t="s">
        <v>208</v>
      </c>
      <c r="E2687" t="s">
        <v>195</v>
      </c>
      <c r="F2687">
        <v>643.05999999999995</v>
      </c>
      <c r="G2687">
        <v>643.05999999999995</v>
      </c>
      <c r="H2687" t="s">
        <v>196</v>
      </c>
      <c r="I2687" t="s">
        <v>197</v>
      </c>
      <c r="J2687">
        <v>643.05999999999995</v>
      </c>
      <c r="K2687">
        <v>643.05999999999995</v>
      </c>
      <c r="L2687" t="s">
        <v>244</v>
      </c>
      <c r="M2687" t="s">
        <v>198</v>
      </c>
      <c r="N2687" t="s">
        <v>245</v>
      </c>
      <c r="O2687">
        <v>0</v>
      </c>
      <c r="P2687" t="s">
        <v>200</v>
      </c>
      <c r="Q2687">
        <v>54935</v>
      </c>
      <c r="R2687" t="s">
        <v>201</v>
      </c>
      <c r="S2687" t="s">
        <v>202</v>
      </c>
      <c r="T2687" t="s">
        <v>203</v>
      </c>
      <c r="U2687" t="s">
        <v>4061</v>
      </c>
      <c r="V2687" t="s">
        <v>4062</v>
      </c>
      <c r="W2687" t="s">
        <v>658</v>
      </c>
    </row>
    <row r="2688" spans="1:23" x14ac:dyDescent="0.25">
      <c r="A2688" s="15">
        <v>43313</v>
      </c>
      <c r="B2688" t="s">
        <v>248</v>
      </c>
      <c r="C2688" t="s">
        <v>249</v>
      </c>
      <c r="E2688" t="s">
        <v>195</v>
      </c>
      <c r="F2688">
        <v>2044.07</v>
      </c>
      <c r="G2688">
        <v>2044.07</v>
      </c>
      <c r="H2688" t="s">
        <v>196</v>
      </c>
      <c r="I2688" t="s">
        <v>197</v>
      </c>
      <c r="J2688">
        <v>2044.07</v>
      </c>
      <c r="K2688">
        <v>2044.07</v>
      </c>
      <c r="L2688" t="s">
        <v>248</v>
      </c>
      <c r="M2688" t="s">
        <v>198</v>
      </c>
      <c r="N2688" t="s">
        <v>250</v>
      </c>
      <c r="O2688">
        <v>0</v>
      </c>
      <c r="P2688" t="s">
        <v>200</v>
      </c>
      <c r="Q2688">
        <v>54946</v>
      </c>
      <c r="R2688" t="s">
        <v>201</v>
      </c>
      <c r="S2688" t="s">
        <v>202</v>
      </c>
      <c r="T2688" t="s">
        <v>203</v>
      </c>
      <c r="U2688" t="s">
        <v>4063</v>
      </c>
      <c r="V2688" t="s">
        <v>4064</v>
      </c>
      <c r="W2688" t="s">
        <v>658</v>
      </c>
    </row>
    <row r="2689" spans="1:23" x14ac:dyDescent="0.25">
      <c r="A2689" s="15">
        <v>43313</v>
      </c>
      <c r="B2689" t="s">
        <v>253</v>
      </c>
      <c r="C2689" t="s">
        <v>194</v>
      </c>
      <c r="E2689" t="s">
        <v>195</v>
      </c>
      <c r="F2689">
        <v>2400</v>
      </c>
      <c r="G2689">
        <v>2400</v>
      </c>
      <c r="H2689" t="s">
        <v>196</v>
      </c>
      <c r="I2689" t="s">
        <v>197</v>
      </c>
      <c r="J2689">
        <v>2400</v>
      </c>
      <c r="K2689">
        <v>2400</v>
      </c>
      <c r="L2689" t="s">
        <v>253</v>
      </c>
      <c r="M2689" t="s">
        <v>198</v>
      </c>
      <c r="N2689" t="s">
        <v>254</v>
      </c>
      <c r="O2689">
        <v>0</v>
      </c>
      <c r="P2689" t="s">
        <v>200</v>
      </c>
      <c r="Q2689">
        <v>54952</v>
      </c>
      <c r="R2689" t="s">
        <v>201</v>
      </c>
      <c r="S2689" t="s">
        <v>202</v>
      </c>
      <c r="T2689" t="s">
        <v>203</v>
      </c>
      <c r="U2689" t="s">
        <v>4065</v>
      </c>
      <c r="V2689" t="s">
        <v>4066</v>
      </c>
      <c r="W2689" t="s">
        <v>658</v>
      </c>
    </row>
    <row r="2690" spans="1:23" x14ac:dyDescent="0.25">
      <c r="A2690" s="15">
        <v>43313</v>
      </c>
      <c r="B2690" t="s">
        <v>292</v>
      </c>
      <c r="C2690" t="s">
        <v>208</v>
      </c>
      <c r="E2690" t="s">
        <v>195</v>
      </c>
      <c r="F2690">
        <v>559.24</v>
      </c>
      <c r="G2690">
        <v>559.24</v>
      </c>
      <c r="H2690" t="s">
        <v>196</v>
      </c>
      <c r="I2690" t="s">
        <v>197</v>
      </c>
      <c r="J2690">
        <v>559.24</v>
      </c>
      <c r="K2690">
        <v>559.24</v>
      </c>
      <c r="L2690" t="s">
        <v>292</v>
      </c>
      <c r="M2690" t="s">
        <v>198</v>
      </c>
      <c r="N2690" t="s">
        <v>199</v>
      </c>
      <c r="O2690">
        <v>0</v>
      </c>
      <c r="P2690" t="s">
        <v>200</v>
      </c>
      <c r="Q2690">
        <v>55091</v>
      </c>
      <c r="R2690" t="s">
        <v>201</v>
      </c>
      <c r="S2690" t="s">
        <v>202</v>
      </c>
      <c r="T2690" t="s">
        <v>203</v>
      </c>
      <c r="U2690" t="s">
        <v>4067</v>
      </c>
      <c r="V2690" t="s">
        <v>4068</v>
      </c>
      <c r="W2690" t="s">
        <v>658</v>
      </c>
    </row>
    <row r="2691" spans="1:23" x14ac:dyDescent="0.25">
      <c r="A2691" s="15">
        <v>43313</v>
      </c>
      <c r="B2691" t="s">
        <v>292</v>
      </c>
      <c r="C2691" t="s">
        <v>208</v>
      </c>
      <c r="E2691" t="s">
        <v>195</v>
      </c>
      <c r="F2691">
        <v>43.87</v>
      </c>
      <c r="G2691">
        <v>43.87</v>
      </c>
      <c r="H2691" t="s">
        <v>196</v>
      </c>
      <c r="I2691" t="s">
        <v>197</v>
      </c>
      <c r="J2691">
        <v>43.87</v>
      </c>
      <c r="K2691">
        <v>43.87</v>
      </c>
      <c r="L2691" t="s">
        <v>292</v>
      </c>
      <c r="M2691" t="s">
        <v>198</v>
      </c>
      <c r="N2691" t="s">
        <v>199</v>
      </c>
      <c r="O2691">
        <v>0</v>
      </c>
      <c r="P2691" t="s">
        <v>200</v>
      </c>
      <c r="Q2691">
        <v>55092</v>
      </c>
      <c r="R2691" t="s">
        <v>201</v>
      </c>
      <c r="S2691" t="s">
        <v>202</v>
      </c>
      <c r="T2691" t="s">
        <v>203</v>
      </c>
      <c r="U2691" t="s">
        <v>4067</v>
      </c>
      <c r="V2691" t="s">
        <v>4069</v>
      </c>
      <c r="W2691" t="s">
        <v>658</v>
      </c>
    </row>
    <row r="2692" spans="1:23" x14ac:dyDescent="0.25">
      <c r="A2692" s="15">
        <v>43313</v>
      </c>
      <c r="B2692" t="s">
        <v>193</v>
      </c>
      <c r="C2692" t="s">
        <v>208</v>
      </c>
      <c r="E2692" t="s">
        <v>195</v>
      </c>
      <c r="F2692">
        <v>313.39</v>
      </c>
      <c r="G2692">
        <v>313.39</v>
      </c>
      <c r="H2692" t="s">
        <v>196</v>
      </c>
      <c r="I2692" t="s">
        <v>197</v>
      </c>
      <c r="J2692">
        <v>313.39</v>
      </c>
      <c r="K2692">
        <v>313.39</v>
      </c>
      <c r="L2692" t="s">
        <v>193</v>
      </c>
      <c r="M2692" t="s">
        <v>198</v>
      </c>
      <c r="N2692" t="s">
        <v>199</v>
      </c>
      <c r="O2692">
        <v>0</v>
      </c>
      <c r="P2692" t="s">
        <v>200</v>
      </c>
      <c r="Q2692">
        <v>55093</v>
      </c>
      <c r="R2692" t="s">
        <v>201</v>
      </c>
      <c r="S2692" t="s">
        <v>202</v>
      </c>
      <c r="T2692" t="s">
        <v>203</v>
      </c>
      <c r="U2692" t="s">
        <v>4070</v>
      </c>
      <c r="V2692" t="s">
        <v>4071</v>
      </c>
      <c r="W2692" t="s">
        <v>658</v>
      </c>
    </row>
    <row r="2693" spans="1:23" x14ac:dyDescent="0.25">
      <c r="A2693" s="15">
        <v>43313</v>
      </c>
      <c r="B2693" t="s">
        <v>193</v>
      </c>
      <c r="C2693" t="s">
        <v>211</v>
      </c>
      <c r="E2693" t="s">
        <v>195</v>
      </c>
      <c r="F2693">
        <v>313.38</v>
      </c>
      <c r="G2693">
        <v>313.38</v>
      </c>
      <c r="H2693" t="s">
        <v>196</v>
      </c>
      <c r="I2693" t="s">
        <v>197</v>
      </c>
      <c r="J2693">
        <v>313.38</v>
      </c>
      <c r="K2693">
        <v>313.38</v>
      </c>
      <c r="L2693" t="s">
        <v>193</v>
      </c>
      <c r="M2693" t="s">
        <v>198</v>
      </c>
      <c r="N2693" t="s">
        <v>199</v>
      </c>
      <c r="O2693">
        <v>0</v>
      </c>
      <c r="P2693" t="s">
        <v>200</v>
      </c>
      <c r="Q2693">
        <v>55093</v>
      </c>
      <c r="R2693" t="s">
        <v>201</v>
      </c>
      <c r="S2693" t="s">
        <v>202</v>
      </c>
      <c r="T2693" t="s">
        <v>203</v>
      </c>
      <c r="U2693" t="s">
        <v>4070</v>
      </c>
      <c r="V2693" t="s">
        <v>4071</v>
      </c>
      <c r="W2693" t="s">
        <v>658</v>
      </c>
    </row>
    <row r="2694" spans="1:23" x14ac:dyDescent="0.25">
      <c r="A2694" s="15">
        <v>43313</v>
      </c>
      <c r="B2694" t="s">
        <v>193</v>
      </c>
      <c r="C2694" t="s">
        <v>212</v>
      </c>
      <c r="E2694" t="s">
        <v>195</v>
      </c>
      <c r="F2694">
        <v>313.39</v>
      </c>
      <c r="G2694">
        <v>313.39</v>
      </c>
      <c r="H2694" t="s">
        <v>196</v>
      </c>
      <c r="I2694" t="s">
        <v>197</v>
      </c>
      <c r="J2694">
        <v>313.39</v>
      </c>
      <c r="K2694">
        <v>313.39</v>
      </c>
      <c r="L2694" t="s">
        <v>193</v>
      </c>
      <c r="M2694" t="s">
        <v>198</v>
      </c>
      <c r="N2694" t="s">
        <v>199</v>
      </c>
      <c r="O2694">
        <v>0</v>
      </c>
      <c r="P2694" t="s">
        <v>200</v>
      </c>
      <c r="Q2694">
        <v>55093</v>
      </c>
      <c r="R2694" t="s">
        <v>201</v>
      </c>
      <c r="S2694" t="s">
        <v>202</v>
      </c>
      <c r="T2694" t="s">
        <v>203</v>
      </c>
      <c r="U2694" t="s">
        <v>4070</v>
      </c>
      <c r="V2694" t="s">
        <v>4071</v>
      </c>
      <c r="W2694" t="s">
        <v>658</v>
      </c>
    </row>
    <row r="2695" spans="1:23" x14ac:dyDescent="0.25">
      <c r="A2695" s="15">
        <v>43313</v>
      </c>
      <c r="B2695" t="s">
        <v>193</v>
      </c>
      <c r="C2695" t="s">
        <v>194</v>
      </c>
      <c r="E2695" t="s">
        <v>195</v>
      </c>
      <c r="F2695">
        <v>420.05</v>
      </c>
      <c r="G2695">
        <v>420.05</v>
      </c>
      <c r="H2695" t="s">
        <v>196</v>
      </c>
      <c r="I2695" t="s">
        <v>197</v>
      </c>
      <c r="J2695">
        <v>420.05</v>
      </c>
      <c r="K2695">
        <v>420.05</v>
      </c>
      <c r="L2695" t="s">
        <v>193</v>
      </c>
      <c r="M2695" t="s">
        <v>198</v>
      </c>
      <c r="N2695" t="s">
        <v>199</v>
      </c>
      <c r="O2695">
        <v>0</v>
      </c>
      <c r="P2695" t="s">
        <v>200</v>
      </c>
      <c r="Q2695">
        <v>55094</v>
      </c>
      <c r="R2695" t="s">
        <v>201</v>
      </c>
      <c r="S2695" t="s">
        <v>202</v>
      </c>
      <c r="T2695" t="s">
        <v>203</v>
      </c>
      <c r="U2695" t="s">
        <v>4072</v>
      </c>
      <c r="V2695" t="s">
        <v>4073</v>
      </c>
      <c r="W2695" t="s">
        <v>658</v>
      </c>
    </row>
    <row r="2696" spans="1:23" x14ac:dyDescent="0.25">
      <c r="A2696" s="15">
        <v>43313</v>
      </c>
      <c r="B2696" t="s">
        <v>193</v>
      </c>
      <c r="C2696" t="s">
        <v>207</v>
      </c>
      <c r="E2696" t="s">
        <v>195</v>
      </c>
      <c r="F2696">
        <v>420.03</v>
      </c>
      <c r="G2696">
        <v>420.03</v>
      </c>
      <c r="H2696" t="s">
        <v>196</v>
      </c>
      <c r="I2696" t="s">
        <v>197</v>
      </c>
      <c r="J2696">
        <v>420.03</v>
      </c>
      <c r="K2696">
        <v>420.03</v>
      </c>
      <c r="L2696" t="s">
        <v>193</v>
      </c>
      <c r="M2696" t="s">
        <v>198</v>
      </c>
      <c r="N2696" t="s">
        <v>199</v>
      </c>
      <c r="O2696">
        <v>0</v>
      </c>
      <c r="P2696" t="s">
        <v>200</v>
      </c>
      <c r="Q2696">
        <v>55094</v>
      </c>
      <c r="R2696" t="s">
        <v>201</v>
      </c>
      <c r="S2696" t="s">
        <v>202</v>
      </c>
      <c r="T2696" t="s">
        <v>203</v>
      </c>
      <c r="U2696" t="s">
        <v>4072</v>
      </c>
      <c r="V2696" t="s">
        <v>4073</v>
      </c>
      <c r="W2696" t="s">
        <v>658</v>
      </c>
    </row>
    <row r="2697" spans="1:23" x14ac:dyDescent="0.25">
      <c r="A2697" s="15">
        <v>43313</v>
      </c>
      <c r="B2697" t="s">
        <v>213</v>
      </c>
      <c r="C2697" t="s">
        <v>194</v>
      </c>
      <c r="E2697" t="s">
        <v>195</v>
      </c>
      <c r="F2697">
        <v>11.42</v>
      </c>
      <c r="G2697">
        <v>11.42</v>
      </c>
      <c r="H2697" t="s">
        <v>196</v>
      </c>
      <c r="I2697" t="s">
        <v>197</v>
      </c>
      <c r="J2697">
        <v>11.42</v>
      </c>
      <c r="K2697">
        <v>11.42</v>
      </c>
      <c r="L2697" t="s">
        <v>213</v>
      </c>
      <c r="M2697" t="s">
        <v>198</v>
      </c>
      <c r="N2697" t="s">
        <v>199</v>
      </c>
      <c r="O2697">
        <v>0</v>
      </c>
      <c r="P2697" t="s">
        <v>200</v>
      </c>
      <c r="Q2697">
        <v>55095</v>
      </c>
      <c r="R2697" t="s">
        <v>201</v>
      </c>
      <c r="S2697" t="s">
        <v>202</v>
      </c>
      <c r="T2697" t="s">
        <v>203</v>
      </c>
      <c r="U2697" t="s">
        <v>4074</v>
      </c>
      <c r="V2697" t="s">
        <v>4075</v>
      </c>
      <c r="W2697" t="s">
        <v>658</v>
      </c>
    </row>
    <row r="2698" spans="1:23" x14ac:dyDescent="0.25">
      <c r="A2698" s="15">
        <v>43313</v>
      </c>
      <c r="B2698" t="s">
        <v>213</v>
      </c>
      <c r="C2698" t="s">
        <v>207</v>
      </c>
      <c r="E2698" t="s">
        <v>195</v>
      </c>
      <c r="F2698">
        <v>11.42</v>
      </c>
      <c r="G2698">
        <v>11.42</v>
      </c>
      <c r="H2698" t="s">
        <v>196</v>
      </c>
      <c r="I2698" t="s">
        <v>197</v>
      </c>
      <c r="J2698">
        <v>11.42</v>
      </c>
      <c r="K2698">
        <v>11.42</v>
      </c>
      <c r="L2698" t="s">
        <v>213</v>
      </c>
      <c r="M2698" t="s">
        <v>198</v>
      </c>
      <c r="N2698" t="s">
        <v>199</v>
      </c>
      <c r="O2698">
        <v>0</v>
      </c>
      <c r="P2698" t="s">
        <v>200</v>
      </c>
      <c r="Q2698">
        <v>55095</v>
      </c>
      <c r="R2698" t="s">
        <v>201</v>
      </c>
      <c r="S2698" t="s">
        <v>202</v>
      </c>
      <c r="T2698" t="s">
        <v>203</v>
      </c>
      <c r="U2698" t="s">
        <v>4074</v>
      </c>
      <c r="V2698" t="s">
        <v>4075</v>
      </c>
      <c r="W2698" t="s">
        <v>658</v>
      </c>
    </row>
    <row r="2699" spans="1:23" x14ac:dyDescent="0.25">
      <c r="A2699" s="15">
        <v>43313</v>
      </c>
      <c r="B2699" t="s">
        <v>257</v>
      </c>
      <c r="C2699" t="s">
        <v>208</v>
      </c>
      <c r="E2699" t="s">
        <v>195</v>
      </c>
      <c r="F2699">
        <v>35.76</v>
      </c>
      <c r="G2699">
        <v>35.76</v>
      </c>
      <c r="H2699" t="s">
        <v>196</v>
      </c>
      <c r="I2699" t="s">
        <v>197</v>
      </c>
      <c r="J2699">
        <v>35.76</v>
      </c>
      <c r="K2699">
        <v>35.76</v>
      </c>
      <c r="L2699" t="s">
        <v>257</v>
      </c>
      <c r="M2699" t="s">
        <v>198</v>
      </c>
      <c r="N2699" t="s">
        <v>199</v>
      </c>
      <c r="O2699">
        <v>0</v>
      </c>
      <c r="P2699" t="s">
        <v>200</v>
      </c>
      <c r="Q2699">
        <v>55105</v>
      </c>
      <c r="R2699" t="s">
        <v>201</v>
      </c>
      <c r="S2699" t="s">
        <v>202</v>
      </c>
      <c r="T2699" t="s">
        <v>203</v>
      </c>
      <c r="U2699" t="s">
        <v>4076</v>
      </c>
      <c r="V2699" t="s">
        <v>4077</v>
      </c>
      <c r="W2699" t="s">
        <v>658</v>
      </c>
    </row>
    <row r="2700" spans="1:23" x14ac:dyDescent="0.25">
      <c r="A2700" s="15">
        <v>43313</v>
      </c>
      <c r="B2700" t="s">
        <v>1015</v>
      </c>
      <c r="C2700" t="s">
        <v>208</v>
      </c>
      <c r="E2700" t="s">
        <v>195</v>
      </c>
      <c r="F2700">
        <v>192.15</v>
      </c>
      <c r="G2700">
        <v>192.15</v>
      </c>
      <c r="H2700" t="s">
        <v>196</v>
      </c>
      <c r="I2700" t="s">
        <v>197</v>
      </c>
      <c r="J2700">
        <v>192.15</v>
      </c>
      <c r="K2700">
        <v>192.15</v>
      </c>
      <c r="L2700" t="s">
        <v>1015</v>
      </c>
      <c r="M2700" t="s">
        <v>198</v>
      </c>
      <c r="N2700" t="s">
        <v>199</v>
      </c>
      <c r="O2700">
        <v>0</v>
      </c>
      <c r="P2700" t="s">
        <v>200</v>
      </c>
      <c r="Q2700">
        <v>55107</v>
      </c>
      <c r="R2700" t="s">
        <v>201</v>
      </c>
      <c r="S2700" t="s">
        <v>202</v>
      </c>
      <c r="T2700" t="s">
        <v>203</v>
      </c>
      <c r="U2700" t="s">
        <v>4078</v>
      </c>
      <c r="V2700" t="s">
        <v>4079</v>
      </c>
      <c r="W2700" t="s">
        <v>658</v>
      </c>
    </row>
    <row r="2701" spans="1:23" x14ac:dyDescent="0.25">
      <c r="A2701" s="15">
        <v>43313</v>
      </c>
      <c r="B2701" t="s">
        <v>1015</v>
      </c>
      <c r="C2701" t="s">
        <v>194</v>
      </c>
      <c r="E2701" t="s">
        <v>195</v>
      </c>
      <c r="F2701">
        <v>230.57</v>
      </c>
      <c r="G2701">
        <v>230.57</v>
      </c>
      <c r="H2701" t="s">
        <v>196</v>
      </c>
      <c r="I2701" t="s">
        <v>197</v>
      </c>
      <c r="J2701">
        <v>230.57</v>
      </c>
      <c r="K2701">
        <v>230.57</v>
      </c>
      <c r="L2701" t="s">
        <v>1015</v>
      </c>
      <c r="M2701" t="s">
        <v>198</v>
      </c>
      <c r="N2701" t="s">
        <v>199</v>
      </c>
      <c r="O2701">
        <v>0</v>
      </c>
      <c r="P2701" t="s">
        <v>200</v>
      </c>
      <c r="Q2701">
        <v>55108</v>
      </c>
      <c r="R2701" t="s">
        <v>201</v>
      </c>
      <c r="S2701" t="s">
        <v>202</v>
      </c>
      <c r="T2701" t="s">
        <v>203</v>
      </c>
      <c r="U2701" t="s">
        <v>4078</v>
      </c>
      <c r="V2701" t="s">
        <v>4080</v>
      </c>
      <c r="W2701" t="s">
        <v>658</v>
      </c>
    </row>
    <row r="2702" spans="1:23" x14ac:dyDescent="0.25">
      <c r="A2702" s="15">
        <v>43313</v>
      </c>
      <c r="B2702" t="s">
        <v>1015</v>
      </c>
      <c r="C2702" t="s">
        <v>211</v>
      </c>
      <c r="E2702" t="s">
        <v>195</v>
      </c>
      <c r="F2702">
        <v>192.14</v>
      </c>
      <c r="G2702">
        <v>192.14</v>
      </c>
      <c r="H2702" t="s">
        <v>196</v>
      </c>
      <c r="I2702" t="s">
        <v>197</v>
      </c>
      <c r="J2702">
        <v>192.14</v>
      </c>
      <c r="K2702">
        <v>192.14</v>
      </c>
      <c r="L2702" t="s">
        <v>1015</v>
      </c>
      <c r="M2702" t="s">
        <v>198</v>
      </c>
      <c r="N2702" t="s">
        <v>199</v>
      </c>
      <c r="O2702">
        <v>0</v>
      </c>
      <c r="P2702" t="s">
        <v>200</v>
      </c>
      <c r="Q2702">
        <v>55107</v>
      </c>
      <c r="R2702" t="s">
        <v>201</v>
      </c>
      <c r="S2702" t="s">
        <v>202</v>
      </c>
      <c r="T2702" t="s">
        <v>203</v>
      </c>
      <c r="U2702" t="s">
        <v>4078</v>
      </c>
      <c r="V2702" t="s">
        <v>4079</v>
      </c>
      <c r="W2702" t="s">
        <v>658</v>
      </c>
    </row>
    <row r="2703" spans="1:23" x14ac:dyDescent="0.25">
      <c r="A2703" s="15">
        <v>43313</v>
      </c>
      <c r="B2703" t="s">
        <v>1015</v>
      </c>
      <c r="C2703" t="s">
        <v>212</v>
      </c>
      <c r="E2703" t="s">
        <v>195</v>
      </c>
      <c r="F2703">
        <v>192.14</v>
      </c>
      <c r="G2703">
        <v>192.14</v>
      </c>
      <c r="H2703" t="s">
        <v>196</v>
      </c>
      <c r="I2703" t="s">
        <v>197</v>
      </c>
      <c r="J2703">
        <v>192.14</v>
      </c>
      <c r="K2703">
        <v>192.14</v>
      </c>
      <c r="L2703" t="s">
        <v>1015</v>
      </c>
      <c r="M2703" t="s">
        <v>198</v>
      </c>
      <c r="N2703" t="s">
        <v>199</v>
      </c>
      <c r="O2703">
        <v>0</v>
      </c>
      <c r="P2703" t="s">
        <v>200</v>
      </c>
      <c r="Q2703">
        <v>55107</v>
      </c>
      <c r="R2703" t="s">
        <v>201</v>
      </c>
      <c r="S2703" t="s">
        <v>202</v>
      </c>
      <c r="T2703" t="s">
        <v>203</v>
      </c>
      <c r="U2703" t="s">
        <v>4078</v>
      </c>
      <c r="V2703" t="s">
        <v>4079</v>
      </c>
      <c r="W2703" t="s">
        <v>658</v>
      </c>
    </row>
    <row r="2704" spans="1:23" x14ac:dyDescent="0.25">
      <c r="A2704" s="15">
        <v>43313</v>
      </c>
      <c r="B2704" t="s">
        <v>1015</v>
      </c>
      <c r="C2704" t="s">
        <v>207</v>
      </c>
      <c r="E2704" t="s">
        <v>195</v>
      </c>
      <c r="F2704">
        <v>230.57</v>
      </c>
      <c r="G2704">
        <v>230.57</v>
      </c>
      <c r="H2704" t="s">
        <v>196</v>
      </c>
      <c r="I2704" t="s">
        <v>197</v>
      </c>
      <c r="J2704">
        <v>230.57</v>
      </c>
      <c r="K2704">
        <v>230.57</v>
      </c>
      <c r="L2704" t="s">
        <v>1015</v>
      </c>
      <c r="M2704" t="s">
        <v>198</v>
      </c>
      <c r="N2704" t="s">
        <v>199</v>
      </c>
      <c r="O2704">
        <v>0</v>
      </c>
      <c r="P2704" t="s">
        <v>200</v>
      </c>
      <c r="Q2704">
        <v>55108</v>
      </c>
      <c r="R2704" t="s">
        <v>201</v>
      </c>
      <c r="S2704" t="s">
        <v>202</v>
      </c>
      <c r="T2704" t="s">
        <v>203</v>
      </c>
      <c r="U2704" t="s">
        <v>4078</v>
      </c>
      <c r="V2704" t="s">
        <v>4080</v>
      </c>
      <c r="W2704" t="s">
        <v>658</v>
      </c>
    </row>
    <row r="2705" spans="1:23" x14ac:dyDescent="0.25">
      <c r="A2705" s="15">
        <v>43313</v>
      </c>
      <c r="B2705" t="s">
        <v>566</v>
      </c>
      <c r="C2705" t="s">
        <v>211</v>
      </c>
      <c r="E2705" t="s">
        <v>195</v>
      </c>
      <c r="F2705">
        <v>-774.28</v>
      </c>
      <c r="G2705">
        <v>774.28</v>
      </c>
      <c r="H2705" t="s">
        <v>217</v>
      </c>
      <c r="I2705" t="s">
        <v>197</v>
      </c>
      <c r="J2705">
        <v>774.28</v>
      </c>
      <c r="K2705">
        <v>-774.28</v>
      </c>
      <c r="L2705" t="s">
        <v>566</v>
      </c>
      <c r="M2705" t="s">
        <v>198</v>
      </c>
      <c r="N2705" t="s">
        <v>199</v>
      </c>
      <c r="O2705">
        <v>0</v>
      </c>
      <c r="P2705" t="s">
        <v>200</v>
      </c>
      <c r="Q2705">
        <v>55162</v>
      </c>
      <c r="R2705" t="s">
        <v>201</v>
      </c>
      <c r="S2705" t="s">
        <v>202</v>
      </c>
      <c r="T2705" t="s">
        <v>203</v>
      </c>
      <c r="U2705" t="s">
        <v>4081</v>
      </c>
      <c r="V2705" t="s">
        <v>4082</v>
      </c>
      <c r="W2705" t="s">
        <v>658</v>
      </c>
    </row>
    <row r="2706" spans="1:23" x14ac:dyDescent="0.25">
      <c r="A2706" s="15">
        <v>43313</v>
      </c>
      <c r="B2706" t="s">
        <v>295</v>
      </c>
      <c r="C2706" t="s">
        <v>194</v>
      </c>
      <c r="E2706" t="s">
        <v>195</v>
      </c>
      <c r="F2706">
        <v>74.099999999999994</v>
      </c>
      <c r="G2706">
        <v>74.099999999999994</v>
      </c>
      <c r="H2706" t="s">
        <v>196</v>
      </c>
      <c r="I2706" t="s">
        <v>197</v>
      </c>
      <c r="J2706">
        <v>74.099999999999994</v>
      </c>
      <c r="K2706">
        <v>74.099999999999994</v>
      </c>
      <c r="L2706" t="s">
        <v>295</v>
      </c>
      <c r="M2706" t="s">
        <v>198</v>
      </c>
      <c r="N2706" t="s">
        <v>199</v>
      </c>
      <c r="O2706">
        <v>0</v>
      </c>
      <c r="P2706" t="s">
        <v>200</v>
      </c>
      <c r="Q2706">
        <v>55181</v>
      </c>
      <c r="R2706" t="s">
        <v>201</v>
      </c>
      <c r="S2706" t="s">
        <v>202</v>
      </c>
      <c r="T2706" t="s">
        <v>203</v>
      </c>
      <c r="U2706" t="s">
        <v>4083</v>
      </c>
      <c r="V2706" t="s">
        <v>4084</v>
      </c>
      <c r="W2706" t="s">
        <v>658</v>
      </c>
    </row>
    <row r="2707" spans="1:23" x14ac:dyDescent="0.25">
      <c r="A2707" s="15">
        <v>43313</v>
      </c>
      <c r="B2707" t="s">
        <v>225</v>
      </c>
      <c r="C2707" t="s">
        <v>194</v>
      </c>
      <c r="E2707" t="s">
        <v>195</v>
      </c>
      <c r="F2707">
        <v>-105.22</v>
      </c>
      <c r="G2707">
        <v>105.22</v>
      </c>
      <c r="H2707" t="s">
        <v>217</v>
      </c>
      <c r="I2707" t="s">
        <v>218</v>
      </c>
      <c r="J2707">
        <v>105.22</v>
      </c>
      <c r="K2707">
        <v>-105.22</v>
      </c>
      <c r="L2707" t="s">
        <v>225</v>
      </c>
      <c r="M2707" t="s">
        <v>198</v>
      </c>
      <c r="N2707" t="s">
        <v>199</v>
      </c>
      <c r="O2707">
        <v>0</v>
      </c>
      <c r="P2707" t="s">
        <v>200</v>
      </c>
      <c r="Q2707">
        <v>55188</v>
      </c>
      <c r="R2707" t="s">
        <v>201</v>
      </c>
      <c r="S2707" t="s">
        <v>202</v>
      </c>
      <c r="T2707" t="s">
        <v>203</v>
      </c>
      <c r="U2707" t="s">
        <v>4085</v>
      </c>
      <c r="V2707" t="s">
        <v>4086</v>
      </c>
      <c r="W2707" t="s">
        <v>658</v>
      </c>
    </row>
    <row r="2708" spans="1:23" x14ac:dyDescent="0.25">
      <c r="A2708" s="15">
        <v>43313</v>
      </c>
      <c r="B2708" t="s">
        <v>475</v>
      </c>
      <c r="C2708" t="s">
        <v>211</v>
      </c>
      <c r="E2708" t="s">
        <v>195</v>
      </c>
      <c r="F2708">
        <v>494.15</v>
      </c>
      <c r="G2708">
        <v>494.15</v>
      </c>
      <c r="H2708" t="s">
        <v>196</v>
      </c>
      <c r="I2708" t="s">
        <v>197</v>
      </c>
      <c r="J2708">
        <v>494.15</v>
      </c>
      <c r="K2708">
        <v>494.15</v>
      </c>
      <c r="L2708" t="s">
        <v>475</v>
      </c>
      <c r="M2708" t="s">
        <v>198</v>
      </c>
      <c r="N2708" t="s">
        <v>199</v>
      </c>
      <c r="O2708">
        <v>0</v>
      </c>
      <c r="P2708" t="s">
        <v>200</v>
      </c>
      <c r="Q2708">
        <v>55723</v>
      </c>
      <c r="R2708" t="s">
        <v>201</v>
      </c>
      <c r="S2708" t="s">
        <v>202</v>
      </c>
      <c r="T2708" t="s">
        <v>203</v>
      </c>
      <c r="U2708" t="s">
        <v>4087</v>
      </c>
      <c r="V2708" t="s">
        <v>4088</v>
      </c>
      <c r="W2708" t="s">
        <v>658</v>
      </c>
    </row>
    <row r="2709" spans="1:23" x14ac:dyDescent="0.25">
      <c r="A2709" s="15">
        <v>43313</v>
      </c>
      <c r="B2709" t="s">
        <v>475</v>
      </c>
      <c r="C2709" t="s">
        <v>211</v>
      </c>
      <c r="E2709" t="s">
        <v>195</v>
      </c>
      <c r="F2709">
        <v>494.15</v>
      </c>
      <c r="G2709">
        <v>494.15</v>
      </c>
      <c r="H2709" t="s">
        <v>196</v>
      </c>
      <c r="I2709" t="s">
        <v>197</v>
      </c>
      <c r="J2709">
        <v>494.15</v>
      </c>
      <c r="K2709">
        <v>494.15</v>
      </c>
      <c r="L2709" t="s">
        <v>475</v>
      </c>
      <c r="M2709" t="s">
        <v>198</v>
      </c>
      <c r="N2709" t="s">
        <v>199</v>
      </c>
      <c r="O2709">
        <v>0</v>
      </c>
      <c r="P2709" t="s">
        <v>200</v>
      </c>
      <c r="Q2709">
        <v>55724</v>
      </c>
      <c r="R2709" t="s">
        <v>201</v>
      </c>
      <c r="S2709" t="s">
        <v>202</v>
      </c>
      <c r="T2709" t="s">
        <v>203</v>
      </c>
      <c r="U2709" t="s">
        <v>4089</v>
      </c>
      <c r="V2709" t="s">
        <v>4090</v>
      </c>
      <c r="W2709" t="s">
        <v>658</v>
      </c>
    </row>
    <row r="2710" spans="1:23" x14ac:dyDescent="0.25">
      <c r="A2710" s="15">
        <v>43313</v>
      </c>
      <c r="B2710" t="s">
        <v>295</v>
      </c>
      <c r="C2710" t="s">
        <v>249</v>
      </c>
      <c r="E2710" t="s">
        <v>195</v>
      </c>
      <c r="F2710">
        <v>172.73</v>
      </c>
      <c r="G2710">
        <v>172.73</v>
      </c>
      <c r="H2710" t="s">
        <v>196</v>
      </c>
      <c r="I2710" t="s">
        <v>197</v>
      </c>
      <c r="J2710">
        <v>172.73</v>
      </c>
      <c r="K2710">
        <v>172.73</v>
      </c>
      <c r="L2710" t="s">
        <v>295</v>
      </c>
      <c r="M2710" t="s">
        <v>198</v>
      </c>
      <c r="N2710" t="s">
        <v>199</v>
      </c>
      <c r="O2710">
        <v>0</v>
      </c>
      <c r="P2710" t="s">
        <v>200</v>
      </c>
      <c r="Q2710">
        <v>55809</v>
      </c>
      <c r="R2710" t="s">
        <v>201</v>
      </c>
      <c r="S2710" t="s">
        <v>202</v>
      </c>
      <c r="T2710" t="s">
        <v>203</v>
      </c>
      <c r="U2710" t="s">
        <v>4091</v>
      </c>
      <c r="V2710" t="s">
        <v>4092</v>
      </c>
      <c r="W2710" t="s">
        <v>658</v>
      </c>
    </row>
    <row r="2711" spans="1:23" x14ac:dyDescent="0.25">
      <c r="A2711" s="15">
        <v>43314</v>
      </c>
      <c r="B2711" t="s">
        <v>225</v>
      </c>
      <c r="C2711" t="s">
        <v>194</v>
      </c>
      <c r="E2711" t="s">
        <v>195</v>
      </c>
      <c r="F2711">
        <v>104</v>
      </c>
      <c r="G2711">
        <v>104</v>
      </c>
      <c r="H2711" t="s">
        <v>196</v>
      </c>
      <c r="I2711" t="s">
        <v>197</v>
      </c>
      <c r="J2711">
        <v>104</v>
      </c>
      <c r="K2711">
        <v>104</v>
      </c>
      <c r="L2711" t="s">
        <v>225</v>
      </c>
      <c r="M2711" t="s">
        <v>198</v>
      </c>
      <c r="N2711" t="s">
        <v>199</v>
      </c>
      <c r="O2711">
        <v>0</v>
      </c>
      <c r="P2711" t="s">
        <v>200</v>
      </c>
      <c r="Q2711">
        <v>55198</v>
      </c>
      <c r="R2711" t="s">
        <v>201</v>
      </c>
      <c r="S2711" t="s">
        <v>202</v>
      </c>
      <c r="T2711" t="s">
        <v>203</v>
      </c>
      <c r="U2711" t="s">
        <v>4093</v>
      </c>
      <c r="V2711" t="s">
        <v>4094</v>
      </c>
      <c r="W2711" t="s">
        <v>658</v>
      </c>
    </row>
    <row r="2712" spans="1:23" x14ac:dyDescent="0.25">
      <c r="A2712" s="15">
        <v>43314</v>
      </c>
      <c r="B2712" t="s">
        <v>417</v>
      </c>
      <c r="C2712" t="s">
        <v>208</v>
      </c>
      <c r="E2712" t="s">
        <v>195</v>
      </c>
      <c r="F2712">
        <v>82.5</v>
      </c>
      <c r="G2712">
        <v>82.5</v>
      </c>
      <c r="H2712" t="s">
        <v>196</v>
      </c>
      <c r="I2712" t="s">
        <v>197</v>
      </c>
      <c r="J2712">
        <v>82.5</v>
      </c>
      <c r="K2712">
        <v>82.5</v>
      </c>
      <c r="L2712" t="s">
        <v>417</v>
      </c>
      <c r="M2712" t="s">
        <v>198</v>
      </c>
      <c r="N2712" t="s">
        <v>307</v>
      </c>
      <c r="O2712">
        <v>0</v>
      </c>
      <c r="P2712" t="s">
        <v>200</v>
      </c>
      <c r="Q2712">
        <v>55646</v>
      </c>
      <c r="R2712" t="s">
        <v>201</v>
      </c>
      <c r="S2712" t="s">
        <v>202</v>
      </c>
      <c r="T2712" t="s">
        <v>203</v>
      </c>
      <c r="U2712" t="s">
        <v>4095</v>
      </c>
      <c r="V2712" t="s">
        <v>4096</v>
      </c>
      <c r="W2712" t="s">
        <v>658</v>
      </c>
    </row>
    <row r="2713" spans="1:23" x14ac:dyDescent="0.25">
      <c r="A2713" s="15">
        <v>43315</v>
      </c>
      <c r="B2713" t="s">
        <v>225</v>
      </c>
      <c r="C2713" t="s">
        <v>194</v>
      </c>
      <c r="E2713" t="s">
        <v>195</v>
      </c>
      <c r="F2713">
        <v>-597</v>
      </c>
      <c r="G2713">
        <v>597</v>
      </c>
      <c r="H2713" t="s">
        <v>217</v>
      </c>
      <c r="I2713" t="s">
        <v>218</v>
      </c>
      <c r="J2713">
        <v>597</v>
      </c>
      <c r="K2713">
        <v>-597</v>
      </c>
      <c r="L2713" t="s">
        <v>225</v>
      </c>
      <c r="M2713" t="s">
        <v>198</v>
      </c>
      <c r="N2713" t="s">
        <v>199</v>
      </c>
      <c r="O2713">
        <v>0</v>
      </c>
      <c r="P2713" t="s">
        <v>200</v>
      </c>
      <c r="Q2713">
        <v>55153</v>
      </c>
      <c r="R2713" t="s">
        <v>201</v>
      </c>
      <c r="S2713" t="s">
        <v>202</v>
      </c>
      <c r="T2713" t="s">
        <v>203</v>
      </c>
      <c r="U2713" t="s">
        <v>4097</v>
      </c>
      <c r="V2713" t="s">
        <v>4098</v>
      </c>
      <c r="W2713" t="s">
        <v>658</v>
      </c>
    </row>
    <row r="2714" spans="1:23" x14ac:dyDescent="0.25">
      <c r="A2714" s="15">
        <v>43316</v>
      </c>
      <c r="B2714" t="s">
        <v>262</v>
      </c>
      <c r="C2714" t="s">
        <v>208</v>
      </c>
      <c r="E2714" t="s">
        <v>195</v>
      </c>
      <c r="F2714">
        <v>22.95</v>
      </c>
      <c r="G2714">
        <v>22.95</v>
      </c>
      <c r="H2714" t="s">
        <v>196</v>
      </c>
      <c r="I2714" t="s">
        <v>197</v>
      </c>
      <c r="J2714">
        <v>22.95</v>
      </c>
      <c r="K2714">
        <v>22.95</v>
      </c>
      <c r="L2714" t="s">
        <v>262</v>
      </c>
      <c r="M2714" t="s">
        <v>198</v>
      </c>
      <c r="N2714" t="s">
        <v>245</v>
      </c>
      <c r="O2714">
        <v>0</v>
      </c>
      <c r="P2714" t="s">
        <v>200</v>
      </c>
      <c r="Q2714">
        <v>54936</v>
      </c>
      <c r="R2714" t="s">
        <v>201</v>
      </c>
      <c r="S2714" t="s">
        <v>202</v>
      </c>
      <c r="T2714" t="s">
        <v>203</v>
      </c>
      <c r="U2714" t="s">
        <v>4099</v>
      </c>
      <c r="V2714" t="s">
        <v>4100</v>
      </c>
      <c r="W2714" t="s">
        <v>658</v>
      </c>
    </row>
    <row r="2715" spans="1:23" x14ac:dyDescent="0.25">
      <c r="A2715" s="15">
        <v>43316</v>
      </c>
      <c r="B2715" t="s">
        <v>262</v>
      </c>
      <c r="C2715" t="s">
        <v>211</v>
      </c>
      <c r="E2715" t="s">
        <v>195</v>
      </c>
      <c r="F2715">
        <v>8.57</v>
      </c>
      <c r="G2715">
        <v>8.57</v>
      </c>
      <c r="H2715" t="s">
        <v>196</v>
      </c>
      <c r="I2715" t="s">
        <v>197</v>
      </c>
      <c r="J2715">
        <v>8.57</v>
      </c>
      <c r="K2715">
        <v>8.57</v>
      </c>
      <c r="L2715" t="s">
        <v>262</v>
      </c>
      <c r="M2715" t="s">
        <v>198</v>
      </c>
      <c r="N2715" t="s">
        <v>276</v>
      </c>
      <c r="O2715">
        <v>0</v>
      </c>
      <c r="P2715" t="s">
        <v>200</v>
      </c>
      <c r="Q2715">
        <v>54940</v>
      </c>
      <c r="R2715" t="s">
        <v>201</v>
      </c>
      <c r="S2715" t="s">
        <v>202</v>
      </c>
      <c r="T2715" t="s">
        <v>203</v>
      </c>
      <c r="U2715" t="s">
        <v>4101</v>
      </c>
      <c r="V2715" t="s">
        <v>4102</v>
      </c>
      <c r="W2715" t="s">
        <v>658</v>
      </c>
    </row>
    <row r="2716" spans="1:23" x14ac:dyDescent="0.25">
      <c r="A2716" s="15">
        <v>43316</v>
      </c>
      <c r="B2716" t="s">
        <v>262</v>
      </c>
      <c r="C2716" t="s">
        <v>212</v>
      </c>
      <c r="E2716" t="s">
        <v>195</v>
      </c>
      <c r="F2716">
        <v>11.35</v>
      </c>
      <c r="G2716">
        <v>11.35</v>
      </c>
      <c r="H2716" t="s">
        <v>196</v>
      </c>
      <c r="I2716" t="s">
        <v>197</v>
      </c>
      <c r="J2716">
        <v>11.35</v>
      </c>
      <c r="K2716">
        <v>11.35</v>
      </c>
      <c r="L2716" t="s">
        <v>262</v>
      </c>
      <c r="M2716" t="s">
        <v>198</v>
      </c>
      <c r="N2716" t="s">
        <v>265</v>
      </c>
      <c r="O2716">
        <v>0</v>
      </c>
      <c r="P2716" t="s">
        <v>200</v>
      </c>
      <c r="Q2716">
        <v>54943</v>
      </c>
      <c r="R2716" t="s">
        <v>201</v>
      </c>
      <c r="S2716" t="s">
        <v>202</v>
      </c>
      <c r="T2716" t="s">
        <v>203</v>
      </c>
      <c r="U2716" t="s">
        <v>4103</v>
      </c>
      <c r="V2716" t="s">
        <v>4104</v>
      </c>
      <c r="W2716" t="s">
        <v>658</v>
      </c>
    </row>
    <row r="2717" spans="1:23" x14ac:dyDescent="0.25">
      <c r="A2717" s="15">
        <v>43316</v>
      </c>
      <c r="B2717" t="s">
        <v>285</v>
      </c>
      <c r="C2717" t="s">
        <v>211</v>
      </c>
      <c r="E2717" t="s">
        <v>195</v>
      </c>
      <c r="F2717">
        <v>882.86</v>
      </c>
      <c r="G2717">
        <v>882.86</v>
      </c>
      <c r="H2717" t="s">
        <v>196</v>
      </c>
      <c r="I2717" t="s">
        <v>197</v>
      </c>
      <c r="J2717">
        <v>882.86</v>
      </c>
      <c r="K2717">
        <v>882.86</v>
      </c>
      <c r="L2717" t="s">
        <v>285</v>
      </c>
      <c r="M2717" t="s">
        <v>198</v>
      </c>
      <c r="N2717" t="s">
        <v>199</v>
      </c>
      <c r="O2717">
        <v>0</v>
      </c>
      <c r="P2717" t="s">
        <v>200</v>
      </c>
      <c r="Q2717">
        <v>54964</v>
      </c>
      <c r="R2717" t="s">
        <v>201</v>
      </c>
      <c r="S2717" t="s">
        <v>202</v>
      </c>
      <c r="T2717" t="s">
        <v>203</v>
      </c>
      <c r="U2717" t="s">
        <v>4105</v>
      </c>
      <c r="V2717" t="s">
        <v>4106</v>
      </c>
      <c r="W2717" t="s">
        <v>658</v>
      </c>
    </row>
    <row r="2718" spans="1:23" x14ac:dyDescent="0.25">
      <c r="A2718" s="15">
        <v>43316</v>
      </c>
      <c r="B2718" t="s">
        <v>285</v>
      </c>
      <c r="C2718" t="s">
        <v>212</v>
      </c>
      <c r="E2718" t="s">
        <v>195</v>
      </c>
      <c r="F2718">
        <v>763.24</v>
      </c>
      <c r="G2718">
        <v>763.24</v>
      </c>
      <c r="H2718" t="s">
        <v>196</v>
      </c>
      <c r="I2718" t="s">
        <v>197</v>
      </c>
      <c r="J2718">
        <v>763.24</v>
      </c>
      <c r="K2718">
        <v>763.24</v>
      </c>
      <c r="L2718" t="s">
        <v>285</v>
      </c>
      <c r="M2718" t="s">
        <v>198</v>
      </c>
      <c r="N2718" t="s">
        <v>199</v>
      </c>
      <c r="O2718">
        <v>0</v>
      </c>
      <c r="P2718" t="s">
        <v>200</v>
      </c>
      <c r="Q2718">
        <v>54976</v>
      </c>
      <c r="R2718" t="s">
        <v>201</v>
      </c>
      <c r="S2718" t="s">
        <v>202</v>
      </c>
      <c r="T2718" t="s">
        <v>203</v>
      </c>
      <c r="U2718" t="s">
        <v>4107</v>
      </c>
      <c r="V2718" t="s">
        <v>4108</v>
      </c>
      <c r="W2718" t="s">
        <v>658</v>
      </c>
    </row>
    <row r="2719" spans="1:23" x14ac:dyDescent="0.25">
      <c r="A2719" s="15">
        <v>43316</v>
      </c>
      <c r="B2719" t="s">
        <v>262</v>
      </c>
      <c r="C2719" t="s">
        <v>194</v>
      </c>
      <c r="E2719" t="s">
        <v>195</v>
      </c>
      <c r="F2719">
        <v>33.049999999999997</v>
      </c>
      <c r="G2719">
        <v>33.049999999999997</v>
      </c>
      <c r="H2719" t="s">
        <v>196</v>
      </c>
      <c r="I2719" t="s">
        <v>197</v>
      </c>
      <c r="J2719">
        <v>33.049999999999997</v>
      </c>
      <c r="K2719">
        <v>33.049999999999997</v>
      </c>
      <c r="L2719" t="s">
        <v>262</v>
      </c>
      <c r="M2719" t="s">
        <v>198</v>
      </c>
      <c r="N2719" t="s">
        <v>254</v>
      </c>
      <c r="O2719">
        <v>0</v>
      </c>
      <c r="P2719" t="s">
        <v>200</v>
      </c>
      <c r="Q2719">
        <v>54955</v>
      </c>
      <c r="R2719" t="s">
        <v>201</v>
      </c>
      <c r="S2719" t="s">
        <v>202</v>
      </c>
      <c r="T2719" t="s">
        <v>203</v>
      </c>
      <c r="U2719" t="s">
        <v>4109</v>
      </c>
      <c r="V2719" t="s">
        <v>4110</v>
      </c>
      <c r="W2719" t="s">
        <v>658</v>
      </c>
    </row>
    <row r="2720" spans="1:23" x14ac:dyDescent="0.25">
      <c r="A2720" s="15">
        <v>43316</v>
      </c>
      <c r="B2720" t="s">
        <v>262</v>
      </c>
      <c r="C2720" t="s">
        <v>207</v>
      </c>
      <c r="E2720" t="s">
        <v>195</v>
      </c>
      <c r="F2720">
        <v>4.6500000000000004</v>
      </c>
      <c r="G2720">
        <v>4.6500000000000004</v>
      </c>
      <c r="H2720" t="s">
        <v>196</v>
      </c>
      <c r="I2720" t="s">
        <v>197</v>
      </c>
      <c r="J2720">
        <v>4.6500000000000004</v>
      </c>
      <c r="K2720">
        <v>4.6500000000000004</v>
      </c>
      <c r="L2720" t="s">
        <v>262</v>
      </c>
      <c r="M2720" t="s">
        <v>198</v>
      </c>
      <c r="N2720" t="s">
        <v>270</v>
      </c>
      <c r="O2720">
        <v>0</v>
      </c>
      <c r="P2720" t="s">
        <v>200</v>
      </c>
      <c r="Q2720">
        <v>55004</v>
      </c>
      <c r="R2720" t="s">
        <v>201</v>
      </c>
      <c r="S2720" t="s">
        <v>202</v>
      </c>
      <c r="T2720" t="s">
        <v>203</v>
      </c>
      <c r="U2720" t="s">
        <v>4111</v>
      </c>
      <c r="V2720" t="s">
        <v>4112</v>
      </c>
      <c r="W2720" t="s">
        <v>658</v>
      </c>
    </row>
    <row r="2721" spans="1:23" x14ac:dyDescent="0.25">
      <c r="A2721" s="15">
        <v>43316</v>
      </c>
      <c r="B2721" t="s">
        <v>216</v>
      </c>
      <c r="C2721" t="s">
        <v>212</v>
      </c>
      <c r="E2721" t="s">
        <v>195</v>
      </c>
      <c r="F2721">
        <v>6.13</v>
      </c>
      <c r="G2721">
        <v>6.13</v>
      </c>
      <c r="H2721" t="s">
        <v>196</v>
      </c>
      <c r="I2721" t="s">
        <v>197</v>
      </c>
      <c r="J2721">
        <v>6.13</v>
      </c>
      <c r="K2721">
        <v>6.13</v>
      </c>
      <c r="L2721" t="s">
        <v>216</v>
      </c>
      <c r="M2721" t="s">
        <v>198</v>
      </c>
      <c r="N2721" t="s">
        <v>199</v>
      </c>
      <c r="O2721">
        <v>0</v>
      </c>
      <c r="P2721" t="s">
        <v>200</v>
      </c>
      <c r="Q2721">
        <v>55101</v>
      </c>
      <c r="R2721" t="s">
        <v>201</v>
      </c>
      <c r="S2721" t="s">
        <v>202</v>
      </c>
      <c r="T2721" t="s">
        <v>203</v>
      </c>
      <c r="U2721" t="s">
        <v>4113</v>
      </c>
      <c r="V2721" t="s">
        <v>4114</v>
      </c>
      <c r="W2721" t="s">
        <v>658</v>
      </c>
    </row>
    <row r="2722" spans="1:23" x14ac:dyDescent="0.25">
      <c r="A2722" s="15">
        <v>43316</v>
      </c>
      <c r="B2722" t="s">
        <v>216</v>
      </c>
      <c r="C2722" t="s">
        <v>212</v>
      </c>
      <c r="E2722" t="s">
        <v>195</v>
      </c>
      <c r="F2722">
        <v>23.08</v>
      </c>
      <c r="G2722">
        <v>23.08</v>
      </c>
      <c r="H2722" t="s">
        <v>196</v>
      </c>
      <c r="I2722" t="s">
        <v>197</v>
      </c>
      <c r="J2722">
        <v>23.08</v>
      </c>
      <c r="K2722">
        <v>23.08</v>
      </c>
      <c r="L2722" t="s">
        <v>216</v>
      </c>
      <c r="M2722" t="s">
        <v>198</v>
      </c>
      <c r="N2722" t="s">
        <v>199</v>
      </c>
      <c r="O2722">
        <v>0</v>
      </c>
      <c r="P2722" t="s">
        <v>200</v>
      </c>
      <c r="Q2722">
        <v>55102</v>
      </c>
      <c r="R2722" t="s">
        <v>201</v>
      </c>
      <c r="S2722" t="s">
        <v>202</v>
      </c>
      <c r="T2722" t="s">
        <v>203</v>
      </c>
      <c r="U2722" t="s">
        <v>4113</v>
      </c>
      <c r="V2722" t="s">
        <v>4115</v>
      </c>
      <c r="W2722" t="s">
        <v>658</v>
      </c>
    </row>
    <row r="2723" spans="1:23" x14ac:dyDescent="0.25">
      <c r="A2723" s="15">
        <v>43316</v>
      </c>
      <c r="B2723" t="s">
        <v>216</v>
      </c>
      <c r="C2723" t="s">
        <v>212</v>
      </c>
      <c r="E2723" t="s">
        <v>195</v>
      </c>
      <c r="F2723">
        <v>257.89999999999998</v>
      </c>
      <c r="G2723">
        <v>257.89999999999998</v>
      </c>
      <c r="H2723" t="s">
        <v>196</v>
      </c>
      <c r="I2723" t="s">
        <v>197</v>
      </c>
      <c r="J2723">
        <v>257.89999999999998</v>
      </c>
      <c r="K2723">
        <v>257.89999999999998</v>
      </c>
      <c r="L2723" t="s">
        <v>216</v>
      </c>
      <c r="M2723" t="s">
        <v>198</v>
      </c>
      <c r="N2723" t="s">
        <v>199</v>
      </c>
      <c r="O2723">
        <v>0</v>
      </c>
      <c r="P2723" t="s">
        <v>200</v>
      </c>
      <c r="Q2723">
        <v>55103</v>
      </c>
      <c r="R2723" t="s">
        <v>201</v>
      </c>
      <c r="S2723" t="s">
        <v>202</v>
      </c>
      <c r="T2723" t="s">
        <v>203</v>
      </c>
      <c r="U2723" t="s">
        <v>4116</v>
      </c>
      <c r="V2723" t="s">
        <v>4117</v>
      </c>
      <c r="W2723" t="s">
        <v>658</v>
      </c>
    </row>
    <row r="2724" spans="1:23" x14ac:dyDescent="0.25">
      <c r="A2724" s="15">
        <v>43316</v>
      </c>
      <c r="B2724" t="s">
        <v>216</v>
      </c>
      <c r="C2724" t="s">
        <v>212</v>
      </c>
      <c r="E2724" t="s">
        <v>195</v>
      </c>
      <c r="F2724">
        <v>27.11</v>
      </c>
      <c r="G2724">
        <v>27.11</v>
      </c>
      <c r="H2724" t="s">
        <v>196</v>
      </c>
      <c r="I2724" t="s">
        <v>197</v>
      </c>
      <c r="J2724">
        <v>27.11</v>
      </c>
      <c r="K2724">
        <v>27.11</v>
      </c>
      <c r="L2724" t="s">
        <v>216</v>
      </c>
      <c r="M2724" t="s">
        <v>198</v>
      </c>
      <c r="N2724" t="s">
        <v>199</v>
      </c>
      <c r="O2724">
        <v>0</v>
      </c>
      <c r="P2724" t="s">
        <v>200</v>
      </c>
      <c r="Q2724">
        <v>55104</v>
      </c>
      <c r="R2724" t="s">
        <v>201</v>
      </c>
      <c r="S2724" t="s">
        <v>202</v>
      </c>
      <c r="T2724" t="s">
        <v>203</v>
      </c>
      <c r="U2724" t="s">
        <v>4116</v>
      </c>
      <c r="V2724" t="s">
        <v>4118</v>
      </c>
      <c r="W2724" t="s">
        <v>658</v>
      </c>
    </row>
    <row r="2725" spans="1:23" x14ac:dyDescent="0.25">
      <c r="A2725" s="15">
        <v>43316</v>
      </c>
      <c r="B2725" t="s">
        <v>285</v>
      </c>
      <c r="C2725" t="s">
        <v>208</v>
      </c>
      <c r="E2725" t="s">
        <v>195</v>
      </c>
      <c r="F2725">
        <v>3071.97</v>
      </c>
      <c r="G2725">
        <v>3071.97</v>
      </c>
      <c r="H2725" t="s">
        <v>196</v>
      </c>
      <c r="I2725" t="s">
        <v>197</v>
      </c>
      <c r="J2725">
        <v>3071.97</v>
      </c>
      <c r="K2725">
        <v>3071.97</v>
      </c>
      <c r="L2725" t="s">
        <v>285</v>
      </c>
      <c r="M2725" t="s">
        <v>198</v>
      </c>
      <c r="N2725" t="s">
        <v>199</v>
      </c>
      <c r="O2725">
        <v>0</v>
      </c>
      <c r="P2725" t="s">
        <v>200</v>
      </c>
      <c r="Q2725">
        <v>55111</v>
      </c>
      <c r="R2725" t="s">
        <v>201</v>
      </c>
      <c r="S2725" t="s">
        <v>202</v>
      </c>
      <c r="T2725" t="s">
        <v>203</v>
      </c>
      <c r="U2725" t="s">
        <v>4119</v>
      </c>
      <c r="V2725" t="s">
        <v>4120</v>
      </c>
      <c r="W2725" t="s">
        <v>658</v>
      </c>
    </row>
    <row r="2726" spans="1:23" x14ac:dyDescent="0.25">
      <c r="A2726" s="15">
        <v>43316</v>
      </c>
      <c r="B2726" t="s">
        <v>216</v>
      </c>
      <c r="C2726" t="s">
        <v>207</v>
      </c>
      <c r="E2726" t="s">
        <v>195</v>
      </c>
      <c r="F2726">
        <v>349.52</v>
      </c>
      <c r="G2726">
        <v>349.52</v>
      </c>
      <c r="H2726" t="s">
        <v>196</v>
      </c>
      <c r="I2726" t="s">
        <v>197</v>
      </c>
      <c r="J2726">
        <v>349.52</v>
      </c>
      <c r="K2726">
        <v>349.52</v>
      </c>
      <c r="L2726" t="s">
        <v>216</v>
      </c>
      <c r="M2726" t="s">
        <v>198</v>
      </c>
      <c r="N2726" t="s">
        <v>199</v>
      </c>
      <c r="O2726">
        <v>0</v>
      </c>
      <c r="P2726" t="s">
        <v>200</v>
      </c>
      <c r="Q2726">
        <v>55211</v>
      </c>
      <c r="R2726" t="s">
        <v>201</v>
      </c>
      <c r="S2726" t="s">
        <v>202</v>
      </c>
      <c r="T2726" t="s">
        <v>203</v>
      </c>
      <c r="U2726" t="s">
        <v>4121</v>
      </c>
      <c r="V2726" t="s">
        <v>4122</v>
      </c>
      <c r="W2726" t="s">
        <v>658</v>
      </c>
    </row>
    <row r="2727" spans="1:23" x14ac:dyDescent="0.25">
      <c r="A2727" s="15">
        <v>43316</v>
      </c>
      <c r="B2727" t="s">
        <v>310</v>
      </c>
      <c r="C2727" t="s">
        <v>208</v>
      </c>
      <c r="E2727" t="s">
        <v>195</v>
      </c>
      <c r="F2727">
        <v>0.01</v>
      </c>
      <c r="G2727">
        <v>0.01</v>
      </c>
      <c r="H2727" t="s">
        <v>196</v>
      </c>
      <c r="I2727" t="s">
        <v>197</v>
      </c>
      <c r="J2727">
        <v>0.01</v>
      </c>
      <c r="K2727">
        <v>0.01</v>
      </c>
      <c r="L2727" t="s">
        <v>310</v>
      </c>
      <c r="M2727" t="s">
        <v>198</v>
      </c>
      <c r="N2727" t="s">
        <v>307</v>
      </c>
      <c r="O2727">
        <v>0</v>
      </c>
      <c r="P2727" t="s">
        <v>200</v>
      </c>
      <c r="Q2727">
        <v>56087</v>
      </c>
      <c r="R2727" t="s">
        <v>201</v>
      </c>
      <c r="S2727" t="s">
        <v>202</v>
      </c>
      <c r="T2727" t="s">
        <v>203</v>
      </c>
      <c r="U2727" t="s">
        <v>4123</v>
      </c>
      <c r="V2727" t="s">
        <v>4124</v>
      </c>
      <c r="W2727" t="s">
        <v>658</v>
      </c>
    </row>
    <row r="2728" spans="1:23" x14ac:dyDescent="0.25">
      <c r="A2728" s="15">
        <v>43318</v>
      </c>
      <c r="B2728" t="s">
        <v>273</v>
      </c>
      <c r="C2728" t="s">
        <v>208</v>
      </c>
      <c r="E2728" t="s">
        <v>195</v>
      </c>
      <c r="F2728">
        <v>31.44</v>
      </c>
      <c r="G2728">
        <v>31.44</v>
      </c>
      <c r="H2728" t="s">
        <v>196</v>
      </c>
      <c r="I2728" t="s">
        <v>197</v>
      </c>
      <c r="J2728">
        <v>31.44</v>
      </c>
      <c r="K2728">
        <v>31.44</v>
      </c>
      <c r="L2728" t="s">
        <v>273</v>
      </c>
      <c r="M2728" t="s">
        <v>198</v>
      </c>
      <c r="N2728" t="s">
        <v>245</v>
      </c>
      <c r="O2728">
        <v>0</v>
      </c>
      <c r="P2728" t="s">
        <v>200</v>
      </c>
      <c r="Q2728">
        <v>54937</v>
      </c>
      <c r="R2728" t="s">
        <v>201</v>
      </c>
      <c r="S2728" t="s">
        <v>202</v>
      </c>
      <c r="T2728" t="s">
        <v>203</v>
      </c>
      <c r="U2728" t="s">
        <v>4125</v>
      </c>
      <c r="V2728" t="s">
        <v>4126</v>
      </c>
      <c r="W2728" t="s">
        <v>658</v>
      </c>
    </row>
    <row r="2729" spans="1:23" x14ac:dyDescent="0.25">
      <c r="A2729" s="15">
        <v>43318</v>
      </c>
      <c r="B2729" t="s">
        <v>273</v>
      </c>
      <c r="C2729" t="s">
        <v>211</v>
      </c>
      <c r="E2729" t="s">
        <v>195</v>
      </c>
      <c r="F2729">
        <v>30.65</v>
      </c>
      <c r="G2729">
        <v>30.65</v>
      </c>
      <c r="H2729" t="s">
        <v>196</v>
      </c>
      <c r="I2729" t="s">
        <v>197</v>
      </c>
      <c r="J2729">
        <v>30.65</v>
      </c>
      <c r="K2729">
        <v>30.65</v>
      </c>
      <c r="L2729" t="s">
        <v>273</v>
      </c>
      <c r="M2729" t="s">
        <v>198</v>
      </c>
      <c r="N2729" t="s">
        <v>276</v>
      </c>
      <c r="O2729">
        <v>0</v>
      </c>
      <c r="P2729" t="s">
        <v>200</v>
      </c>
      <c r="Q2729">
        <v>54941</v>
      </c>
      <c r="R2729" t="s">
        <v>201</v>
      </c>
      <c r="S2729" t="s">
        <v>202</v>
      </c>
      <c r="T2729" t="s">
        <v>203</v>
      </c>
      <c r="U2729" t="s">
        <v>4127</v>
      </c>
      <c r="V2729" t="s">
        <v>4128</v>
      </c>
      <c r="W2729" t="s">
        <v>658</v>
      </c>
    </row>
    <row r="2730" spans="1:23" x14ac:dyDescent="0.25">
      <c r="A2730" s="15">
        <v>43318</v>
      </c>
      <c r="B2730" t="s">
        <v>273</v>
      </c>
      <c r="C2730" t="s">
        <v>212</v>
      </c>
      <c r="E2730" t="s">
        <v>195</v>
      </c>
      <c r="F2730">
        <v>30.65</v>
      </c>
      <c r="G2730">
        <v>30.65</v>
      </c>
      <c r="H2730" t="s">
        <v>196</v>
      </c>
      <c r="I2730" t="s">
        <v>197</v>
      </c>
      <c r="J2730">
        <v>30.65</v>
      </c>
      <c r="K2730">
        <v>30.65</v>
      </c>
      <c r="L2730" t="s">
        <v>273</v>
      </c>
      <c r="M2730" t="s">
        <v>198</v>
      </c>
      <c r="N2730" t="s">
        <v>265</v>
      </c>
      <c r="O2730">
        <v>0</v>
      </c>
      <c r="P2730" t="s">
        <v>200</v>
      </c>
      <c r="Q2730">
        <v>54944</v>
      </c>
      <c r="R2730" t="s">
        <v>201</v>
      </c>
      <c r="S2730" t="s">
        <v>202</v>
      </c>
      <c r="T2730" t="s">
        <v>203</v>
      </c>
      <c r="U2730" t="s">
        <v>4129</v>
      </c>
      <c r="V2730" t="s">
        <v>4130</v>
      </c>
      <c r="W2730" t="s">
        <v>658</v>
      </c>
    </row>
    <row r="2731" spans="1:23" x14ac:dyDescent="0.25">
      <c r="A2731" s="15">
        <v>43318</v>
      </c>
      <c r="B2731" t="s">
        <v>292</v>
      </c>
      <c r="C2731" t="s">
        <v>211</v>
      </c>
      <c r="E2731" t="s">
        <v>195</v>
      </c>
      <c r="F2731">
        <v>97.23</v>
      </c>
      <c r="G2731">
        <v>97.23</v>
      </c>
      <c r="H2731" t="s">
        <v>196</v>
      </c>
      <c r="I2731" t="s">
        <v>197</v>
      </c>
      <c r="J2731">
        <v>97.23</v>
      </c>
      <c r="K2731">
        <v>97.23</v>
      </c>
      <c r="L2731" t="s">
        <v>292</v>
      </c>
      <c r="M2731" t="s">
        <v>198</v>
      </c>
      <c r="N2731" t="s">
        <v>199</v>
      </c>
      <c r="O2731">
        <v>0</v>
      </c>
      <c r="P2731" t="s">
        <v>200</v>
      </c>
      <c r="Q2731">
        <v>54948</v>
      </c>
      <c r="R2731" t="s">
        <v>201</v>
      </c>
      <c r="S2731" t="s">
        <v>202</v>
      </c>
      <c r="T2731" t="s">
        <v>203</v>
      </c>
      <c r="U2731" t="s">
        <v>4131</v>
      </c>
      <c r="V2731" t="s">
        <v>4132</v>
      </c>
      <c r="W2731" t="s">
        <v>658</v>
      </c>
    </row>
    <row r="2732" spans="1:23" x14ac:dyDescent="0.25">
      <c r="A2732" s="15">
        <v>43318</v>
      </c>
      <c r="B2732" t="s">
        <v>273</v>
      </c>
      <c r="C2732" t="s">
        <v>194</v>
      </c>
      <c r="E2732" t="s">
        <v>195</v>
      </c>
      <c r="F2732">
        <v>12.36</v>
      </c>
      <c r="G2732">
        <v>12.36</v>
      </c>
      <c r="H2732" t="s">
        <v>196</v>
      </c>
      <c r="I2732" t="s">
        <v>197</v>
      </c>
      <c r="J2732">
        <v>12.36</v>
      </c>
      <c r="K2732">
        <v>12.36</v>
      </c>
      <c r="L2732" t="s">
        <v>273</v>
      </c>
      <c r="M2732" t="s">
        <v>198</v>
      </c>
      <c r="N2732" t="s">
        <v>254</v>
      </c>
      <c r="O2732">
        <v>0</v>
      </c>
      <c r="P2732" t="s">
        <v>200</v>
      </c>
      <c r="Q2732">
        <v>54957</v>
      </c>
      <c r="R2732" t="s">
        <v>201</v>
      </c>
      <c r="S2732" t="s">
        <v>202</v>
      </c>
      <c r="T2732" t="s">
        <v>203</v>
      </c>
      <c r="U2732" t="s">
        <v>4133</v>
      </c>
      <c r="V2732" t="s">
        <v>4134</v>
      </c>
      <c r="W2732" t="s">
        <v>658</v>
      </c>
    </row>
    <row r="2733" spans="1:23" x14ac:dyDescent="0.25">
      <c r="A2733" s="15">
        <v>43318</v>
      </c>
      <c r="B2733" t="s">
        <v>273</v>
      </c>
      <c r="C2733" t="s">
        <v>207</v>
      </c>
      <c r="E2733" t="s">
        <v>195</v>
      </c>
      <c r="F2733">
        <v>27.19</v>
      </c>
      <c r="G2733">
        <v>27.19</v>
      </c>
      <c r="H2733" t="s">
        <v>196</v>
      </c>
      <c r="I2733" t="s">
        <v>197</v>
      </c>
      <c r="J2733">
        <v>27.19</v>
      </c>
      <c r="K2733">
        <v>27.19</v>
      </c>
      <c r="L2733" t="s">
        <v>273</v>
      </c>
      <c r="M2733" t="s">
        <v>198</v>
      </c>
      <c r="N2733" t="s">
        <v>270</v>
      </c>
      <c r="O2733">
        <v>0</v>
      </c>
      <c r="P2733" t="s">
        <v>200</v>
      </c>
      <c r="Q2733">
        <v>55005</v>
      </c>
      <c r="R2733" t="s">
        <v>201</v>
      </c>
      <c r="S2733" t="s">
        <v>202</v>
      </c>
      <c r="T2733" t="s">
        <v>203</v>
      </c>
      <c r="U2733" t="s">
        <v>4135</v>
      </c>
      <c r="V2733" t="s">
        <v>4136</v>
      </c>
      <c r="W2733" t="s">
        <v>658</v>
      </c>
    </row>
    <row r="2734" spans="1:23" x14ac:dyDescent="0.25">
      <c r="A2734" s="15">
        <v>43318</v>
      </c>
      <c r="B2734" t="s">
        <v>292</v>
      </c>
      <c r="C2734" t="s">
        <v>208</v>
      </c>
      <c r="E2734" t="s">
        <v>195</v>
      </c>
      <c r="F2734">
        <v>199.34</v>
      </c>
      <c r="G2734">
        <v>199.34</v>
      </c>
      <c r="H2734" t="s">
        <v>196</v>
      </c>
      <c r="I2734" t="s">
        <v>197</v>
      </c>
      <c r="J2734">
        <v>199.34</v>
      </c>
      <c r="K2734">
        <v>199.34</v>
      </c>
      <c r="L2734" t="s">
        <v>292</v>
      </c>
      <c r="M2734" t="s">
        <v>198</v>
      </c>
      <c r="N2734" t="s">
        <v>199</v>
      </c>
      <c r="O2734">
        <v>0</v>
      </c>
      <c r="P2734" t="s">
        <v>200</v>
      </c>
      <c r="Q2734">
        <v>55097</v>
      </c>
      <c r="R2734" t="s">
        <v>201</v>
      </c>
      <c r="S2734" t="s">
        <v>202</v>
      </c>
      <c r="T2734" t="s">
        <v>203</v>
      </c>
      <c r="U2734" t="s">
        <v>4137</v>
      </c>
      <c r="V2734" t="s">
        <v>4138</v>
      </c>
      <c r="W2734" t="s">
        <v>658</v>
      </c>
    </row>
    <row r="2735" spans="1:23" x14ac:dyDescent="0.25">
      <c r="A2735" s="15">
        <v>43318</v>
      </c>
      <c r="B2735" t="s">
        <v>292</v>
      </c>
      <c r="C2735" t="s">
        <v>208</v>
      </c>
      <c r="E2735" t="s">
        <v>195</v>
      </c>
      <c r="F2735">
        <v>61.2</v>
      </c>
      <c r="G2735">
        <v>61.2</v>
      </c>
      <c r="H2735" t="s">
        <v>196</v>
      </c>
      <c r="I2735" t="s">
        <v>197</v>
      </c>
      <c r="J2735">
        <v>61.2</v>
      </c>
      <c r="K2735">
        <v>61.2</v>
      </c>
      <c r="L2735" t="s">
        <v>292</v>
      </c>
      <c r="M2735" t="s">
        <v>198</v>
      </c>
      <c r="N2735" t="s">
        <v>199</v>
      </c>
      <c r="O2735">
        <v>0</v>
      </c>
      <c r="P2735" t="s">
        <v>200</v>
      </c>
      <c r="Q2735">
        <v>55098</v>
      </c>
      <c r="R2735" t="s">
        <v>201</v>
      </c>
      <c r="S2735" t="s">
        <v>202</v>
      </c>
      <c r="T2735" t="s">
        <v>203</v>
      </c>
      <c r="U2735" t="s">
        <v>4139</v>
      </c>
      <c r="V2735" t="s">
        <v>4140</v>
      </c>
      <c r="W2735" t="s">
        <v>658</v>
      </c>
    </row>
    <row r="2736" spans="1:23" x14ac:dyDescent="0.25">
      <c r="A2736" s="15">
        <v>43318</v>
      </c>
      <c r="B2736" t="s">
        <v>292</v>
      </c>
      <c r="C2736" t="s">
        <v>212</v>
      </c>
      <c r="E2736" t="s">
        <v>195</v>
      </c>
      <c r="F2736">
        <v>69.510000000000005</v>
      </c>
      <c r="G2736">
        <v>69.510000000000005</v>
      </c>
      <c r="H2736" t="s">
        <v>196</v>
      </c>
      <c r="I2736" t="s">
        <v>197</v>
      </c>
      <c r="J2736">
        <v>69.510000000000005</v>
      </c>
      <c r="K2736">
        <v>69.510000000000005</v>
      </c>
      <c r="L2736" t="s">
        <v>292</v>
      </c>
      <c r="M2736" t="s">
        <v>198</v>
      </c>
      <c r="N2736" t="s">
        <v>199</v>
      </c>
      <c r="O2736">
        <v>0</v>
      </c>
      <c r="P2736" t="s">
        <v>200</v>
      </c>
      <c r="Q2736">
        <v>55099</v>
      </c>
      <c r="R2736" t="s">
        <v>201</v>
      </c>
      <c r="S2736" t="s">
        <v>202</v>
      </c>
      <c r="T2736" t="s">
        <v>203</v>
      </c>
      <c r="U2736" t="s">
        <v>4141</v>
      </c>
      <c r="V2736" t="s">
        <v>4142</v>
      </c>
      <c r="W2736" t="s">
        <v>658</v>
      </c>
    </row>
    <row r="2737" spans="1:23" x14ac:dyDescent="0.25">
      <c r="A2737" s="15">
        <v>43318</v>
      </c>
      <c r="B2737" t="s">
        <v>292</v>
      </c>
      <c r="C2737" t="s">
        <v>212</v>
      </c>
      <c r="E2737" t="s">
        <v>195</v>
      </c>
      <c r="F2737">
        <v>120.05</v>
      </c>
      <c r="G2737">
        <v>120.05</v>
      </c>
      <c r="H2737" t="s">
        <v>196</v>
      </c>
      <c r="I2737" t="s">
        <v>197</v>
      </c>
      <c r="J2737">
        <v>120.05</v>
      </c>
      <c r="K2737">
        <v>120.05</v>
      </c>
      <c r="L2737" t="s">
        <v>292</v>
      </c>
      <c r="M2737" t="s">
        <v>198</v>
      </c>
      <c r="N2737" t="s">
        <v>199</v>
      </c>
      <c r="O2737">
        <v>0</v>
      </c>
      <c r="P2737" t="s">
        <v>200</v>
      </c>
      <c r="Q2737">
        <v>55100</v>
      </c>
      <c r="R2737" t="s">
        <v>201</v>
      </c>
      <c r="S2737" t="s">
        <v>202</v>
      </c>
      <c r="T2737" t="s">
        <v>203</v>
      </c>
      <c r="U2737" t="s">
        <v>4143</v>
      </c>
      <c r="V2737" t="s">
        <v>4144</v>
      </c>
      <c r="W2737" t="s">
        <v>658</v>
      </c>
    </row>
    <row r="2738" spans="1:23" x14ac:dyDescent="0.25">
      <c r="A2738" s="15">
        <v>43318</v>
      </c>
      <c r="B2738" t="s">
        <v>292</v>
      </c>
      <c r="C2738" t="s">
        <v>194</v>
      </c>
      <c r="E2738" t="s">
        <v>195</v>
      </c>
      <c r="F2738">
        <v>586.91</v>
      </c>
      <c r="G2738">
        <v>586.91</v>
      </c>
      <c r="H2738" t="s">
        <v>196</v>
      </c>
      <c r="I2738" t="s">
        <v>197</v>
      </c>
      <c r="J2738">
        <v>586.91</v>
      </c>
      <c r="K2738">
        <v>586.91</v>
      </c>
      <c r="L2738" t="s">
        <v>292</v>
      </c>
      <c r="M2738" t="s">
        <v>198</v>
      </c>
      <c r="N2738" t="s">
        <v>199</v>
      </c>
      <c r="O2738">
        <v>0</v>
      </c>
      <c r="P2738" t="s">
        <v>200</v>
      </c>
      <c r="Q2738">
        <v>55206</v>
      </c>
      <c r="R2738" t="s">
        <v>201</v>
      </c>
      <c r="S2738" t="s">
        <v>202</v>
      </c>
      <c r="T2738" t="s">
        <v>203</v>
      </c>
      <c r="U2738" t="s">
        <v>4145</v>
      </c>
      <c r="V2738" t="s">
        <v>4146</v>
      </c>
      <c r="W2738" t="s">
        <v>658</v>
      </c>
    </row>
    <row r="2739" spans="1:23" x14ac:dyDescent="0.25">
      <c r="A2739" s="15">
        <v>43318</v>
      </c>
      <c r="B2739" t="s">
        <v>292</v>
      </c>
      <c r="C2739" t="s">
        <v>194</v>
      </c>
      <c r="E2739" t="s">
        <v>195</v>
      </c>
      <c r="F2739">
        <v>56.48</v>
      </c>
      <c r="G2739">
        <v>56.48</v>
      </c>
      <c r="H2739" t="s">
        <v>196</v>
      </c>
      <c r="I2739" t="s">
        <v>197</v>
      </c>
      <c r="J2739">
        <v>56.48</v>
      </c>
      <c r="K2739">
        <v>56.48</v>
      </c>
      <c r="L2739" t="s">
        <v>292</v>
      </c>
      <c r="M2739" t="s">
        <v>198</v>
      </c>
      <c r="N2739" t="s">
        <v>199</v>
      </c>
      <c r="O2739">
        <v>0</v>
      </c>
      <c r="P2739" t="s">
        <v>200</v>
      </c>
      <c r="Q2739">
        <v>55209</v>
      </c>
      <c r="R2739" t="s">
        <v>201</v>
      </c>
      <c r="S2739" t="s">
        <v>202</v>
      </c>
      <c r="T2739" t="s">
        <v>203</v>
      </c>
      <c r="U2739" t="s">
        <v>4147</v>
      </c>
      <c r="V2739" t="s">
        <v>4148</v>
      </c>
      <c r="W2739" t="s">
        <v>658</v>
      </c>
    </row>
    <row r="2740" spans="1:23" x14ac:dyDescent="0.25">
      <c r="A2740" s="15">
        <v>43318</v>
      </c>
      <c r="B2740" t="s">
        <v>292</v>
      </c>
      <c r="C2740" t="s">
        <v>194</v>
      </c>
      <c r="E2740" t="s">
        <v>195</v>
      </c>
      <c r="F2740">
        <v>107.72</v>
      </c>
      <c r="G2740">
        <v>107.72</v>
      </c>
      <c r="H2740" t="s">
        <v>196</v>
      </c>
      <c r="I2740" t="s">
        <v>197</v>
      </c>
      <c r="J2740">
        <v>107.72</v>
      </c>
      <c r="K2740">
        <v>107.72</v>
      </c>
      <c r="L2740" t="s">
        <v>292</v>
      </c>
      <c r="M2740" t="s">
        <v>198</v>
      </c>
      <c r="N2740" t="s">
        <v>199</v>
      </c>
      <c r="O2740">
        <v>0</v>
      </c>
      <c r="P2740" t="s">
        <v>200</v>
      </c>
      <c r="Q2740">
        <v>55210</v>
      </c>
      <c r="R2740" t="s">
        <v>201</v>
      </c>
      <c r="S2740" t="s">
        <v>202</v>
      </c>
      <c r="T2740" t="s">
        <v>203</v>
      </c>
      <c r="U2740" t="s">
        <v>4149</v>
      </c>
      <c r="V2740" t="s">
        <v>4150</v>
      </c>
      <c r="W2740" t="s">
        <v>658</v>
      </c>
    </row>
    <row r="2741" spans="1:23" x14ac:dyDescent="0.25">
      <c r="A2741" s="15">
        <v>43319</v>
      </c>
      <c r="B2741" t="s">
        <v>306</v>
      </c>
      <c r="C2741" t="s">
        <v>208</v>
      </c>
      <c r="E2741" t="s">
        <v>195</v>
      </c>
      <c r="F2741">
        <v>22.4</v>
      </c>
      <c r="G2741">
        <v>22.4</v>
      </c>
      <c r="H2741" t="s">
        <v>196</v>
      </c>
      <c r="I2741" t="s">
        <v>197</v>
      </c>
      <c r="J2741">
        <v>22.4</v>
      </c>
      <c r="K2741">
        <v>22.4</v>
      </c>
      <c r="L2741" t="s">
        <v>306</v>
      </c>
      <c r="M2741" t="s">
        <v>198</v>
      </c>
      <c r="N2741" t="s">
        <v>307</v>
      </c>
      <c r="O2741">
        <v>0</v>
      </c>
      <c r="P2741" t="s">
        <v>200</v>
      </c>
      <c r="Q2741">
        <v>55034</v>
      </c>
      <c r="R2741" t="s">
        <v>201</v>
      </c>
      <c r="S2741" t="s">
        <v>202</v>
      </c>
      <c r="T2741" t="s">
        <v>203</v>
      </c>
      <c r="U2741" t="s">
        <v>4151</v>
      </c>
      <c r="V2741" t="s">
        <v>4152</v>
      </c>
      <c r="W2741" t="s">
        <v>658</v>
      </c>
    </row>
    <row r="2742" spans="1:23" x14ac:dyDescent="0.25">
      <c r="A2742" s="15">
        <v>43319</v>
      </c>
      <c r="B2742" t="s">
        <v>306</v>
      </c>
      <c r="C2742" t="s">
        <v>208</v>
      </c>
      <c r="E2742" t="s">
        <v>195</v>
      </c>
      <c r="F2742">
        <v>4.95</v>
      </c>
      <c r="G2742">
        <v>4.95</v>
      </c>
      <c r="H2742" t="s">
        <v>196</v>
      </c>
      <c r="I2742" t="s">
        <v>197</v>
      </c>
      <c r="J2742">
        <v>4.95</v>
      </c>
      <c r="K2742">
        <v>4.95</v>
      </c>
      <c r="L2742" t="s">
        <v>306</v>
      </c>
      <c r="M2742" t="s">
        <v>198</v>
      </c>
      <c r="N2742" t="s">
        <v>307</v>
      </c>
      <c r="O2742">
        <v>0</v>
      </c>
      <c r="P2742" t="s">
        <v>200</v>
      </c>
      <c r="Q2742">
        <v>55035</v>
      </c>
      <c r="R2742" t="s">
        <v>201</v>
      </c>
      <c r="S2742" t="s">
        <v>202</v>
      </c>
      <c r="T2742" t="s">
        <v>203</v>
      </c>
      <c r="U2742" t="s">
        <v>4151</v>
      </c>
      <c r="V2742" t="s">
        <v>4153</v>
      </c>
      <c r="W2742" t="s">
        <v>658</v>
      </c>
    </row>
    <row r="2743" spans="1:23" x14ac:dyDescent="0.25">
      <c r="A2743" s="15">
        <v>43319</v>
      </c>
      <c r="B2743" t="s">
        <v>225</v>
      </c>
      <c r="C2743" t="s">
        <v>194</v>
      </c>
      <c r="E2743" t="s">
        <v>195</v>
      </c>
      <c r="F2743">
        <v>414</v>
      </c>
      <c r="G2743">
        <v>414</v>
      </c>
      <c r="H2743" t="s">
        <v>196</v>
      </c>
      <c r="I2743" t="s">
        <v>197</v>
      </c>
      <c r="J2743">
        <v>414</v>
      </c>
      <c r="K2743">
        <v>414</v>
      </c>
      <c r="L2743" t="s">
        <v>225</v>
      </c>
      <c r="M2743" t="s">
        <v>198</v>
      </c>
      <c r="N2743" t="s">
        <v>199</v>
      </c>
      <c r="O2743">
        <v>0</v>
      </c>
      <c r="P2743" t="s">
        <v>200</v>
      </c>
      <c r="Q2743">
        <v>56810</v>
      </c>
      <c r="R2743" t="s">
        <v>201</v>
      </c>
      <c r="S2743" t="s">
        <v>202</v>
      </c>
      <c r="T2743" t="s">
        <v>203</v>
      </c>
      <c r="U2743" t="s">
        <v>4154</v>
      </c>
      <c r="V2743" t="s">
        <v>4155</v>
      </c>
      <c r="W2743" t="s">
        <v>658</v>
      </c>
    </row>
    <row r="2744" spans="1:23" x14ac:dyDescent="0.25">
      <c r="A2744" s="15">
        <v>43320</v>
      </c>
      <c r="B2744" t="s">
        <v>228</v>
      </c>
      <c r="C2744" t="s">
        <v>208</v>
      </c>
      <c r="E2744" t="s">
        <v>195</v>
      </c>
      <c r="F2744">
        <v>52.43</v>
      </c>
      <c r="G2744">
        <v>52.43</v>
      </c>
      <c r="H2744" t="s">
        <v>196</v>
      </c>
      <c r="I2744" t="s">
        <v>197</v>
      </c>
      <c r="J2744">
        <v>52.43</v>
      </c>
      <c r="K2744">
        <v>52.43</v>
      </c>
      <c r="L2744" t="s">
        <v>228</v>
      </c>
      <c r="M2744" t="s">
        <v>198</v>
      </c>
      <c r="N2744" t="s">
        <v>199</v>
      </c>
      <c r="O2744">
        <v>0</v>
      </c>
      <c r="P2744" t="s">
        <v>200</v>
      </c>
      <c r="Q2744">
        <v>55110</v>
      </c>
      <c r="R2744" t="s">
        <v>201</v>
      </c>
      <c r="S2744" t="s">
        <v>202</v>
      </c>
      <c r="T2744" t="s">
        <v>203</v>
      </c>
      <c r="U2744" t="s">
        <v>4156</v>
      </c>
      <c r="V2744" t="s">
        <v>4157</v>
      </c>
      <c r="W2744" t="s">
        <v>658</v>
      </c>
    </row>
    <row r="2745" spans="1:23" x14ac:dyDescent="0.25">
      <c r="A2745" s="15">
        <v>43320</v>
      </c>
      <c r="B2745" t="s">
        <v>310</v>
      </c>
      <c r="C2745" t="s">
        <v>194</v>
      </c>
      <c r="E2745" t="s">
        <v>195</v>
      </c>
      <c r="F2745">
        <v>0.99</v>
      </c>
      <c r="G2745">
        <v>0.99</v>
      </c>
      <c r="H2745" t="s">
        <v>196</v>
      </c>
      <c r="I2745" t="s">
        <v>197</v>
      </c>
      <c r="J2745">
        <v>0.99</v>
      </c>
      <c r="K2745">
        <v>0.99</v>
      </c>
      <c r="L2745" t="s">
        <v>310</v>
      </c>
      <c r="M2745" t="s">
        <v>198</v>
      </c>
      <c r="N2745" t="s">
        <v>307</v>
      </c>
      <c r="O2745">
        <v>0</v>
      </c>
      <c r="P2745" t="s">
        <v>200</v>
      </c>
      <c r="Q2745">
        <v>56059</v>
      </c>
      <c r="R2745" t="s">
        <v>201</v>
      </c>
      <c r="S2745" t="s">
        <v>202</v>
      </c>
      <c r="T2745" t="s">
        <v>203</v>
      </c>
      <c r="U2745" t="s">
        <v>4158</v>
      </c>
      <c r="V2745" t="s">
        <v>4159</v>
      </c>
      <c r="W2745" t="s">
        <v>658</v>
      </c>
    </row>
    <row r="2746" spans="1:23" x14ac:dyDescent="0.25">
      <c r="A2746" s="15">
        <v>43321</v>
      </c>
      <c r="B2746" t="s">
        <v>292</v>
      </c>
      <c r="C2746" t="s">
        <v>249</v>
      </c>
      <c r="E2746" t="s">
        <v>195</v>
      </c>
      <c r="F2746">
        <v>-99</v>
      </c>
      <c r="G2746">
        <v>99</v>
      </c>
      <c r="H2746" t="s">
        <v>217</v>
      </c>
      <c r="I2746" t="s">
        <v>218</v>
      </c>
      <c r="J2746">
        <v>99</v>
      </c>
      <c r="K2746">
        <v>-99</v>
      </c>
      <c r="L2746" t="s">
        <v>292</v>
      </c>
      <c r="M2746" t="s">
        <v>198</v>
      </c>
      <c r="N2746" t="s">
        <v>199</v>
      </c>
      <c r="O2746">
        <v>0</v>
      </c>
      <c r="P2746" t="s">
        <v>200</v>
      </c>
      <c r="Q2746">
        <v>55090</v>
      </c>
      <c r="R2746" t="s">
        <v>201</v>
      </c>
      <c r="S2746" t="s">
        <v>202</v>
      </c>
      <c r="T2746" t="s">
        <v>203</v>
      </c>
      <c r="U2746" t="s">
        <v>4160</v>
      </c>
      <c r="V2746" t="s">
        <v>4161</v>
      </c>
      <c r="W2746" t="s">
        <v>658</v>
      </c>
    </row>
    <row r="2747" spans="1:23" x14ac:dyDescent="0.25">
      <c r="A2747" s="15">
        <v>43321</v>
      </c>
      <c r="B2747" t="s">
        <v>228</v>
      </c>
      <c r="C2747" t="s">
        <v>208</v>
      </c>
      <c r="E2747" t="s">
        <v>195</v>
      </c>
      <c r="F2747">
        <v>-45.9</v>
      </c>
      <c r="G2747">
        <v>45.9</v>
      </c>
      <c r="H2747" t="s">
        <v>217</v>
      </c>
      <c r="I2747" t="s">
        <v>218</v>
      </c>
      <c r="J2747">
        <v>45.9</v>
      </c>
      <c r="K2747">
        <v>-45.9</v>
      </c>
      <c r="L2747" t="s">
        <v>228</v>
      </c>
      <c r="M2747" t="s">
        <v>198</v>
      </c>
      <c r="N2747" t="s">
        <v>199</v>
      </c>
      <c r="O2747">
        <v>0</v>
      </c>
      <c r="P2747" t="s">
        <v>200</v>
      </c>
      <c r="Q2747">
        <v>55109</v>
      </c>
      <c r="R2747" t="s">
        <v>201</v>
      </c>
      <c r="S2747" t="s">
        <v>202</v>
      </c>
      <c r="T2747" t="s">
        <v>203</v>
      </c>
      <c r="U2747" t="s">
        <v>4162</v>
      </c>
      <c r="V2747" t="s">
        <v>4163</v>
      </c>
      <c r="W2747" t="s">
        <v>658</v>
      </c>
    </row>
    <row r="2748" spans="1:23" x14ac:dyDescent="0.25">
      <c r="A2748" s="15">
        <v>43322</v>
      </c>
      <c r="B2748" t="s">
        <v>322</v>
      </c>
      <c r="C2748" t="s">
        <v>208</v>
      </c>
      <c r="E2748" t="s">
        <v>195</v>
      </c>
      <c r="F2748">
        <v>64.709999999999994</v>
      </c>
      <c r="G2748">
        <v>64.709999999999994</v>
      </c>
      <c r="H2748" t="s">
        <v>196</v>
      </c>
      <c r="I2748" t="s">
        <v>197</v>
      </c>
      <c r="J2748">
        <v>64.709999999999994</v>
      </c>
      <c r="K2748">
        <v>64.709999999999994</v>
      </c>
      <c r="L2748" t="s">
        <v>322</v>
      </c>
      <c r="M2748" t="s">
        <v>198</v>
      </c>
      <c r="N2748" t="s">
        <v>245</v>
      </c>
      <c r="O2748">
        <v>0</v>
      </c>
      <c r="P2748" t="s">
        <v>200</v>
      </c>
      <c r="Q2748">
        <v>54938</v>
      </c>
      <c r="R2748" t="s">
        <v>201</v>
      </c>
      <c r="S2748" t="s">
        <v>202</v>
      </c>
      <c r="T2748" t="s">
        <v>203</v>
      </c>
      <c r="U2748" t="s">
        <v>4164</v>
      </c>
      <c r="V2748" t="s">
        <v>4165</v>
      </c>
      <c r="W2748" t="s">
        <v>658</v>
      </c>
    </row>
    <row r="2749" spans="1:23" x14ac:dyDescent="0.25">
      <c r="A2749" s="15">
        <v>43322</v>
      </c>
      <c r="B2749" t="s">
        <v>325</v>
      </c>
      <c r="C2749" t="s">
        <v>208</v>
      </c>
      <c r="E2749" t="s">
        <v>195</v>
      </c>
      <c r="F2749">
        <v>5</v>
      </c>
      <c r="G2749">
        <v>5</v>
      </c>
      <c r="H2749" t="s">
        <v>196</v>
      </c>
      <c r="I2749" t="s">
        <v>197</v>
      </c>
      <c r="J2749">
        <v>5</v>
      </c>
      <c r="K2749">
        <v>5</v>
      </c>
      <c r="L2749" t="s">
        <v>325</v>
      </c>
      <c r="M2749" t="s">
        <v>198</v>
      </c>
      <c r="N2749" t="s">
        <v>245</v>
      </c>
      <c r="O2749">
        <v>0</v>
      </c>
      <c r="P2749" t="s">
        <v>200</v>
      </c>
      <c r="Q2749">
        <v>54939</v>
      </c>
      <c r="R2749" t="s">
        <v>201</v>
      </c>
      <c r="S2749" t="s">
        <v>202</v>
      </c>
      <c r="T2749" t="s">
        <v>203</v>
      </c>
      <c r="U2749" t="s">
        <v>4166</v>
      </c>
      <c r="V2749" t="s">
        <v>4167</v>
      </c>
      <c r="W2749" t="s">
        <v>658</v>
      </c>
    </row>
    <row r="2750" spans="1:23" x14ac:dyDescent="0.25">
      <c r="A2750" s="15">
        <v>43322</v>
      </c>
      <c r="B2750" t="s">
        <v>325</v>
      </c>
      <c r="C2750" t="s">
        <v>211</v>
      </c>
      <c r="E2750" t="s">
        <v>195</v>
      </c>
      <c r="F2750">
        <v>5</v>
      </c>
      <c r="G2750">
        <v>5</v>
      </c>
      <c r="H2750" t="s">
        <v>196</v>
      </c>
      <c r="I2750" t="s">
        <v>197</v>
      </c>
      <c r="J2750">
        <v>5</v>
      </c>
      <c r="K2750">
        <v>5</v>
      </c>
      <c r="L2750" t="s">
        <v>325</v>
      </c>
      <c r="M2750" t="s">
        <v>198</v>
      </c>
      <c r="N2750" t="s">
        <v>276</v>
      </c>
      <c r="O2750">
        <v>0</v>
      </c>
      <c r="P2750" t="s">
        <v>200</v>
      </c>
      <c r="Q2750">
        <v>54942</v>
      </c>
      <c r="R2750" t="s">
        <v>201</v>
      </c>
      <c r="S2750" t="s">
        <v>202</v>
      </c>
      <c r="T2750" t="s">
        <v>203</v>
      </c>
      <c r="U2750" t="s">
        <v>4168</v>
      </c>
      <c r="V2750" t="s">
        <v>4169</v>
      </c>
      <c r="W2750" t="s">
        <v>658</v>
      </c>
    </row>
    <row r="2751" spans="1:23" x14ac:dyDescent="0.25">
      <c r="A2751" s="15">
        <v>43322</v>
      </c>
      <c r="B2751" t="s">
        <v>325</v>
      </c>
      <c r="C2751" t="s">
        <v>212</v>
      </c>
      <c r="E2751" t="s">
        <v>195</v>
      </c>
      <c r="F2751">
        <v>5</v>
      </c>
      <c r="G2751">
        <v>5</v>
      </c>
      <c r="H2751" t="s">
        <v>196</v>
      </c>
      <c r="I2751" t="s">
        <v>197</v>
      </c>
      <c r="J2751">
        <v>5</v>
      </c>
      <c r="K2751">
        <v>5</v>
      </c>
      <c r="L2751" t="s">
        <v>325</v>
      </c>
      <c r="M2751" t="s">
        <v>198</v>
      </c>
      <c r="N2751" t="s">
        <v>265</v>
      </c>
      <c r="O2751">
        <v>0</v>
      </c>
      <c r="P2751" t="s">
        <v>200</v>
      </c>
      <c r="Q2751">
        <v>54945</v>
      </c>
      <c r="R2751" t="s">
        <v>201</v>
      </c>
      <c r="S2751" t="s">
        <v>202</v>
      </c>
      <c r="T2751" t="s">
        <v>203</v>
      </c>
      <c r="U2751" t="s">
        <v>4170</v>
      </c>
      <c r="V2751" t="s">
        <v>4171</v>
      </c>
      <c r="W2751" t="s">
        <v>658</v>
      </c>
    </row>
    <row r="2752" spans="1:23" x14ac:dyDescent="0.25">
      <c r="A2752" s="15">
        <v>43322</v>
      </c>
      <c r="B2752" t="s">
        <v>325</v>
      </c>
      <c r="C2752" t="s">
        <v>249</v>
      </c>
      <c r="E2752" t="s">
        <v>195</v>
      </c>
      <c r="F2752">
        <v>1.44</v>
      </c>
      <c r="G2752">
        <v>1.44</v>
      </c>
      <c r="H2752" t="s">
        <v>196</v>
      </c>
      <c r="I2752" t="s">
        <v>197</v>
      </c>
      <c r="J2752">
        <v>1.44</v>
      </c>
      <c r="K2752">
        <v>1.44</v>
      </c>
      <c r="L2752" t="s">
        <v>325</v>
      </c>
      <c r="M2752" t="s">
        <v>198</v>
      </c>
      <c r="N2752" t="s">
        <v>250</v>
      </c>
      <c r="O2752">
        <v>0</v>
      </c>
      <c r="P2752" t="s">
        <v>200</v>
      </c>
      <c r="Q2752">
        <v>54947</v>
      </c>
      <c r="R2752" t="s">
        <v>201</v>
      </c>
      <c r="S2752" t="s">
        <v>202</v>
      </c>
      <c r="T2752" t="s">
        <v>203</v>
      </c>
      <c r="U2752" t="s">
        <v>4172</v>
      </c>
      <c r="V2752" t="s">
        <v>4173</v>
      </c>
      <c r="W2752" t="s">
        <v>658</v>
      </c>
    </row>
    <row r="2753" spans="1:23" x14ac:dyDescent="0.25">
      <c r="A2753" s="15">
        <v>43322</v>
      </c>
      <c r="B2753" t="s">
        <v>322</v>
      </c>
      <c r="C2753" t="s">
        <v>194</v>
      </c>
      <c r="E2753" t="s">
        <v>195</v>
      </c>
      <c r="F2753">
        <v>129.97999999999999</v>
      </c>
      <c r="G2753">
        <v>129.97999999999999</v>
      </c>
      <c r="H2753" t="s">
        <v>196</v>
      </c>
      <c r="I2753" t="s">
        <v>197</v>
      </c>
      <c r="J2753">
        <v>129.97999999999999</v>
      </c>
      <c r="K2753">
        <v>129.97999999999999</v>
      </c>
      <c r="L2753" t="s">
        <v>322</v>
      </c>
      <c r="M2753" t="s">
        <v>198</v>
      </c>
      <c r="N2753" t="s">
        <v>254</v>
      </c>
      <c r="O2753">
        <v>0</v>
      </c>
      <c r="P2753" t="s">
        <v>200</v>
      </c>
      <c r="Q2753">
        <v>54971</v>
      </c>
      <c r="R2753" t="s">
        <v>201</v>
      </c>
      <c r="S2753" t="s">
        <v>202</v>
      </c>
      <c r="T2753" t="s">
        <v>203</v>
      </c>
      <c r="U2753" t="s">
        <v>4174</v>
      </c>
      <c r="V2753" t="s">
        <v>4175</v>
      </c>
      <c r="W2753" t="s">
        <v>658</v>
      </c>
    </row>
    <row r="2754" spans="1:23" x14ac:dyDescent="0.25">
      <c r="A2754" s="15">
        <v>43322</v>
      </c>
      <c r="B2754" t="s">
        <v>325</v>
      </c>
      <c r="C2754" t="s">
        <v>194</v>
      </c>
      <c r="E2754" t="s">
        <v>195</v>
      </c>
      <c r="F2754">
        <v>5</v>
      </c>
      <c r="G2754">
        <v>5</v>
      </c>
      <c r="H2754" t="s">
        <v>196</v>
      </c>
      <c r="I2754" t="s">
        <v>197</v>
      </c>
      <c r="J2754">
        <v>5</v>
      </c>
      <c r="K2754">
        <v>5</v>
      </c>
      <c r="L2754" t="s">
        <v>325</v>
      </c>
      <c r="M2754" t="s">
        <v>198</v>
      </c>
      <c r="N2754" t="s">
        <v>254</v>
      </c>
      <c r="O2754">
        <v>0</v>
      </c>
      <c r="P2754" t="s">
        <v>200</v>
      </c>
      <c r="Q2754">
        <v>54972</v>
      </c>
      <c r="R2754" t="s">
        <v>201</v>
      </c>
      <c r="S2754" t="s">
        <v>202</v>
      </c>
      <c r="T2754" t="s">
        <v>203</v>
      </c>
      <c r="U2754" t="s">
        <v>4176</v>
      </c>
      <c r="V2754" t="s">
        <v>4177</v>
      </c>
      <c r="W2754" t="s">
        <v>658</v>
      </c>
    </row>
    <row r="2755" spans="1:23" x14ac:dyDescent="0.25">
      <c r="A2755" s="15">
        <v>43322</v>
      </c>
      <c r="B2755" t="s">
        <v>325</v>
      </c>
      <c r="C2755" t="s">
        <v>207</v>
      </c>
      <c r="E2755" t="s">
        <v>195</v>
      </c>
      <c r="F2755">
        <v>5</v>
      </c>
      <c r="G2755">
        <v>5</v>
      </c>
      <c r="H2755" t="s">
        <v>196</v>
      </c>
      <c r="I2755" t="s">
        <v>197</v>
      </c>
      <c r="J2755">
        <v>5</v>
      </c>
      <c r="K2755">
        <v>5</v>
      </c>
      <c r="L2755" t="s">
        <v>325</v>
      </c>
      <c r="M2755" t="s">
        <v>198</v>
      </c>
      <c r="N2755" t="s">
        <v>270</v>
      </c>
      <c r="O2755">
        <v>0</v>
      </c>
      <c r="P2755" t="s">
        <v>200</v>
      </c>
      <c r="Q2755">
        <v>55006</v>
      </c>
      <c r="R2755" t="s">
        <v>201</v>
      </c>
      <c r="S2755" t="s">
        <v>202</v>
      </c>
      <c r="T2755" t="s">
        <v>203</v>
      </c>
      <c r="U2755" t="s">
        <v>4178</v>
      </c>
      <c r="V2755" t="s">
        <v>4179</v>
      </c>
      <c r="W2755" t="s">
        <v>658</v>
      </c>
    </row>
    <row r="2756" spans="1:23" x14ac:dyDescent="0.25">
      <c r="A2756" s="15">
        <v>43322</v>
      </c>
      <c r="B2756" t="s">
        <v>325</v>
      </c>
      <c r="C2756" t="s">
        <v>207</v>
      </c>
      <c r="E2756" t="s">
        <v>195</v>
      </c>
      <c r="F2756">
        <v>10</v>
      </c>
      <c r="G2756">
        <v>10</v>
      </c>
      <c r="H2756" t="s">
        <v>196</v>
      </c>
      <c r="I2756" t="s">
        <v>197</v>
      </c>
      <c r="J2756">
        <v>10</v>
      </c>
      <c r="K2756">
        <v>10</v>
      </c>
      <c r="L2756" t="s">
        <v>325</v>
      </c>
      <c r="M2756" t="s">
        <v>198</v>
      </c>
      <c r="N2756" t="s">
        <v>337</v>
      </c>
      <c r="O2756">
        <v>0</v>
      </c>
      <c r="P2756" t="s">
        <v>200</v>
      </c>
      <c r="Q2756">
        <v>55011</v>
      </c>
      <c r="R2756" t="s">
        <v>201</v>
      </c>
      <c r="S2756" t="s">
        <v>202</v>
      </c>
      <c r="T2756" t="s">
        <v>203</v>
      </c>
      <c r="U2756" t="s">
        <v>4180</v>
      </c>
      <c r="V2756" t="s">
        <v>4181</v>
      </c>
      <c r="W2756" t="s">
        <v>658</v>
      </c>
    </row>
    <row r="2757" spans="1:23" x14ac:dyDescent="0.25">
      <c r="A2757" s="15">
        <v>43322</v>
      </c>
      <c r="B2757" t="s">
        <v>306</v>
      </c>
      <c r="C2757" t="s">
        <v>208</v>
      </c>
      <c r="E2757" t="s">
        <v>195</v>
      </c>
      <c r="F2757">
        <v>21</v>
      </c>
      <c r="G2757">
        <v>21</v>
      </c>
      <c r="H2757" t="s">
        <v>196</v>
      </c>
      <c r="I2757" t="s">
        <v>197</v>
      </c>
      <c r="J2757">
        <v>21</v>
      </c>
      <c r="K2757">
        <v>21</v>
      </c>
      <c r="L2757" t="s">
        <v>306</v>
      </c>
      <c r="M2757" t="s">
        <v>198</v>
      </c>
      <c r="N2757" t="s">
        <v>307</v>
      </c>
      <c r="O2757">
        <v>0</v>
      </c>
      <c r="P2757" t="s">
        <v>200</v>
      </c>
      <c r="Q2757">
        <v>55036</v>
      </c>
      <c r="R2757" t="s">
        <v>201</v>
      </c>
      <c r="S2757" t="s">
        <v>202</v>
      </c>
      <c r="T2757" t="s">
        <v>203</v>
      </c>
      <c r="U2757" t="s">
        <v>4182</v>
      </c>
      <c r="V2757" t="s">
        <v>4183</v>
      </c>
      <c r="W2757" t="s">
        <v>658</v>
      </c>
    </row>
    <row r="2758" spans="1:23" x14ac:dyDescent="0.25">
      <c r="A2758" s="15">
        <v>43322</v>
      </c>
      <c r="B2758" t="s">
        <v>566</v>
      </c>
      <c r="C2758" t="s">
        <v>208</v>
      </c>
      <c r="E2758" t="s">
        <v>195</v>
      </c>
      <c r="F2758">
        <v>-7.5</v>
      </c>
      <c r="G2758">
        <v>7.5</v>
      </c>
      <c r="H2758" t="s">
        <v>217</v>
      </c>
      <c r="I2758" t="s">
        <v>197</v>
      </c>
      <c r="J2758">
        <v>7.5</v>
      </c>
      <c r="K2758">
        <v>-7.5</v>
      </c>
      <c r="L2758" t="s">
        <v>566</v>
      </c>
      <c r="M2758" t="s">
        <v>198</v>
      </c>
      <c r="N2758" t="s">
        <v>199</v>
      </c>
      <c r="O2758">
        <v>0</v>
      </c>
      <c r="P2758" t="s">
        <v>200</v>
      </c>
      <c r="Q2758">
        <v>55637</v>
      </c>
      <c r="R2758" t="s">
        <v>201</v>
      </c>
      <c r="S2758" t="s">
        <v>202</v>
      </c>
      <c r="T2758" t="s">
        <v>203</v>
      </c>
      <c r="U2758" t="s">
        <v>4184</v>
      </c>
      <c r="V2758" t="s">
        <v>4185</v>
      </c>
      <c r="W2758" t="s">
        <v>658</v>
      </c>
    </row>
    <row r="2759" spans="1:23" x14ac:dyDescent="0.25">
      <c r="A2759" s="15">
        <v>43322</v>
      </c>
      <c r="B2759" t="s">
        <v>285</v>
      </c>
      <c r="C2759" t="s">
        <v>208</v>
      </c>
      <c r="E2759" t="s">
        <v>195</v>
      </c>
      <c r="F2759">
        <v>85.76</v>
      </c>
      <c r="G2759">
        <v>85.76</v>
      </c>
      <c r="H2759" t="s">
        <v>196</v>
      </c>
      <c r="I2759" t="s">
        <v>197</v>
      </c>
      <c r="J2759">
        <v>85.76</v>
      </c>
      <c r="K2759">
        <v>85.76</v>
      </c>
      <c r="L2759" t="s">
        <v>285</v>
      </c>
      <c r="M2759" t="s">
        <v>198</v>
      </c>
      <c r="N2759" t="s">
        <v>199</v>
      </c>
      <c r="O2759">
        <v>0</v>
      </c>
      <c r="P2759" t="s">
        <v>200</v>
      </c>
      <c r="Q2759">
        <v>55638</v>
      </c>
      <c r="R2759" t="s">
        <v>201</v>
      </c>
      <c r="S2759" t="s">
        <v>202</v>
      </c>
      <c r="T2759" t="s">
        <v>203</v>
      </c>
      <c r="U2759" t="s">
        <v>4186</v>
      </c>
      <c r="V2759" t="s">
        <v>4187</v>
      </c>
      <c r="W2759" t="s">
        <v>658</v>
      </c>
    </row>
    <row r="2760" spans="1:23" x14ac:dyDescent="0.25">
      <c r="A2760" s="15">
        <v>43322</v>
      </c>
      <c r="B2760" t="s">
        <v>285</v>
      </c>
      <c r="C2760" t="s">
        <v>212</v>
      </c>
      <c r="E2760" t="s">
        <v>195</v>
      </c>
      <c r="F2760">
        <v>132.9</v>
      </c>
      <c r="G2760">
        <v>132.9</v>
      </c>
      <c r="H2760" t="s">
        <v>196</v>
      </c>
      <c r="I2760" t="s">
        <v>197</v>
      </c>
      <c r="J2760">
        <v>132.9</v>
      </c>
      <c r="K2760">
        <v>132.9</v>
      </c>
      <c r="L2760" t="s">
        <v>285</v>
      </c>
      <c r="M2760" t="s">
        <v>198</v>
      </c>
      <c r="N2760" t="s">
        <v>199</v>
      </c>
      <c r="O2760">
        <v>0</v>
      </c>
      <c r="P2760" t="s">
        <v>200</v>
      </c>
      <c r="Q2760">
        <v>55643</v>
      </c>
      <c r="R2760" t="s">
        <v>201</v>
      </c>
      <c r="S2760" t="s">
        <v>202</v>
      </c>
      <c r="T2760" t="s">
        <v>203</v>
      </c>
      <c r="U2760" t="s">
        <v>4188</v>
      </c>
      <c r="V2760" t="s">
        <v>4189</v>
      </c>
      <c r="W2760" t="s">
        <v>658</v>
      </c>
    </row>
    <row r="2761" spans="1:23" x14ac:dyDescent="0.25">
      <c r="A2761" s="15">
        <v>43322</v>
      </c>
      <c r="B2761" t="s">
        <v>285</v>
      </c>
      <c r="C2761" t="s">
        <v>211</v>
      </c>
      <c r="E2761" t="s">
        <v>195</v>
      </c>
      <c r="F2761">
        <v>55</v>
      </c>
      <c r="G2761">
        <v>55</v>
      </c>
      <c r="H2761" t="s">
        <v>196</v>
      </c>
      <c r="I2761" t="s">
        <v>197</v>
      </c>
      <c r="J2761">
        <v>55</v>
      </c>
      <c r="K2761">
        <v>55</v>
      </c>
      <c r="L2761" t="s">
        <v>285</v>
      </c>
      <c r="M2761" t="s">
        <v>198</v>
      </c>
      <c r="N2761" t="s">
        <v>199</v>
      </c>
      <c r="O2761">
        <v>0</v>
      </c>
      <c r="P2761" t="s">
        <v>200</v>
      </c>
      <c r="Q2761">
        <v>55719</v>
      </c>
      <c r="R2761" t="s">
        <v>201</v>
      </c>
      <c r="S2761" t="s">
        <v>202</v>
      </c>
      <c r="T2761" t="s">
        <v>203</v>
      </c>
      <c r="U2761" t="s">
        <v>4190</v>
      </c>
      <c r="V2761" t="s">
        <v>4191</v>
      </c>
      <c r="W2761" t="s">
        <v>658</v>
      </c>
    </row>
    <row r="2762" spans="1:23" x14ac:dyDescent="0.25">
      <c r="A2762" s="15">
        <v>43323</v>
      </c>
      <c r="B2762" t="s">
        <v>285</v>
      </c>
      <c r="C2762" t="s">
        <v>208</v>
      </c>
      <c r="E2762" t="s">
        <v>195</v>
      </c>
      <c r="F2762">
        <v>2974.64</v>
      </c>
      <c r="G2762">
        <v>2974.64</v>
      </c>
      <c r="H2762" t="s">
        <v>196</v>
      </c>
      <c r="I2762" t="s">
        <v>197</v>
      </c>
      <c r="J2762">
        <v>2974.64</v>
      </c>
      <c r="K2762">
        <v>2974.64</v>
      </c>
      <c r="L2762" t="s">
        <v>285</v>
      </c>
      <c r="M2762" t="s">
        <v>198</v>
      </c>
      <c r="N2762" t="s">
        <v>199</v>
      </c>
      <c r="O2762">
        <v>0</v>
      </c>
      <c r="P2762" t="s">
        <v>200</v>
      </c>
      <c r="Q2762">
        <v>55639</v>
      </c>
      <c r="R2762" t="s">
        <v>201</v>
      </c>
      <c r="S2762" t="s">
        <v>202</v>
      </c>
      <c r="T2762" t="s">
        <v>203</v>
      </c>
      <c r="U2762" t="s">
        <v>4192</v>
      </c>
      <c r="V2762" t="s">
        <v>4193</v>
      </c>
      <c r="W2762" t="s">
        <v>658</v>
      </c>
    </row>
    <row r="2763" spans="1:23" x14ac:dyDescent="0.25">
      <c r="A2763" s="15">
        <v>43323</v>
      </c>
      <c r="B2763" t="s">
        <v>285</v>
      </c>
      <c r="C2763" t="s">
        <v>208</v>
      </c>
      <c r="E2763" t="s">
        <v>195</v>
      </c>
      <c r="F2763">
        <v>-143.85</v>
      </c>
      <c r="G2763">
        <v>143.85</v>
      </c>
      <c r="H2763" t="s">
        <v>217</v>
      </c>
      <c r="I2763" t="s">
        <v>218</v>
      </c>
      <c r="J2763">
        <v>143.85</v>
      </c>
      <c r="K2763">
        <v>-143.85</v>
      </c>
      <c r="L2763" t="s">
        <v>285</v>
      </c>
      <c r="M2763" t="s">
        <v>198</v>
      </c>
      <c r="N2763" t="s">
        <v>199</v>
      </c>
      <c r="O2763">
        <v>0</v>
      </c>
      <c r="P2763" t="s">
        <v>200</v>
      </c>
      <c r="Q2763">
        <v>55640</v>
      </c>
      <c r="R2763" t="s">
        <v>201</v>
      </c>
      <c r="S2763" t="s">
        <v>202</v>
      </c>
      <c r="T2763" t="s">
        <v>203</v>
      </c>
      <c r="U2763" t="s">
        <v>4194</v>
      </c>
      <c r="V2763" t="s">
        <v>4195</v>
      </c>
      <c r="W2763" t="s">
        <v>658</v>
      </c>
    </row>
    <row r="2764" spans="1:23" x14ac:dyDescent="0.25">
      <c r="A2764" s="15">
        <v>43323</v>
      </c>
      <c r="B2764" t="s">
        <v>285</v>
      </c>
      <c r="C2764" t="s">
        <v>212</v>
      </c>
      <c r="E2764" t="s">
        <v>195</v>
      </c>
      <c r="F2764">
        <v>2276.2199999999998</v>
      </c>
      <c r="G2764">
        <v>2276.2199999999998</v>
      </c>
      <c r="H2764" t="s">
        <v>196</v>
      </c>
      <c r="I2764" t="s">
        <v>197</v>
      </c>
      <c r="J2764">
        <v>2276.2199999999998</v>
      </c>
      <c r="K2764">
        <v>2276.2199999999998</v>
      </c>
      <c r="L2764" t="s">
        <v>285</v>
      </c>
      <c r="M2764" t="s">
        <v>198</v>
      </c>
      <c r="N2764" t="s">
        <v>199</v>
      </c>
      <c r="O2764">
        <v>0</v>
      </c>
      <c r="P2764" t="s">
        <v>200</v>
      </c>
      <c r="Q2764">
        <v>55652</v>
      </c>
      <c r="R2764" t="s">
        <v>201</v>
      </c>
      <c r="S2764" t="s">
        <v>202</v>
      </c>
      <c r="T2764" t="s">
        <v>203</v>
      </c>
      <c r="U2764" t="s">
        <v>4196</v>
      </c>
      <c r="V2764" t="s">
        <v>4197</v>
      </c>
      <c r="W2764" t="s">
        <v>658</v>
      </c>
    </row>
    <row r="2765" spans="1:23" x14ac:dyDescent="0.25">
      <c r="A2765" s="15">
        <v>43323</v>
      </c>
      <c r="B2765" t="s">
        <v>285</v>
      </c>
      <c r="C2765" t="s">
        <v>211</v>
      </c>
      <c r="E2765" t="s">
        <v>195</v>
      </c>
      <c r="F2765">
        <v>1501.56</v>
      </c>
      <c r="G2765">
        <v>1501.56</v>
      </c>
      <c r="H2765" t="s">
        <v>196</v>
      </c>
      <c r="I2765" t="s">
        <v>197</v>
      </c>
      <c r="J2765">
        <v>1501.56</v>
      </c>
      <c r="K2765">
        <v>1501.56</v>
      </c>
      <c r="L2765" t="s">
        <v>285</v>
      </c>
      <c r="M2765" t="s">
        <v>198</v>
      </c>
      <c r="N2765" t="s">
        <v>199</v>
      </c>
      <c r="O2765">
        <v>0</v>
      </c>
      <c r="P2765" t="s">
        <v>200</v>
      </c>
      <c r="Q2765">
        <v>55708</v>
      </c>
      <c r="R2765" t="s">
        <v>201</v>
      </c>
      <c r="S2765" t="s">
        <v>202</v>
      </c>
      <c r="T2765" t="s">
        <v>203</v>
      </c>
      <c r="U2765" t="s">
        <v>4198</v>
      </c>
      <c r="V2765" t="s">
        <v>4199</v>
      </c>
      <c r="W2765" t="s">
        <v>658</v>
      </c>
    </row>
    <row r="2766" spans="1:23" x14ac:dyDescent="0.25">
      <c r="A2766" s="15">
        <v>43326</v>
      </c>
      <c r="B2766" t="s">
        <v>228</v>
      </c>
      <c r="C2766" t="s">
        <v>208</v>
      </c>
      <c r="E2766" t="s">
        <v>195</v>
      </c>
      <c r="F2766">
        <v>198.88</v>
      </c>
      <c r="G2766">
        <v>198.88</v>
      </c>
      <c r="H2766" t="s">
        <v>196</v>
      </c>
      <c r="I2766" t="s">
        <v>197</v>
      </c>
      <c r="J2766">
        <v>198.88</v>
      </c>
      <c r="K2766">
        <v>198.88</v>
      </c>
      <c r="L2766" t="s">
        <v>228</v>
      </c>
      <c r="M2766" t="s">
        <v>198</v>
      </c>
      <c r="N2766" t="s">
        <v>199</v>
      </c>
      <c r="O2766">
        <v>0</v>
      </c>
      <c r="P2766" t="s">
        <v>200</v>
      </c>
      <c r="Q2766">
        <v>55112</v>
      </c>
      <c r="R2766" t="s">
        <v>201</v>
      </c>
      <c r="S2766" t="s">
        <v>202</v>
      </c>
      <c r="T2766" t="s">
        <v>203</v>
      </c>
      <c r="U2766" t="s">
        <v>4200</v>
      </c>
      <c r="V2766" t="s">
        <v>4201</v>
      </c>
      <c r="W2766" t="s">
        <v>658</v>
      </c>
    </row>
    <row r="2767" spans="1:23" x14ac:dyDescent="0.25">
      <c r="A2767" s="15">
        <v>43326</v>
      </c>
      <c r="B2767" t="s">
        <v>417</v>
      </c>
      <c r="C2767" t="s">
        <v>208</v>
      </c>
      <c r="E2767" t="s">
        <v>195</v>
      </c>
      <c r="F2767">
        <v>37.270000000000003</v>
      </c>
      <c r="G2767">
        <v>37.270000000000003</v>
      </c>
      <c r="H2767" t="s">
        <v>196</v>
      </c>
      <c r="I2767" t="s">
        <v>197</v>
      </c>
      <c r="J2767">
        <v>37.270000000000003</v>
      </c>
      <c r="K2767">
        <v>37.270000000000003</v>
      </c>
      <c r="L2767" t="s">
        <v>417</v>
      </c>
      <c r="M2767" t="s">
        <v>198</v>
      </c>
      <c r="N2767" t="s">
        <v>307</v>
      </c>
      <c r="O2767">
        <v>0</v>
      </c>
      <c r="P2767" t="s">
        <v>200</v>
      </c>
      <c r="Q2767">
        <v>55647</v>
      </c>
      <c r="R2767" t="s">
        <v>201</v>
      </c>
      <c r="S2767" t="s">
        <v>202</v>
      </c>
      <c r="T2767" t="s">
        <v>203</v>
      </c>
      <c r="U2767" t="s">
        <v>4202</v>
      </c>
      <c r="V2767" t="s">
        <v>4203</v>
      </c>
      <c r="W2767" t="s">
        <v>658</v>
      </c>
    </row>
    <row r="2768" spans="1:23" x14ac:dyDescent="0.25">
      <c r="A2768" s="15">
        <v>43327</v>
      </c>
      <c r="B2768" t="s">
        <v>1229</v>
      </c>
      <c r="C2768" t="s">
        <v>194</v>
      </c>
      <c r="E2768" t="s">
        <v>195</v>
      </c>
      <c r="F2768">
        <v>9.5500000000000007</v>
      </c>
      <c r="G2768">
        <v>9.5500000000000007</v>
      </c>
      <c r="H2768" t="s">
        <v>196</v>
      </c>
      <c r="I2768" t="s">
        <v>197</v>
      </c>
      <c r="J2768">
        <v>9.5500000000000007</v>
      </c>
      <c r="K2768">
        <v>9.5500000000000007</v>
      </c>
      <c r="L2768" t="s">
        <v>1229</v>
      </c>
      <c r="M2768" t="s">
        <v>198</v>
      </c>
      <c r="N2768" t="s">
        <v>199</v>
      </c>
      <c r="O2768">
        <v>0</v>
      </c>
      <c r="P2768" t="s">
        <v>200</v>
      </c>
      <c r="Q2768">
        <v>55096</v>
      </c>
      <c r="R2768" t="s">
        <v>201</v>
      </c>
      <c r="S2768" t="s">
        <v>202</v>
      </c>
      <c r="T2768" t="s">
        <v>203</v>
      </c>
      <c r="U2768" t="s">
        <v>4204</v>
      </c>
      <c r="V2768" t="s">
        <v>4205</v>
      </c>
      <c r="W2768" t="s">
        <v>658</v>
      </c>
    </row>
    <row r="2769" spans="1:23" x14ac:dyDescent="0.25">
      <c r="A2769" s="15">
        <v>43327</v>
      </c>
      <c r="B2769" t="s">
        <v>1229</v>
      </c>
      <c r="C2769" t="s">
        <v>207</v>
      </c>
      <c r="E2769" t="s">
        <v>195</v>
      </c>
      <c r="F2769">
        <v>9.56</v>
      </c>
      <c r="G2769">
        <v>9.56</v>
      </c>
      <c r="H2769" t="s">
        <v>196</v>
      </c>
      <c r="I2769" t="s">
        <v>197</v>
      </c>
      <c r="J2769">
        <v>9.56</v>
      </c>
      <c r="K2769">
        <v>9.56</v>
      </c>
      <c r="L2769" t="s">
        <v>1229</v>
      </c>
      <c r="M2769" t="s">
        <v>198</v>
      </c>
      <c r="N2769" t="s">
        <v>199</v>
      </c>
      <c r="O2769">
        <v>0</v>
      </c>
      <c r="P2769" t="s">
        <v>200</v>
      </c>
      <c r="Q2769">
        <v>55096</v>
      </c>
      <c r="R2769" t="s">
        <v>201</v>
      </c>
      <c r="S2769" t="s">
        <v>202</v>
      </c>
      <c r="T2769" t="s">
        <v>203</v>
      </c>
      <c r="U2769" t="s">
        <v>4204</v>
      </c>
      <c r="V2769" t="s">
        <v>4205</v>
      </c>
      <c r="W2769" t="s">
        <v>658</v>
      </c>
    </row>
    <row r="2770" spans="1:23" x14ac:dyDescent="0.25">
      <c r="A2770" s="15">
        <v>43327</v>
      </c>
      <c r="B2770" t="s">
        <v>1229</v>
      </c>
      <c r="C2770" t="s">
        <v>208</v>
      </c>
      <c r="E2770" t="s">
        <v>195</v>
      </c>
      <c r="F2770">
        <v>7.97</v>
      </c>
      <c r="G2770">
        <v>7.97</v>
      </c>
      <c r="H2770" t="s">
        <v>196</v>
      </c>
      <c r="I2770" t="s">
        <v>197</v>
      </c>
      <c r="J2770">
        <v>7.97</v>
      </c>
      <c r="K2770">
        <v>7.97</v>
      </c>
      <c r="L2770" t="s">
        <v>1229</v>
      </c>
      <c r="M2770" t="s">
        <v>198</v>
      </c>
      <c r="N2770" t="s">
        <v>199</v>
      </c>
      <c r="O2770">
        <v>0</v>
      </c>
      <c r="P2770" t="s">
        <v>200</v>
      </c>
      <c r="Q2770">
        <v>55627</v>
      </c>
      <c r="R2770" t="s">
        <v>201</v>
      </c>
      <c r="S2770" t="s">
        <v>202</v>
      </c>
      <c r="T2770" t="s">
        <v>203</v>
      </c>
      <c r="U2770" t="s">
        <v>4204</v>
      </c>
      <c r="V2770" t="s">
        <v>4206</v>
      </c>
      <c r="W2770" t="s">
        <v>658</v>
      </c>
    </row>
    <row r="2771" spans="1:23" x14ac:dyDescent="0.25">
      <c r="A2771" s="15">
        <v>43327</v>
      </c>
      <c r="B2771" t="s">
        <v>1229</v>
      </c>
      <c r="C2771" t="s">
        <v>211</v>
      </c>
      <c r="E2771" t="s">
        <v>195</v>
      </c>
      <c r="F2771">
        <v>7.96</v>
      </c>
      <c r="G2771">
        <v>7.96</v>
      </c>
      <c r="H2771" t="s">
        <v>196</v>
      </c>
      <c r="I2771" t="s">
        <v>197</v>
      </c>
      <c r="J2771">
        <v>7.96</v>
      </c>
      <c r="K2771">
        <v>7.96</v>
      </c>
      <c r="L2771" t="s">
        <v>1229</v>
      </c>
      <c r="M2771" t="s">
        <v>198</v>
      </c>
      <c r="N2771" t="s">
        <v>199</v>
      </c>
      <c r="O2771">
        <v>0</v>
      </c>
      <c r="P2771" t="s">
        <v>200</v>
      </c>
      <c r="Q2771">
        <v>55627</v>
      </c>
      <c r="R2771" t="s">
        <v>201</v>
      </c>
      <c r="S2771" t="s">
        <v>202</v>
      </c>
      <c r="T2771" t="s">
        <v>203</v>
      </c>
      <c r="U2771" t="s">
        <v>4204</v>
      </c>
      <c r="V2771" t="s">
        <v>4206</v>
      </c>
      <c r="W2771" t="s">
        <v>658</v>
      </c>
    </row>
    <row r="2772" spans="1:23" x14ac:dyDescent="0.25">
      <c r="A2772" s="15">
        <v>43327</v>
      </c>
      <c r="B2772" t="s">
        <v>1229</v>
      </c>
      <c r="C2772" t="s">
        <v>212</v>
      </c>
      <c r="E2772" t="s">
        <v>195</v>
      </c>
      <c r="F2772">
        <v>7.96</v>
      </c>
      <c r="G2772">
        <v>7.96</v>
      </c>
      <c r="H2772" t="s">
        <v>196</v>
      </c>
      <c r="I2772" t="s">
        <v>197</v>
      </c>
      <c r="J2772">
        <v>7.96</v>
      </c>
      <c r="K2772">
        <v>7.96</v>
      </c>
      <c r="L2772" t="s">
        <v>1229</v>
      </c>
      <c r="M2772" t="s">
        <v>198</v>
      </c>
      <c r="N2772" t="s">
        <v>199</v>
      </c>
      <c r="O2772">
        <v>0</v>
      </c>
      <c r="P2772" t="s">
        <v>200</v>
      </c>
      <c r="Q2772">
        <v>55627</v>
      </c>
      <c r="R2772" t="s">
        <v>201</v>
      </c>
      <c r="S2772" t="s">
        <v>202</v>
      </c>
      <c r="T2772" t="s">
        <v>203</v>
      </c>
      <c r="U2772" t="s">
        <v>4204</v>
      </c>
      <c r="V2772" t="s">
        <v>4206</v>
      </c>
      <c r="W2772" t="s">
        <v>658</v>
      </c>
    </row>
    <row r="2773" spans="1:23" x14ac:dyDescent="0.25">
      <c r="A2773" s="15">
        <v>43328</v>
      </c>
      <c r="B2773" t="s">
        <v>228</v>
      </c>
      <c r="C2773" t="s">
        <v>212</v>
      </c>
      <c r="E2773" t="s">
        <v>195</v>
      </c>
      <c r="F2773">
        <v>63</v>
      </c>
      <c r="G2773">
        <v>63</v>
      </c>
      <c r="H2773" t="s">
        <v>196</v>
      </c>
      <c r="I2773" t="s">
        <v>197</v>
      </c>
      <c r="J2773">
        <v>63</v>
      </c>
      <c r="K2773">
        <v>63</v>
      </c>
      <c r="L2773" t="s">
        <v>228</v>
      </c>
      <c r="M2773" t="s">
        <v>198</v>
      </c>
      <c r="N2773" t="s">
        <v>199</v>
      </c>
      <c r="O2773">
        <v>0</v>
      </c>
      <c r="P2773" t="s">
        <v>200</v>
      </c>
      <c r="Q2773">
        <v>55650</v>
      </c>
      <c r="R2773" t="s">
        <v>201</v>
      </c>
      <c r="S2773" t="s">
        <v>202</v>
      </c>
      <c r="T2773" t="s">
        <v>203</v>
      </c>
      <c r="U2773" t="s">
        <v>4207</v>
      </c>
      <c r="V2773" t="s">
        <v>4208</v>
      </c>
      <c r="W2773" t="s">
        <v>658</v>
      </c>
    </row>
    <row r="2774" spans="1:23" x14ac:dyDescent="0.25">
      <c r="A2774" s="15">
        <v>43329</v>
      </c>
      <c r="B2774" t="s">
        <v>225</v>
      </c>
      <c r="C2774" t="s">
        <v>194</v>
      </c>
      <c r="E2774" t="s">
        <v>195</v>
      </c>
      <c r="F2774">
        <v>353.68</v>
      </c>
      <c r="G2774">
        <v>353.68</v>
      </c>
      <c r="H2774" t="s">
        <v>196</v>
      </c>
      <c r="I2774" t="s">
        <v>197</v>
      </c>
      <c r="J2774">
        <v>353.68</v>
      </c>
      <c r="K2774">
        <v>353.68</v>
      </c>
      <c r="L2774" t="s">
        <v>225</v>
      </c>
      <c r="M2774" t="s">
        <v>198</v>
      </c>
      <c r="N2774" t="s">
        <v>199</v>
      </c>
      <c r="O2774">
        <v>0</v>
      </c>
      <c r="P2774" t="s">
        <v>200</v>
      </c>
      <c r="Q2774">
        <v>55147</v>
      </c>
      <c r="R2774" t="s">
        <v>201</v>
      </c>
      <c r="S2774" t="s">
        <v>202</v>
      </c>
      <c r="T2774" t="s">
        <v>203</v>
      </c>
      <c r="U2774" t="s">
        <v>4209</v>
      </c>
      <c r="V2774" t="s">
        <v>4210</v>
      </c>
      <c r="W2774" t="s">
        <v>658</v>
      </c>
    </row>
    <row r="2775" spans="1:23" x14ac:dyDescent="0.25">
      <c r="A2775" s="15">
        <v>43329</v>
      </c>
      <c r="B2775" t="s">
        <v>225</v>
      </c>
      <c r="C2775" t="s">
        <v>194</v>
      </c>
      <c r="E2775" t="s">
        <v>195</v>
      </c>
      <c r="F2775">
        <v>138.46</v>
      </c>
      <c r="G2775">
        <v>138.46</v>
      </c>
      <c r="H2775" t="s">
        <v>196</v>
      </c>
      <c r="I2775" t="s">
        <v>197</v>
      </c>
      <c r="J2775">
        <v>138.46</v>
      </c>
      <c r="K2775">
        <v>138.46</v>
      </c>
      <c r="L2775" t="s">
        <v>225</v>
      </c>
      <c r="M2775" t="s">
        <v>198</v>
      </c>
      <c r="N2775" t="s">
        <v>199</v>
      </c>
      <c r="O2775">
        <v>0</v>
      </c>
      <c r="P2775" t="s">
        <v>200</v>
      </c>
      <c r="Q2775">
        <v>55630</v>
      </c>
      <c r="R2775" t="s">
        <v>201</v>
      </c>
      <c r="S2775" t="s">
        <v>202</v>
      </c>
      <c r="T2775" t="s">
        <v>203</v>
      </c>
      <c r="U2775" t="s">
        <v>4211</v>
      </c>
      <c r="V2775" t="s">
        <v>4212</v>
      </c>
      <c r="W2775" t="s">
        <v>658</v>
      </c>
    </row>
    <row r="2776" spans="1:23" x14ac:dyDescent="0.25">
      <c r="A2776" s="15">
        <v>43329</v>
      </c>
      <c r="B2776" t="s">
        <v>257</v>
      </c>
      <c r="C2776" t="s">
        <v>208</v>
      </c>
      <c r="E2776" t="s">
        <v>195</v>
      </c>
      <c r="F2776">
        <v>23</v>
      </c>
      <c r="G2776">
        <v>23</v>
      </c>
      <c r="H2776" t="s">
        <v>196</v>
      </c>
      <c r="I2776" t="s">
        <v>197</v>
      </c>
      <c r="J2776">
        <v>23</v>
      </c>
      <c r="K2776">
        <v>23</v>
      </c>
      <c r="L2776" t="s">
        <v>257</v>
      </c>
      <c r="M2776" t="s">
        <v>198</v>
      </c>
      <c r="N2776" t="s">
        <v>199</v>
      </c>
      <c r="O2776">
        <v>0</v>
      </c>
      <c r="P2776" t="s">
        <v>200</v>
      </c>
      <c r="Q2776">
        <v>55632</v>
      </c>
      <c r="R2776" t="s">
        <v>201</v>
      </c>
      <c r="S2776" t="s">
        <v>202</v>
      </c>
      <c r="T2776" t="s">
        <v>203</v>
      </c>
      <c r="U2776" t="s">
        <v>4213</v>
      </c>
      <c r="V2776" t="s">
        <v>4214</v>
      </c>
      <c r="W2776" t="s">
        <v>658</v>
      </c>
    </row>
    <row r="2777" spans="1:23" x14ac:dyDescent="0.25">
      <c r="A2777" s="15">
        <v>43329</v>
      </c>
      <c r="B2777" t="s">
        <v>310</v>
      </c>
      <c r="C2777" t="s">
        <v>194</v>
      </c>
      <c r="E2777" t="s">
        <v>195</v>
      </c>
      <c r="F2777">
        <v>0.11</v>
      </c>
      <c r="G2777">
        <v>0.11</v>
      </c>
      <c r="H2777" t="s">
        <v>196</v>
      </c>
      <c r="I2777" t="s">
        <v>197</v>
      </c>
      <c r="J2777">
        <v>0.11</v>
      </c>
      <c r="K2777">
        <v>0.11</v>
      </c>
      <c r="L2777" t="s">
        <v>310</v>
      </c>
      <c r="M2777" t="s">
        <v>198</v>
      </c>
      <c r="N2777" t="s">
        <v>307</v>
      </c>
      <c r="O2777">
        <v>0</v>
      </c>
      <c r="P2777" t="s">
        <v>200</v>
      </c>
      <c r="Q2777">
        <v>56088</v>
      </c>
      <c r="R2777" t="s">
        <v>201</v>
      </c>
      <c r="S2777" t="s">
        <v>202</v>
      </c>
      <c r="T2777" t="s">
        <v>203</v>
      </c>
      <c r="U2777" t="s">
        <v>4215</v>
      </c>
      <c r="V2777" t="s">
        <v>4216</v>
      </c>
      <c r="W2777" t="s">
        <v>658</v>
      </c>
    </row>
    <row r="2778" spans="1:23" x14ac:dyDescent="0.25">
      <c r="A2778" s="15">
        <v>43330</v>
      </c>
      <c r="B2778" t="s">
        <v>228</v>
      </c>
      <c r="C2778" t="s">
        <v>208</v>
      </c>
      <c r="E2778" t="s">
        <v>195</v>
      </c>
      <c r="F2778">
        <v>172.45</v>
      </c>
      <c r="G2778">
        <v>172.45</v>
      </c>
      <c r="H2778" t="s">
        <v>196</v>
      </c>
      <c r="I2778" t="s">
        <v>197</v>
      </c>
      <c r="J2778">
        <v>172.45</v>
      </c>
      <c r="K2778">
        <v>172.45</v>
      </c>
      <c r="L2778" t="s">
        <v>228</v>
      </c>
      <c r="M2778" t="s">
        <v>198</v>
      </c>
      <c r="N2778" t="s">
        <v>199</v>
      </c>
      <c r="O2778">
        <v>0</v>
      </c>
      <c r="P2778" t="s">
        <v>200</v>
      </c>
      <c r="Q2778">
        <v>55633</v>
      </c>
      <c r="R2778" t="s">
        <v>201</v>
      </c>
      <c r="S2778" t="s">
        <v>202</v>
      </c>
      <c r="T2778" t="s">
        <v>203</v>
      </c>
      <c r="U2778" t="s">
        <v>4217</v>
      </c>
      <c r="V2778" t="s">
        <v>4218</v>
      </c>
      <c r="W2778" t="s">
        <v>658</v>
      </c>
    </row>
    <row r="2779" spans="1:23" x14ac:dyDescent="0.25">
      <c r="A2779" s="15">
        <v>43330</v>
      </c>
      <c r="B2779" t="s">
        <v>560</v>
      </c>
      <c r="C2779" t="s">
        <v>208</v>
      </c>
      <c r="E2779" t="s">
        <v>195</v>
      </c>
      <c r="F2779">
        <v>65.790000000000006</v>
      </c>
      <c r="G2779">
        <v>65.790000000000006</v>
      </c>
      <c r="H2779" t="s">
        <v>196</v>
      </c>
      <c r="I2779" t="s">
        <v>197</v>
      </c>
      <c r="J2779">
        <v>65.790000000000006</v>
      </c>
      <c r="K2779">
        <v>65.790000000000006</v>
      </c>
      <c r="L2779" t="s">
        <v>560</v>
      </c>
      <c r="M2779" t="s">
        <v>198</v>
      </c>
      <c r="N2779" t="s">
        <v>199</v>
      </c>
      <c r="O2779">
        <v>0</v>
      </c>
      <c r="P2779" t="s">
        <v>200</v>
      </c>
      <c r="Q2779">
        <v>55634</v>
      </c>
      <c r="R2779" t="s">
        <v>201</v>
      </c>
      <c r="S2779" t="s">
        <v>202</v>
      </c>
      <c r="T2779" t="s">
        <v>203</v>
      </c>
      <c r="U2779" t="s">
        <v>4217</v>
      </c>
      <c r="V2779" t="s">
        <v>4219</v>
      </c>
      <c r="W2779" t="s">
        <v>658</v>
      </c>
    </row>
    <row r="2780" spans="1:23" x14ac:dyDescent="0.25">
      <c r="A2780" s="15">
        <v>43330</v>
      </c>
      <c r="B2780" t="s">
        <v>620</v>
      </c>
      <c r="C2780" t="s">
        <v>208</v>
      </c>
      <c r="E2780" t="s">
        <v>195</v>
      </c>
      <c r="F2780">
        <v>1649.02</v>
      </c>
      <c r="G2780">
        <v>1649.02</v>
      </c>
      <c r="H2780" t="s">
        <v>196</v>
      </c>
      <c r="I2780" t="s">
        <v>197</v>
      </c>
      <c r="J2780">
        <v>1649.02</v>
      </c>
      <c r="K2780">
        <v>1649.02</v>
      </c>
      <c r="L2780" t="s">
        <v>620</v>
      </c>
      <c r="M2780" t="s">
        <v>198</v>
      </c>
      <c r="N2780" t="s">
        <v>199</v>
      </c>
      <c r="O2780">
        <v>0</v>
      </c>
      <c r="P2780" t="s">
        <v>200</v>
      </c>
      <c r="Q2780">
        <v>55635</v>
      </c>
      <c r="R2780" t="s">
        <v>201</v>
      </c>
      <c r="S2780" t="s">
        <v>202</v>
      </c>
      <c r="T2780" t="s">
        <v>203</v>
      </c>
      <c r="U2780" t="s">
        <v>4220</v>
      </c>
      <c r="V2780" t="s">
        <v>4221</v>
      </c>
      <c r="W2780" t="s">
        <v>658</v>
      </c>
    </row>
    <row r="2781" spans="1:23" x14ac:dyDescent="0.25">
      <c r="A2781" s="15">
        <v>43330</v>
      </c>
      <c r="B2781" t="s">
        <v>285</v>
      </c>
      <c r="C2781" t="s">
        <v>212</v>
      </c>
      <c r="E2781" t="s">
        <v>195</v>
      </c>
      <c r="F2781">
        <v>517.22</v>
      </c>
      <c r="G2781">
        <v>517.22</v>
      </c>
      <c r="H2781" t="s">
        <v>196</v>
      </c>
      <c r="I2781" t="s">
        <v>197</v>
      </c>
      <c r="J2781">
        <v>517.22</v>
      </c>
      <c r="K2781">
        <v>517.22</v>
      </c>
      <c r="L2781" t="s">
        <v>285</v>
      </c>
      <c r="M2781" t="s">
        <v>198</v>
      </c>
      <c r="N2781" t="s">
        <v>199</v>
      </c>
      <c r="O2781">
        <v>0</v>
      </c>
      <c r="P2781" t="s">
        <v>200</v>
      </c>
      <c r="Q2781">
        <v>55651</v>
      </c>
      <c r="R2781" t="s">
        <v>201</v>
      </c>
      <c r="S2781" t="s">
        <v>202</v>
      </c>
      <c r="T2781" t="s">
        <v>203</v>
      </c>
      <c r="U2781" t="s">
        <v>4222</v>
      </c>
      <c r="V2781" t="s">
        <v>4223</v>
      </c>
      <c r="W2781" t="s">
        <v>658</v>
      </c>
    </row>
    <row r="2782" spans="1:23" x14ac:dyDescent="0.25">
      <c r="A2782" s="15">
        <v>43330</v>
      </c>
      <c r="B2782" t="s">
        <v>228</v>
      </c>
      <c r="C2782" t="s">
        <v>212</v>
      </c>
      <c r="E2782" t="s">
        <v>195</v>
      </c>
      <c r="F2782">
        <v>212.68</v>
      </c>
      <c r="G2782">
        <v>212.68</v>
      </c>
      <c r="H2782" t="s">
        <v>196</v>
      </c>
      <c r="I2782" t="s">
        <v>197</v>
      </c>
      <c r="J2782">
        <v>212.68</v>
      </c>
      <c r="K2782">
        <v>212.68</v>
      </c>
      <c r="L2782" t="s">
        <v>228</v>
      </c>
      <c r="M2782" t="s">
        <v>198</v>
      </c>
      <c r="N2782" t="s">
        <v>199</v>
      </c>
      <c r="O2782">
        <v>0</v>
      </c>
      <c r="P2782" t="s">
        <v>200</v>
      </c>
      <c r="Q2782">
        <v>55704</v>
      </c>
      <c r="R2782" t="s">
        <v>201</v>
      </c>
      <c r="S2782" t="s">
        <v>202</v>
      </c>
      <c r="T2782" t="s">
        <v>203</v>
      </c>
      <c r="U2782" t="s">
        <v>4224</v>
      </c>
      <c r="V2782" t="s">
        <v>4225</v>
      </c>
      <c r="W2782" t="s">
        <v>658</v>
      </c>
    </row>
    <row r="2783" spans="1:23" x14ac:dyDescent="0.25">
      <c r="A2783" s="15">
        <v>43330</v>
      </c>
      <c r="B2783" t="s">
        <v>560</v>
      </c>
      <c r="C2783" t="s">
        <v>212</v>
      </c>
      <c r="E2783" t="s">
        <v>195</v>
      </c>
      <c r="F2783">
        <v>65.78</v>
      </c>
      <c r="G2783">
        <v>65.78</v>
      </c>
      <c r="H2783" t="s">
        <v>196</v>
      </c>
      <c r="I2783" t="s">
        <v>197</v>
      </c>
      <c r="J2783">
        <v>65.78</v>
      </c>
      <c r="K2783">
        <v>65.78</v>
      </c>
      <c r="L2783" t="s">
        <v>560</v>
      </c>
      <c r="M2783" t="s">
        <v>198</v>
      </c>
      <c r="N2783" t="s">
        <v>199</v>
      </c>
      <c r="O2783">
        <v>0</v>
      </c>
      <c r="P2783" t="s">
        <v>200</v>
      </c>
      <c r="Q2783">
        <v>55705</v>
      </c>
      <c r="R2783" t="s">
        <v>201</v>
      </c>
      <c r="S2783" t="s">
        <v>202</v>
      </c>
      <c r="T2783" t="s">
        <v>203</v>
      </c>
      <c r="U2783" t="s">
        <v>4224</v>
      </c>
      <c r="V2783" t="s">
        <v>4226</v>
      </c>
      <c r="W2783" t="s">
        <v>658</v>
      </c>
    </row>
    <row r="2784" spans="1:23" x14ac:dyDescent="0.25">
      <c r="A2784" s="15">
        <v>43330</v>
      </c>
      <c r="B2784" t="s">
        <v>285</v>
      </c>
      <c r="C2784" t="s">
        <v>211</v>
      </c>
      <c r="E2784" t="s">
        <v>195</v>
      </c>
      <c r="F2784">
        <v>668.08</v>
      </c>
      <c r="G2784">
        <v>668.08</v>
      </c>
      <c r="H2784" t="s">
        <v>196</v>
      </c>
      <c r="I2784" t="s">
        <v>197</v>
      </c>
      <c r="J2784">
        <v>668.08</v>
      </c>
      <c r="K2784">
        <v>668.08</v>
      </c>
      <c r="L2784" t="s">
        <v>285</v>
      </c>
      <c r="M2784" t="s">
        <v>198</v>
      </c>
      <c r="N2784" t="s">
        <v>199</v>
      </c>
      <c r="O2784">
        <v>0</v>
      </c>
      <c r="P2784" t="s">
        <v>200</v>
      </c>
      <c r="Q2784">
        <v>55709</v>
      </c>
      <c r="R2784" t="s">
        <v>201</v>
      </c>
      <c r="S2784" t="s">
        <v>202</v>
      </c>
      <c r="T2784" t="s">
        <v>203</v>
      </c>
      <c r="U2784" t="s">
        <v>4227</v>
      </c>
      <c r="V2784" t="s">
        <v>4228</v>
      </c>
      <c r="W2784" t="s">
        <v>658</v>
      </c>
    </row>
    <row r="2785" spans="1:23" x14ac:dyDescent="0.25">
      <c r="A2785" s="15">
        <v>43332</v>
      </c>
      <c r="B2785" t="s">
        <v>225</v>
      </c>
      <c r="C2785" t="s">
        <v>194</v>
      </c>
      <c r="E2785" t="s">
        <v>195</v>
      </c>
      <c r="F2785">
        <v>59.4</v>
      </c>
      <c r="G2785">
        <v>59.4</v>
      </c>
      <c r="H2785" t="s">
        <v>196</v>
      </c>
      <c r="I2785" t="s">
        <v>197</v>
      </c>
      <c r="J2785">
        <v>59.4</v>
      </c>
      <c r="K2785">
        <v>59.4</v>
      </c>
      <c r="L2785" t="s">
        <v>225</v>
      </c>
      <c r="M2785" t="s">
        <v>198</v>
      </c>
      <c r="N2785" t="s">
        <v>199</v>
      </c>
      <c r="O2785">
        <v>0</v>
      </c>
      <c r="P2785" t="s">
        <v>200</v>
      </c>
      <c r="Q2785">
        <v>55148</v>
      </c>
      <c r="R2785" t="s">
        <v>201</v>
      </c>
      <c r="S2785" t="s">
        <v>202</v>
      </c>
      <c r="T2785" t="s">
        <v>203</v>
      </c>
      <c r="U2785" t="s">
        <v>4229</v>
      </c>
      <c r="V2785" t="s">
        <v>4230</v>
      </c>
      <c r="W2785" t="s">
        <v>658</v>
      </c>
    </row>
    <row r="2786" spans="1:23" x14ac:dyDescent="0.25">
      <c r="A2786" s="15">
        <v>43332</v>
      </c>
      <c r="B2786" t="s">
        <v>292</v>
      </c>
      <c r="C2786" t="s">
        <v>211</v>
      </c>
      <c r="E2786" t="s">
        <v>195</v>
      </c>
      <c r="F2786">
        <v>64.06</v>
      </c>
      <c r="G2786">
        <v>64.06</v>
      </c>
      <c r="H2786" t="s">
        <v>196</v>
      </c>
      <c r="I2786" t="s">
        <v>197</v>
      </c>
      <c r="J2786">
        <v>64.06</v>
      </c>
      <c r="K2786">
        <v>64.06</v>
      </c>
      <c r="L2786" t="s">
        <v>292</v>
      </c>
      <c r="M2786" t="s">
        <v>198</v>
      </c>
      <c r="N2786" t="s">
        <v>199</v>
      </c>
      <c r="O2786">
        <v>0</v>
      </c>
      <c r="P2786" t="s">
        <v>200</v>
      </c>
      <c r="Q2786">
        <v>55213</v>
      </c>
      <c r="R2786" t="s">
        <v>201</v>
      </c>
      <c r="S2786" t="s">
        <v>202</v>
      </c>
      <c r="T2786" t="s">
        <v>203</v>
      </c>
      <c r="U2786" t="s">
        <v>4231</v>
      </c>
      <c r="V2786" t="s">
        <v>4232</v>
      </c>
      <c r="W2786" t="s">
        <v>658</v>
      </c>
    </row>
    <row r="2787" spans="1:23" x14ac:dyDescent="0.25">
      <c r="A2787" s="15">
        <v>43332</v>
      </c>
      <c r="B2787" t="s">
        <v>292</v>
      </c>
      <c r="C2787" t="s">
        <v>208</v>
      </c>
      <c r="E2787" t="s">
        <v>195</v>
      </c>
      <c r="F2787">
        <v>47.13</v>
      </c>
      <c r="G2787">
        <v>47.13</v>
      </c>
      <c r="H2787" t="s">
        <v>196</v>
      </c>
      <c r="I2787" t="s">
        <v>197</v>
      </c>
      <c r="J2787">
        <v>47.13</v>
      </c>
      <c r="K2787">
        <v>47.13</v>
      </c>
      <c r="L2787" t="s">
        <v>292</v>
      </c>
      <c r="M2787" t="s">
        <v>198</v>
      </c>
      <c r="N2787" t="s">
        <v>199</v>
      </c>
      <c r="O2787">
        <v>0</v>
      </c>
      <c r="P2787" t="s">
        <v>200</v>
      </c>
      <c r="Q2787">
        <v>55214</v>
      </c>
      <c r="R2787" t="s">
        <v>201</v>
      </c>
      <c r="S2787" t="s">
        <v>202</v>
      </c>
      <c r="T2787" t="s">
        <v>203</v>
      </c>
      <c r="U2787" t="s">
        <v>4233</v>
      </c>
      <c r="V2787" t="s">
        <v>4234</v>
      </c>
      <c r="W2787" t="s">
        <v>658</v>
      </c>
    </row>
    <row r="2788" spans="1:23" x14ac:dyDescent="0.25">
      <c r="A2788" s="15">
        <v>43332</v>
      </c>
      <c r="B2788" t="s">
        <v>285</v>
      </c>
      <c r="C2788" t="s">
        <v>208</v>
      </c>
      <c r="E2788" t="s">
        <v>195</v>
      </c>
      <c r="F2788">
        <v>241.32</v>
      </c>
      <c r="G2788">
        <v>241.32</v>
      </c>
      <c r="H2788" t="s">
        <v>196</v>
      </c>
      <c r="I2788" t="s">
        <v>197</v>
      </c>
      <c r="J2788">
        <v>241.32</v>
      </c>
      <c r="K2788">
        <v>241.32</v>
      </c>
      <c r="L2788" t="s">
        <v>285</v>
      </c>
      <c r="M2788" t="s">
        <v>198</v>
      </c>
      <c r="N2788" t="s">
        <v>199</v>
      </c>
      <c r="O2788">
        <v>0</v>
      </c>
      <c r="P2788" t="s">
        <v>200</v>
      </c>
      <c r="Q2788">
        <v>55641</v>
      </c>
      <c r="R2788" t="s">
        <v>201</v>
      </c>
      <c r="S2788" t="s">
        <v>202</v>
      </c>
      <c r="T2788" t="s">
        <v>203</v>
      </c>
      <c r="U2788" t="s">
        <v>4235</v>
      </c>
      <c r="V2788" t="s">
        <v>4236</v>
      </c>
      <c r="W2788" t="s">
        <v>658</v>
      </c>
    </row>
    <row r="2789" spans="1:23" x14ac:dyDescent="0.25">
      <c r="A2789" s="15">
        <v>43332</v>
      </c>
      <c r="B2789" t="s">
        <v>285</v>
      </c>
      <c r="C2789" t="s">
        <v>208</v>
      </c>
      <c r="E2789" t="s">
        <v>195</v>
      </c>
      <c r="F2789">
        <v>-32.46</v>
      </c>
      <c r="G2789">
        <v>32.46</v>
      </c>
      <c r="H2789" t="s">
        <v>217</v>
      </c>
      <c r="I2789" t="s">
        <v>218</v>
      </c>
      <c r="J2789">
        <v>32.46</v>
      </c>
      <c r="K2789">
        <v>-32.46</v>
      </c>
      <c r="L2789" t="s">
        <v>285</v>
      </c>
      <c r="M2789" t="s">
        <v>198</v>
      </c>
      <c r="N2789" t="s">
        <v>199</v>
      </c>
      <c r="O2789">
        <v>0</v>
      </c>
      <c r="P2789" t="s">
        <v>200</v>
      </c>
      <c r="Q2789">
        <v>55642</v>
      </c>
      <c r="R2789" t="s">
        <v>201</v>
      </c>
      <c r="S2789" t="s">
        <v>202</v>
      </c>
      <c r="T2789" t="s">
        <v>203</v>
      </c>
      <c r="U2789" t="s">
        <v>4237</v>
      </c>
      <c r="V2789" t="s">
        <v>4238</v>
      </c>
      <c r="W2789" t="s">
        <v>658</v>
      </c>
    </row>
    <row r="2790" spans="1:23" x14ac:dyDescent="0.25">
      <c r="A2790" s="15">
        <v>43332</v>
      </c>
      <c r="B2790" t="s">
        <v>285</v>
      </c>
      <c r="C2790" t="s">
        <v>212</v>
      </c>
      <c r="E2790" t="s">
        <v>195</v>
      </c>
      <c r="F2790">
        <v>115.98</v>
      </c>
      <c r="G2790">
        <v>115.98</v>
      </c>
      <c r="H2790" t="s">
        <v>196</v>
      </c>
      <c r="I2790" t="s">
        <v>197</v>
      </c>
      <c r="J2790">
        <v>115.98</v>
      </c>
      <c r="K2790">
        <v>115.98</v>
      </c>
      <c r="L2790" t="s">
        <v>285</v>
      </c>
      <c r="M2790" t="s">
        <v>198</v>
      </c>
      <c r="N2790" t="s">
        <v>199</v>
      </c>
      <c r="O2790">
        <v>0</v>
      </c>
      <c r="P2790" t="s">
        <v>200</v>
      </c>
      <c r="Q2790">
        <v>55644</v>
      </c>
      <c r="R2790" t="s">
        <v>201</v>
      </c>
      <c r="S2790" t="s">
        <v>202</v>
      </c>
      <c r="T2790" t="s">
        <v>203</v>
      </c>
      <c r="U2790" t="s">
        <v>4239</v>
      </c>
      <c r="V2790" t="s">
        <v>4240</v>
      </c>
      <c r="W2790" t="s">
        <v>658</v>
      </c>
    </row>
    <row r="2791" spans="1:23" x14ac:dyDescent="0.25">
      <c r="A2791" s="15">
        <v>43332</v>
      </c>
      <c r="B2791" t="s">
        <v>1709</v>
      </c>
      <c r="C2791" t="s">
        <v>194</v>
      </c>
      <c r="E2791" t="s">
        <v>195</v>
      </c>
      <c r="F2791">
        <v>580.84</v>
      </c>
      <c r="G2791">
        <v>580.84</v>
      </c>
      <c r="H2791" t="s">
        <v>196</v>
      </c>
      <c r="I2791" t="s">
        <v>197</v>
      </c>
      <c r="J2791">
        <v>580.84</v>
      </c>
      <c r="K2791">
        <v>580.84</v>
      </c>
      <c r="L2791" t="s">
        <v>1709</v>
      </c>
      <c r="M2791" t="s">
        <v>198</v>
      </c>
      <c r="N2791" t="s">
        <v>199</v>
      </c>
      <c r="O2791">
        <v>0</v>
      </c>
      <c r="P2791" t="s">
        <v>200</v>
      </c>
      <c r="Q2791">
        <v>56826</v>
      </c>
      <c r="R2791" t="s">
        <v>201</v>
      </c>
      <c r="S2791" t="s">
        <v>202</v>
      </c>
      <c r="T2791" t="s">
        <v>203</v>
      </c>
      <c r="U2791" t="s">
        <v>4241</v>
      </c>
      <c r="V2791" t="s">
        <v>4242</v>
      </c>
      <c r="W2791" t="s">
        <v>658</v>
      </c>
    </row>
    <row r="2792" spans="1:23" x14ac:dyDescent="0.25">
      <c r="A2792" s="15">
        <v>43332</v>
      </c>
      <c r="B2792" t="s">
        <v>1709</v>
      </c>
      <c r="C2792" t="s">
        <v>207</v>
      </c>
      <c r="E2792" t="s">
        <v>195</v>
      </c>
      <c r="F2792">
        <v>580.83000000000004</v>
      </c>
      <c r="G2792">
        <v>580.83000000000004</v>
      </c>
      <c r="H2792" t="s">
        <v>196</v>
      </c>
      <c r="I2792" t="s">
        <v>197</v>
      </c>
      <c r="J2792">
        <v>580.83000000000004</v>
      </c>
      <c r="K2792">
        <v>580.83000000000004</v>
      </c>
      <c r="L2792" t="s">
        <v>1709</v>
      </c>
      <c r="M2792" t="s">
        <v>198</v>
      </c>
      <c r="N2792" t="s">
        <v>199</v>
      </c>
      <c r="O2792">
        <v>0</v>
      </c>
      <c r="P2792" t="s">
        <v>200</v>
      </c>
      <c r="Q2792">
        <v>56826</v>
      </c>
      <c r="R2792" t="s">
        <v>201</v>
      </c>
      <c r="S2792" t="s">
        <v>202</v>
      </c>
      <c r="T2792" t="s">
        <v>203</v>
      </c>
      <c r="U2792" t="s">
        <v>4241</v>
      </c>
      <c r="V2792" t="s">
        <v>4242</v>
      </c>
      <c r="W2792" t="s">
        <v>658</v>
      </c>
    </row>
    <row r="2793" spans="1:23" x14ac:dyDescent="0.25">
      <c r="A2793" s="15">
        <v>43333</v>
      </c>
      <c r="B2793" t="s">
        <v>403</v>
      </c>
      <c r="C2793" t="s">
        <v>208</v>
      </c>
      <c r="E2793" t="s">
        <v>195</v>
      </c>
      <c r="F2793">
        <v>149</v>
      </c>
      <c r="G2793">
        <v>149</v>
      </c>
      <c r="H2793" t="s">
        <v>196</v>
      </c>
      <c r="I2793" t="s">
        <v>197</v>
      </c>
      <c r="J2793">
        <v>149</v>
      </c>
      <c r="K2793">
        <v>149</v>
      </c>
      <c r="L2793" t="s">
        <v>403</v>
      </c>
      <c r="M2793" t="s">
        <v>198</v>
      </c>
      <c r="N2793" t="s">
        <v>199</v>
      </c>
      <c r="O2793">
        <v>0</v>
      </c>
      <c r="P2793" t="s">
        <v>200</v>
      </c>
      <c r="Q2793">
        <v>55589</v>
      </c>
      <c r="R2793" t="s">
        <v>201</v>
      </c>
      <c r="S2793" t="s">
        <v>202</v>
      </c>
      <c r="T2793" t="s">
        <v>203</v>
      </c>
      <c r="U2793" t="s">
        <v>4243</v>
      </c>
      <c r="V2793" t="s">
        <v>4244</v>
      </c>
      <c r="W2793" t="s">
        <v>658</v>
      </c>
    </row>
    <row r="2794" spans="1:23" x14ac:dyDescent="0.25">
      <c r="A2794" s="15">
        <v>43334</v>
      </c>
      <c r="B2794" t="s">
        <v>213</v>
      </c>
      <c r="C2794" t="s">
        <v>194</v>
      </c>
      <c r="E2794" t="s">
        <v>195</v>
      </c>
      <c r="F2794">
        <v>50.08</v>
      </c>
      <c r="G2794">
        <v>50.08</v>
      </c>
      <c r="H2794" t="s">
        <v>196</v>
      </c>
      <c r="I2794" t="s">
        <v>197</v>
      </c>
      <c r="J2794">
        <v>50.08</v>
      </c>
      <c r="K2794">
        <v>50.08</v>
      </c>
      <c r="L2794" t="s">
        <v>213</v>
      </c>
      <c r="M2794" t="s">
        <v>198</v>
      </c>
      <c r="N2794" t="s">
        <v>1128</v>
      </c>
      <c r="O2794">
        <v>0</v>
      </c>
      <c r="P2794" t="s">
        <v>200</v>
      </c>
      <c r="Q2794">
        <v>55087</v>
      </c>
      <c r="R2794" t="s">
        <v>201</v>
      </c>
      <c r="S2794" t="s">
        <v>202</v>
      </c>
      <c r="T2794" t="s">
        <v>203</v>
      </c>
      <c r="U2794" t="s">
        <v>4245</v>
      </c>
      <c r="V2794" t="s">
        <v>4246</v>
      </c>
      <c r="W2794" t="s">
        <v>658</v>
      </c>
    </row>
    <row r="2795" spans="1:23" x14ac:dyDescent="0.25">
      <c r="A2795" s="15">
        <v>43334</v>
      </c>
      <c r="B2795" t="s">
        <v>213</v>
      </c>
      <c r="C2795" t="s">
        <v>208</v>
      </c>
      <c r="E2795" t="s">
        <v>195</v>
      </c>
      <c r="F2795">
        <v>23.53</v>
      </c>
      <c r="G2795">
        <v>23.53</v>
      </c>
      <c r="H2795" t="s">
        <v>196</v>
      </c>
      <c r="I2795" t="s">
        <v>197</v>
      </c>
      <c r="J2795">
        <v>23.53</v>
      </c>
      <c r="K2795">
        <v>23.53</v>
      </c>
      <c r="L2795" t="s">
        <v>213</v>
      </c>
      <c r="M2795" t="s">
        <v>198</v>
      </c>
      <c r="N2795" t="s">
        <v>1128</v>
      </c>
      <c r="O2795">
        <v>0</v>
      </c>
      <c r="P2795" t="s">
        <v>200</v>
      </c>
      <c r="Q2795">
        <v>55088</v>
      </c>
      <c r="R2795" t="s">
        <v>201</v>
      </c>
      <c r="S2795" t="s">
        <v>202</v>
      </c>
      <c r="T2795" t="s">
        <v>203</v>
      </c>
      <c r="U2795" t="s">
        <v>4247</v>
      </c>
      <c r="V2795" t="s">
        <v>4248</v>
      </c>
      <c r="W2795" t="s">
        <v>658</v>
      </c>
    </row>
    <row r="2796" spans="1:23" x14ac:dyDescent="0.25">
      <c r="A2796" s="15">
        <v>43334</v>
      </c>
      <c r="B2796" t="s">
        <v>213</v>
      </c>
      <c r="C2796" t="s">
        <v>211</v>
      </c>
      <c r="E2796" t="s">
        <v>195</v>
      </c>
      <c r="F2796">
        <v>23.53</v>
      </c>
      <c r="G2796">
        <v>23.53</v>
      </c>
      <c r="H2796" t="s">
        <v>196</v>
      </c>
      <c r="I2796" t="s">
        <v>197</v>
      </c>
      <c r="J2796">
        <v>23.53</v>
      </c>
      <c r="K2796">
        <v>23.53</v>
      </c>
      <c r="L2796" t="s">
        <v>213</v>
      </c>
      <c r="M2796" t="s">
        <v>198</v>
      </c>
      <c r="N2796" t="s">
        <v>1128</v>
      </c>
      <c r="O2796">
        <v>0</v>
      </c>
      <c r="P2796" t="s">
        <v>200</v>
      </c>
      <c r="Q2796">
        <v>55088</v>
      </c>
      <c r="R2796" t="s">
        <v>201</v>
      </c>
      <c r="S2796" t="s">
        <v>202</v>
      </c>
      <c r="T2796" t="s">
        <v>203</v>
      </c>
      <c r="U2796" t="s">
        <v>4247</v>
      </c>
      <c r="V2796" t="s">
        <v>4248</v>
      </c>
      <c r="W2796" t="s">
        <v>658</v>
      </c>
    </row>
    <row r="2797" spans="1:23" x14ac:dyDescent="0.25">
      <c r="A2797" s="15">
        <v>43334</v>
      </c>
      <c r="B2797" t="s">
        <v>213</v>
      </c>
      <c r="C2797" t="s">
        <v>212</v>
      </c>
      <c r="E2797" t="s">
        <v>195</v>
      </c>
      <c r="F2797">
        <v>23.53</v>
      </c>
      <c r="G2797">
        <v>23.53</v>
      </c>
      <c r="H2797" t="s">
        <v>196</v>
      </c>
      <c r="I2797" t="s">
        <v>197</v>
      </c>
      <c r="J2797">
        <v>23.53</v>
      </c>
      <c r="K2797">
        <v>23.53</v>
      </c>
      <c r="L2797" t="s">
        <v>213</v>
      </c>
      <c r="M2797" t="s">
        <v>198</v>
      </c>
      <c r="N2797" t="s">
        <v>1128</v>
      </c>
      <c r="O2797">
        <v>0</v>
      </c>
      <c r="P2797" t="s">
        <v>200</v>
      </c>
      <c r="Q2797">
        <v>55088</v>
      </c>
      <c r="R2797" t="s">
        <v>201</v>
      </c>
      <c r="S2797" t="s">
        <v>202</v>
      </c>
      <c r="T2797" t="s">
        <v>203</v>
      </c>
      <c r="U2797" t="s">
        <v>4247</v>
      </c>
      <c r="V2797" t="s">
        <v>4248</v>
      </c>
      <c r="W2797" t="s">
        <v>658</v>
      </c>
    </row>
    <row r="2798" spans="1:23" x14ac:dyDescent="0.25">
      <c r="A2798" s="15">
        <v>43334</v>
      </c>
      <c r="B2798" t="s">
        <v>213</v>
      </c>
      <c r="C2798" t="s">
        <v>194</v>
      </c>
      <c r="E2798" t="s">
        <v>195</v>
      </c>
      <c r="F2798">
        <v>23.53</v>
      </c>
      <c r="G2798">
        <v>23.53</v>
      </c>
      <c r="H2798" t="s">
        <v>196</v>
      </c>
      <c r="I2798" t="s">
        <v>197</v>
      </c>
      <c r="J2798">
        <v>23.53</v>
      </c>
      <c r="K2798">
        <v>23.53</v>
      </c>
      <c r="L2798" t="s">
        <v>213</v>
      </c>
      <c r="M2798" t="s">
        <v>198</v>
      </c>
      <c r="N2798" t="s">
        <v>1128</v>
      </c>
      <c r="O2798">
        <v>0</v>
      </c>
      <c r="P2798" t="s">
        <v>200</v>
      </c>
      <c r="Q2798">
        <v>55088</v>
      </c>
      <c r="R2798" t="s">
        <v>201</v>
      </c>
      <c r="S2798" t="s">
        <v>202</v>
      </c>
      <c r="T2798" t="s">
        <v>203</v>
      </c>
      <c r="U2798" t="s">
        <v>4247</v>
      </c>
      <c r="V2798" t="s">
        <v>4248</v>
      </c>
      <c r="W2798" t="s">
        <v>658</v>
      </c>
    </row>
    <row r="2799" spans="1:23" x14ac:dyDescent="0.25">
      <c r="A2799" s="15">
        <v>43334</v>
      </c>
      <c r="B2799" t="s">
        <v>213</v>
      </c>
      <c r="C2799" t="s">
        <v>207</v>
      </c>
      <c r="E2799" t="s">
        <v>195</v>
      </c>
      <c r="F2799">
        <v>23.52</v>
      </c>
      <c r="G2799">
        <v>23.52</v>
      </c>
      <c r="H2799" t="s">
        <v>196</v>
      </c>
      <c r="I2799" t="s">
        <v>197</v>
      </c>
      <c r="J2799">
        <v>23.52</v>
      </c>
      <c r="K2799">
        <v>23.52</v>
      </c>
      <c r="L2799" t="s">
        <v>213</v>
      </c>
      <c r="M2799" t="s">
        <v>198</v>
      </c>
      <c r="N2799" t="s">
        <v>1128</v>
      </c>
      <c r="O2799">
        <v>0</v>
      </c>
      <c r="P2799" t="s">
        <v>200</v>
      </c>
      <c r="Q2799">
        <v>55088</v>
      </c>
      <c r="R2799" t="s">
        <v>201</v>
      </c>
      <c r="S2799" t="s">
        <v>202</v>
      </c>
      <c r="T2799" t="s">
        <v>203</v>
      </c>
      <c r="U2799" t="s">
        <v>4247</v>
      </c>
      <c r="V2799" t="s">
        <v>4248</v>
      </c>
      <c r="W2799" t="s">
        <v>658</v>
      </c>
    </row>
    <row r="2800" spans="1:23" x14ac:dyDescent="0.25">
      <c r="A2800" s="15">
        <v>43334</v>
      </c>
      <c r="B2800" t="s">
        <v>213</v>
      </c>
      <c r="C2800" t="s">
        <v>194</v>
      </c>
      <c r="E2800" t="s">
        <v>195</v>
      </c>
      <c r="F2800">
        <v>314.52999999999997</v>
      </c>
      <c r="G2800">
        <v>314.52999999999997</v>
      </c>
      <c r="H2800" t="s">
        <v>196</v>
      </c>
      <c r="I2800" t="s">
        <v>197</v>
      </c>
      <c r="J2800">
        <v>314.52999999999997</v>
      </c>
      <c r="K2800">
        <v>314.52999999999997</v>
      </c>
      <c r="L2800" t="s">
        <v>213</v>
      </c>
      <c r="M2800" t="s">
        <v>198</v>
      </c>
      <c r="N2800" t="s">
        <v>1128</v>
      </c>
      <c r="O2800">
        <v>0</v>
      </c>
      <c r="P2800" t="s">
        <v>200</v>
      </c>
      <c r="Q2800">
        <v>55089</v>
      </c>
      <c r="R2800" t="s">
        <v>201</v>
      </c>
      <c r="S2800" t="s">
        <v>202</v>
      </c>
      <c r="T2800" t="s">
        <v>203</v>
      </c>
      <c r="U2800" t="s">
        <v>4249</v>
      </c>
      <c r="V2800" t="s">
        <v>4250</v>
      </c>
      <c r="W2800" t="s">
        <v>658</v>
      </c>
    </row>
    <row r="2801" spans="1:23" x14ac:dyDescent="0.25">
      <c r="A2801" s="15">
        <v>43335</v>
      </c>
      <c r="B2801" t="s">
        <v>216</v>
      </c>
      <c r="C2801" t="s">
        <v>212</v>
      </c>
      <c r="E2801" t="s">
        <v>195</v>
      </c>
      <c r="F2801">
        <v>37.74</v>
      </c>
      <c r="G2801">
        <v>37.74</v>
      </c>
      <c r="H2801" t="s">
        <v>196</v>
      </c>
      <c r="I2801" t="s">
        <v>197</v>
      </c>
      <c r="J2801">
        <v>37.74</v>
      </c>
      <c r="K2801">
        <v>37.74</v>
      </c>
      <c r="L2801" t="s">
        <v>216</v>
      </c>
      <c r="M2801" t="s">
        <v>198</v>
      </c>
      <c r="N2801" t="s">
        <v>199</v>
      </c>
      <c r="O2801">
        <v>0</v>
      </c>
      <c r="P2801" t="s">
        <v>200</v>
      </c>
      <c r="Q2801">
        <v>55601</v>
      </c>
      <c r="R2801" t="s">
        <v>201</v>
      </c>
      <c r="S2801" t="s">
        <v>202</v>
      </c>
      <c r="T2801" t="s">
        <v>203</v>
      </c>
      <c r="U2801" t="s">
        <v>4251</v>
      </c>
      <c r="V2801" t="s">
        <v>4252</v>
      </c>
      <c r="W2801" t="s">
        <v>658</v>
      </c>
    </row>
    <row r="2802" spans="1:23" x14ac:dyDescent="0.25">
      <c r="A2802" s="15">
        <v>43335</v>
      </c>
      <c r="B2802" t="s">
        <v>216</v>
      </c>
      <c r="C2802" t="s">
        <v>212</v>
      </c>
      <c r="E2802" t="s">
        <v>195</v>
      </c>
      <c r="F2802">
        <v>37.54</v>
      </c>
      <c r="G2802">
        <v>37.54</v>
      </c>
      <c r="H2802" t="s">
        <v>196</v>
      </c>
      <c r="I2802" t="s">
        <v>197</v>
      </c>
      <c r="J2802">
        <v>37.54</v>
      </c>
      <c r="K2802">
        <v>37.54</v>
      </c>
      <c r="L2802" t="s">
        <v>216</v>
      </c>
      <c r="M2802" t="s">
        <v>198</v>
      </c>
      <c r="N2802" t="s">
        <v>199</v>
      </c>
      <c r="O2802">
        <v>0</v>
      </c>
      <c r="P2802" t="s">
        <v>200</v>
      </c>
      <c r="Q2802">
        <v>55602</v>
      </c>
      <c r="R2802" t="s">
        <v>201</v>
      </c>
      <c r="S2802" t="s">
        <v>202</v>
      </c>
      <c r="T2802" t="s">
        <v>203</v>
      </c>
      <c r="U2802" t="s">
        <v>4251</v>
      </c>
      <c r="V2802" t="s">
        <v>4253</v>
      </c>
      <c r="W2802" t="s">
        <v>658</v>
      </c>
    </row>
    <row r="2803" spans="1:23" x14ac:dyDescent="0.25">
      <c r="A2803" s="15">
        <v>43335</v>
      </c>
      <c r="B2803" t="s">
        <v>228</v>
      </c>
      <c r="C2803" t="s">
        <v>208</v>
      </c>
      <c r="E2803" t="s">
        <v>195</v>
      </c>
      <c r="F2803">
        <v>1353.09</v>
      </c>
      <c r="G2803">
        <v>1353.09</v>
      </c>
      <c r="H2803" t="s">
        <v>196</v>
      </c>
      <c r="I2803" t="s">
        <v>197</v>
      </c>
      <c r="J2803">
        <v>1353.09</v>
      </c>
      <c r="K2803">
        <v>1353.09</v>
      </c>
      <c r="L2803" t="s">
        <v>228</v>
      </c>
      <c r="M2803" t="s">
        <v>198</v>
      </c>
      <c r="N2803" t="s">
        <v>199</v>
      </c>
      <c r="O2803">
        <v>0</v>
      </c>
      <c r="P2803" t="s">
        <v>200</v>
      </c>
      <c r="Q2803">
        <v>55653</v>
      </c>
      <c r="R2803" t="s">
        <v>201</v>
      </c>
      <c r="S2803" t="s">
        <v>202</v>
      </c>
      <c r="T2803" t="s">
        <v>203</v>
      </c>
      <c r="U2803" t="s">
        <v>4254</v>
      </c>
      <c r="V2803" t="s">
        <v>4255</v>
      </c>
      <c r="W2803" t="s">
        <v>658</v>
      </c>
    </row>
    <row r="2804" spans="1:23" x14ac:dyDescent="0.25">
      <c r="A2804" s="15">
        <v>43336</v>
      </c>
      <c r="B2804" t="s">
        <v>778</v>
      </c>
      <c r="C2804" t="s">
        <v>211</v>
      </c>
      <c r="E2804" t="s">
        <v>195</v>
      </c>
      <c r="F2804">
        <v>150</v>
      </c>
      <c r="G2804">
        <v>150</v>
      </c>
      <c r="H2804" t="s">
        <v>196</v>
      </c>
      <c r="I2804" t="s">
        <v>197</v>
      </c>
      <c r="J2804">
        <v>150</v>
      </c>
      <c r="K2804">
        <v>150</v>
      </c>
      <c r="L2804" t="s">
        <v>778</v>
      </c>
      <c r="M2804" t="s">
        <v>198</v>
      </c>
      <c r="N2804" t="s">
        <v>199</v>
      </c>
      <c r="O2804">
        <v>0</v>
      </c>
      <c r="P2804" t="s">
        <v>200</v>
      </c>
      <c r="Q2804">
        <v>55217</v>
      </c>
      <c r="R2804" t="s">
        <v>201</v>
      </c>
      <c r="S2804" t="s">
        <v>202</v>
      </c>
      <c r="T2804" t="s">
        <v>203</v>
      </c>
      <c r="U2804" t="s">
        <v>4256</v>
      </c>
      <c r="V2804" t="s">
        <v>4257</v>
      </c>
      <c r="W2804" t="s">
        <v>658</v>
      </c>
    </row>
    <row r="2805" spans="1:23" x14ac:dyDescent="0.25">
      <c r="A2805" s="15">
        <v>43336</v>
      </c>
      <c r="B2805" t="s">
        <v>216</v>
      </c>
      <c r="C2805" t="s">
        <v>212</v>
      </c>
      <c r="E2805" t="s">
        <v>195</v>
      </c>
      <c r="F2805">
        <v>98.09</v>
      </c>
      <c r="G2805">
        <v>98.09</v>
      </c>
      <c r="H2805" t="s">
        <v>196</v>
      </c>
      <c r="I2805" t="s">
        <v>197</v>
      </c>
      <c r="J2805">
        <v>98.09</v>
      </c>
      <c r="K2805">
        <v>98.09</v>
      </c>
      <c r="L2805" t="s">
        <v>216</v>
      </c>
      <c r="M2805" t="s">
        <v>198</v>
      </c>
      <c r="N2805" t="s">
        <v>199</v>
      </c>
      <c r="O2805">
        <v>0</v>
      </c>
      <c r="P2805" t="s">
        <v>200</v>
      </c>
      <c r="Q2805">
        <v>55604</v>
      </c>
      <c r="R2805" t="s">
        <v>201</v>
      </c>
      <c r="S2805" t="s">
        <v>202</v>
      </c>
      <c r="T2805" t="s">
        <v>203</v>
      </c>
      <c r="U2805" t="s">
        <v>4258</v>
      </c>
      <c r="V2805" t="s">
        <v>4259</v>
      </c>
      <c r="W2805" t="s">
        <v>658</v>
      </c>
    </row>
    <row r="2806" spans="1:23" x14ac:dyDescent="0.25">
      <c r="A2806" s="15">
        <v>43336</v>
      </c>
      <c r="B2806" t="s">
        <v>216</v>
      </c>
      <c r="C2806" t="s">
        <v>212</v>
      </c>
      <c r="E2806" t="s">
        <v>195</v>
      </c>
      <c r="F2806">
        <v>122.11</v>
      </c>
      <c r="G2806">
        <v>122.11</v>
      </c>
      <c r="H2806" t="s">
        <v>196</v>
      </c>
      <c r="I2806" t="s">
        <v>197</v>
      </c>
      <c r="J2806">
        <v>122.11</v>
      </c>
      <c r="K2806">
        <v>122.11</v>
      </c>
      <c r="L2806" t="s">
        <v>216</v>
      </c>
      <c r="M2806" t="s">
        <v>198</v>
      </c>
      <c r="N2806" t="s">
        <v>199</v>
      </c>
      <c r="O2806">
        <v>0</v>
      </c>
      <c r="P2806" t="s">
        <v>200</v>
      </c>
      <c r="Q2806">
        <v>55605</v>
      </c>
      <c r="R2806" t="s">
        <v>201</v>
      </c>
      <c r="S2806" t="s">
        <v>202</v>
      </c>
      <c r="T2806" t="s">
        <v>203</v>
      </c>
      <c r="U2806" t="s">
        <v>4258</v>
      </c>
      <c r="V2806" t="s">
        <v>4260</v>
      </c>
      <c r="W2806" t="s">
        <v>658</v>
      </c>
    </row>
    <row r="2807" spans="1:23" x14ac:dyDescent="0.25">
      <c r="A2807" s="15">
        <v>43336</v>
      </c>
      <c r="B2807" t="s">
        <v>228</v>
      </c>
      <c r="C2807" t="s">
        <v>211</v>
      </c>
      <c r="E2807" t="s">
        <v>195</v>
      </c>
      <c r="F2807">
        <v>30</v>
      </c>
      <c r="G2807">
        <v>30</v>
      </c>
      <c r="H2807" t="s">
        <v>196</v>
      </c>
      <c r="I2807" t="s">
        <v>197</v>
      </c>
      <c r="J2807">
        <v>30</v>
      </c>
      <c r="K2807">
        <v>30</v>
      </c>
      <c r="L2807" t="s">
        <v>228</v>
      </c>
      <c r="M2807" t="s">
        <v>198</v>
      </c>
      <c r="N2807" t="s">
        <v>199</v>
      </c>
      <c r="O2807">
        <v>0</v>
      </c>
      <c r="P2807" t="s">
        <v>200</v>
      </c>
      <c r="Q2807">
        <v>55718</v>
      </c>
      <c r="R2807" t="s">
        <v>201</v>
      </c>
      <c r="S2807" t="s">
        <v>202</v>
      </c>
      <c r="T2807" t="s">
        <v>203</v>
      </c>
      <c r="U2807" t="s">
        <v>4261</v>
      </c>
      <c r="V2807" t="s">
        <v>4262</v>
      </c>
      <c r="W2807" t="s">
        <v>658</v>
      </c>
    </row>
    <row r="2808" spans="1:23" x14ac:dyDescent="0.25">
      <c r="A2808" s="15">
        <v>43336</v>
      </c>
      <c r="B2808" t="s">
        <v>319</v>
      </c>
      <c r="C2808" t="s">
        <v>208</v>
      </c>
      <c r="E2808" t="s">
        <v>195</v>
      </c>
      <c r="F2808">
        <v>344.24</v>
      </c>
      <c r="G2808">
        <v>344.24</v>
      </c>
      <c r="H2808" t="s">
        <v>196</v>
      </c>
      <c r="I2808" t="s">
        <v>197</v>
      </c>
      <c r="J2808">
        <v>344.24</v>
      </c>
      <c r="K2808">
        <v>344.24</v>
      </c>
      <c r="L2808" t="s">
        <v>319</v>
      </c>
      <c r="M2808" t="s">
        <v>198</v>
      </c>
      <c r="N2808" t="s">
        <v>307</v>
      </c>
      <c r="O2808">
        <v>0</v>
      </c>
      <c r="P2808" t="s">
        <v>200</v>
      </c>
      <c r="Q2808">
        <v>57588</v>
      </c>
      <c r="R2808" t="s">
        <v>201</v>
      </c>
      <c r="S2808" t="s">
        <v>202</v>
      </c>
      <c r="T2808" t="s">
        <v>203</v>
      </c>
      <c r="U2808" t="s">
        <v>4263</v>
      </c>
      <c r="V2808" t="s">
        <v>4264</v>
      </c>
      <c r="W2808" t="s">
        <v>658</v>
      </c>
    </row>
    <row r="2809" spans="1:23" x14ac:dyDescent="0.25">
      <c r="A2809" s="15">
        <v>43336</v>
      </c>
      <c r="B2809" t="s">
        <v>319</v>
      </c>
      <c r="C2809" t="s">
        <v>211</v>
      </c>
      <c r="E2809" t="s">
        <v>195</v>
      </c>
      <c r="F2809">
        <v>6</v>
      </c>
      <c r="G2809">
        <v>6</v>
      </c>
      <c r="H2809" t="s">
        <v>196</v>
      </c>
      <c r="I2809" t="s">
        <v>197</v>
      </c>
      <c r="J2809">
        <v>6</v>
      </c>
      <c r="K2809">
        <v>6</v>
      </c>
      <c r="L2809" t="s">
        <v>319</v>
      </c>
      <c r="M2809" t="s">
        <v>198</v>
      </c>
      <c r="N2809" t="s">
        <v>307</v>
      </c>
      <c r="O2809">
        <v>0</v>
      </c>
      <c r="P2809" t="s">
        <v>200</v>
      </c>
      <c r="Q2809">
        <v>57588</v>
      </c>
      <c r="R2809" t="s">
        <v>201</v>
      </c>
      <c r="S2809" t="s">
        <v>202</v>
      </c>
      <c r="T2809" t="s">
        <v>203</v>
      </c>
      <c r="U2809" t="s">
        <v>4263</v>
      </c>
      <c r="V2809" t="s">
        <v>4264</v>
      </c>
      <c r="W2809" t="s">
        <v>658</v>
      </c>
    </row>
    <row r="2810" spans="1:23" x14ac:dyDescent="0.25">
      <c r="A2810" s="15">
        <v>43336</v>
      </c>
      <c r="B2810" t="s">
        <v>319</v>
      </c>
      <c r="C2810" t="s">
        <v>212</v>
      </c>
      <c r="E2810" t="s">
        <v>195</v>
      </c>
      <c r="F2810">
        <v>82</v>
      </c>
      <c r="G2810">
        <v>82</v>
      </c>
      <c r="H2810" t="s">
        <v>196</v>
      </c>
      <c r="I2810" t="s">
        <v>197</v>
      </c>
      <c r="J2810">
        <v>82</v>
      </c>
      <c r="K2810">
        <v>82</v>
      </c>
      <c r="L2810" t="s">
        <v>319</v>
      </c>
      <c r="M2810" t="s">
        <v>198</v>
      </c>
      <c r="N2810" t="s">
        <v>307</v>
      </c>
      <c r="O2810">
        <v>0</v>
      </c>
      <c r="P2810" t="s">
        <v>200</v>
      </c>
      <c r="Q2810">
        <v>57588</v>
      </c>
      <c r="R2810" t="s">
        <v>201</v>
      </c>
      <c r="S2810" t="s">
        <v>202</v>
      </c>
      <c r="T2810" t="s">
        <v>203</v>
      </c>
      <c r="U2810" t="s">
        <v>4263</v>
      </c>
      <c r="V2810" t="s">
        <v>4264</v>
      </c>
      <c r="W2810" t="s">
        <v>658</v>
      </c>
    </row>
    <row r="2811" spans="1:23" x14ac:dyDescent="0.25">
      <c r="A2811" s="15">
        <v>43336</v>
      </c>
      <c r="B2811" t="s">
        <v>319</v>
      </c>
      <c r="C2811" t="s">
        <v>249</v>
      </c>
      <c r="E2811" t="s">
        <v>195</v>
      </c>
      <c r="F2811">
        <v>-238</v>
      </c>
      <c r="G2811">
        <v>-238</v>
      </c>
      <c r="H2811" t="s">
        <v>196</v>
      </c>
      <c r="I2811" t="s">
        <v>197</v>
      </c>
      <c r="J2811">
        <v>-238</v>
      </c>
      <c r="K2811">
        <v>-238</v>
      </c>
      <c r="L2811" t="s">
        <v>319</v>
      </c>
      <c r="M2811" t="s">
        <v>198</v>
      </c>
      <c r="N2811" t="s">
        <v>307</v>
      </c>
      <c r="O2811">
        <v>0</v>
      </c>
      <c r="P2811" t="s">
        <v>200</v>
      </c>
      <c r="Q2811">
        <v>57588</v>
      </c>
      <c r="R2811" t="s">
        <v>201</v>
      </c>
      <c r="S2811" t="s">
        <v>202</v>
      </c>
      <c r="T2811" t="s">
        <v>203</v>
      </c>
      <c r="U2811" t="s">
        <v>4263</v>
      </c>
      <c r="V2811" t="s">
        <v>4264</v>
      </c>
      <c r="W2811" t="s">
        <v>658</v>
      </c>
    </row>
    <row r="2812" spans="1:23" x14ac:dyDescent="0.25">
      <c r="A2812" s="15">
        <v>43337</v>
      </c>
      <c r="B2812" t="s">
        <v>216</v>
      </c>
      <c r="C2812" t="s">
        <v>249</v>
      </c>
      <c r="E2812" t="s">
        <v>195</v>
      </c>
      <c r="F2812">
        <v>-347.03</v>
      </c>
      <c r="G2812">
        <v>347.03</v>
      </c>
      <c r="H2812" t="s">
        <v>217</v>
      </c>
      <c r="I2812" t="s">
        <v>218</v>
      </c>
      <c r="J2812">
        <v>347.03</v>
      </c>
      <c r="K2812">
        <v>-347.03</v>
      </c>
      <c r="L2812" t="s">
        <v>216</v>
      </c>
      <c r="M2812" t="s">
        <v>198</v>
      </c>
      <c r="N2812" t="s">
        <v>199</v>
      </c>
      <c r="O2812">
        <v>0</v>
      </c>
      <c r="P2812" t="s">
        <v>200</v>
      </c>
      <c r="Q2812">
        <v>55622</v>
      </c>
      <c r="R2812" t="s">
        <v>201</v>
      </c>
      <c r="S2812" t="s">
        <v>202</v>
      </c>
      <c r="T2812" t="s">
        <v>203</v>
      </c>
      <c r="U2812" t="s">
        <v>4265</v>
      </c>
      <c r="V2812" t="s">
        <v>4266</v>
      </c>
      <c r="W2812" t="s">
        <v>658</v>
      </c>
    </row>
    <row r="2813" spans="1:23" x14ac:dyDescent="0.25">
      <c r="A2813" s="15">
        <v>43337</v>
      </c>
      <c r="B2813" t="s">
        <v>216</v>
      </c>
      <c r="C2813" t="s">
        <v>249</v>
      </c>
      <c r="E2813" t="s">
        <v>195</v>
      </c>
      <c r="F2813">
        <v>31.91</v>
      </c>
      <c r="G2813">
        <v>31.91</v>
      </c>
      <c r="H2813" t="s">
        <v>196</v>
      </c>
      <c r="I2813" t="s">
        <v>197</v>
      </c>
      <c r="J2813">
        <v>31.91</v>
      </c>
      <c r="K2813">
        <v>31.91</v>
      </c>
      <c r="L2813" t="s">
        <v>216</v>
      </c>
      <c r="M2813" t="s">
        <v>198</v>
      </c>
      <c r="N2813" t="s">
        <v>199</v>
      </c>
      <c r="O2813">
        <v>0</v>
      </c>
      <c r="P2813" t="s">
        <v>200</v>
      </c>
      <c r="Q2813">
        <v>55623</v>
      </c>
      <c r="R2813" t="s">
        <v>201</v>
      </c>
      <c r="S2813" t="s">
        <v>202</v>
      </c>
      <c r="T2813" t="s">
        <v>203</v>
      </c>
      <c r="U2813" t="s">
        <v>4265</v>
      </c>
      <c r="V2813" t="s">
        <v>4267</v>
      </c>
      <c r="W2813" t="s">
        <v>658</v>
      </c>
    </row>
    <row r="2814" spans="1:23" x14ac:dyDescent="0.25">
      <c r="A2814" s="15">
        <v>43337</v>
      </c>
      <c r="B2814" t="s">
        <v>306</v>
      </c>
      <c r="C2814" t="s">
        <v>208</v>
      </c>
      <c r="E2814" t="s">
        <v>195</v>
      </c>
      <c r="F2814">
        <v>24.25</v>
      </c>
      <c r="G2814">
        <v>24.25</v>
      </c>
      <c r="H2814" t="s">
        <v>196</v>
      </c>
      <c r="I2814" t="s">
        <v>197</v>
      </c>
      <c r="J2814">
        <v>24.25</v>
      </c>
      <c r="K2814">
        <v>24.25</v>
      </c>
      <c r="L2814" t="s">
        <v>306</v>
      </c>
      <c r="M2814" t="s">
        <v>198</v>
      </c>
      <c r="N2814" t="s">
        <v>307</v>
      </c>
      <c r="O2814">
        <v>0</v>
      </c>
      <c r="P2814" t="s">
        <v>200</v>
      </c>
      <c r="Q2814">
        <v>55690</v>
      </c>
      <c r="R2814" t="s">
        <v>201</v>
      </c>
      <c r="S2814" t="s">
        <v>202</v>
      </c>
      <c r="T2814" t="s">
        <v>203</v>
      </c>
      <c r="U2814" t="s">
        <v>4268</v>
      </c>
      <c r="V2814" t="s">
        <v>4269</v>
      </c>
      <c r="W2814" t="s">
        <v>658</v>
      </c>
    </row>
    <row r="2815" spans="1:23" x14ac:dyDescent="0.25">
      <c r="A2815" s="15">
        <v>43337</v>
      </c>
      <c r="B2815" t="s">
        <v>285</v>
      </c>
      <c r="C2815" t="s">
        <v>212</v>
      </c>
      <c r="E2815" t="s">
        <v>195</v>
      </c>
      <c r="F2815">
        <v>2393.02</v>
      </c>
      <c r="G2815">
        <v>2393.02</v>
      </c>
      <c r="H2815" t="s">
        <v>196</v>
      </c>
      <c r="I2815" t="s">
        <v>197</v>
      </c>
      <c r="J2815">
        <v>2393.02</v>
      </c>
      <c r="K2815">
        <v>2393.02</v>
      </c>
      <c r="L2815" t="s">
        <v>285</v>
      </c>
      <c r="M2815" t="s">
        <v>198</v>
      </c>
      <c r="N2815" t="s">
        <v>199</v>
      </c>
      <c r="O2815">
        <v>0</v>
      </c>
      <c r="P2815" t="s">
        <v>200</v>
      </c>
      <c r="Q2815">
        <v>55703</v>
      </c>
      <c r="R2815" t="s">
        <v>201</v>
      </c>
      <c r="S2815" t="s">
        <v>202</v>
      </c>
      <c r="T2815" t="s">
        <v>203</v>
      </c>
      <c r="U2815" t="s">
        <v>4270</v>
      </c>
      <c r="V2815" t="s">
        <v>4271</v>
      </c>
      <c r="W2815" t="s">
        <v>658</v>
      </c>
    </row>
    <row r="2816" spans="1:23" x14ac:dyDescent="0.25">
      <c r="A2816" s="15">
        <v>43337</v>
      </c>
      <c r="B2816" t="s">
        <v>285</v>
      </c>
      <c r="C2816" t="s">
        <v>208</v>
      </c>
      <c r="E2816" t="s">
        <v>195</v>
      </c>
      <c r="F2816">
        <v>2566.87</v>
      </c>
      <c r="G2816">
        <v>2566.87</v>
      </c>
      <c r="H2816" t="s">
        <v>196</v>
      </c>
      <c r="I2816" t="s">
        <v>197</v>
      </c>
      <c r="J2816">
        <v>2566.87</v>
      </c>
      <c r="K2816">
        <v>2566.87</v>
      </c>
      <c r="L2816" t="s">
        <v>285</v>
      </c>
      <c r="M2816" t="s">
        <v>198</v>
      </c>
      <c r="N2816" t="s">
        <v>199</v>
      </c>
      <c r="O2816">
        <v>0</v>
      </c>
      <c r="P2816" t="s">
        <v>200</v>
      </c>
      <c r="Q2816">
        <v>55735</v>
      </c>
      <c r="R2816" t="s">
        <v>201</v>
      </c>
      <c r="S2816" t="s">
        <v>202</v>
      </c>
      <c r="T2816" t="s">
        <v>203</v>
      </c>
      <c r="U2816" t="s">
        <v>4272</v>
      </c>
      <c r="V2816" t="s">
        <v>4273</v>
      </c>
      <c r="W2816" t="s">
        <v>658</v>
      </c>
    </row>
    <row r="2817" spans="1:23" x14ac:dyDescent="0.25">
      <c r="A2817" s="15">
        <v>43338</v>
      </c>
      <c r="B2817" t="s">
        <v>1535</v>
      </c>
      <c r="C2817" t="s">
        <v>208</v>
      </c>
      <c r="E2817" t="s">
        <v>195</v>
      </c>
      <c r="F2817">
        <v>450</v>
      </c>
      <c r="G2817">
        <v>450</v>
      </c>
      <c r="H2817" t="s">
        <v>196</v>
      </c>
      <c r="I2817" t="s">
        <v>197</v>
      </c>
      <c r="J2817">
        <v>450</v>
      </c>
      <c r="K2817">
        <v>450</v>
      </c>
      <c r="L2817" t="s">
        <v>1535</v>
      </c>
      <c r="M2817" t="s">
        <v>198</v>
      </c>
      <c r="N2817" t="s">
        <v>199</v>
      </c>
      <c r="O2817">
        <v>0</v>
      </c>
      <c r="P2817" t="s">
        <v>200</v>
      </c>
      <c r="Q2817">
        <v>55743</v>
      </c>
      <c r="R2817" t="s">
        <v>201</v>
      </c>
      <c r="S2817" t="s">
        <v>202</v>
      </c>
      <c r="T2817" t="s">
        <v>203</v>
      </c>
      <c r="U2817" t="s">
        <v>4274</v>
      </c>
      <c r="V2817" t="s">
        <v>4275</v>
      </c>
      <c r="W2817" t="s">
        <v>658</v>
      </c>
    </row>
    <row r="2818" spans="1:23" x14ac:dyDescent="0.25">
      <c r="A2818" s="15">
        <v>43339</v>
      </c>
      <c r="B2818" t="s">
        <v>544</v>
      </c>
      <c r="C2818" t="s">
        <v>208</v>
      </c>
      <c r="E2818" t="s">
        <v>195</v>
      </c>
      <c r="F2818">
        <v>6.86</v>
      </c>
      <c r="G2818">
        <v>6.86</v>
      </c>
      <c r="H2818" t="s">
        <v>196</v>
      </c>
      <c r="I2818" t="s">
        <v>197</v>
      </c>
      <c r="J2818">
        <v>6.86</v>
      </c>
      <c r="K2818">
        <v>6.86</v>
      </c>
      <c r="L2818" t="s">
        <v>544</v>
      </c>
      <c r="M2818" t="s">
        <v>198</v>
      </c>
      <c r="N2818" t="s">
        <v>199</v>
      </c>
      <c r="O2818">
        <v>0</v>
      </c>
      <c r="P2818" t="s">
        <v>200</v>
      </c>
      <c r="Q2818">
        <v>55619</v>
      </c>
      <c r="R2818" t="s">
        <v>201</v>
      </c>
      <c r="S2818" t="s">
        <v>202</v>
      </c>
      <c r="T2818" t="s">
        <v>203</v>
      </c>
      <c r="U2818" t="s">
        <v>4276</v>
      </c>
      <c r="V2818" t="s">
        <v>4277</v>
      </c>
      <c r="W2818" t="s">
        <v>658</v>
      </c>
    </row>
    <row r="2819" spans="1:23" x14ac:dyDescent="0.25">
      <c r="A2819" s="15">
        <v>43339</v>
      </c>
      <c r="B2819" t="s">
        <v>544</v>
      </c>
      <c r="C2819" t="s">
        <v>194</v>
      </c>
      <c r="E2819" t="s">
        <v>195</v>
      </c>
      <c r="F2819">
        <v>8.23</v>
      </c>
      <c r="G2819">
        <v>8.23</v>
      </c>
      <c r="H2819" t="s">
        <v>196</v>
      </c>
      <c r="I2819" t="s">
        <v>197</v>
      </c>
      <c r="J2819">
        <v>8.23</v>
      </c>
      <c r="K2819">
        <v>8.23</v>
      </c>
      <c r="L2819" t="s">
        <v>544</v>
      </c>
      <c r="M2819" t="s">
        <v>198</v>
      </c>
      <c r="N2819" t="s">
        <v>199</v>
      </c>
      <c r="O2819">
        <v>0</v>
      </c>
      <c r="P2819" t="s">
        <v>200</v>
      </c>
      <c r="Q2819">
        <v>55620</v>
      </c>
      <c r="R2819" t="s">
        <v>201</v>
      </c>
      <c r="S2819" t="s">
        <v>202</v>
      </c>
      <c r="T2819" t="s">
        <v>203</v>
      </c>
      <c r="U2819" t="s">
        <v>4276</v>
      </c>
      <c r="V2819" t="s">
        <v>4278</v>
      </c>
      <c r="W2819" t="s">
        <v>658</v>
      </c>
    </row>
    <row r="2820" spans="1:23" x14ac:dyDescent="0.25">
      <c r="A2820" s="15">
        <v>43339</v>
      </c>
      <c r="B2820" t="s">
        <v>544</v>
      </c>
      <c r="C2820" t="s">
        <v>211</v>
      </c>
      <c r="E2820" t="s">
        <v>195</v>
      </c>
      <c r="F2820">
        <v>6.86</v>
      </c>
      <c r="G2820">
        <v>6.86</v>
      </c>
      <c r="H2820" t="s">
        <v>196</v>
      </c>
      <c r="I2820" t="s">
        <v>197</v>
      </c>
      <c r="J2820">
        <v>6.86</v>
      </c>
      <c r="K2820">
        <v>6.86</v>
      </c>
      <c r="L2820" t="s">
        <v>544</v>
      </c>
      <c r="M2820" t="s">
        <v>198</v>
      </c>
      <c r="N2820" t="s">
        <v>199</v>
      </c>
      <c r="O2820">
        <v>0</v>
      </c>
      <c r="P2820" t="s">
        <v>200</v>
      </c>
      <c r="Q2820">
        <v>55619</v>
      </c>
      <c r="R2820" t="s">
        <v>201</v>
      </c>
      <c r="S2820" t="s">
        <v>202</v>
      </c>
      <c r="T2820" t="s">
        <v>203</v>
      </c>
      <c r="U2820" t="s">
        <v>4276</v>
      </c>
      <c r="V2820" t="s">
        <v>4277</v>
      </c>
      <c r="W2820" t="s">
        <v>658</v>
      </c>
    </row>
    <row r="2821" spans="1:23" x14ac:dyDescent="0.25">
      <c r="A2821" s="15">
        <v>43339</v>
      </c>
      <c r="B2821" t="s">
        <v>544</v>
      </c>
      <c r="C2821" t="s">
        <v>212</v>
      </c>
      <c r="E2821" t="s">
        <v>195</v>
      </c>
      <c r="F2821">
        <v>6.86</v>
      </c>
      <c r="G2821">
        <v>6.86</v>
      </c>
      <c r="H2821" t="s">
        <v>196</v>
      </c>
      <c r="I2821" t="s">
        <v>197</v>
      </c>
      <c r="J2821">
        <v>6.86</v>
      </c>
      <c r="K2821">
        <v>6.86</v>
      </c>
      <c r="L2821" t="s">
        <v>544</v>
      </c>
      <c r="M2821" t="s">
        <v>198</v>
      </c>
      <c r="N2821" t="s">
        <v>199</v>
      </c>
      <c r="O2821">
        <v>0</v>
      </c>
      <c r="P2821" t="s">
        <v>200</v>
      </c>
      <c r="Q2821">
        <v>55619</v>
      </c>
      <c r="R2821" t="s">
        <v>201</v>
      </c>
      <c r="S2821" t="s">
        <v>202</v>
      </c>
      <c r="T2821" t="s">
        <v>203</v>
      </c>
      <c r="U2821" t="s">
        <v>4276</v>
      </c>
      <c r="V2821" t="s">
        <v>4277</v>
      </c>
      <c r="W2821" t="s">
        <v>658</v>
      </c>
    </row>
    <row r="2822" spans="1:23" x14ac:dyDescent="0.25">
      <c r="A2822" s="15">
        <v>43339</v>
      </c>
      <c r="B2822" t="s">
        <v>544</v>
      </c>
      <c r="C2822" t="s">
        <v>207</v>
      </c>
      <c r="E2822" t="s">
        <v>195</v>
      </c>
      <c r="F2822">
        <v>8.2200000000000006</v>
      </c>
      <c r="G2822">
        <v>8.2200000000000006</v>
      </c>
      <c r="H2822" t="s">
        <v>196</v>
      </c>
      <c r="I2822" t="s">
        <v>197</v>
      </c>
      <c r="J2822">
        <v>8.2200000000000006</v>
      </c>
      <c r="K2822">
        <v>8.2200000000000006</v>
      </c>
      <c r="L2822" t="s">
        <v>544</v>
      </c>
      <c r="M2822" t="s">
        <v>198</v>
      </c>
      <c r="N2822" t="s">
        <v>199</v>
      </c>
      <c r="O2822">
        <v>0</v>
      </c>
      <c r="P2822" t="s">
        <v>200</v>
      </c>
      <c r="Q2822">
        <v>55620</v>
      </c>
      <c r="R2822" t="s">
        <v>201</v>
      </c>
      <c r="S2822" t="s">
        <v>202</v>
      </c>
      <c r="T2822" t="s">
        <v>203</v>
      </c>
      <c r="U2822" t="s">
        <v>4276</v>
      </c>
      <c r="V2822" t="s">
        <v>4278</v>
      </c>
      <c r="W2822" t="s">
        <v>658</v>
      </c>
    </row>
    <row r="2823" spans="1:23" x14ac:dyDescent="0.25">
      <c r="A2823" s="15">
        <v>43339</v>
      </c>
      <c r="B2823" t="s">
        <v>225</v>
      </c>
      <c r="C2823" t="s">
        <v>194</v>
      </c>
      <c r="E2823" t="s">
        <v>195</v>
      </c>
      <c r="F2823">
        <v>90</v>
      </c>
      <c r="G2823">
        <v>90</v>
      </c>
      <c r="H2823" t="s">
        <v>196</v>
      </c>
      <c r="I2823" t="s">
        <v>197</v>
      </c>
      <c r="J2823">
        <v>90</v>
      </c>
      <c r="K2823">
        <v>90</v>
      </c>
      <c r="L2823" t="s">
        <v>225</v>
      </c>
      <c r="M2823" t="s">
        <v>198</v>
      </c>
      <c r="N2823" t="s">
        <v>199</v>
      </c>
      <c r="O2823">
        <v>0</v>
      </c>
      <c r="P2823" t="s">
        <v>200</v>
      </c>
      <c r="Q2823">
        <v>55629</v>
      </c>
      <c r="R2823" t="s">
        <v>201</v>
      </c>
      <c r="S2823" t="s">
        <v>202</v>
      </c>
      <c r="T2823" t="s">
        <v>203</v>
      </c>
      <c r="U2823" t="s">
        <v>4279</v>
      </c>
      <c r="V2823" t="s">
        <v>4280</v>
      </c>
      <c r="W2823" t="s">
        <v>658</v>
      </c>
    </row>
    <row r="2824" spans="1:23" x14ac:dyDescent="0.25">
      <c r="A2824" s="15">
        <v>43339</v>
      </c>
      <c r="B2824" t="s">
        <v>228</v>
      </c>
      <c r="C2824" t="s">
        <v>208</v>
      </c>
      <c r="E2824" t="s">
        <v>195</v>
      </c>
      <c r="F2824">
        <v>1008.8</v>
      </c>
      <c r="G2824">
        <v>1008.8</v>
      </c>
      <c r="H2824" t="s">
        <v>196</v>
      </c>
      <c r="I2824" t="s">
        <v>197</v>
      </c>
      <c r="J2824">
        <v>1008.8</v>
      </c>
      <c r="K2824">
        <v>1008.8</v>
      </c>
      <c r="L2824" t="s">
        <v>228</v>
      </c>
      <c r="M2824" t="s">
        <v>198</v>
      </c>
      <c r="N2824" t="s">
        <v>199</v>
      </c>
      <c r="O2824">
        <v>0</v>
      </c>
      <c r="P2824" t="s">
        <v>200</v>
      </c>
      <c r="Q2824">
        <v>55636</v>
      </c>
      <c r="R2824" t="s">
        <v>201</v>
      </c>
      <c r="S2824" t="s">
        <v>202</v>
      </c>
      <c r="T2824" t="s">
        <v>203</v>
      </c>
      <c r="U2824" t="s">
        <v>4281</v>
      </c>
      <c r="V2824" t="s">
        <v>4282</v>
      </c>
      <c r="W2824" t="s">
        <v>658</v>
      </c>
    </row>
    <row r="2825" spans="1:23" x14ac:dyDescent="0.25">
      <c r="A2825" s="15">
        <v>43340</v>
      </c>
      <c r="B2825" t="s">
        <v>228</v>
      </c>
      <c r="C2825" t="s">
        <v>208</v>
      </c>
      <c r="E2825" t="s">
        <v>195</v>
      </c>
      <c r="F2825">
        <v>51</v>
      </c>
      <c r="G2825">
        <v>51</v>
      </c>
      <c r="H2825" t="s">
        <v>196</v>
      </c>
      <c r="I2825" t="s">
        <v>197</v>
      </c>
      <c r="J2825">
        <v>51</v>
      </c>
      <c r="K2825">
        <v>51</v>
      </c>
      <c r="L2825" t="s">
        <v>228</v>
      </c>
      <c r="M2825" t="s">
        <v>198</v>
      </c>
      <c r="N2825" t="s">
        <v>199</v>
      </c>
      <c r="O2825">
        <v>0</v>
      </c>
      <c r="P2825" t="s">
        <v>200</v>
      </c>
      <c r="Q2825">
        <v>55654</v>
      </c>
      <c r="R2825" t="s">
        <v>201</v>
      </c>
      <c r="S2825" t="s">
        <v>202</v>
      </c>
      <c r="T2825" t="s">
        <v>203</v>
      </c>
      <c r="U2825" t="s">
        <v>4283</v>
      </c>
      <c r="V2825" t="s">
        <v>4284</v>
      </c>
      <c r="W2825" t="s">
        <v>658</v>
      </c>
    </row>
    <row r="2826" spans="1:23" x14ac:dyDescent="0.25">
      <c r="A2826" s="15">
        <v>43340</v>
      </c>
      <c r="B2826" t="s">
        <v>417</v>
      </c>
      <c r="C2826" t="s">
        <v>208</v>
      </c>
      <c r="E2826" t="s">
        <v>195</v>
      </c>
      <c r="F2826">
        <v>311</v>
      </c>
      <c r="G2826">
        <v>311</v>
      </c>
      <c r="H2826" t="s">
        <v>196</v>
      </c>
      <c r="I2826" t="s">
        <v>197</v>
      </c>
      <c r="J2826">
        <v>311</v>
      </c>
      <c r="K2826">
        <v>311</v>
      </c>
      <c r="L2826" t="s">
        <v>417</v>
      </c>
      <c r="M2826" t="s">
        <v>198</v>
      </c>
      <c r="N2826" t="s">
        <v>199</v>
      </c>
      <c r="O2826">
        <v>0</v>
      </c>
      <c r="P2826" t="s">
        <v>200</v>
      </c>
      <c r="Q2826">
        <v>55655</v>
      </c>
      <c r="R2826" t="s">
        <v>201</v>
      </c>
      <c r="S2826" t="s">
        <v>202</v>
      </c>
      <c r="T2826" t="s">
        <v>203</v>
      </c>
      <c r="U2826" t="s">
        <v>4285</v>
      </c>
      <c r="V2826" t="s">
        <v>4286</v>
      </c>
      <c r="W2826" t="s">
        <v>658</v>
      </c>
    </row>
    <row r="2827" spans="1:23" x14ac:dyDescent="0.25">
      <c r="A2827" s="15">
        <v>43340</v>
      </c>
      <c r="B2827" t="s">
        <v>244</v>
      </c>
      <c r="C2827" t="s">
        <v>208</v>
      </c>
      <c r="E2827" t="s">
        <v>195</v>
      </c>
      <c r="F2827">
        <v>204</v>
      </c>
      <c r="G2827">
        <v>204</v>
      </c>
      <c r="H2827" t="s">
        <v>196</v>
      </c>
      <c r="I2827" t="s">
        <v>197</v>
      </c>
      <c r="J2827">
        <v>204</v>
      </c>
      <c r="K2827">
        <v>204</v>
      </c>
      <c r="L2827" t="s">
        <v>244</v>
      </c>
      <c r="M2827" t="s">
        <v>198</v>
      </c>
      <c r="N2827" t="s">
        <v>245</v>
      </c>
      <c r="O2827">
        <v>0</v>
      </c>
      <c r="P2827" t="s">
        <v>200</v>
      </c>
      <c r="Q2827">
        <v>55671</v>
      </c>
      <c r="R2827" t="s">
        <v>201</v>
      </c>
      <c r="S2827" t="s">
        <v>202</v>
      </c>
      <c r="T2827" t="s">
        <v>203</v>
      </c>
      <c r="U2827" t="s">
        <v>4287</v>
      </c>
      <c r="V2827" t="s">
        <v>4288</v>
      </c>
      <c r="W2827" t="s">
        <v>658</v>
      </c>
    </row>
    <row r="2828" spans="1:23" x14ac:dyDescent="0.25">
      <c r="A2828" s="15">
        <v>43340</v>
      </c>
      <c r="B2828" t="s">
        <v>632</v>
      </c>
      <c r="C2828" t="s">
        <v>208</v>
      </c>
      <c r="E2828" t="s">
        <v>195</v>
      </c>
      <c r="F2828">
        <v>57.53</v>
      </c>
      <c r="G2828">
        <v>57.53</v>
      </c>
      <c r="H2828" t="s">
        <v>196</v>
      </c>
      <c r="I2828" t="s">
        <v>197</v>
      </c>
      <c r="J2828">
        <v>57.53</v>
      </c>
      <c r="K2828">
        <v>57.53</v>
      </c>
      <c r="L2828" t="s">
        <v>632</v>
      </c>
      <c r="M2828" t="s">
        <v>198</v>
      </c>
      <c r="N2828" t="s">
        <v>199</v>
      </c>
      <c r="O2828">
        <v>0</v>
      </c>
      <c r="P2828" t="s">
        <v>200</v>
      </c>
      <c r="Q2828">
        <v>55729</v>
      </c>
      <c r="R2828" t="s">
        <v>201</v>
      </c>
      <c r="S2828" t="s">
        <v>202</v>
      </c>
      <c r="T2828" t="s">
        <v>203</v>
      </c>
      <c r="U2828" t="s">
        <v>4289</v>
      </c>
      <c r="V2828" t="s">
        <v>4290</v>
      </c>
      <c r="W2828" t="s">
        <v>658</v>
      </c>
    </row>
    <row r="2829" spans="1:23" x14ac:dyDescent="0.25">
      <c r="A2829" s="15">
        <v>43340</v>
      </c>
      <c r="B2829" t="s">
        <v>738</v>
      </c>
      <c r="C2829" t="s">
        <v>207</v>
      </c>
      <c r="E2829" t="s">
        <v>195</v>
      </c>
      <c r="F2829">
        <v>103.68</v>
      </c>
      <c r="G2829">
        <v>103.68</v>
      </c>
      <c r="H2829" t="s">
        <v>196</v>
      </c>
      <c r="I2829" t="s">
        <v>197</v>
      </c>
      <c r="J2829">
        <v>103.68</v>
      </c>
      <c r="K2829">
        <v>103.68</v>
      </c>
      <c r="L2829" t="s">
        <v>738</v>
      </c>
      <c r="M2829" t="s">
        <v>198</v>
      </c>
      <c r="N2829" t="s">
        <v>199</v>
      </c>
      <c r="O2829">
        <v>0</v>
      </c>
      <c r="P2829" t="s">
        <v>200</v>
      </c>
      <c r="Q2829">
        <v>55771</v>
      </c>
      <c r="R2829" t="s">
        <v>201</v>
      </c>
      <c r="S2829" t="s">
        <v>202</v>
      </c>
      <c r="T2829" t="s">
        <v>203</v>
      </c>
      <c r="U2829" t="s">
        <v>4291</v>
      </c>
      <c r="V2829" t="s">
        <v>4292</v>
      </c>
      <c r="W2829" t="s">
        <v>658</v>
      </c>
    </row>
    <row r="2830" spans="1:23" x14ac:dyDescent="0.25">
      <c r="A2830" s="15">
        <v>43340</v>
      </c>
      <c r="B2830" t="s">
        <v>310</v>
      </c>
      <c r="C2830" t="s">
        <v>208</v>
      </c>
      <c r="E2830" t="s">
        <v>195</v>
      </c>
      <c r="F2830">
        <v>0.1</v>
      </c>
      <c r="G2830">
        <v>0.1</v>
      </c>
      <c r="H2830" t="s">
        <v>196</v>
      </c>
      <c r="I2830" t="s">
        <v>197</v>
      </c>
      <c r="J2830">
        <v>0.1</v>
      </c>
      <c r="K2830">
        <v>0.1</v>
      </c>
      <c r="L2830" t="s">
        <v>310</v>
      </c>
      <c r="M2830" t="s">
        <v>198</v>
      </c>
      <c r="N2830" t="s">
        <v>307</v>
      </c>
      <c r="O2830">
        <v>0</v>
      </c>
      <c r="P2830" t="s">
        <v>200</v>
      </c>
      <c r="Q2830">
        <v>56090</v>
      </c>
      <c r="R2830" t="s">
        <v>201</v>
      </c>
      <c r="S2830" t="s">
        <v>202</v>
      </c>
      <c r="T2830" t="s">
        <v>203</v>
      </c>
      <c r="U2830" t="s">
        <v>4293</v>
      </c>
      <c r="V2830" t="s">
        <v>4294</v>
      </c>
      <c r="W2830" t="s">
        <v>658</v>
      </c>
    </row>
    <row r="2831" spans="1:23" x14ac:dyDescent="0.25">
      <c r="A2831" s="15">
        <v>43340</v>
      </c>
      <c r="B2831" t="s">
        <v>228</v>
      </c>
      <c r="C2831" t="s">
        <v>211</v>
      </c>
      <c r="E2831" t="s">
        <v>195</v>
      </c>
      <c r="F2831">
        <v>60</v>
      </c>
      <c r="G2831">
        <v>60</v>
      </c>
      <c r="H2831" t="s">
        <v>196</v>
      </c>
      <c r="I2831" t="s">
        <v>197</v>
      </c>
      <c r="J2831">
        <v>60</v>
      </c>
      <c r="K2831">
        <v>60</v>
      </c>
      <c r="L2831" t="s">
        <v>228</v>
      </c>
      <c r="M2831" t="s">
        <v>198</v>
      </c>
      <c r="N2831" t="s">
        <v>199</v>
      </c>
      <c r="O2831">
        <v>0</v>
      </c>
      <c r="P2831" t="s">
        <v>200</v>
      </c>
      <c r="Q2831">
        <v>56669</v>
      </c>
      <c r="R2831" t="s">
        <v>201</v>
      </c>
      <c r="S2831" t="s">
        <v>202</v>
      </c>
      <c r="T2831" t="s">
        <v>203</v>
      </c>
      <c r="U2831" t="s">
        <v>4295</v>
      </c>
      <c r="V2831" t="s">
        <v>4296</v>
      </c>
      <c r="W2831" t="s">
        <v>658</v>
      </c>
    </row>
    <row r="2832" spans="1:23" x14ac:dyDescent="0.25">
      <c r="A2832" s="15">
        <v>43340</v>
      </c>
      <c r="B2832" t="s">
        <v>475</v>
      </c>
      <c r="C2832" t="s">
        <v>211</v>
      </c>
      <c r="E2832" t="s">
        <v>195</v>
      </c>
      <c r="F2832">
        <v>247.07</v>
      </c>
      <c r="G2832">
        <v>247.07</v>
      </c>
      <c r="H2832" t="s">
        <v>196</v>
      </c>
      <c r="I2832" t="s">
        <v>197</v>
      </c>
      <c r="J2832">
        <v>247.07</v>
      </c>
      <c r="K2832">
        <v>247.07</v>
      </c>
      <c r="L2832" t="s">
        <v>475</v>
      </c>
      <c r="M2832" t="s">
        <v>198</v>
      </c>
      <c r="N2832" t="s">
        <v>199</v>
      </c>
      <c r="O2832">
        <v>0</v>
      </c>
      <c r="P2832" t="s">
        <v>200</v>
      </c>
      <c r="Q2832">
        <v>56674</v>
      </c>
      <c r="R2832" t="s">
        <v>201</v>
      </c>
      <c r="S2832" t="s">
        <v>202</v>
      </c>
      <c r="T2832" t="s">
        <v>203</v>
      </c>
      <c r="U2832" t="s">
        <v>4297</v>
      </c>
      <c r="V2832" t="s">
        <v>4298</v>
      </c>
      <c r="W2832" t="s">
        <v>658</v>
      </c>
    </row>
    <row r="2833" spans="1:23" x14ac:dyDescent="0.25">
      <c r="A2833" s="15">
        <v>43341</v>
      </c>
      <c r="B2833" t="s">
        <v>253</v>
      </c>
      <c r="C2833" t="s">
        <v>208</v>
      </c>
      <c r="E2833" t="s">
        <v>195</v>
      </c>
      <c r="F2833">
        <v>1800</v>
      </c>
      <c r="G2833">
        <v>1800</v>
      </c>
      <c r="H2833" t="s">
        <v>196</v>
      </c>
      <c r="I2833" t="s">
        <v>197</v>
      </c>
      <c r="J2833">
        <v>1800</v>
      </c>
      <c r="K2833">
        <v>1800</v>
      </c>
      <c r="L2833" t="s">
        <v>253</v>
      </c>
      <c r="M2833" t="s">
        <v>198</v>
      </c>
      <c r="N2833" t="s">
        <v>199</v>
      </c>
      <c r="O2833">
        <v>0</v>
      </c>
      <c r="P2833" t="s">
        <v>200</v>
      </c>
      <c r="Q2833">
        <v>55587</v>
      </c>
      <c r="R2833" t="s">
        <v>201</v>
      </c>
      <c r="S2833" t="s">
        <v>202</v>
      </c>
      <c r="T2833" t="s">
        <v>203</v>
      </c>
      <c r="U2833" t="s">
        <v>4299</v>
      </c>
      <c r="V2833" t="s">
        <v>4300</v>
      </c>
      <c r="W2833" t="s">
        <v>658</v>
      </c>
    </row>
    <row r="2834" spans="1:23" x14ac:dyDescent="0.25">
      <c r="A2834" s="15">
        <v>43341</v>
      </c>
      <c r="B2834" t="s">
        <v>480</v>
      </c>
      <c r="C2834" t="s">
        <v>208</v>
      </c>
      <c r="E2834" t="s">
        <v>195</v>
      </c>
      <c r="F2834">
        <v>350</v>
      </c>
      <c r="G2834">
        <v>350</v>
      </c>
      <c r="H2834" t="s">
        <v>196</v>
      </c>
      <c r="I2834" t="s">
        <v>197</v>
      </c>
      <c r="J2834">
        <v>350</v>
      </c>
      <c r="K2834">
        <v>350</v>
      </c>
      <c r="L2834" t="s">
        <v>480</v>
      </c>
      <c r="M2834" t="s">
        <v>198</v>
      </c>
      <c r="N2834" t="s">
        <v>199</v>
      </c>
      <c r="O2834">
        <v>0</v>
      </c>
      <c r="P2834" t="s">
        <v>200</v>
      </c>
      <c r="Q2834">
        <v>55588</v>
      </c>
      <c r="R2834" t="s">
        <v>201</v>
      </c>
      <c r="S2834" t="s">
        <v>202</v>
      </c>
      <c r="T2834" t="s">
        <v>203</v>
      </c>
      <c r="U2834" t="s">
        <v>4299</v>
      </c>
      <c r="V2834" t="s">
        <v>4301</v>
      </c>
      <c r="W2834" t="s">
        <v>658</v>
      </c>
    </row>
    <row r="2835" spans="1:23" x14ac:dyDescent="0.25">
      <c r="A2835" s="15">
        <v>43341</v>
      </c>
      <c r="B2835" t="s">
        <v>216</v>
      </c>
      <c r="C2835" t="s">
        <v>194</v>
      </c>
      <c r="E2835" t="s">
        <v>195</v>
      </c>
      <c r="F2835">
        <v>658.77</v>
      </c>
      <c r="G2835">
        <v>658.77</v>
      </c>
      <c r="H2835" t="s">
        <v>196</v>
      </c>
      <c r="I2835" t="s">
        <v>197</v>
      </c>
      <c r="J2835">
        <v>658.77</v>
      </c>
      <c r="K2835">
        <v>658.77</v>
      </c>
      <c r="L2835" t="s">
        <v>216</v>
      </c>
      <c r="M2835" t="s">
        <v>198</v>
      </c>
      <c r="N2835" t="s">
        <v>199</v>
      </c>
      <c r="O2835">
        <v>0</v>
      </c>
      <c r="P2835" t="s">
        <v>200</v>
      </c>
      <c r="Q2835">
        <v>55617</v>
      </c>
      <c r="R2835" t="s">
        <v>201</v>
      </c>
      <c r="S2835" t="s">
        <v>202</v>
      </c>
      <c r="T2835" t="s">
        <v>203</v>
      </c>
      <c r="U2835" t="s">
        <v>4302</v>
      </c>
      <c r="V2835" t="s">
        <v>4303</v>
      </c>
      <c r="W2835" t="s">
        <v>658</v>
      </c>
    </row>
    <row r="2836" spans="1:23" x14ac:dyDescent="0.25">
      <c r="A2836" s="15">
        <v>43341</v>
      </c>
      <c r="B2836" t="s">
        <v>566</v>
      </c>
      <c r="C2836" t="s">
        <v>194</v>
      </c>
      <c r="E2836" t="s">
        <v>195</v>
      </c>
      <c r="F2836">
        <v>-69.599999999999994</v>
      </c>
      <c r="G2836">
        <v>69.599999999999994</v>
      </c>
      <c r="H2836" t="s">
        <v>217</v>
      </c>
      <c r="I2836" t="s">
        <v>197</v>
      </c>
      <c r="J2836">
        <v>69.599999999999994</v>
      </c>
      <c r="K2836">
        <v>-69.599999999999994</v>
      </c>
      <c r="L2836" t="s">
        <v>566</v>
      </c>
      <c r="M2836" t="s">
        <v>198</v>
      </c>
      <c r="N2836" t="s">
        <v>199</v>
      </c>
      <c r="O2836">
        <v>0</v>
      </c>
      <c r="P2836" t="s">
        <v>200</v>
      </c>
      <c r="Q2836">
        <v>55631</v>
      </c>
      <c r="R2836" t="s">
        <v>201</v>
      </c>
      <c r="S2836" t="s">
        <v>202</v>
      </c>
      <c r="T2836" t="s">
        <v>203</v>
      </c>
      <c r="U2836" t="s">
        <v>4304</v>
      </c>
      <c r="V2836" t="s">
        <v>4305</v>
      </c>
      <c r="W2836" t="s">
        <v>658</v>
      </c>
    </row>
    <row r="2837" spans="1:23" x14ac:dyDescent="0.25">
      <c r="A2837" s="15">
        <v>43341</v>
      </c>
      <c r="B2837" t="s">
        <v>225</v>
      </c>
      <c r="C2837" t="s">
        <v>194</v>
      </c>
      <c r="E2837" t="s">
        <v>195</v>
      </c>
      <c r="F2837">
        <v>70</v>
      </c>
      <c r="G2837">
        <v>70</v>
      </c>
      <c r="H2837" t="s">
        <v>196</v>
      </c>
      <c r="I2837" t="s">
        <v>197</v>
      </c>
      <c r="J2837">
        <v>70</v>
      </c>
      <c r="K2837">
        <v>70</v>
      </c>
      <c r="L2837" t="s">
        <v>225</v>
      </c>
      <c r="M2837" t="s">
        <v>198</v>
      </c>
      <c r="N2837" t="s">
        <v>199</v>
      </c>
      <c r="O2837">
        <v>0</v>
      </c>
      <c r="P2837" t="s">
        <v>200</v>
      </c>
      <c r="Q2837">
        <v>55762</v>
      </c>
      <c r="R2837" t="s">
        <v>201</v>
      </c>
      <c r="S2837" t="s">
        <v>202</v>
      </c>
      <c r="T2837" t="s">
        <v>203</v>
      </c>
      <c r="U2837" t="s">
        <v>4306</v>
      </c>
      <c r="V2837" t="s">
        <v>4307</v>
      </c>
      <c r="W2837" t="s">
        <v>658</v>
      </c>
    </row>
    <row r="2838" spans="1:23" x14ac:dyDescent="0.25">
      <c r="A2838" s="15">
        <v>43341</v>
      </c>
      <c r="B2838" t="s">
        <v>225</v>
      </c>
      <c r="C2838" t="s">
        <v>194</v>
      </c>
      <c r="E2838" t="s">
        <v>195</v>
      </c>
      <c r="F2838">
        <v>273</v>
      </c>
      <c r="G2838">
        <v>273</v>
      </c>
      <c r="H2838" t="s">
        <v>196</v>
      </c>
      <c r="I2838" t="s">
        <v>197</v>
      </c>
      <c r="J2838">
        <v>273</v>
      </c>
      <c r="K2838">
        <v>273</v>
      </c>
      <c r="L2838" t="s">
        <v>225</v>
      </c>
      <c r="M2838" t="s">
        <v>198</v>
      </c>
      <c r="N2838" t="s">
        <v>199</v>
      </c>
      <c r="O2838">
        <v>0</v>
      </c>
      <c r="P2838" t="s">
        <v>200</v>
      </c>
      <c r="Q2838">
        <v>55763</v>
      </c>
      <c r="R2838" t="s">
        <v>201</v>
      </c>
      <c r="S2838" t="s">
        <v>202</v>
      </c>
      <c r="T2838" t="s">
        <v>203</v>
      </c>
      <c r="U2838" t="s">
        <v>4308</v>
      </c>
      <c r="V2838" t="s">
        <v>4309</v>
      </c>
      <c r="W2838" t="s">
        <v>658</v>
      </c>
    </row>
    <row r="2839" spans="1:23" x14ac:dyDescent="0.25">
      <c r="A2839" s="15">
        <v>43341</v>
      </c>
      <c r="B2839" t="s">
        <v>225</v>
      </c>
      <c r="C2839" t="s">
        <v>194</v>
      </c>
      <c r="E2839" t="s">
        <v>195</v>
      </c>
      <c r="F2839">
        <v>-70</v>
      </c>
      <c r="G2839">
        <v>70</v>
      </c>
      <c r="H2839" t="s">
        <v>217</v>
      </c>
      <c r="I2839" t="s">
        <v>218</v>
      </c>
      <c r="J2839">
        <v>70</v>
      </c>
      <c r="K2839">
        <v>-70</v>
      </c>
      <c r="L2839" t="s">
        <v>225</v>
      </c>
      <c r="M2839" t="s">
        <v>198</v>
      </c>
      <c r="N2839" t="s">
        <v>199</v>
      </c>
      <c r="O2839">
        <v>0</v>
      </c>
      <c r="P2839" t="s">
        <v>200</v>
      </c>
      <c r="Q2839">
        <v>56630</v>
      </c>
      <c r="R2839" t="s">
        <v>201</v>
      </c>
      <c r="S2839" t="s">
        <v>202</v>
      </c>
      <c r="T2839" t="s">
        <v>203</v>
      </c>
      <c r="U2839" t="s">
        <v>4310</v>
      </c>
      <c r="V2839" t="s">
        <v>4311</v>
      </c>
      <c r="W2839" t="s">
        <v>658</v>
      </c>
    </row>
    <row r="2840" spans="1:23" x14ac:dyDescent="0.25">
      <c r="A2840" s="15">
        <v>43341</v>
      </c>
      <c r="B2840" t="s">
        <v>225</v>
      </c>
      <c r="C2840" t="s">
        <v>194</v>
      </c>
      <c r="E2840" t="s">
        <v>195</v>
      </c>
      <c r="F2840">
        <v>70</v>
      </c>
      <c r="G2840">
        <v>70</v>
      </c>
      <c r="H2840" t="s">
        <v>196</v>
      </c>
      <c r="I2840" t="s">
        <v>197</v>
      </c>
      <c r="J2840">
        <v>70</v>
      </c>
      <c r="K2840">
        <v>70</v>
      </c>
      <c r="L2840" t="s">
        <v>225</v>
      </c>
      <c r="M2840" t="s">
        <v>198</v>
      </c>
      <c r="N2840" t="s">
        <v>199</v>
      </c>
      <c r="O2840">
        <v>0</v>
      </c>
      <c r="P2840" t="s">
        <v>200</v>
      </c>
      <c r="Q2840">
        <v>56631</v>
      </c>
      <c r="R2840" t="s">
        <v>201</v>
      </c>
      <c r="S2840" t="s">
        <v>202</v>
      </c>
      <c r="T2840" t="s">
        <v>203</v>
      </c>
      <c r="U2840" t="s">
        <v>4312</v>
      </c>
      <c r="V2840" t="s">
        <v>4313</v>
      </c>
      <c r="W2840" t="s">
        <v>658</v>
      </c>
    </row>
    <row r="2841" spans="1:23" x14ac:dyDescent="0.25">
      <c r="A2841" s="15">
        <v>43342</v>
      </c>
      <c r="B2841" t="s">
        <v>475</v>
      </c>
      <c r="C2841" t="s">
        <v>207</v>
      </c>
      <c r="E2841" t="s">
        <v>195</v>
      </c>
      <c r="F2841">
        <v>-225.25</v>
      </c>
      <c r="G2841">
        <v>225.25</v>
      </c>
      <c r="H2841" t="s">
        <v>217</v>
      </c>
      <c r="I2841" t="s">
        <v>218</v>
      </c>
      <c r="J2841">
        <v>225.25</v>
      </c>
      <c r="K2841">
        <v>-225.25</v>
      </c>
      <c r="L2841" t="s">
        <v>475</v>
      </c>
      <c r="M2841" t="s">
        <v>198</v>
      </c>
      <c r="N2841" t="s">
        <v>199</v>
      </c>
      <c r="O2841">
        <v>0</v>
      </c>
      <c r="P2841" t="s">
        <v>200</v>
      </c>
      <c r="Q2841">
        <v>55599</v>
      </c>
      <c r="R2841" t="s">
        <v>201</v>
      </c>
      <c r="S2841" t="s">
        <v>202</v>
      </c>
      <c r="T2841" t="s">
        <v>203</v>
      </c>
      <c r="U2841" t="s">
        <v>4314</v>
      </c>
      <c r="V2841" t="s">
        <v>4315</v>
      </c>
      <c r="W2841" t="s">
        <v>658</v>
      </c>
    </row>
    <row r="2842" spans="1:23" x14ac:dyDescent="0.25">
      <c r="A2842" s="15">
        <v>43342</v>
      </c>
      <c r="B2842" t="s">
        <v>475</v>
      </c>
      <c r="C2842" t="s">
        <v>208</v>
      </c>
      <c r="E2842" t="s">
        <v>195</v>
      </c>
      <c r="F2842">
        <v>903.95</v>
      </c>
      <c r="G2842">
        <v>903.95</v>
      </c>
      <c r="H2842" t="s">
        <v>196</v>
      </c>
      <c r="I2842" t="s">
        <v>197</v>
      </c>
      <c r="J2842">
        <v>903.95</v>
      </c>
      <c r="K2842">
        <v>903.95</v>
      </c>
      <c r="L2842" t="s">
        <v>475</v>
      </c>
      <c r="M2842" t="s">
        <v>198</v>
      </c>
      <c r="N2842" t="s">
        <v>199</v>
      </c>
      <c r="O2842">
        <v>0</v>
      </c>
      <c r="P2842" t="s">
        <v>200</v>
      </c>
      <c r="Q2842">
        <v>55657</v>
      </c>
      <c r="R2842" t="s">
        <v>201</v>
      </c>
      <c r="S2842" t="s">
        <v>202</v>
      </c>
      <c r="T2842" t="s">
        <v>203</v>
      </c>
      <c r="U2842" t="s">
        <v>4316</v>
      </c>
      <c r="V2842" t="s">
        <v>4317</v>
      </c>
      <c r="W2842" t="s">
        <v>658</v>
      </c>
    </row>
    <row r="2843" spans="1:23" x14ac:dyDescent="0.25">
      <c r="A2843" s="15">
        <v>43342</v>
      </c>
      <c r="B2843" t="s">
        <v>216</v>
      </c>
      <c r="C2843" t="s">
        <v>211</v>
      </c>
      <c r="E2843" t="s">
        <v>195</v>
      </c>
      <c r="F2843">
        <v>135.34</v>
      </c>
      <c r="G2843">
        <v>135.34</v>
      </c>
      <c r="H2843" t="s">
        <v>196</v>
      </c>
      <c r="I2843" t="s">
        <v>197</v>
      </c>
      <c r="J2843">
        <v>135.34</v>
      </c>
      <c r="K2843">
        <v>135.34</v>
      </c>
      <c r="L2843" t="s">
        <v>216</v>
      </c>
      <c r="M2843" t="s">
        <v>198</v>
      </c>
      <c r="N2843" t="s">
        <v>199</v>
      </c>
      <c r="O2843">
        <v>0</v>
      </c>
      <c r="P2843" t="s">
        <v>200</v>
      </c>
      <c r="Q2843">
        <v>55716</v>
      </c>
      <c r="R2843" t="s">
        <v>201</v>
      </c>
      <c r="S2843" t="s">
        <v>202</v>
      </c>
      <c r="T2843" t="s">
        <v>203</v>
      </c>
      <c r="U2843" t="s">
        <v>4318</v>
      </c>
      <c r="V2843" t="s">
        <v>4319</v>
      </c>
      <c r="W2843" t="s">
        <v>658</v>
      </c>
    </row>
    <row r="2844" spans="1:23" x14ac:dyDescent="0.25">
      <c r="A2844" s="15">
        <v>43342</v>
      </c>
      <c r="B2844" t="s">
        <v>216</v>
      </c>
      <c r="C2844" t="s">
        <v>211</v>
      </c>
      <c r="E2844" t="s">
        <v>195</v>
      </c>
      <c r="F2844">
        <v>39.39</v>
      </c>
      <c r="G2844">
        <v>39.39</v>
      </c>
      <c r="H2844" t="s">
        <v>196</v>
      </c>
      <c r="I2844" t="s">
        <v>197</v>
      </c>
      <c r="J2844">
        <v>39.39</v>
      </c>
      <c r="K2844">
        <v>39.39</v>
      </c>
      <c r="L2844" t="s">
        <v>216</v>
      </c>
      <c r="M2844" t="s">
        <v>198</v>
      </c>
      <c r="N2844" t="s">
        <v>199</v>
      </c>
      <c r="O2844">
        <v>0</v>
      </c>
      <c r="P2844" t="s">
        <v>200</v>
      </c>
      <c r="Q2844">
        <v>55717</v>
      </c>
      <c r="R2844" t="s">
        <v>201</v>
      </c>
      <c r="S2844" t="s">
        <v>202</v>
      </c>
      <c r="T2844" t="s">
        <v>203</v>
      </c>
      <c r="U2844" t="s">
        <v>4318</v>
      </c>
      <c r="V2844" t="s">
        <v>4320</v>
      </c>
      <c r="W2844" t="s">
        <v>658</v>
      </c>
    </row>
    <row r="2845" spans="1:23" x14ac:dyDescent="0.25">
      <c r="A2845" s="15">
        <v>43342</v>
      </c>
      <c r="B2845" t="s">
        <v>228</v>
      </c>
      <c r="C2845" t="s">
        <v>208</v>
      </c>
      <c r="E2845" t="s">
        <v>195</v>
      </c>
      <c r="F2845">
        <v>-60.8</v>
      </c>
      <c r="G2845">
        <v>60.8</v>
      </c>
      <c r="H2845" t="s">
        <v>217</v>
      </c>
      <c r="I2845" t="s">
        <v>218</v>
      </c>
      <c r="J2845">
        <v>60.8</v>
      </c>
      <c r="K2845">
        <v>-60.8</v>
      </c>
      <c r="L2845" t="s">
        <v>228</v>
      </c>
      <c r="M2845" t="s">
        <v>198</v>
      </c>
      <c r="N2845" t="s">
        <v>199</v>
      </c>
      <c r="O2845">
        <v>0</v>
      </c>
      <c r="P2845" t="s">
        <v>200</v>
      </c>
      <c r="Q2845">
        <v>55728</v>
      </c>
      <c r="R2845" t="s">
        <v>201</v>
      </c>
      <c r="S2845" t="s">
        <v>202</v>
      </c>
      <c r="T2845" t="s">
        <v>203</v>
      </c>
      <c r="U2845" t="s">
        <v>4321</v>
      </c>
      <c r="V2845" t="s">
        <v>4322</v>
      </c>
      <c r="W2845" t="s">
        <v>658</v>
      </c>
    </row>
    <row r="2846" spans="1:23" x14ac:dyDescent="0.25">
      <c r="A2846" s="15">
        <v>43342</v>
      </c>
      <c r="B2846" t="s">
        <v>228</v>
      </c>
      <c r="C2846" t="s">
        <v>208</v>
      </c>
      <c r="E2846" t="s">
        <v>195</v>
      </c>
      <c r="F2846">
        <v>1959.56</v>
      </c>
      <c r="G2846">
        <v>1959.56</v>
      </c>
      <c r="H2846" t="s">
        <v>196</v>
      </c>
      <c r="I2846" t="s">
        <v>197</v>
      </c>
      <c r="J2846">
        <v>1959.56</v>
      </c>
      <c r="K2846">
        <v>1959.56</v>
      </c>
      <c r="L2846" t="s">
        <v>228</v>
      </c>
      <c r="M2846" t="s">
        <v>198</v>
      </c>
      <c r="N2846" t="s">
        <v>199</v>
      </c>
      <c r="O2846">
        <v>0</v>
      </c>
      <c r="P2846" t="s">
        <v>200</v>
      </c>
      <c r="Q2846">
        <v>55794</v>
      </c>
      <c r="R2846" t="s">
        <v>201</v>
      </c>
      <c r="S2846" t="s">
        <v>202</v>
      </c>
      <c r="T2846" t="s">
        <v>203</v>
      </c>
      <c r="U2846" t="s">
        <v>4323</v>
      </c>
      <c r="V2846" t="s">
        <v>4324</v>
      </c>
      <c r="W2846" t="s">
        <v>658</v>
      </c>
    </row>
    <row r="2847" spans="1:23" x14ac:dyDescent="0.25">
      <c r="A2847" s="15">
        <v>43342</v>
      </c>
      <c r="B2847" t="s">
        <v>228</v>
      </c>
      <c r="C2847" t="s">
        <v>211</v>
      </c>
      <c r="E2847" t="s">
        <v>195</v>
      </c>
      <c r="F2847">
        <v>71.28</v>
      </c>
      <c r="G2847">
        <v>71.28</v>
      </c>
      <c r="H2847" t="s">
        <v>196</v>
      </c>
      <c r="I2847" t="s">
        <v>197</v>
      </c>
      <c r="J2847">
        <v>71.28</v>
      </c>
      <c r="K2847">
        <v>71.28</v>
      </c>
      <c r="L2847" t="s">
        <v>228</v>
      </c>
      <c r="M2847" t="s">
        <v>198</v>
      </c>
      <c r="N2847" t="s">
        <v>199</v>
      </c>
      <c r="O2847">
        <v>0</v>
      </c>
      <c r="P2847" t="s">
        <v>200</v>
      </c>
      <c r="Q2847">
        <v>55812</v>
      </c>
      <c r="R2847" t="s">
        <v>201</v>
      </c>
      <c r="S2847" t="s">
        <v>202</v>
      </c>
      <c r="T2847" t="s">
        <v>203</v>
      </c>
      <c r="U2847" t="s">
        <v>4325</v>
      </c>
      <c r="V2847" t="s">
        <v>4326</v>
      </c>
      <c r="W2847" t="s">
        <v>658</v>
      </c>
    </row>
    <row r="2848" spans="1:23" x14ac:dyDescent="0.25">
      <c r="A2848" s="15">
        <v>43343</v>
      </c>
      <c r="B2848" t="s">
        <v>310</v>
      </c>
      <c r="C2848" t="s">
        <v>211</v>
      </c>
      <c r="E2848" t="s">
        <v>195</v>
      </c>
      <c r="F2848">
        <v>0.03</v>
      </c>
      <c r="G2848">
        <v>0.03</v>
      </c>
      <c r="H2848" t="s">
        <v>196</v>
      </c>
      <c r="I2848" t="s">
        <v>197</v>
      </c>
      <c r="J2848">
        <v>0.03</v>
      </c>
      <c r="K2848">
        <v>0.03</v>
      </c>
      <c r="L2848" t="s">
        <v>310</v>
      </c>
      <c r="M2848" t="s">
        <v>198</v>
      </c>
      <c r="N2848" t="s">
        <v>307</v>
      </c>
      <c r="O2848">
        <v>0</v>
      </c>
      <c r="P2848" t="s">
        <v>200</v>
      </c>
      <c r="Q2848">
        <v>54996</v>
      </c>
      <c r="R2848" t="s">
        <v>201</v>
      </c>
      <c r="S2848" t="s">
        <v>202</v>
      </c>
      <c r="T2848" t="s">
        <v>203</v>
      </c>
      <c r="U2848" t="s">
        <v>4327</v>
      </c>
      <c r="V2848" t="s">
        <v>4328</v>
      </c>
      <c r="W2848" t="s">
        <v>658</v>
      </c>
    </row>
    <row r="2849" spans="1:23" x14ac:dyDescent="0.25">
      <c r="A2849" s="15">
        <v>43343</v>
      </c>
      <c r="B2849" t="s">
        <v>310</v>
      </c>
      <c r="C2849" t="s">
        <v>208</v>
      </c>
      <c r="E2849" t="s">
        <v>195</v>
      </c>
      <c r="F2849">
        <v>0.01</v>
      </c>
      <c r="G2849">
        <v>0.01</v>
      </c>
      <c r="H2849" t="s">
        <v>196</v>
      </c>
      <c r="I2849" t="s">
        <v>197</v>
      </c>
      <c r="J2849">
        <v>0.01</v>
      </c>
      <c r="K2849">
        <v>0.01</v>
      </c>
      <c r="L2849" t="s">
        <v>310</v>
      </c>
      <c r="M2849" t="s">
        <v>198</v>
      </c>
      <c r="N2849" t="s">
        <v>307</v>
      </c>
      <c r="O2849">
        <v>0</v>
      </c>
      <c r="P2849" t="s">
        <v>200</v>
      </c>
      <c r="Q2849">
        <v>54998</v>
      </c>
      <c r="R2849" t="s">
        <v>201</v>
      </c>
      <c r="S2849" t="s">
        <v>202</v>
      </c>
      <c r="T2849" t="s">
        <v>203</v>
      </c>
      <c r="U2849" t="s">
        <v>4329</v>
      </c>
      <c r="V2849" t="s">
        <v>4330</v>
      </c>
      <c r="W2849" t="s">
        <v>658</v>
      </c>
    </row>
    <row r="2850" spans="1:23" x14ac:dyDescent="0.25">
      <c r="A2850" s="15">
        <v>43343</v>
      </c>
      <c r="B2850" t="s">
        <v>310</v>
      </c>
      <c r="C2850" t="s">
        <v>208</v>
      </c>
      <c r="E2850" t="s">
        <v>195</v>
      </c>
      <c r="F2850">
        <v>0.01</v>
      </c>
      <c r="G2850">
        <v>0.01</v>
      </c>
      <c r="H2850" t="s">
        <v>196</v>
      </c>
      <c r="I2850" t="s">
        <v>197</v>
      </c>
      <c r="J2850">
        <v>0.01</v>
      </c>
      <c r="K2850">
        <v>0.01</v>
      </c>
      <c r="L2850" t="s">
        <v>310</v>
      </c>
      <c r="M2850" t="s">
        <v>198</v>
      </c>
      <c r="N2850" t="s">
        <v>307</v>
      </c>
      <c r="O2850">
        <v>0</v>
      </c>
      <c r="P2850" t="s">
        <v>200</v>
      </c>
      <c r="Q2850">
        <v>55028</v>
      </c>
      <c r="R2850" t="s">
        <v>201</v>
      </c>
      <c r="S2850" t="s">
        <v>202</v>
      </c>
      <c r="T2850" t="s">
        <v>203</v>
      </c>
      <c r="U2850" t="s">
        <v>4331</v>
      </c>
      <c r="V2850" t="s">
        <v>4332</v>
      </c>
      <c r="W2850" t="s">
        <v>658</v>
      </c>
    </row>
    <row r="2851" spans="1:23" x14ac:dyDescent="0.25">
      <c r="A2851" s="15">
        <v>43343</v>
      </c>
      <c r="B2851" t="s">
        <v>310</v>
      </c>
      <c r="C2851" t="s">
        <v>208</v>
      </c>
      <c r="E2851" t="s">
        <v>195</v>
      </c>
      <c r="F2851">
        <v>0.02</v>
      </c>
      <c r="G2851">
        <v>0.02</v>
      </c>
      <c r="H2851" t="s">
        <v>196</v>
      </c>
      <c r="I2851" t="s">
        <v>197</v>
      </c>
      <c r="J2851">
        <v>0.02</v>
      </c>
      <c r="K2851">
        <v>0.02</v>
      </c>
      <c r="L2851" t="s">
        <v>310</v>
      </c>
      <c r="M2851" t="s">
        <v>198</v>
      </c>
      <c r="N2851" t="s">
        <v>307</v>
      </c>
      <c r="O2851">
        <v>0</v>
      </c>
      <c r="P2851" t="s">
        <v>200</v>
      </c>
      <c r="Q2851">
        <v>55064</v>
      </c>
      <c r="R2851" t="s">
        <v>201</v>
      </c>
      <c r="S2851" t="s">
        <v>202</v>
      </c>
      <c r="T2851" t="s">
        <v>203</v>
      </c>
      <c r="U2851" t="s">
        <v>4333</v>
      </c>
      <c r="V2851" t="s">
        <v>4334</v>
      </c>
      <c r="W2851" t="s">
        <v>658</v>
      </c>
    </row>
    <row r="2852" spans="1:23" x14ac:dyDescent="0.25">
      <c r="A2852" s="15">
        <v>43343</v>
      </c>
      <c r="B2852" t="s">
        <v>310</v>
      </c>
      <c r="C2852" t="s">
        <v>208</v>
      </c>
      <c r="E2852" t="s">
        <v>195</v>
      </c>
      <c r="F2852">
        <v>0.03</v>
      </c>
      <c r="G2852">
        <v>0.03</v>
      </c>
      <c r="H2852" t="s">
        <v>196</v>
      </c>
      <c r="I2852" t="s">
        <v>197</v>
      </c>
      <c r="J2852">
        <v>0.03</v>
      </c>
      <c r="K2852">
        <v>0.03</v>
      </c>
      <c r="L2852" t="s">
        <v>310</v>
      </c>
      <c r="M2852" t="s">
        <v>198</v>
      </c>
      <c r="N2852" t="s">
        <v>307</v>
      </c>
      <c r="O2852">
        <v>0</v>
      </c>
      <c r="P2852" t="s">
        <v>200</v>
      </c>
      <c r="Q2852">
        <v>55066</v>
      </c>
      <c r="R2852" t="s">
        <v>201</v>
      </c>
      <c r="S2852" t="s">
        <v>202</v>
      </c>
      <c r="T2852" t="s">
        <v>203</v>
      </c>
      <c r="U2852" t="s">
        <v>4335</v>
      </c>
      <c r="V2852" t="s">
        <v>4336</v>
      </c>
      <c r="W2852" t="s">
        <v>658</v>
      </c>
    </row>
    <row r="2853" spans="1:23" x14ac:dyDescent="0.25">
      <c r="A2853" s="15">
        <v>43343</v>
      </c>
      <c r="B2853" t="s">
        <v>310</v>
      </c>
      <c r="C2853" t="s">
        <v>212</v>
      </c>
      <c r="E2853" t="s">
        <v>195</v>
      </c>
      <c r="F2853">
        <v>0.02</v>
      </c>
      <c r="G2853">
        <v>0.02</v>
      </c>
      <c r="H2853" t="s">
        <v>196</v>
      </c>
      <c r="I2853" t="s">
        <v>197</v>
      </c>
      <c r="J2853">
        <v>0.02</v>
      </c>
      <c r="K2853">
        <v>0.02</v>
      </c>
      <c r="L2853" t="s">
        <v>310</v>
      </c>
      <c r="M2853" t="s">
        <v>198</v>
      </c>
      <c r="N2853" t="s">
        <v>307</v>
      </c>
      <c r="O2853">
        <v>0</v>
      </c>
      <c r="P2853" t="s">
        <v>200</v>
      </c>
      <c r="Q2853">
        <v>55084</v>
      </c>
      <c r="R2853" t="s">
        <v>201</v>
      </c>
      <c r="S2853" t="s">
        <v>202</v>
      </c>
      <c r="T2853" t="s">
        <v>203</v>
      </c>
      <c r="U2853" t="s">
        <v>4337</v>
      </c>
      <c r="V2853" t="s">
        <v>4338</v>
      </c>
      <c r="W2853" t="s">
        <v>658</v>
      </c>
    </row>
    <row r="2854" spans="1:23" x14ac:dyDescent="0.25">
      <c r="A2854" s="15">
        <v>43343</v>
      </c>
      <c r="B2854" t="s">
        <v>517</v>
      </c>
      <c r="C2854" t="s">
        <v>207</v>
      </c>
      <c r="E2854" t="s">
        <v>195</v>
      </c>
      <c r="F2854">
        <v>19.75</v>
      </c>
      <c r="G2854">
        <v>19.75</v>
      </c>
      <c r="H2854" t="s">
        <v>196</v>
      </c>
      <c r="I2854" t="s">
        <v>197</v>
      </c>
      <c r="J2854">
        <v>19.75</v>
      </c>
      <c r="K2854">
        <v>19.75</v>
      </c>
      <c r="L2854" t="s">
        <v>517</v>
      </c>
      <c r="M2854" t="s">
        <v>198</v>
      </c>
      <c r="N2854" t="s">
        <v>518</v>
      </c>
      <c r="O2854">
        <v>0</v>
      </c>
      <c r="P2854" t="s">
        <v>200</v>
      </c>
      <c r="Q2854">
        <v>55608</v>
      </c>
      <c r="R2854" t="s">
        <v>201</v>
      </c>
      <c r="S2854" t="s">
        <v>202</v>
      </c>
      <c r="T2854" t="s">
        <v>203</v>
      </c>
      <c r="U2854" t="s">
        <v>4339</v>
      </c>
      <c r="V2854" t="s">
        <v>4340</v>
      </c>
      <c r="W2854" t="s">
        <v>658</v>
      </c>
    </row>
    <row r="2855" spans="1:23" x14ac:dyDescent="0.25">
      <c r="A2855" s="15">
        <v>43343</v>
      </c>
      <c r="B2855" t="s">
        <v>521</v>
      </c>
      <c r="C2855" t="s">
        <v>212</v>
      </c>
      <c r="E2855" t="s">
        <v>195</v>
      </c>
      <c r="F2855">
        <v>5886.57</v>
      </c>
      <c r="G2855">
        <v>5886.57</v>
      </c>
      <c r="H2855" t="s">
        <v>196</v>
      </c>
      <c r="I2855" t="s">
        <v>197</v>
      </c>
      <c r="J2855">
        <v>5886.57</v>
      </c>
      <c r="K2855">
        <v>5886.57</v>
      </c>
      <c r="L2855" t="s">
        <v>521</v>
      </c>
      <c r="M2855" t="s">
        <v>198</v>
      </c>
      <c r="N2855" t="s">
        <v>518</v>
      </c>
      <c r="O2855">
        <v>0</v>
      </c>
      <c r="P2855" t="s">
        <v>200</v>
      </c>
      <c r="Q2855">
        <v>55607</v>
      </c>
      <c r="R2855" t="s">
        <v>201</v>
      </c>
      <c r="S2855" t="s">
        <v>202</v>
      </c>
      <c r="T2855" t="s">
        <v>203</v>
      </c>
      <c r="U2855" t="s">
        <v>4339</v>
      </c>
      <c r="V2855" t="s">
        <v>4341</v>
      </c>
      <c r="W2855" t="s">
        <v>658</v>
      </c>
    </row>
    <row r="2856" spans="1:23" x14ac:dyDescent="0.25">
      <c r="A2856" s="15">
        <v>43343</v>
      </c>
      <c r="B2856" t="s">
        <v>521</v>
      </c>
      <c r="C2856" t="s">
        <v>211</v>
      </c>
      <c r="E2856" t="s">
        <v>195</v>
      </c>
      <c r="F2856">
        <v>1709.21</v>
      </c>
      <c r="G2856">
        <v>1709.21</v>
      </c>
      <c r="H2856" t="s">
        <v>196</v>
      </c>
      <c r="I2856" t="s">
        <v>197</v>
      </c>
      <c r="J2856">
        <v>1709.21</v>
      </c>
      <c r="K2856">
        <v>1709.21</v>
      </c>
      <c r="L2856" t="s">
        <v>521</v>
      </c>
      <c r="M2856" t="s">
        <v>198</v>
      </c>
      <c r="N2856" t="s">
        <v>518</v>
      </c>
      <c r="O2856">
        <v>0</v>
      </c>
      <c r="P2856" t="s">
        <v>200</v>
      </c>
      <c r="Q2856">
        <v>55607</v>
      </c>
      <c r="R2856" t="s">
        <v>201</v>
      </c>
      <c r="S2856" t="s">
        <v>202</v>
      </c>
      <c r="T2856" t="s">
        <v>203</v>
      </c>
      <c r="U2856" t="s">
        <v>4339</v>
      </c>
      <c r="V2856" t="s">
        <v>4341</v>
      </c>
      <c r="W2856" t="s">
        <v>658</v>
      </c>
    </row>
    <row r="2857" spans="1:23" x14ac:dyDescent="0.25">
      <c r="A2857" s="15">
        <v>43343</v>
      </c>
      <c r="B2857" t="s">
        <v>521</v>
      </c>
      <c r="C2857" t="s">
        <v>208</v>
      </c>
      <c r="E2857" t="s">
        <v>195</v>
      </c>
      <c r="F2857">
        <v>10443.780000000001</v>
      </c>
      <c r="G2857">
        <v>10443.780000000001</v>
      </c>
      <c r="H2857" t="s">
        <v>196</v>
      </c>
      <c r="I2857" t="s">
        <v>197</v>
      </c>
      <c r="J2857">
        <v>10443.780000000001</v>
      </c>
      <c r="K2857">
        <v>10443.780000000001</v>
      </c>
      <c r="L2857" t="s">
        <v>521</v>
      </c>
      <c r="M2857" t="s">
        <v>198</v>
      </c>
      <c r="N2857" t="s">
        <v>518</v>
      </c>
      <c r="O2857">
        <v>0</v>
      </c>
      <c r="P2857" t="s">
        <v>200</v>
      </c>
      <c r="Q2857">
        <v>55607</v>
      </c>
      <c r="R2857" t="s">
        <v>201</v>
      </c>
      <c r="S2857" t="s">
        <v>202</v>
      </c>
      <c r="T2857" t="s">
        <v>203</v>
      </c>
      <c r="U2857" t="s">
        <v>4339</v>
      </c>
      <c r="V2857" t="s">
        <v>4341</v>
      </c>
      <c r="W2857" t="s">
        <v>658</v>
      </c>
    </row>
    <row r="2858" spans="1:23" x14ac:dyDescent="0.25">
      <c r="A2858" s="15">
        <v>43343</v>
      </c>
      <c r="B2858" t="s">
        <v>521</v>
      </c>
      <c r="C2858" t="s">
        <v>207</v>
      </c>
      <c r="E2858" t="s">
        <v>195</v>
      </c>
      <c r="F2858">
        <v>6247.56</v>
      </c>
      <c r="G2858">
        <v>6247.56</v>
      </c>
      <c r="H2858" t="s">
        <v>196</v>
      </c>
      <c r="I2858" t="s">
        <v>197</v>
      </c>
      <c r="J2858">
        <v>6247.56</v>
      </c>
      <c r="K2858">
        <v>6247.56</v>
      </c>
      <c r="L2858" t="s">
        <v>521</v>
      </c>
      <c r="M2858" t="s">
        <v>198</v>
      </c>
      <c r="N2858" t="s">
        <v>518</v>
      </c>
      <c r="O2858">
        <v>0</v>
      </c>
      <c r="P2858" t="s">
        <v>200</v>
      </c>
      <c r="Q2858">
        <v>55607</v>
      </c>
      <c r="R2858" t="s">
        <v>201</v>
      </c>
      <c r="S2858" t="s">
        <v>202</v>
      </c>
      <c r="T2858" t="s">
        <v>203</v>
      </c>
      <c r="U2858" t="s">
        <v>4339</v>
      </c>
      <c r="V2858" t="s">
        <v>4341</v>
      </c>
      <c r="W2858" t="s">
        <v>658</v>
      </c>
    </row>
    <row r="2859" spans="1:23" x14ac:dyDescent="0.25">
      <c r="A2859" s="15">
        <v>43343</v>
      </c>
      <c r="B2859" t="s">
        <v>521</v>
      </c>
      <c r="C2859" t="s">
        <v>194</v>
      </c>
      <c r="E2859" t="s">
        <v>195</v>
      </c>
      <c r="F2859">
        <v>34144.83</v>
      </c>
      <c r="G2859">
        <v>34144.83</v>
      </c>
      <c r="H2859" t="s">
        <v>196</v>
      </c>
      <c r="I2859" t="s">
        <v>197</v>
      </c>
      <c r="J2859">
        <v>34144.83</v>
      </c>
      <c r="K2859">
        <v>34144.83</v>
      </c>
      <c r="L2859" t="s">
        <v>521</v>
      </c>
      <c r="M2859" t="s">
        <v>198</v>
      </c>
      <c r="N2859" t="s">
        <v>518</v>
      </c>
      <c r="O2859">
        <v>0</v>
      </c>
      <c r="P2859" t="s">
        <v>200</v>
      </c>
      <c r="Q2859">
        <v>55607</v>
      </c>
      <c r="R2859" t="s">
        <v>201</v>
      </c>
      <c r="S2859" t="s">
        <v>202</v>
      </c>
      <c r="T2859" t="s">
        <v>203</v>
      </c>
      <c r="U2859" t="s">
        <v>4339</v>
      </c>
      <c r="V2859" t="s">
        <v>4341</v>
      </c>
      <c r="W2859" t="s">
        <v>658</v>
      </c>
    </row>
    <row r="2860" spans="1:23" x14ac:dyDescent="0.25">
      <c r="A2860" s="15">
        <v>43343</v>
      </c>
      <c r="B2860" t="s">
        <v>523</v>
      </c>
      <c r="C2860" t="s">
        <v>212</v>
      </c>
      <c r="E2860" t="s">
        <v>195</v>
      </c>
      <c r="F2860">
        <v>2027.07</v>
      </c>
      <c r="G2860">
        <v>2027.07</v>
      </c>
      <c r="H2860" t="s">
        <v>196</v>
      </c>
      <c r="I2860" t="s">
        <v>197</v>
      </c>
      <c r="J2860">
        <v>2027.07</v>
      </c>
      <c r="K2860">
        <v>2027.07</v>
      </c>
      <c r="L2860" t="s">
        <v>523</v>
      </c>
      <c r="M2860" t="s">
        <v>198</v>
      </c>
      <c r="N2860" t="s">
        <v>518</v>
      </c>
      <c r="O2860">
        <v>0</v>
      </c>
      <c r="P2860" t="s">
        <v>200</v>
      </c>
      <c r="Q2860">
        <v>55609</v>
      </c>
      <c r="R2860" t="s">
        <v>201</v>
      </c>
      <c r="S2860" t="s">
        <v>202</v>
      </c>
      <c r="T2860" t="s">
        <v>203</v>
      </c>
      <c r="U2860" t="s">
        <v>4342</v>
      </c>
      <c r="V2860" t="s">
        <v>4343</v>
      </c>
      <c r="W2860" t="s">
        <v>658</v>
      </c>
    </row>
    <row r="2861" spans="1:23" x14ac:dyDescent="0.25">
      <c r="A2861" s="15">
        <v>43343</v>
      </c>
      <c r="B2861" t="s">
        <v>523</v>
      </c>
      <c r="C2861" t="s">
        <v>211</v>
      </c>
      <c r="E2861" t="s">
        <v>195</v>
      </c>
      <c r="F2861">
        <v>680.27</v>
      </c>
      <c r="G2861">
        <v>680.27</v>
      </c>
      <c r="H2861" t="s">
        <v>196</v>
      </c>
      <c r="I2861" t="s">
        <v>197</v>
      </c>
      <c r="J2861">
        <v>680.27</v>
      </c>
      <c r="K2861">
        <v>680.27</v>
      </c>
      <c r="L2861" t="s">
        <v>523</v>
      </c>
      <c r="M2861" t="s">
        <v>198</v>
      </c>
      <c r="N2861" t="s">
        <v>518</v>
      </c>
      <c r="O2861">
        <v>0</v>
      </c>
      <c r="P2861" t="s">
        <v>200</v>
      </c>
      <c r="Q2861">
        <v>55609</v>
      </c>
      <c r="R2861" t="s">
        <v>201</v>
      </c>
      <c r="S2861" t="s">
        <v>202</v>
      </c>
      <c r="T2861" t="s">
        <v>203</v>
      </c>
      <c r="U2861" t="s">
        <v>4342</v>
      </c>
      <c r="V2861" t="s">
        <v>4343</v>
      </c>
      <c r="W2861" t="s">
        <v>658</v>
      </c>
    </row>
    <row r="2862" spans="1:23" x14ac:dyDescent="0.25">
      <c r="A2862" s="15">
        <v>43343</v>
      </c>
      <c r="B2862" t="s">
        <v>523</v>
      </c>
      <c r="C2862" t="s">
        <v>208</v>
      </c>
      <c r="E2862" t="s">
        <v>195</v>
      </c>
      <c r="F2862">
        <v>3150.71</v>
      </c>
      <c r="G2862">
        <v>3150.71</v>
      </c>
      <c r="H2862" t="s">
        <v>196</v>
      </c>
      <c r="I2862" t="s">
        <v>197</v>
      </c>
      <c r="J2862">
        <v>3150.71</v>
      </c>
      <c r="K2862">
        <v>3150.71</v>
      </c>
      <c r="L2862" t="s">
        <v>523</v>
      </c>
      <c r="M2862" t="s">
        <v>198</v>
      </c>
      <c r="N2862" t="s">
        <v>518</v>
      </c>
      <c r="O2862">
        <v>0</v>
      </c>
      <c r="P2862" t="s">
        <v>200</v>
      </c>
      <c r="Q2862">
        <v>55609</v>
      </c>
      <c r="R2862" t="s">
        <v>201</v>
      </c>
      <c r="S2862" t="s">
        <v>202</v>
      </c>
      <c r="T2862" t="s">
        <v>203</v>
      </c>
      <c r="U2862" t="s">
        <v>4342</v>
      </c>
      <c r="V2862" t="s">
        <v>4343</v>
      </c>
      <c r="W2862" t="s">
        <v>658</v>
      </c>
    </row>
    <row r="2863" spans="1:23" x14ac:dyDescent="0.25">
      <c r="A2863" s="15">
        <v>43343</v>
      </c>
      <c r="B2863" t="s">
        <v>523</v>
      </c>
      <c r="C2863" t="s">
        <v>207</v>
      </c>
      <c r="E2863" t="s">
        <v>195</v>
      </c>
      <c r="F2863">
        <v>1951.93</v>
      </c>
      <c r="G2863">
        <v>1951.93</v>
      </c>
      <c r="H2863" t="s">
        <v>196</v>
      </c>
      <c r="I2863" t="s">
        <v>197</v>
      </c>
      <c r="J2863">
        <v>1951.93</v>
      </c>
      <c r="K2863">
        <v>1951.93</v>
      </c>
      <c r="L2863" t="s">
        <v>523</v>
      </c>
      <c r="M2863" t="s">
        <v>198</v>
      </c>
      <c r="N2863" t="s">
        <v>518</v>
      </c>
      <c r="O2863">
        <v>0</v>
      </c>
      <c r="P2863" t="s">
        <v>200</v>
      </c>
      <c r="Q2863">
        <v>55609</v>
      </c>
      <c r="R2863" t="s">
        <v>201</v>
      </c>
      <c r="S2863" t="s">
        <v>202</v>
      </c>
      <c r="T2863" t="s">
        <v>203</v>
      </c>
      <c r="U2863" t="s">
        <v>4342</v>
      </c>
      <c r="V2863" t="s">
        <v>4343</v>
      </c>
      <c r="W2863" t="s">
        <v>658</v>
      </c>
    </row>
    <row r="2864" spans="1:23" x14ac:dyDescent="0.25">
      <c r="A2864" s="15">
        <v>43343</v>
      </c>
      <c r="B2864" t="s">
        <v>523</v>
      </c>
      <c r="C2864" t="s">
        <v>194</v>
      </c>
      <c r="E2864" t="s">
        <v>195</v>
      </c>
      <c r="F2864">
        <v>10397.58</v>
      </c>
      <c r="G2864">
        <v>10397.58</v>
      </c>
      <c r="H2864" t="s">
        <v>196</v>
      </c>
      <c r="I2864" t="s">
        <v>197</v>
      </c>
      <c r="J2864">
        <v>10397.58</v>
      </c>
      <c r="K2864">
        <v>10397.58</v>
      </c>
      <c r="L2864" t="s">
        <v>523</v>
      </c>
      <c r="M2864" t="s">
        <v>198</v>
      </c>
      <c r="N2864" t="s">
        <v>518</v>
      </c>
      <c r="O2864">
        <v>0</v>
      </c>
      <c r="P2864" t="s">
        <v>200</v>
      </c>
      <c r="Q2864">
        <v>55609</v>
      </c>
      <c r="R2864" t="s">
        <v>201</v>
      </c>
      <c r="S2864" t="s">
        <v>202</v>
      </c>
      <c r="T2864" t="s">
        <v>203</v>
      </c>
      <c r="U2864" t="s">
        <v>4342</v>
      </c>
      <c r="V2864" t="s">
        <v>4343</v>
      </c>
      <c r="W2864" t="s">
        <v>658</v>
      </c>
    </row>
    <row r="2865" spans="1:23" x14ac:dyDescent="0.25">
      <c r="A2865" s="15">
        <v>43343</v>
      </c>
      <c r="B2865" t="s">
        <v>526</v>
      </c>
      <c r="C2865" t="s">
        <v>212</v>
      </c>
      <c r="E2865" t="s">
        <v>195</v>
      </c>
      <c r="F2865">
        <v>417.83</v>
      </c>
      <c r="G2865">
        <v>417.83</v>
      </c>
      <c r="H2865" t="s">
        <v>196</v>
      </c>
      <c r="I2865" t="s">
        <v>197</v>
      </c>
      <c r="J2865">
        <v>417.83</v>
      </c>
      <c r="K2865">
        <v>417.83</v>
      </c>
      <c r="L2865" t="s">
        <v>526</v>
      </c>
      <c r="M2865" t="s">
        <v>198</v>
      </c>
      <c r="N2865" t="s">
        <v>518</v>
      </c>
      <c r="O2865">
        <v>0</v>
      </c>
      <c r="P2865" t="s">
        <v>200</v>
      </c>
      <c r="Q2865">
        <v>55610</v>
      </c>
      <c r="R2865" t="s">
        <v>201</v>
      </c>
      <c r="S2865" t="s">
        <v>202</v>
      </c>
      <c r="T2865" t="s">
        <v>203</v>
      </c>
      <c r="U2865" t="s">
        <v>4342</v>
      </c>
      <c r="V2865" t="s">
        <v>4344</v>
      </c>
      <c r="W2865" t="s">
        <v>658</v>
      </c>
    </row>
    <row r="2866" spans="1:23" x14ac:dyDescent="0.25">
      <c r="A2866" s="15">
        <v>43343</v>
      </c>
      <c r="B2866" t="s">
        <v>526</v>
      </c>
      <c r="C2866" t="s">
        <v>211</v>
      </c>
      <c r="E2866" t="s">
        <v>195</v>
      </c>
      <c r="F2866">
        <v>202.98</v>
      </c>
      <c r="G2866">
        <v>202.98</v>
      </c>
      <c r="H2866" t="s">
        <v>196</v>
      </c>
      <c r="I2866" t="s">
        <v>197</v>
      </c>
      <c r="J2866">
        <v>202.98</v>
      </c>
      <c r="K2866">
        <v>202.98</v>
      </c>
      <c r="L2866" t="s">
        <v>526</v>
      </c>
      <c r="M2866" t="s">
        <v>198</v>
      </c>
      <c r="N2866" t="s">
        <v>518</v>
      </c>
      <c r="O2866">
        <v>0</v>
      </c>
      <c r="P2866" t="s">
        <v>200</v>
      </c>
      <c r="Q2866">
        <v>55610</v>
      </c>
      <c r="R2866" t="s">
        <v>201</v>
      </c>
      <c r="S2866" t="s">
        <v>202</v>
      </c>
      <c r="T2866" t="s">
        <v>203</v>
      </c>
      <c r="U2866" t="s">
        <v>4342</v>
      </c>
      <c r="V2866" t="s">
        <v>4344</v>
      </c>
      <c r="W2866" t="s">
        <v>658</v>
      </c>
    </row>
    <row r="2867" spans="1:23" x14ac:dyDescent="0.25">
      <c r="A2867" s="15">
        <v>43343</v>
      </c>
      <c r="B2867" t="s">
        <v>526</v>
      </c>
      <c r="C2867" t="s">
        <v>208</v>
      </c>
      <c r="E2867" t="s">
        <v>195</v>
      </c>
      <c r="F2867">
        <v>714.79</v>
      </c>
      <c r="G2867">
        <v>714.79</v>
      </c>
      <c r="H2867" t="s">
        <v>196</v>
      </c>
      <c r="I2867" t="s">
        <v>197</v>
      </c>
      <c r="J2867">
        <v>714.79</v>
      </c>
      <c r="K2867">
        <v>714.79</v>
      </c>
      <c r="L2867" t="s">
        <v>526</v>
      </c>
      <c r="M2867" t="s">
        <v>198</v>
      </c>
      <c r="N2867" t="s">
        <v>518</v>
      </c>
      <c r="O2867">
        <v>0</v>
      </c>
      <c r="P2867" t="s">
        <v>200</v>
      </c>
      <c r="Q2867">
        <v>55610</v>
      </c>
      <c r="R2867" t="s">
        <v>201</v>
      </c>
      <c r="S2867" t="s">
        <v>202</v>
      </c>
      <c r="T2867" t="s">
        <v>203</v>
      </c>
      <c r="U2867" t="s">
        <v>4342</v>
      </c>
      <c r="V2867" t="s">
        <v>4344</v>
      </c>
      <c r="W2867" t="s">
        <v>658</v>
      </c>
    </row>
    <row r="2868" spans="1:23" x14ac:dyDescent="0.25">
      <c r="A2868" s="15">
        <v>43343</v>
      </c>
      <c r="B2868" t="s">
        <v>526</v>
      </c>
      <c r="C2868" t="s">
        <v>207</v>
      </c>
      <c r="E2868" t="s">
        <v>195</v>
      </c>
      <c r="F2868">
        <v>465.96</v>
      </c>
      <c r="G2868">
        <v>465.96</v>
      </c>
      <c r="H2868" t="s">
        <v>196</v>
      </c>
      <c r="I2868" t="s">
        <v>197</v>
      </c>
      <c r="J2868">
        <v>465.96</v>
      </c>
      <c r="K2868">
        <v>465.96</v>
      </c>
      <c r="L2868" t="s">
        <v>526</v>
      </c>
      <c r="M2868" t="s">
        <v>198</v>
      </c>
      <c r="N2868" t="s">
        <v>518</v>
      </c>
      <c r="O2868">
        <v>0</v>
      </c>
      <c r="P2868" t="s">
        <v>200</v>
      </c>
      <c r="Q2868">
        <v>55610</v>
      </c>
      <c r="R2868" t="s">
        <v>201</v>
      </c>
      <c r="S2868" t="s">
        <v>202</v>
      </c>
      <c r="T2868" t="s">
        <v>203</v>
      </c>
      <c r="U2868" t="s">
        <v>4342</v>
      </c>
      <c r="V2868" t="s">
        <v>4344</v>
      </c>
      <c r="W2868" t="s">
        <v>658</v>
      </c>
    </row>
    <row r="2869" spans="1:23" x14ac:dyDescent="0.25">
      <c r="A2869" s="15">
        <v>43343</v>
      </c>
      <c r="B2869" t="s">
        <v>526</v>
      </c>
      <c r="C2869" t="s">
        <v>194</v>
      </c>
      <c r="E2869" t="s">
        <v>195</v>
      </c>
      <c r="F2869">
        <v>3059.57</v>
      </c>
      <c r="G2869">
        <v>3059.57</v>
      </c>
      <c r="H2869" t="s">
        <v>196</v>
      </c>
      <c r="I2869" t="s">
        <v>197</v>
      </c>
      <c r="J2869">
        <v>3059.57</v>
      </c>
      <c r="K2869">
        <v>3059.57</v>
      </c>
      <c r="L2869" t="s">
        <v>526</v>
      </c>
      <c r="M2869" t="s">
        <v>198</v>
      </c>
      <c r="N2869" t="s">
        <v>518</v>
      </c>
      <c r="O2869">
        <v>0</v>
      </c>
      <c r="P2869" t="s">
        <v>200</v>
      </c>
      <c r="Q2869">
        <v>55610</v>
      </c>
      <c r="R2869" t="s">
        <v>201</v>
      </c>
      <c r="S2869" t="s">
        <v>202</v>
      </c>
      <c r="T2869" t="s">
        <v>203</v>
      </c>
      <c r="U2869" t="s">
        <v>4342</v>
      </c>
      <c r="V2869" t="s">
        <v>4344</v>
      </c>
      <c r="W2869" t="s">
        <v>658</v>
      </c>
    </row>
    <row r="2870" spans="1:23" x14ac:dyDescent="0.25">
      <c r="A2870" s="15">
        <v>43343</v>
      </c>
      <c r="B2870" t="s">
        <v>528</v>
      </c>
      <c r="C2870" t="s">
        <v>212</v>
      </c>
      <c r="E2870" t="s">
        <v>195</v>
      </c>
      <c r="F2870">
        <v>119.5</v>
      </c>
      <c r="G2870">
        <v>119.5</v>
      </c>
      <c r="H2870" t="s">
        <v>196</v>
      </c>
      <c r="I2870" t="s">
        <v>197</v>
      </c>
      <c r="J2870">
        <v>119.5</v>
      </c>
      <c r="K2870">
        <v>119.5</v>
      </c>
      <c r="L2870" t="s">
        <v>528</v>
      </c>
      <c r="M2870" t="s">
        <v>198</v>
      </c>
      <c r="N2870" t="s">
        <v>518</v>
      </c>
      <c r="O2870">
        <v>0</v>
      </c>
      <c r="P2870" t="s">
        <v>200</v>
      </c>
      <c r="Q2870">
        <v>55611</v>
      </c>
      <c r="R2870" t="s">
        <v>201</v>
      </c>
      <c r="S2870" t="s">
        <v>202</v>
      </c>
      <c r="T2870" t="s">
        <v>203</v>
      </c>
      <c r="U2870" t="s">
        <v>4342</v>
      </c>
      <c r="V2870" t="s">
        <v>4345</v>
      </c>
      <c r="W2870" t="s">
        <v>658</v>
      </c>
    </row>
    <row r="2871" spans="1:23" x14ac:dyDescent="0.25">
      <c r="A2871" s="15">
        <v>43343</v>
      </c>
      <c r="B2871" t="s">
        <v>528</v>
      </c>
      <c r="C2871" t="s">
        <v>211</v>
      </c>
      <c r="E2871" t="s">
        <v>195</v>
      </c>
      <c r="F2871">
        <v>25.29</v>
      </c>
      <c r="G2871">
        <v>25.29</v>
      </c>
      <c r="H2871" t="s">
        <v>196</v>
      </c>
      <c r="I2871" t="s">
        <v>197</v>
      </c>
      <c r="J2871">
        <v>25.29</v>
      </c>
      <c r="K2871">
        <v>25.29</v>
      </c>
      <c r="L2871" t="s">
        <v>528</v>
      </c>
      <c r="M2871" t="s">
        <v>198</v>
      </c>
      <c r="N2871" t="s">
        <v>518</v>
      </c>
      <c r="O2871">
        <v>0</v>
      </c>
      <c r="P2871" t="s">
        <v>200</v>
      </c>
      <c r="Q2871">
        <v>55611</v>
      </c>
      <c r="R2871" t="s">
        <v>201</v>
      </c>
      <c r="S2871" t="s">
        <v>202</v>
      </c>
      <c r="T2871" t="s">
        <v>203</v>
      </c>
      <c r="U2871" t="s">
        <v>4342</v>
      </c>
      <c r="V2871" t="s">
        <v>4345</v>
      </c>
      <c r="W2871" t="s">
        <v>658</v>
      </c>
    </row>
    <row r="2872" spans="1:23" x14ac:dyDescent="0.25">
      <c r="A2872" s="15">
        <v>43343</v>
      </c>
      <c r="B2872" t="s">
        <v>528</v>
      </c>
      <c r="C2872" t="s">
        <v>208</v>
      </c>
      <c r="E2872" t="s">
        <v>195</v>
      </c>
      <c r="F2872">
        <v>209.11</v>
      </c>
      <c r="G2872">
        <v>209.11</v>
      </c>
      <c r="H2872" t="s">
        <v>196</v>
      </c>
      <c r="I2872" t="s">
        <v>197</v>
      </c>
      <c r="J2872">
        <v>209.11</v>
      </c>
      <c r="K2872">
        <v>209.11</v>
      </c>
      <c r="L2872" t="s">
        <v>528</v>
      </c>
      <c r="M2872" t="s">
        <v>198</v>
      </c>
      <c r="N2872" t="s">
        <v>518</v>
      </c>
      <c r="O2872">
        <v>0</v>
      </c>
      <c r="P2872" t="s">
        <v>200</v>
      </c>
      <c r="Q2872">
        <v>55611</v>
      </c>
      <c r="R2872" t="s">
        <v>201</v>
      </c>
      <c r="S2872" t="s">
        <v>202</v>
      </c>
      <c r="T2872" t="s">
        <v>203</v>
      </c>
      <c r="U2872" t="s">
        <v>4342</v>
      </c>
      <c r="V2872" t="s">
        <v>4345</v>
      </c>
      <c r="W2872" t="s">
        <v>658</v>
      </c>
    </row>
    <row r="2873" spans="1:23" x14ac:dyDescent="0.25">
      <c r="A2873" s="15">
        <v>43343</v>
      </c>
      <c r="B2873" t="s">
        <v>528</v>
      </c>
      <c r="C2873" t="s">
        <v>207</v>
      </c>
      <c r="E2873" t="s">
        <v>195</v>
      </c>
      <c r="F2873">
        <v>136.78</v>
      </c>
      <c r="G2873">
        <v>136.78</v>
      </c>
      <c r="H2873" t="s">
        <v>196</v>
      </c>
      <c r="I2873" t="s">
        <v>197</v>
      </c>
      <c r="J2873">
        <v>136.78</v>
      </c>
      <c r="K2873">
        <v>136.78</v>
      </c>
      <c r="L2873" t="s">
        <v>528</v>
      </c>
      <c r="M2873" t="s">
        <v>198</v>
      </c>
      <c r="N2873" t="s">
        <v>518</v>
      </c>
      <c r="O2873">
        <v>0</v>
      </c>
      <c r="P2873" t="s">
        <v>200</v>
      </c>
      <c r="Q2873">
        <v>55611</v>
      </c>
      <c r="R2873" t="s">
        <v>201</v>
      </c>
      <c r="S2873" t="s">
        <v>202</v>
      </c>
      <c r="T2873" t="s">
        <v>203</v>
      </c>
      <c r="U2873" t="s">
        <v>4342</v>
      </c>
      <c r="V2873" t="s">
        <v>4345</v>
      </c>
      <c r="W2873" t="s">
        <v>658</v>
      </c>
    </row>
    <row r="2874" spans="1:23" x14ac:dyDescent="0.25">
      <c r="A2874" s="15">
        <v>43343</v>
      </c>
      <c r="B2874" t="s">
        <v>528</v>
      </c>
      <c r="C2874" t="s">
        <v>194</v>
      </c>
      <c r="E2874" t="s">
        <v>195</v>
      </c>
      <c r="F2874">
        <v>835.45</v>
      </c>
      <c r="G2874">
        <v>835.45</v>
      </c>
      <c r="H2874" t="s">
        <v>196</v>
      </c>
      <c r="I2874" t="s">
        <v>197</v>
      </c>
      <c r="J2874">
        <v>835.45</v>
      </c>
      <c r="K2874">
        <v>835.45</v>
      </c>
      <c r="L2874" t="s">
        <v>528</v>
      </c>
      <c r="M2874" t="s">
        <v>198</v>
      </c>
      <c r="N2874" t="s">
        <v>518</v>
      </c>
      <c r="O2874">
        <v>0</v>
      </c>
      <c r="P2874" t="s">
        <v>200</v>
      </c>
      <c r="Q2874">
        <v>55611</v>
      </c>
      <c r="R2874" t="s">
        <v>201</v>
      </c>
      <c r="S2874" t="s">
        <v>202</v>
      </c>
      <c r="T2874" t="s">
        <v>203</v>
      </c>
      <c r="U2874" t="s">
        <v>4342</v>
      </c>
      <c r="V2874" t="s">
        <v>4345</v>
      </c>
      <c r="W2874" t="s">
        <v>658</v>
      </c>
    </row>
    <row r="2875" spans="1:23" x14ac:dyDescent="0.25">
      <c r="A2875" s="15">
        <v>43343</v>
      </c>
      <c r="B2875" t="s">
        <v>530</v>
      </c>
      <c r="C2875" t="s">
        <v>212</v>
      </c>
      <c r="E2875" t="s">
        <v>195</v>
      </c>
      <c r="F2875">
        <v>222.26</v>
      </c>
      <c r="G2875">
        <v>222.26</v>
      </c>
      <c r="H2875" t="s">
        <v>196</v>
      </c>
      <c r="I2875" t="s">
        <v>197</v>
      </c>
      <c r="J2875">
        <v>222.26</v>
      </c>
      <c r="K2875">
        <v>222.26</v>
      </c>
      <c r="L2875" t="s">
        <v>530</v>
      </c>
      <c r="M2875" t="s">
        <v>198</v>
      </c>
      <c r="N2875" t="s">
        <v>518</v>
      </c>
      <c r="O2875">
        <v>0</v>
      </c>
      <c r="P2875" t="s">
        <v>200</v>
      </c>
      <c r="Q2875">
        <v>55612</v>
      </c>
      <c r="R2875" t="s">
        <v>201</v>
      </c>
      <c r="S2875" t="s">
        <v>202</v>
      </c>
      <c r="T2875" t="s">
        <v>203</v>
      </c>
      <c r="U2875" t="s">
        <v>4342</v>
      </c>
      <c r="V2875" t="s">
        <v>4346</v>
      </c>
      <c r="W2875" t="s">
        <v>658</v>
      </c>
    </row>
    <row r="2876" spans="1:23" x14ac:dyDescent="0.25">
      <c r="A2876" s="15">
        <v>43343</v>
      </c>
      <c r="B2876" t="s">
        <v>530</v>
      </c>
      <c r="C2876" t="s">
        <v>194</v>
      </c>
      <c r="E2876" t="s">
        <v>195</v>
      </c>
      <c r="F2876">
        <v>444.52</v>
      </c>
      <c r="G2876">
        <v>444.52</v>
      </c>
      <c r="H2876" t="s">
        <v>196</v>
      </c>
      <c r="I2876" t="s">
        <v>197</v>
      </c>
      <c r="J2876">
        <v>444.52</v>
      </c>
      <c r="K2876">
        <v>444.52</v>
      </c>
      <c r="L2876" t="s">
        <v>530</v>
      </c>
      <c r="M2876" t="s">
        <v>198</v>
      </c>
      <c r="N2876" t="s">
        <v>518</v>
      </c>
      <c r="O2876">
        <v>0</v>
      </c>
      <c r="P2876" t="s">
        <v>200</v>
      </c>
      <c r="Q2876">
        <v>55612</v>
      </c>
      <c r="R2876" t="s">
        <v>201</v>
      </c>
      <c r="S2876" t="s">
        <v>202</v>
      </c>
      <c r="T2876" t="s">
        <v>203</v>
      </c>
      <c r="U2876" t="s">
        <v>4342</v>
      </c>
      <c r="V2876" t="s">
        <v>4346</v>
      </c>
      <c r="W2876" t="s">
        <v>658</v>
      </c>
    </row>
    <row r="2877" spans="1:23" x14ac:dyDescent="0.25">
      <c r="A2877" s="15">
        <v>43343</v>
      </c>
      <c r="B2877" t="s">
        <v>530</v>
      </c>
      <c r="C2877" t="s">
        <v>207</v>
      </c>
      <c r="E2877" t="s">
        <v>195</v>
      </c>
      <c r="F2877">
        <v>222.26</v>
      </c>
      <c r="G2877">
        <v>222.26</v>
      </c>
      <c r="H2877" t="s">
        <v>196</v>
      </c>
      <c r="I2877" t="s">
        <v>197</v>
      </c>
      <c r="J2877">
        <v>222.26</v>
      </c>
      <c r="K2877">
        <v>222.26</v>
      </c>
      <c r="L2877" t="s">
        <v>530</v>
      </c>
      <c r="M2877" t="s">
        <v>198</v>
      </c>
      <c r="N2877" t="s">
        <v>518</v>
      </c>
      <c r="O2877">
        <v>0</v>
      </c>
      <c r="P2877" t="s">
        <v>200</v>
      </c>
      <c r="Q2877">
        <v>55612</v>
      </c>
      <c r="R2877" t="s">
        <v>201</v>
      </c>
      <c r="S2877" t="s">
        <v>202</v>
      </c>
      <c r="T2877" t="s">
        <v>203</v>
      </c>
      <c r="U2877" t="s">
        <v>4342</v>
      </c>
      <c r="V2877" t="s">
        <v>4346</v>
      </c>
      <c r="W2877" t="s">
        <v>658</v>
      </c>
    </row>
    <row r="2878" spans="1:23" x14ac:dyDescent="0.25">
      <c r="A2878" s="15">
        <v>43343</v>
      </c>
      <c r="B2878" t="s">
        <v>530</v>
      </c>
      <c r="C2878" t="s">
        <v>194</v>
      </c>
      <c r="E2878" t="s">
        <v>195</v>
      </c>
      <c r="F2878">
        <v>1111.3</v>
      </c>
      <c r="G2878">
        <v>1111.3</v>
      </c>
      <c r="H2878" t="s">
        <v>196</v>
      </c>
      <c r="I2878" t="s">
        <v>197</v>
      </c>
      <c r="J2878">
        <v>1111.3</v>
      </c>
      <c r="K2878">
        <v>1111.3</v>
      </c>
      <c r="L2878" t="s">
        <v>530</v>
      </c>
      <c r="M2878" t="s">
        <v>198</v>
      </c>
      <c r="N2878" t="s">
        <v>518</v>
      </c>
      <c r="O2878">
        <v>0</v>
      </c>
      <c r="P2878" t="s">
        <v>200</v>
      </c>
      <c r="Q2878">
        <v>55612</v>
      </c>
      <c r="R2878" t="s">
        <v>201</v>
      </c>
      <c r="S2878" t="s">
        <v>202</v>
      </c>
      <c r="T2878" t="s">
        <v>203</v>
      </c>
      <c r="U2878" t="s">
        <v>4342</v>
      </c>
      <c r="V2878" t="s">
        <v>4346</v>
      </c>
      <c r="W2878" t="s">
        <v>658</v>
      </c>
    </row>
    <row r="2879" spans="1:23" x14ac:dyDescent="0.25">
      <c r="A2879" s="15">
        <v>43343</v>
      </c>
      <c r="B2879" t="s">
        <v>532</v>
      </c>
      <c r="C2879" t="s">
        <v>212</v>
      </c>
      <c r="E2879" t="s">
        <v>195</v>
      </c>
      <c r="F2879">
        <v>133.04</v>
      </c>
      <c r="G2879">
        <v>133.04</v>
      </c>
      <c r="H2879" t="s">
        <v>196</v>
      </c>
      <c r="I2879" t="s">
        <v>197</v>
      </c>
      <c r="J2879">
        <v>133.04</v>
      </c>
      <c r="K2879">
        <v>133.04</v>
      </c>
      <c r="L2879" t="s">
        <v>532</v>
      </c>
      <c r="M2879" t="s">
        <v>198</v>
      </c>
      <c r="N2879" t="s">
        <v>518</v>
      </c>
      <c r="O2879">
        <v>0</v>
      </c>
      <c r="P2879" t="s">
        <v>200</v>
      </c>
      <c r="Q2879">
        <v>55613</v>
      </c>
      <c r="R2879" t="s">
        <v>201</v>
      </c>
      <c r="S2879" t="s">
        <v>202</v>
      </c>
      <c r="T2879" t="s">
        <v>203</v>
      </c>
      <c r="U2879" t="s">
        <v>4342</v>
      </c>
      <c r="V2879" t="s">
        <v>4347</v>
      </c>
      <c r="W2879" t="s">
        <v>658</v>
      </c>
    </row>
    <row r="2880" spans="1:23" x14ac:dyDescent="0.25">
      <c r="A2880" s="15">
        <v>43343</v>
      </c>
      <c r="B2880" t="s">
        <v>532</v>
      </c>
      <c r="C2880" t="s">
        <v>211</v>
      </c>
      <c r="E2880" t="s">
        <v>195</v>
      </c>
      <c r="F2880">
        <v>72.959999999999994</v>
      </c>
      <c r="G2880">
        <v>72.959999999999994</v>
      </c>
      <c r="H2880" t="s">
        <v>196</v>
      </c>
      <c r="I2880" t="s">
        <v>197</v>
      </c>
      <c r="J2880">
        <v>72.959999999999994</v>
      </c>
      <c r="K2880">
        <v>72.959999999999994</v>
      </c>
      <c r="L2880" t="s">
        <v>532</v>
      </c>
      <c r="M2880" t="s">
        <v>198</v>
      </c>
      <c r="N2880" t="s">
        <v>518</v>
      </c>
      <c r="O2880">
        <v>0</v>
      </c>
      <c r="P2880" t="s">
        <v>200</v>
      </c>
      <c r="Q2880">
        <v>55613</v>
      </c>
      <c r="R2880" t="s">
        <v>201</v>
      </c>
      <c r="S2880" t="s">
        <v>202</v>
      </c>
      <c r="T2880" t="s">
        <v>203</v>
      </c>
      <c r="U2880" t="s">
        <v>4342</v>
      </c>
      <c r="V2880" t="s">
        <v>4347</v>
      </c>
      <c r="W2880" t="s">
        <v>658</v>
      </c>
    </row>
    <row r="2881" spans="1:23" x14ac:dyDescent="0.25">
      <c r="A2881" s="15">
        <v>43343</v>
      </c>
      <c r="B2881" t="s">
        <v>532</v>
      </c>
      <c r="C2881" t="s">
        <v>208</v>
      </c>
      <c r="E2881" t="s">
        <v>195</v>
      </c>
      <c r="F2881">
        <v>184.54</v>
      </c>
      <c r="G2881">
        <v>184.54</v>
      </c>
      <c r="H2881" t="s">
        <v>196</v>
      </c>
      <c r="I2881" t="s">
        <v>197</v>
      </c>
      <c r="J2881">
        <v>184.54</v>
      </c>
      <c r="K2881">
        <v>184.54</v>
      </c>
      <c r="L2881" t="s">
        <v>532</v>
      </c>
      <c r="M2881" t="s">
        <v>198</v>
      </c>
      <c r="N2881" t="s">
        <v>518</v>
      </c>
      <c r="O2881">
        <v>0</v>
      </c>
      <c r="P2881" t="s">
        <v>200</v>
      </c>
      <c r="Q2881">
        <v>55613</v>
      </c>
      <c r="R2881" t="s">
        <v>201</v>
      </c>
      <c r="S2881" t="s">
        <v>202</v>
      </c>
      <c r="T2881" t="s">
        <v>203</v>
      </c>
      <c r="U2881" t="s">
        <v>4342</v>
      </c>
      <c r="V2881" t="s">
        <v>4347</v>
      </c>
      <c r="W2881" t="s">
        <v>658</v>
      </c>
    </row>
    <row r="2882" spans="1:23" x14ac:dyDescent="0.25">
      <c r="A2882" s="15">
        <v>43343</v>
      </c>
      <c r="B2882" t="s">
        <v>532</v>
      </c>
      <c r="C2882" t="s">
        <v>207</v>
      </c>
      <c r="E2882" t="s">
        <v>195</v>
      </c>
      <c r="F2882">
        <v>107.5</v>
      </c>
      <c r="G2882">
        <v>107.5</v>
      </c>
      <c r="H2882" t="s">
        <v>196</v>
      </c>
      <c r="I2882" t="s">
        <v>197</v>
      </c>
      <c r="J2882">
        <v>107.5</v>
      </c>
      <c r="K2882">
        <v>107.5</v>
      </c>
      <c r="L2882" t="s">
        <v>532</v>
      </c>
      <c r="M2882" t="s">
        <v>198</v>
      </c>
      <c r="N2882" t="s">
        <v>518</v>
      </c>
      <c r="O2882">
        <v>0</v>
      </c>
      <c r="P2882" t="s">
        <v>200</v>
      </c>
      <c r="Q2882">
        <v>55613</v>
      </c>
      <c r="R2882" t="s">
        <v>201</v>
      </c>
      <c r="S2882" t="s">
        <v>202</v>
      </c>
      <c r="T2882" t="s">
        <v>203</v>
      </c>
      <c r="U2882" t="s">
        <v>4342</v>
      </c>
      <c r="V2882" t="s">
        <v>4347</v>
      </c>
      <c r="W2882" t="s">
        <v>658</v>
      </c>
    </row>
    <row r="2883" spans="1:23" x14ac:dyDescent="0.25">
      <c r="A2883" s="15">
        <v>43343</v>
      </c>
      <c r="B2883" t="s">
        <v>532</v>
      </c>
      <c r="C2883" t="s">
        <v>194</v>
      </c>
      <c r="E2883" t="s">
        <v>195</v>
      </c>
      <c r="F2883">
        <v>322.5</v>
      </c>
      <c r="G2883">
        <v>322.5</v>
      </c>
      <c r="H2883" t="s">
        <v>196</v>
      </c>
      <c r="I2883" t="s">
        <v>197</v>
      </c>
      <c r="J2883">
        <v>322.5</v>
      </c>
      <c r="K2883">
        <v>322.5</v>
      </c>
      <c r="L2883" t="s">
        <v>532</v>
      </c>
      <c r="M2883" t="s">
        <v>198</v>
      </c>
      <c r="N2883" t="s">
        <v>518</v>
      </c>
      <c r="O2883">
        <v>0</v>
      </c>
      <c r="P2883" t="s">
        <v>200</v>
      </c>
      <c r="Q2883">
        <v>55613</v>
      </c>
      <c r="R2883" t="s">
        <v>201</v>
      </c>
      <c r="S2883" t="s">
        <v>202</v>
      </c>
      <c r="T2883" t="s">
        <v>203</v>
      </c>
      <c r="U2883" t="s">
        <v>4342</v>
      </c>
      <c r="V2883" t="s">
        <v>4347</v>
      </c>
      <c r="W2883" t="s">
        <v>658</v>
      </c>
    </row>
    <row r="2884" spans="1:23" x14ac:dyDescent="0.25">
      <c r="A2884" s="15">
        <v>43343</v>
      </c>
      <c r="B2884" t="s">
        <v>1229</v>
      </c>
      <c r="C2884" t="s">
        <v>208</v>
      </c>
      <c r="E2884" t="s">
        <v>195</v>
      </c>
      <c r="F2884">
        <v>6.2</v>
      </c>
      <c r="G2884">
        <v>6.2</v>
      </c>
      <c r="H2884" t="s">
        <v>196</v>
      </c>
      <c r="I2884" t="s">
        <v>197</v>
      </c>
      <c r="J2884">
        <v>6.2</v>
      </c>
      <c r="K2884">
        <v>6.2</v>
      </c>
      <c r="L2884" t="s">
        <v>1229</v>
      </c>
      <c r="M2884" t="s">
        <v>198</v>
      </c>
      <c r="N2884" t="s">
        <v>199</v>
      </c>
      <c r="O2884">
        <v>0</v>
      </c>
      <c r="P2884" t="s">
        <v>200</v>
      </c>
      <c r="Q2884">
        <v>55624</v>
      </c>
      <c r="R2884" t="s">
        <v>201</v>
      </c>
      <c r="S2884" t="s">
        <v>202</v>
      </c>
      <c r="T2884" t="s">
        <v>203</v>
      </c>
      <c r="U2884" t="s">
        <v>4348</v>
      </c>
      <c r="V2884" t="s">
        <v>4349</v>
      </c>
      <c r="W2884" t="s">
        <v>658</v>
      </c>
    </row>
    <row r="2885" spans="1:23" x14ac:dyDescent="0.25">
      <c r="A2885" s="15">
        <v>43343</v>
      </c>
      <c r="B2885" t="s">
        <v>1229</v>
      </c>
      <c r="C2885" t="s">
        <v>194</v>
      </c>
      <c r="E2885" t="s">
        <v>195</v>
      </c>
      <c r="F2885">
        <v>7.43</v>
      </c>
      <c r="G2885">
        <v>7.43</v>
      </c>
      <c r="H2885" t="s">
        <v>196</v>
      </c>
      <c r="I2885" t="s">
        <v>197</v>
      </c>
      <c r="J2885">
        <v>7.43</v>
      </c>
      <c r="K2885">
        <v>7.43</v>
      </c>
      <c r="L2885" t="s">
        <v>1229</v>
      </c>
      <c r="M2885" t="s">
        <v>198</v>
      </c>
      <c r="N2885" t="s">
        <v>199</v>
      </c>
      <c r="O2885">
        <v>0</v>
      </c>
      <c r="P2885" t="s">
        <v>200</v>
      </c>
      <c r="Q2885">
        <v>55625</v>
      </c>
      <c r="R2885" t="s">
        <v>201</v>
      </c>
      <c r="S2885" t="s">
        <v>202</v>
      </c>
      <c r="T2885" t="s">
        <v>203</v>
      </c>
      <c r="U2885" t="s">
        <v>4348</v>
      </c>
      <c r="V2885" t="s">
        <v>4350</v>
      </c>
      <c r="W2885" t="s">
        <v>658</v>
      </c>
    </row>
    <row r="2886" spans="1:23" x14ac:dyDescent="0.25">
      <c r="A2886" s="15">
        <v>43343</v>
      </c>
      <c r="B2886" t="s">
        <v>1229</v>
      </c>
      <c r="C2886" t="s">
        <v>211</v>
      </c>
      <c r="E2886" t="s">
        <v>195</v>
      </c>
      <c r="F2886">
        <v>6.2</v>
      </c>
      <c r="G2886">
        <v>6.2</v>
      </c>
      <c r="H2886" t="s">
        <v>196</v>
      </c>
      <c r="I2886" t="s">
        <v>197</v>
      </c>
      <c r="J2886">
        <v>6.2</v>
      </c>
      <c r="K2886">
        <v>6.2</v>
      </c>
      <c r="L2886" t="s">
        <v>1229</v>
      </c>
      <c r="M2886" t="s">
        <v>198</v>
      </c>
      <c r="N2886" t="s">
        <v>199</v>
      </c>
      <c r="O2886">
        <v>0</v>
      </c>
      <c r="P2886" t="s">
        <v>200</v>
      </c>
      <c r="Q2886">
        <v>55624</v>
      </c>
      <c r="R2886" t="s">
        <v>201</v>
      </c>
      <c r="S2886" t="s">
        <v>202</v>
      </c>
      <c r="T2886" t="s">
        <v>203</v>
      </c>
      <c r="U2886" t="s">
        <v>4348</v>
      </c>
      <c r="V2886" t="s">
        <v>4349</v>
      </c>
      <c r="W2886" t="s">
        <v>658</v>
      </c>
    </row>
    <row r="2887" spans="1:23" x14ac:dyDescent="0.25">
      <c r="A2887" s="15">
        <v>43343</v>
      </c>
      <c r="B2887" t="s">
        <v>1229</v>
      </c>
      <c r="C2887" t="s">
        <v>212</v>
      </c>
      <c r="E2887" t="s">
        <v>195</v>
      </c>
      <c r="F2887">
        <v>6.2</v>
      </c>
      <c r="G2887">
        <v>6.2</v>
      </c>
      <c r="H2887" t="s">
        <v>196</v>
      </c>
      <c r="I2887" t="s">
        <v>197</v>
      </c>
      <c r="J2887">
        <v>6.2</v>
      </c>
      <c r="K2887">
        <v>6.2</v>
      </c>
      <c r="L2887" t="s">
        <v>1229</v>
      </c>
      <c r="M2887" t="s">
        <v>198</v>
      </c>
      <c r="N2887" t="s">
        <v>199</v>
      </c>
      <c r="O2887">
        <v>0</v>
      </c>
      <c r="P2887" t="s">
        <v>200</v>
      </c>
      <c r="Q2887">
        <v>55624</v>
      </c>
      <c r="R2887" t="s">
        <v>201</v>
      </c>
      <c r="S2887" t="s">
        <v>202</v>
      </c>
      <c r="T2887" t="s">
        <v>203</v>
      </c>
      <c r="U2887" t="s">
        <v>4348</v>
      </c>
      <c r="V2887" t="s">
        <v>4349</v>
      </c>
      <c r="W2887" t="s">
        <v>658</v>
      </c>
    </row>
    <row r="2888" spans="1:23" x14ac:dyDescent="0.25">
      <c r="A2888" s="15">
        <v>43343</v>
      </c>
      <c r="B2888" t="s">
        <v>1229</v>
      </c>
      <c r="C2888" t="s">
        <v>207</v>
      </c>
      <c r="E2888" t="s">
        <v>195</v>
      </c>
      <c r="F2888">
        <v>7.43</v>
      </c>
      <c r="G2888">
        <v>7.43</v>
      </c>
      <c r="H2888" t="s">
        <v>196</v>
      </c>
      <c r="I2888" t="s">
        <v>197</v>
      </c>
      <c r="J2888">
        <v>7.43</v>
      </c>
      <c r="K2888">
        <v>7.43</v>
      </c>
      <c r="L2888" t="s">
        <v>1229</v>
      </c>
      <c r="M2888" t="s">
        <v>198</v>
      </c>
      <c r="N2888" t="s">
        <v>199</v>
      </c>
      <c r="O2888">
        <v>0</v>
      </c>
      <c r="P2888" t="s">
        <v>200</v>
      </c>
      <c r="Q2888">
        <v>55625</v>
      </c>
      <c r="R2888" t="s">
        <v>201</v>
      </c>
      <c r="S2888" t="s">
        <v>202</v>
      </c>
      <c r="T2888" t="s">
        <v>203</v>
      </c>
      <c r="U2888" t="s">
        <v>4348</v>
      </c>
      <c r="V2888" t="s">
        <v>4350</v>
      </c>
      <c r="W2888" t="s">
        <v>658</v>
      </c>
    </row>
    <row r="2889" spans="1:23" x14ac:dyDescent="0.25">
      <c r="A2889" s="15">
        <v>43343</v>
      </c>
      <c r="B2889" t="s">
        <v>193</v>
      </c>
      <c r="C2889" t="s">
        <v>208</v>
      </c>
      <c r="E2889" t="s">
        <v>195</v>
      </c>
      <c r="F2889">
        <v>136.49</v>
      </c>
      <c r="G2889">
        <v>136.49</v>
      </c>
      <c r="H2889" t="s">
        <v>196</v>
      </c>
      <c r="I2889" t="s">
        <v>197</v>
      </c>
      <c r="J2889">
        <v>136.49</v>
      </c>
      <c r="K2889">
        <v>136.49</v>
      </c>
      <c r="L2889" t="s">
        <v>193</v>
      </c>
      <c r="M2889" t="s">
        <v>198</v>
      </c>
      <c r="N2889" t="s">
        <v>199</v>
      </c>
      <c r="O2889">
        <v>0</v>
      </c>
      <c r="P2889" t="s">
        <v>200</v>
      </c>
      <c r="Q2889">
        <v>55658</v>
      </c>
      <c r="R2889" t="s">
        <v>201</v>
      </c>
      <c r="S2889" t="s">
        <v>202</v>
      </c>
      <c r="T2889" t="s">
        <v>203</v>
      </c>
      <c r="U2889" t="s">
        <v>4351</v>
      </c>
      <c r="V2889" t="s">
        <v>4352</v>
      </c>
      <c r="W2889" t="s">
        <v>658</v>
      </c>
    </row>
    <row r="2890" spans="1:23" x14ac:dyDescent="0.25">
      <c r="A2890" s="15">
        <v>43343</v>
      </c>
      <c r="B2890" t="s">
        <v>193</v>
      </c>
      <c r="C2890" t="s">
        <v>194</v>
      </c>
      <c r="E2890" t="s">
        <v>195</v>
      </c>
      <c r="F2890">
        <v>163.80000000000001</v>
      </c>
      <c r="G2890">
        <v>163.80000000000001</v>
      </c>
      <c r="H2890" t="s">
        <v>196</v>
      </c>
      <c r="I2890" t="s">
        <v>197</v>
      </c>
      <c r="J2890">
        <v>163.80000000000001</v>
      </c>
      <c r="K2890">
        <v>163.80000000000001</v>
      </c>
      <c r="L2890" t="s">
        <v>193</v>
      </c>
      <c r="M2890" t="s">
        <v>198</v>
      </c>
      <c r="N2890" t="s">
        <v>199</v>
      </c>
      <c r="O2890">
        <v>0</v>
      </c>
      <c r="P2890" t="s">
        <v>200</v>
      </c>
      <c r="Q2890">
        <v>55659</v>
      </c>
      <c r="R2890" t="s">
        <v>201</v>
      </c>
      <c r="S2890" t="s">
        <v>202</v>
      </c>
      <c r="T2890" t="s">
        <v>203</v>
      </c>
      <c r="U2890" t="s">
        <v>4351</v>
      </c>
      <c r="V2890" t="s">
        <v>4353</v>
      </c>
      <c r="W2890" t="s">
        <v>658</v>
      </c>
    </row>
    <row r="2891" spans="1:23" x14ac:dyDescent="0.25">
      <c r="A2891" s="15">
        <v>43343</v>
      </c>
      <c r="B2891" t="s">
        <v>193</v>
      </c>
      <c r="C2891" t="s">
        <v>207</v>
      </c>
      <c r="E2891" t="s">
        <v>195</v>
      </c>
      <c r="F2891">
        <v>163.79</v>
      </c>
      <c r="G2891">
        <v>163.79</v>
      </c>
      <c r="H2891" t="s">
        <v>196</v>
      </c>
      <c r="I2891" t="s">
        <v>197</v>
      </c>
      <c r="J2891">
        <v>163.79</v>
      </c>
      <c r="K2891">
        <v>163.79</v>
      </c>
      <c r="L2891" t="s">
        <v>193</v>
      </c>
      <c r="M2891" t="s">
        <v>198</v>
      </c>
      <c r="N2891" t="s">
        <v>199</v>
      </c>
      <c r="O2891">
        <v>0</v>
      </c>
      <c r="P2891" t="s">
        <v>200</v>
      </c>
      <c r="Q2891">
        <v>55659</v>
      </c>
      <c r="R2891" t="s">
        <v>201</v>
      </c>
      <c r="S2891" t="s">
        <v>202</v>
      </c>
      <c r="T2891" t="s">
        <v>203</v>
      </c>
      <c r="U2891" t="s">
        <v>4351</v>
      </c>
      <c r="V2891" t="s">
        <v>4353</v>
      </c>
      <c r="W2891" t="s">
        <v>658</v>
      </c>
    </row>
    <row r="2892" spans="1:23" x14ac:dyDescent="0.25">
      <c r="A2892" s="15">
        <v>43343</v>
      </c>
      <c r="B2892" t="s">
        <v>193</v>
      </c>
      <c r="C2892" t="s">
        <v>211</v>
      </c>
      <c r="E2892" t="s">
        <v>195</v>
      </c>
      <c r="F2892">
        <v>136.49</v>
      </c>
      <c r="G2892">
        <v>136.49</v>
      </c>
      <c r="H2892" t="s">
        <v>196</v>
      </c>
      <c r="I2892" t="s">
        <v>197</v>
      </c>
      <c r="J2892">
        <v>136.49</v>
      </c>
      <c r="K2892">
        <v>136.49</v>
      </c>
      <c r="L2892" t="s">
        <v>193</v>
      </c>
      <c r="M2892" t="s">
        <v>198</v>
      </c>
      <c r="N2892" t="s">
        <v>199</v>
      </c>
      <c r="O2892">
        <v>0</v>
      </c>
      <c r="P2892" t="s">
        <v>200</v>
      </c>
      <c r="Q2892">
        <v>55658</v>
      </c>
      <c r="R2892" t="s">
        <v>201</v>
      </c>
      <c r="S2892" t="s">
        <v>202</v>
      </c>
      <c r="T2892" t="s">
        <v>203</v>
      </c>
      <c r="U2892" t="s">
        <v>4351</v>
      </c>
      <c r="V2892" t="s">
        <v>4352</v>
      </c>
      <c r="W2892" t="s">
        <v>658</v>
      </c>
    </row>
    <row r="2893" spans="1:23" x14ac:dyDescent="0.25">
      <c r="A2893" s="15">
        <v>43343</v>
      </c>
      <c r="B2893" t="s">
        <v>193</v>
      </c>
      <c r="C2893" t="s">
        <v>212</v>
      </c>
      <c r="E2893" t="s">
        <v>195</v>
      </c>
      <c r="F2893">
        <v>136.49</v>
      </c>
      <c r="G2893">
        <v>136.49</v>
      </c>
      <c r="H2893" t="s">
        <v>196</v>
      </c>
      <c r="I2893" t="s">
        <v>197</v>
      </c>
      <c r="J2893">
        <v>136.49</v>
      </c>
      <c r="K2893">
        <v>136.49</v>
      </c>
      <c r="L2893" t="s">
        <v>193</v>
      </c>
      <c r="M2893" t="s">
        <v>198</v>
      </c>
      <c r="N2893" t="s">
        <v>199</v>
      </c>
      <c r="O2893">
        <v>0</v>
      </c>
      <c r="P2893" t="s">
        <v>200</v>
      </c>
      <c r="Q2893">
        <v>55658</v>
      </c>
      <c r="R2893" t="s">
        <v>201</v>
      </c>
      <c r="S2893" t="s">
        <v>202</v>
      </c>
      <c r="T2893" t="s">
        <v>203</v>
      </c>
      <c r="U2893" t="s">
        <v>4351</v>
      </c>
      <c r="V2893" t="s">
        <v>4352</v>
      </c>
      <c r="W2893" t="s">
        <v>658</v>
      </c>
    </row>
    <row r="2894" spans="1:23" x14ac:dyDescent="0.25">
      <c r="A2894" s="15">
        <v>43343</v>
      </c>
      <c r="B2894" t="s">
        <v>475</v>
      </c>
      <c r="C2894" t="s">
        <v>212</v>
      </c>
      <c r="E2894" t="s">
        <v>195</v>
      </c>
      <c r="F2894">
        <v>324.75</v>
      </c>
      <c r="G2894">
        <v>324.75</v>
      </c>
      <c r="H2894" t="s">
        <v>196</v>
      </c>
      <c r="I2894" t="s">
        <v>197</v>
      </c>
      <c r="J2894">
        <v>324.75</v>
      </c>
      <c r="K2894">
        <v>324.75</v>
      </c>
      <c r="L2894" t="s">
        <v>475</v>
      </c>
      <c r="M2894" t="s">
        <v>198</v>
      </c>
      <c r="N2894" t="s">
        <v>199</v>
      </c>
      <c r="O2894">
        <v>0</v>
      </c>
      <c r="P2894" t="s">
        <v>200</v>
      </c>
      <c r="Q2894">
        <v>55699</v>
      </c>
      <c r="R2894" t="s">
        <v>201</v>
      </c>
      <c r="S2894" t="s">
        <v>202</v>
      </c>
      <c r="T2894" t="s">
        <v>203</v>
      </c>
      <c r="U2894" t="s">
        <v>4354</v>
      </c>
      <c r="V2894" t="s">
        <v>4355</v>
      </c>
      <c r="W2894" t="s">
        <v>658</v>
      </c>
    </row>
    <row r="2895" spans="1:23" x14ac:dyDescent="0.25">
      <c r="A2895" s="15">
        <v>43343</v>
      </c>
      <c r="B2895" t="s">
        <v>285</v>
      </c>
      <c r="C2895" t="s">
        <v>212</v>
      </c>
      <c r="E2895" t="s">
        <v>195</v>
      </c>
      <c r="F2895">
        <v>206.63</v>
      </c>
      <c r="G2895">
        <v>206.63</v>
      </c>
      <c r="H2895" t="s">
        <v>196</v>
      </c>
      <c r="I2895" t="s">
        <v>197</v>
      </c>
      <c r="J2895">
        <v>206.63</v>
      </c>
      <c r="K2895">
        <v>206.63</v>
      </c>
      <c r="L2895" t="s">
        <v>285</v>
      </c>
      <c r="M2895" t="s">
        <v>198</v>
      </c>
      <c r="N2895" t="s">
        <v>199</v>
      </c>
      <c r="O2895">
        <v>0</v>
      </c>
      <c r="P2895" t="s">
        <v>200</v>
      </c>
      <c r="Q2895">
        <v>55700</v>
      </c>
      <c r="R2895" t="s">
        <v>201</v>
      </c>
      <c r="S2895" t="s">
        <v>202</v>
      </c>
      <c r="T2895" t="s">
        <v>203</v>
      </c>
      <c r="U2895" t="s">
        <v>4356</v>
      </c>
      <c r="V2895" t="s">
        <v>4357</v>
      </c>
      <c r="W2895" t="s">
        <v>658</v>
      </c>
    </row>
    <row r="2896" spans="1:23" x14ac:dyDescent="0.25">
      <c r="A2896" s="15">
        <v>43343</v>
      </c>
      <c r="B2896" t="s">
        <v>285</v>
      </c>
      <c r="C2896" t="s">
        <v>212</v>
      </c>
      <c r="E2896" t="s">
        <v>195</v>
      </c>
      <c r="F2896">
        <v>767.24</v>
      </c>
      <c r="G2896">
        <v>767.24</v>
      </c>
      <c r="H2896" t="s">
        <v>196</v>
      </c>
      <c r="I2896" t="s">
        <v>197</v>
      </c>
      <c r="J2896">
        <v>767.24</v>
      </c>
      <c r="K2896">
        <v>767.24</v>
      </c>
      <c r="L2896" t="s">
        <v>285</v>
      </c>
      <c r="M2896" t="s">
        <v>198</v>
      </c>
      <c r="N2896" t="s">
        <v>199</v>
      </c>
      <c r="O2896">
        <v>0</v>
      </c>
      <c r="P2896" t="s">
        <v>200</v>
      </c>
      <c r="Q2896">
        <v>55701</v>
      </c>
      <c r="R2896" t="s">
        <v>201</v>
      </c>
      <c r="S2896" t="s">
        <v>202</v>
      </c>
      <c r="T2896" t="s">
        <v>203</v>
      </c>
      <c r="U2896" t="s">
        <v>4358</v>
      </c>
      <c r="V2896" t="s">
        <v>4359</v>
      </c>
      <c r="W2896" t="s">
        <v>658</v>
      </c>
    </row>
    <row r="2897" spans="1:23" x14ac:dyDescent="0.25">
      <c r="A2897" s="15">
        <v>43343</v>
      </c>
      <c r="B2897" t="s">
        <v>566</v>
      </c>
      <c r="C2897" t="s">
        <v>212</v>
      </c>
      <c r="E2897" t="s">
        <v>195</v>
      </c>
      <c r="F2897">
        <v>-688.77</v>
      </c>
      <c r="G2897">
        <v>688.77</v>
      </c>
      <c r="H2897" t="s">
        <v>217</v>
      </c>
      <c r="I2897" t="s">
        <v>197</v>
      </c>
      <c r="J2897">
        <v>688.77</v>
      </c>
      <c r="K2897">
        <v>-688.77</v>
      </c>
      <c r="L2897" t="s">
        <v>566</v>
      </c>
      <c r="M2897" t="s">
        <v>198</v>
      </c>
      <c r="N2897" t="s">
        <v>199</v>
      </c>
      <c r="O2897">
        <v>0</v>
      </c>
      <c r="P2897" t="s">
        <v>200</v>
      </c>
      <c r="Q2897">
        <v>55702</v>
      </c>
      <c r="R2897" t="s">
        <v>201</v>
      </c>
      <c r="S2897" t="s">
        <v>202</v>
      </c>
      <c r="T2897" t="s">
        <v>203</v>
      </c>
      <c r="U2897" t="s">
        <v>4360</v>
      </c>
      <c r="V2897" t="s">
        <v>4361</v>
      </c>
      <c r="W2897" t="s">
        <v>658</v>
      </c>
    </row>
    <row r="2898" spans="1:23" x14ac:dyDescent="0.25">
      <c r="A2898" s="15">
        <v>43343</v>
      </c>
      <c r="B2898" t="s">
        <v>228</v>
      </c>
      <c r="C2898" t="s">
        <v>212</v>
      </c>
      <c r="E2898" t="s">
        <v>195</v>
      </c>
      <c r="F2898">
        <v>46.9</v>
      </c>
      <c r="G2898">
        <v>46.9</v>
      </c>
      <c r="H2898" t="s">
        <v>196</v>
      </c>
      <c r="I2898" t="s">
        <v>197</v>
      </c>
      <c r="J2898">
        <v>46.9</v>
      </c>
      <c r="K2898">
        <v>46.9</v>
      </c>
      <c r="L2898" t="s">
        <v>228</v>
      </c>
      <c r="M2898" t="s">
        <v>198</v>
      </c>
      <c r="N2898" t="s">
        <v>199</v>
      </c>
      <c r="O2898">
        <v>0</v>
      </c>
      <c r="P2898" t="s">
        <v>200</v>
      </c>
      <c r="Q2898">
        <v>55706</v>
      </c>
      <c r="R2898" t="s">
        <v>201</v>
      </c>
      <c r="S2898" t="s">
        <v>202</v>
      </c>
      <c r="T2898" t="s">
        <v>203</v>
      </c>
      <c r="U2898" t="s">
        <v>4362</v>
      </c>
      <c r="V2898" t="s">
        <v>4363</v>
      </c>
      <c r="W2898" t="s">
        <v>658</v>
      </c>
    </row>
    <row r="2899" spans="1:23" x14ac:dyDescent="0.25">
      <c r="A2899" s="15">
        <v>43343</v>
      </c>
      <c r="B2899" t="s">
        <v>228</v>
      </c>
      <c r="C2899" t="s">
        <v>212</v>
      </c>
      <c r="E2899" t="s">
        <v>195</v>
      </c>
      <c r="F2899">
        <v>-21.6</v>
      </c>
      <c r="G2899">
        <v>21.6</v>
      </c>
      <c r="H2899" t="s">
        <v>217</v>
      </c>
      <c r="I2899" t="s">
        <v>218</v>
      </c>
      <c r="J2899">
        <v>21.6</v>
      </c>
      <c r="K2899">
        <v>-21.6</v>
      </c>
      <c r="L2899" t="s">
        <v>228</v>
      </c>
      <c r="M2899" t="s">
        <v>198</v>
      </c>
      <c r="N2899" t="s">
        <v>199</v>
      </c>
      <c r="O2899">
        <v>0</v>
      </c>
      <c r="P2899" t="s">
        <v>200</v>
      </c>
      <c r="Q2899">
        <v>55707</v>
      </c>
      <c r="R2899" t="s">
        <v>201</v>
      </c>
      <c r="S2899" t="s">
        <v>202</v>
      </c>
      <c r="T2899" t="s">
        <v>203</v>
      </c>
      <c r="U2899" t="s">
        <v>4364</v>
      </c>
      <c r="V2899" t="s">
        <v>4365</v>
      </c>
      <c r="W2899" t="s">
        <v>658</v>
      </c>
    </row>
    <row r="2900" spans="1:23" x14ac:dyDescent="0.25">
      <c r="A2900" s="15">
        <v>43343</v>
      </c>
      <c r="B2900" t="s">
        <v>618</v>
      </c>
      <c r="C2900" t="s">
        <v>212</v>
      </c>
      <c r="E2900" t="s">
        <v>195</v>
      </c>
      <c r="F2900">
        <v>25.9</v>
      </c>
      <c r="G2900">
        <v>25.9</v>
      </c>
      <c r="H2900" t="s">
        <v>196</v>
      </c>
      <c r="I2900" t="s">
        <v>197</v>
      </c>
      <c r="J2900">
        <v>25.9</v>
      </c>
      <c r="K2900">
        <v>25.9</v>
      </c>
      <c r="L2900" t="s">
        <v>618</v>
      </c>
      <c r="M2900" t="s">
        <v>198</v>
      </c>
      <c r="N2900" t="s">
        <v>199</v>
      </c>
      <c r="O2900">
        <v>0</v>
      </c>
      <c r="P2900" t="s">
        <v>200</v>
      </c>
      <c r="Q2900">
        <v>55712</v>
      </c>
      <c r="R2900" t="s">
        <v>201</v>
      </c>
      <c r="S2900" t="s">
        <v>202</v>
      </c>
      <c r="T2900" t="s">
        <v>203</v>
      </c>
      <c r="U2900" t="s">
        <v>4366</v>
      </c>
      <c r="V2900" t="s">
        <v>4367</v>
      </c>
      <c r="W2900" t="s">
        <v>658</v>
      </c>
    </row>
    <row r="2901" spans="1:23" x14ac:dyDescent="0.25">
      <c r="A2901" s="15">
        <v>43343</v>
      </c>
      <c r="B2901" t="s">
        <v>285</v>
      </c>
      <c r="C2901" t="s">
        <v>212</v>
      </c>
      <c r="E2901" t="s">
        <v>195</v>
      </c>
      <c r="F2901">
        <v>29.6</v>
      </c>
      <c r="G2901">
        <v>29.6</v>
      </c>
      <c r="H2901" t="s">
        <v>196</v>
      </c>
      <c r="I2901" t="s">
        <v>197</v>
      </c>
      <c r="J2901">
        <v>29.6</v>
      </c>
      <c r="K2901">
        <v>29.6</v>
      </c>
      <c r="L2901" t="s">
        <v>285</v>
      </c>
      <c r="M2901" t="s">
        <v>198</v>
      </c>
      <c r="N2901" t="s">
        <v>199</v>
      </c>
      <c r="O2901">
        <v>0</v>
      </c>
      <c r="P2901" t="s">
        <v>200</v>
      </c>
      <c r="Q2901">
        <v>55713</v>
      </c>
      <c r="R2901" t="s">
        <v>201</v>
      </c>
      <c r="S2901" t="s">
        <v>202</v>
      </c>
      <c r="T2901" t="s">
        <v>203</v>
      </c>
      <c r="U2901" t="s">
        <v>4368</v>
      </c>
      <c r="V2901" t="s">
        <v>4369</v>
      </c>
      <c r="W2901" t="s">
        <v>658</v>
      </c>
    </row>
    <row r="2902" spans="1:23" x14ac:dyDescent="0.25">
      <c r="A2902" s="15">
        <v>43343</v>
      </c>
      <c r="B2902" t="s">
        <v>228</v>
      </c>
      <c r="C2902" t="s">
        <v>212</v>
      </c>
      <c r="E2902" t="s">
        <v>195</v>
      </c>
      <c r="F2902">
        <v>672.32</v>
      </c>
      <c r="G2902">
        <v>672.32</v>
      </c>
      <c r="H2902" t="s">
        <v>196</v>
      </c>
      <c r="I2902" t="s">
        <v>197</v>
      </c>
      <c r="J2902">
        <v>672.32</v>
      </c>
      <c r="K2902">
        <v>672.32</v>
      </c>
      <c r="L2902" t="s">
        <v>228</v>
      </c>
      <c r="M2902" t="s">
        <v>198</v>
      </c>
      <c r="N2902" t="s">
        <v>199</v>
      </c>
      <c r="O2902">
        <v>0</v>
      </c>
      <c r="P2902" t="s">
        <v>200</v>
      </c>
      <c r="Q2902">
        <v>55714</v>
      </c>
      <c r="R2902" t="s">
        <v>201</v>
      </c>
      <c r="S2902" t="s">
        <v>202</v>
      </c>
      <c r="T2902" t="s">
        <v>203</v>
      </c>
      <c r="U2902" t="s">
        <v>4370</v>
      </c>
      <c r="V2902" t="s">
        <v>4371</v>
      </c>
      <c r="W2902" t="s">
        <v>658</v>
      </c>
    </row>
    <row r="2903" spans="1:23" x14ac:dyDescent="0.25">
      <c r="A2903" s="15">
        <v>43343</v>
      </c>
      <c r="B2903" t="s">
        <v>228</v>
      </c>
      <c r="C2903" t="s">
        <v>212</v>
      </c>
      <c r="E2903" t="s">
        <v>195</v>
      </c>
      <c r="F2903">
        <v>-102.87</v>
      </c>
      <c r="G2903">
        <v>102.87</v>
      </c>
      <c r="H2903" t="s">
        <v>217</v>
      </c>
      <c r="I2903" t="s">
        <v>218</v>
      </c>
      <c r="J2903">
        <v>102.87</v>
      </c>
      <c r="K2903">
        <v>-102.87</v>
      </c>
      <c r="L2903" t="s">
        <v>228</v>
      </c>
      <c r="M2903" t="s">
        <v>198</v>
      </c>
      <c r="N2903" t="s">
        <v>199</v>
      </c>
      <c r="O2903">
        <v>0</v>
      </c>
      <c r="P2903" t="s">
        <v>200</v>
      </c>
      <c r="Q2903">
        <v>55715</v>
      </c>
      <c r="R2903" t="s">
        <v>201</v>
      </c>
      <c r="S2903" t="s">
        <v>202</v>
      </c>
      <c r="T2903" t="s">
        <v>203</v>
      </c>
      <c r="U2903" t="s">
        <v>4372</v>
      </c>
      <c r="V2903" t="s">
        <v>4373</v>
      </c>
      <c r="W2903" t="s">
        <v>658</v>
      </c>
    </row>
    <row r="2904" spans="1:23" x14ac:dyDescent="0.25">
      <c r="A2904" s="15">
        <v>43343</v>
      </c>
      <c r="B2904" t="s">
        <v>285</v>
      </c>
      <c r="C2904" t="s">
        <v>211</v>
      </c>
      <c r="E2904" t="s">
        <v>195</v>
      </c>
      <c r="F2904">
        <v>82.03</v>
      </c>
      <c r="G2904">
        <v>82.03</v>
      </c>
      <c r="H2904" t="s">
        <v>196</v>
      </c>
      <c r="I2904" t="s">
        <v>197</v>
      </c>
      <c r="J2904">
        <v>82.03</v>
      </c>
      <c r="K2904">
        <v>82.03</v>
      </c>
      <c r="L2904" t="s">
        <v>285</v>
      </c>
      <c r="M2904" t="s">
        <v>198</v>
      </c>
      <c r="N2904" t="s">
        <v>199</v>
      </c>
      <c r="O2904">
        <v>0</v>
      </c>
      <c r="P2904" t="s">
        <v>200</v>
      </c>
      <c r="Q2904">
        <v>55720</v>
      </c>
      <c r="R2904" t="s">
        <v>201</v>
      </c>
      <c r="S2904" t="s">
        <v>202</v>
      </c>
      <c r="T2904" t="s">
        <v>203</v>
      </c>
      <c r="U2904" t="s">
        <v>4374</v>
      </c>
      <c r="V2904" t="s">
        <v>4375</v>
      </c>
      <c r="W2904" t="s">
        <v>658</v>
      </c>
    </row>
    <row r="2905" spans="1:23" x14ac:dyDescent="0.25">
      <c r="A2905" s="15">
        <v>43343</v>
      </c>
      <c r="B2905" t="s">
        <v>285</v>
      </c>
      <c r="C2905" t="s">
        <v>211</v>
      </c>
      <c r="E2905" t="s">
        <v>195</v>
      </c>
      <c r="F2905">
        <v>373.36</v>
      </c>
      <c r="G2905">
        <v>373.36</v>
      </c>
      <c r="H2905" t="s">
        <v>196</v>
      </c>
      <c r="I2905" t="s">
        <v>197</v>
      </c>
      <c r="J2905">
        <v>373.36</v>
      </c>
      <c r="K2905">
        <v>373.36</v>
      </c>
      <c r="L2905" t="s">
        <v>285</v>
      </c>
      <c r="M2905" t="s">
        <v>198</v>
      </c>
      <c r="N2905" t="s">
        <v>199</v>
      </c>
      <c r="O2905">
        <v>0</v>
      </c>
      <c r="P2905" t="s">
        <v>200</v>
      </c>
      <c r="Q2905">
        <v>55721</v>
      </c>
      <c r="R2905" t="s">
        <v>201</v>
      </c>
      <c r="S2905" t="s">
        <v>202</v>
      </c>
      <c r="T2905" t="s">
        <v>203</v>
      </c>
      <c r="U2905" t="s">
        <v>4376</v>
      </c>
      <c r="V2905" t="s">
        <v>4377</v>
      </c>
      <c r="W2905" t="s">
        <v>658</v>
      </c>
    </row>
    <row r="2906" spans="1:23" x14ac:dyDescent="0.25">
      <c r="A2906" s="15">
        <v>43343</v>
      </c>
      <c r="B2906" t="s">
        <v>285</v>
      </c>
      <c r="C2906" t="s">
        <v>211</v>
      </c>
      <c r="E2906" t="s">
        <v>195</v>
      </c>
      <c r="F2906">
        <v>-301.14</v>
      </c>
      <c r="G2906">
        <v>301.14</v>
      </c>
      <c r="H2906" t="s">
        <v>217</v>
      </c>
      <c r="I2906" t="s">
        <v>218</v>
      </c>
      <c r="J2906">
        <v>301.14</v>
      </c>
      <c r="K2906">
        <v>-301.14</v>
      </c>
      <c r="L2906" t="s">
        <v>285</v>
      </c>
      <c r="M2906" t="s">
        <v>198</v>
      </c>
      <c r="N2906" t="s">
        <v>199</v>
      </c>
      <c r="O2906">
        <v>0</v>
      </c>
      <c r="P2906" t="s">
        <v>200</v>
      </c>
      <c r="Q2906">
        <v>55722</v>
      </c>
      <c r="R2906" t="s">
        <v>201</v>
      </c>
      <c r="S2906" t="s">
        <v>202</v>
      </c>
      <c r="T2906" t="s">
        <v>203</v>
      </c>
      <c r="U2906" t="s">
        <v>4378</v>
      </c>
      <c r="V2906" t="s">
        <v>4379</v>
      </c>
      <c r="W2906" t="s">
        <v>658</v>
      </c>
    </row>
    <row r="2907" spans="1:23" x14ac:dyDescent="0.25">
      <c r="A2907" s="15">
        <v>43343</v>
      </c>
      <c r="B2907" t="s">
        <v>285</v>
      </c>
      <c r="C2907" t="s">
        <v>208</v>
      </c>
      <c r="E2907" t="s">
        <v>195</v>
      </c>
      <c r="F2907">
        <v>652.34</v>
      </c>
      <c r="G2907">
        <v>652.34</v>
      </c>
      <c r="H2907" t="s">
        <v>196</v>
      </c>
      <c r="I2907" t="s">
        <v>197</v>
      </c>
      <c r="J2907">
        <v>652.34</v>
      </c>
      <c r="K2907">
        <v>652.34</v>
      </c>
      <c r="L2907" t="s">
        <v>285</v>
      </c>
      <c r="M2907" t="s">
        <v>198</v>
      </c>
      <c r="N2907" t="s">
        <v>199</v>
      </c>
      <c r="O2907">
        <v>0</v>
      </c>
      <c r="P2907" t="s">
        <v>200</v>
      </c>
      <c r="Q2907">
        <v>55725</v>
      </c>
      <c r="R2907" t="s">
        <v>201</v>
      </c>
      <c r="S2907" t="s">
        <v>202</v>
      </c>
      <c r="T2907" t="s">
        <v>203</v>
      </c>
      <c r="U2907" t="s">
        <v>4380</v>
      </c>
      <c r="V2907" t="s">
        <v>4381</v>
      </c>
      <c r="W2907" t="s">
        <v>658</v>
      </c>
    </row>
    <row r="2908" spans="1:23" x14ac:dyDescent="0.25">
      <c r="A2908" s="15">
        <v>43343</v>
      </c>
      <c r="B2908" t="s">
        <v>618</v>
      </c>
      <c r="C2908" t="s">
        <v>208</v>
      </c>
      <c r="E2908" t="s">
        <v>195</v>
      </c>
      <c r="F2908">
        <v>67.53</v>
      </c>
      <c r="G2908">
        <v>67.53</v>
      </c>
      <c r="H2908" t="s">
        <v>196</v>
      </c>
      <c r="I2908" t="s">
        <v>197</v>
      </c>
      <c r="J2908">
        <v>67.53</v>
      </c>
      <c r="K2908">
        <v>67.53</v>
      </c>
      <c r="L2908" t="s">
        <v>618</v>
      </c>
      <c r="M2908" t="s">
        <v>198</v>
      </c>
      <c r="N2908" t="s">
        <v>199</v>
      </c>
      <c r="O2908">
        <v>0</v>
      </c>
      <c r="P2908" t="s">
        <v>200</v>
      </c>
      <c r="Q2908">
        <v>55726</v>
      </c>
      <c r="R2908" t="s">
        <v>201</v>
      </c>
      <c r="S2908" t="s">
        <v>202</v>
      </c>
      <c r="T2908" t="s">
        <v>203</v>
      </c>
      <c r="U2908" t="s">
        <v>4380</v>
      </c>
      <c r="V2908" t="s">
        <v>4382</v>
      </c>
      <c r="W2908" t="s">
        <v>658</v>
      </c>
    </row>
    <row r="2909" spans="1:23" x14ac:dyDescent="0.25">
      <c r="A2909" s="15">
        <v>43343</v>
      </c>
      <c r="B2909" t="s">
        <v>285</v>
      </c>
      <c r="C2909" t="s">
        <v>208</v>
      </c>
      <c r="E2909" t="s">
        <v>195</v>
      </c>
      <c r="F2909">
        <v>33.340000000000003</v>
      </c>
      <c r="G2909">
        <v>33.340000000000003</v>
      </c>
      <c r="H2909" t="s">
        <v>196</v>
      </c>
      <c r="I2909" t="s">
        <v>197</v>
      </c>
      <c r="J2909">
        <v>33.340000000000003</v>
      </c>
      <c r="K2909">
        <v>33.340000000000003</v>
      </c>
      <c r="L2909" t="s">
        <v>285</v>
      </c>
      <c r="M2909" t="s">
        <v>198</v>
      </c>
      <c r="N2909" t="s">
        <v>199</v>
      </c>
      <c r="O2909">
        <v>0</v>
      </c>
      <c r="P2909" t="s">
        <v>200</v>
      </c>
      <c r="Q2909">
        <v>55727</v>
      </c>
      <c r="R2909" t="s">
        <v>201</v>
      </c>
      <c r="S2909" t="s">
        <v>202</v>
      </c>
      <c r="T2909" t="s">
        <v>203</v>
      </c>
      <c r="U2909" t="s">
        <v>4383</v>
      </c>
      <c r="V2909" t="s">
        <v>4384</v>
      </c>
      <c r="W2909" t="s">
        <v>658</v>
      </c>
    </row>
    <row r="2910" spans="1:23" x14ac:dyDescent="0.25">
      <c r="A2910" s="15">
        <v>43343</v>
      </c>
      <c r="B2910" t="s">
        <v>228</v>
      </c>
      <c r="C2910" t="s">
        <v>208</v>
      </c>
      <c r="E2910" t="s">
        <v>195</v>
      </c>
      <c r="F2910">
        <v>101.16</v>
      </c>
      <c r="G2910">
        <v>101.16</v>
      </c>
      <c r="H2910" t="s">
        <v>196</v>
      </c>
      <c r="I2910" t="s">
        <v>197</v>
      </c>
      <c r="J2910">
        <v>101.16</v>
      </c>
      <c r="K2910">
        <v>101.16</v>
      </c>
      <c r="L2910" t="s">
        <v>228</v>
      </c>
      <c r="M2910" t="s">
        <v>198</v>
      </c>
      <c r="N2910" t="s">
        <v>199</v>
      </c>
      <c r="O2910">
        <v>0</v>
      </c>
      <c r="P2910" t="s">
        <v>200</v>
      </c>
      <c r="Q2910">
        <v>55730</v>
      </c>
      <c r="R2910" t="s">
        <v>201</v>
      </c>
      <c r="S2910" t="s">
        <v>202</v>
      </c>
      <c r="T2910" t="s">
        <v>203</v>
      </c>
      <c r="U2910" t="s">
        <v>4385</v>
      </c>
      <c r="V2910" t="s">
        <v>4386</v>
      </c>
      <c r="W2910" t="s">
        <v>658</v>
      </c>
    </row>
    <row r="2911" spans="1:23" x14ac:dyDescent="0.25">
      <c r="A2911" s="15">
        <v>43343</v>
      </c>
      <c r="B2911" t="s">
        <v>228</v>
      </c>
      <c r="C2911" t="s">
        <v>208</v>
      </c>
      <c r="E2911" t="s">
        <v>195</v>
      </c>
      <c r="F2911">
        <v>155.97</v>
      </c>
      <c r="G2911">
        <v>155.97</v>
      </c>
      <c r="H2911" t="s">
        <v>196</v>
      </c>
      <c r="I2911" t="s">
        <v>197</v>
      </c>
      <c r="J2911">
        <v>155.97</v>
      </c>
      <c r="K2911">
        <v>155.97</v>
      </c>
      <c r="L2911" t="s">
        <v>228</v>
      </c>
      <c r="M2911" t="s">
        <v>198</v>
      </c>
      <c r="N2911" t="s">
        <v>199</v>
      </c>
      <c r="O2911">
        <v>0</v>
      </c>
      <c r="P2911" t="s">
        <v>200</v>
      </c>
      <c r="Q2911">
        <v>55731</v>
      </c>
      <c r="R2911" t="s">
        <v>201</v>
      </c>
      <c r="S2911" t="s">
        <v>202</v>
      </c>
      <c r="T2911" t="s">
        <v>203</v>
      </c>
      <c r="U2911" t="s">
        <v>4387</v>
      </c>
      <c r="V2911" t="s">
        <v>4388</v>
      </c>
      <c r="W2911" t="s">
        <v>658</v>
      </c>
    </row>
    <row r="2912" spans="1:23" x14ac:dyDescent="0.25">
      <c r="A2912" s="15">
        <v>43343</v>
      </c>
      <c r="B2912" t="s">
        <v>285</v>
      </c>
      <c r="C2912" t="s">
        <v>208</v>
      </c>
      <c r="E2912" t="s">
        <v>195</v>
      </c>
      <c r="F2912">
        <v>188.76</v>
      </c>
      <c r="G2912">
        <v>188.76</v>
      </c>
      <c r="H2912" t="s">
        <v>196</v>
      </c>
      <c r="I2912" t="s">
        <v>197</v>
      </c>
      <c r="J2912">
        <v>188.76</v>
      </c>
      <c r="K2912">
        <v>188.76</v>
      </c>
      <c r="L2912" t="s">
        <v>285</v>
      </c>
      <c r="M2912" t="s">
        <v>198</v>
      </c>
      <c r="N2912" t="s">
        <v>199</v>
      </c>
      <c r="O2912">
        <v>0</v>
      </c>
      <c r="P2912" t="s">
        <v>200</v>
      </c>
      <c r="Q2912">
        <v>55732</v>
      </c>
      <c r="R2912" t="s">
        <v>201</v>
      </c>
      <c r="S2912" t="s">
        <v>202</v>
      </c>
      <c r="T2912" t="s">
        <v>203</v>
      </c>
      <c r="U2912" t="s">
        <v>4389</v>
      </c>
      <c r="V2912" t="s">
        <v>4390</v>
      </c>
      <c r="W2912" t="s">
        <v>658</v>
      </c>
    </row>
    <row r="2913" spans="1:23" x14ac:dyDescent="0.25">
      <c r="A2913" s="15">
        <v>43343</v>
      </c>
      <c r="B2913" t="s">
        <v>285</v>
      </c>
      <c r="C2913" t="s">
        <v>208</v>
      </c>
      <c r="E2913" t="s">
        <v>195</v>
      </c>
      <c r="F2913">
        <v>-11.68</v>
      </c>
      <c r="G2913">
        <v>11.68</v>
      </c>
      <c r="H2913" t="s">
        <v>217</v>
      </c>
      <c r="I2913" t="s">
        <v>218</v>
      </c>
      <c r="J2913">
        <v>11.68</v>
      </c>
      <c r="K2913">
        <v>-11.68</v>
      </c>
      <c r="L2913" t="s">
        <v>285</v>
      </c>
      <c r="M2913" t="s">
        <v>198</v>
      </c>
      <c r="N2913" t="s">
        <v>199</v>
      </c>
      <c r="O2913">
        <v>0</v>
      </c>
      <c r="P2913" t="s">
        <v>200</v>
      </c>
      <c r="Q2913">
        <v>55733</v>
      </c>
      <c r="R2913" t="s">
        <v>201</v>
      </c>
      <c r="S2913" t="s">
        <v>202</v>
      </c>
      <c r="T2913" t="s">
        <v>203</v>
      </c>
      <c r="U2913" t="s">
        <v>4391</v>
      </c>
      <c r="V2913" t="s">
        <v>4392</v>
      </c>
      <c r="W2913" t="s">
        <v>658</v>
      </c>
    </row>
    <row r="2914" spans="1:23" x14ac:dyDescent="0.25">
      <c r="A2914" s="15">
        <v>43343</v>
      </c>
      <c r="B2914" t="s">
        <v>566</v>
      </c>
      <c r="C2914" t="s">
        <v>208</v>
      </c>
      <c r="E2914" t="s">
        <v>195</v>
      </c>
      <c r="F2914">
        <v>-83.02</v>
      </c>
      <c r="G2914">
        <v>83.02</v>
      </c>
      <c r="H2914" t="s">
        <v>217</v>
      </c>
      <c r="I2914" t="s">
        <v>197</v>
      </c>
      <c r="J2914">
        <v>83.02</v>
      </c>
      <c r="K2914">
        <v>-83.02</v>
      </c>
      <c r="L2914" t="s">
        <v>566</v>
      </c>
      <c r="M2914" t="s">
        <v>198</v>
      </c>
      <c r="N2914" t="s">
        <v>199</v>
      </c>
      <c r="O2914">
        <v>0</v>
      </c>
      <c r="P2914" t="s">
        <v>200</v>
      </c>
      <c r="Q2914">
        <v>55734</v>
      </c>
      <c r="R2914" t="s">
        <v>201</v>
      </c>
      <c r="S2914" t="s">
        <v>202</v>
      </c>
      <c r="T2914" t="s">
        <v>203</v>
      </c>
      <c r="U2914" t="s">
        <v>4393</v>
      </c>
      <c r="V2914" t="s">
        <v>4394</v>
      </c>
      <c r="W2914" t="s">
        <v>658</v>
      </c>
    </row>
    <row r="2915" spans="1:23" x14ac:dyDescent="0.25">
      <c r="A2915" s="15">
        <v>43343</v>
      </c>
      <c r="B2915" t="s">
        <v>285</v>
      </c>
      <c r="C2915" t="s">
        <v>208</v>
      </c>
      <c r="E2915" t="s">
        <v>195</v>
      </c>
      <c r="F2915">
        <v>3406.79</v>
      </c>
      <c r="G2915">
        <v>3406.79</v>
      </c>
      <c r="H2915" t="s">
        <v>196</v>
      </c>
      <c r="I2915" t="s">
        <v>197</v>
      </c>
      <c r="J2915">
        <v>3406.79</v>
      </c>
      <c r="K2915">
        <v>3406.79</v>
      </c>
      <c r="L2915" t="s">
        <v>285</v>
      </c>
      <c r="M2915" t="s">
        <v>198</v>
      </c>
      <c r="N2915" t="s">
        <v>199</v>
      </c>
      <c r="O2915">
        <v>0</v>
      </c>
      <c r="P2915" t="s">
        <v>200</v>
      </c>
      <c r="Q2915">
        <v>55736</v>
      </c>
      <c r="R2915" t="s">
        <v>201</v>
      </c>
      <c r="S2915" t="s">
        <v>202</v>
      </c>
      <c r="T2915" t="s">
        <v>203</v>
      </c>
      <c r="U2915" t="s">
        <v>4395</v>
      </c>
      <c r="V2915" t="s">
        <v>4396</v>
      </c>
      <c r="W2915" t="s">
        <v>658</v>
      </c>
    </row>
    <row r="2916" spans="1:23" x14ac:dyDescent="0.25">
      <c r="A2916" s="15">
        <v>43343</v>
      </c>
      <c r="B2916" t="s">
        <v>566</v>
      </c>
      <c r="C2916" t="s">
        <v>208</v>
      </c>
      <c r="E2916" t="s">
        <v>195</v>
      </c>
      <c r="F2916">
        <v>-1496.51</v>
      </c>
      <c r="G2916">
        <v>1496.51</v>
      </c>
      <c r="H2916" t="s">
        <v>217</v>
      </c>
      <c r="I2916" t="s">
        <v>197</v>
      </c>
      <c r="J2916">
        <v>1496.51</v>
      </c>
      <c r="K2916">
        <v>-1496.51</v>
      </c>
      <c r="L2916" t="s">
        <v>566</v>
      </c>
      <c r="M2916" t="s">
        <v>198</v>
      </c>
      <c r="N2916" t="s">
        <v>199</v>
      </c>
      <c r="O2916">
        <v>0</v>
      </c>
      <c r="P2916" t="s">
        <v>200</v>
      </c>
      <c r="Q2916">
        <v>55737</v>
      </c>
      <c r="R2916" t="s">
        <v>201</v>
      </c>
      <c r="S2916" t="s">
        <v>202</v>
      </c>
      <c r="T2916" t="s">
        <v>203</v>
      </c>
      <c r="U2916" t="s">
        <v>4397</v>
      </c>
      <c r="V2916" t="s">
        <v>4398</v>
      </c>
      <c r="W2916" t="s">
        <v>658</v>
      </c>
    </row>
    <row r="2917" spans="1:23" x14ac:dyDescent="0.25">
      <c r="A2917" s="15">
        <v>43343</v>
      </c>
      <c r="B2917" t="s">
        <v>228</v>
      </c>
      <c r="C2917" t="s">
        <v>208</v>
      </c>
      <c r="E2917" t="s">
        <v>195</v>
      </c>
      <c r="F2917">
        <v>38.64</v>
      </c>
      <c r="G2917">
        <v>38.64</v>
      </c>
      <c r="H2917" t="s">
        <v>196</v>
      </c>
      <c r="I2917" t="s">
        <v>197</v>
      </c>
      <c r="J2917">
        <v>38.64</v>
      </c>
      <c r="K2917">
        <v>38.64</v>
      </c>
      <c r="L2917" t="s">
        <v>228</v>
      </c>
      <c r="M2917" t="s">
        <v>198</v>
      </c>
      <c r="N2917" t="s">
        <v>199</v>
      </c>
      <c r="O2917">
        <v>0</v>
      </c>
      <c r="P2917" t="s">
        <v>200</v>
      </c>
      <c r="Q2917">
        <v>55738</v>
      </c>
      <c r="R2917" t="s">
        <v>201</v>
      </c>
      <c r="S2917" t="s">
        <v>202</v>
      </c>
      <c r="T2917" t="s">
        <v>203</v>
      </c>
      <c r="U2917" t="s">
        <v>4399</v>
      </c>
      <c r="V2917" t="s">
        <v>4400</v>
      </c>
      <c r="W2917" t="s">
        <v>658</v>
      </c>
    </row>
    <row r="2918" spans="1:23" x14ac:dyDescent="0.25">
      <c r="A2918" s="15">
        <v>43343</v>
      </c>
      <c r="B2918" t="s">
        <v>228</v>
      </c>
      <c r="C2918" t="s">
        <v>208</v>
      </c>
      <c r="E2918" t="s">
        <v>195</v>
      </c>
      <c r="F2918">
        <v>260</v>
      </c>
      <c r="G2918">
        <v>260</v>
      </c>
      <c r="H2918" t="s">
        <v>196</v>
      </c>
      <c r="I2918" t="s">
        <v>197</v>
      </c>
      <c r="J2918">
        <v>260</v>
      </c>
      <c r="K2918">
        <v>260</v>
      </c>
      <c r="L2918" t="s">
        <v>228</v>
      </c>
      <c r="M2918" t="s">
        <v>198</v>
      </c>
      <c r="N2918" t="s">
        <v>199</v>
      </c>
      <c r="O2918">
        <v>0</v>
      </c>
      <c r="P2918" t="s">
        <v>200</v>
      </c>
      <c r="Q2918">
        <v>55739</v>
      </c>
      <c r="R2918" t="s">
        <v>201</v>
      </c>
      <c r="S2918" t="s">
        <v>202</v>
      </c>
      <c r="T2918" t="s">
        <v>203</v>
      </c>
      <c r="U2918" t="s">
        <v>4401</v>
      </c>
      <c r="V2918" t="s">
        <v>4402</v>
      </c>
      <c r="W2918" t="s">
        <v>658</v>
      </c>
    </row>
    <row r="2919" spans="1:23" x14ac:dyDescent="0.25">
      <c r="A2919" s="15">
        <v>43343</v>
      </c>
      <c r="B2919" t="s">
        <v>228</v>
      </c>
      <c r="C2919" t="s">
        <v>208</v>
      </c>
      <c r="E2919" t="s">
        <v>195</v>
      </c>
      <c r="F2919">
        <v>-92.13</v>
      </c>
      <c r="G2919">
        <v>92.13</v>
      </c>
      <c r="H2919" t="s">
        <v>217</v>
      </c>
      <c r="I2919" t="s">
        <v>218</v>
      </c>
      <c r="J2919">
        <v>92.13</v>
      </c>
      <c r="K2919">
        <v>-92.13</v>
      </c>
      <c r="L2919" t="s">
        <v>228</v>
      </c>
      <c r="M2919" t="s">
        <v>198</v>
      </c>
      <c r="N2919" t="s">
        <v>199</v>
      </c>
      <c r="O2919">
        <v>0</v>
      </c>
      <c r="P2919" t="s">
        <v>200</v>
      </c>
      <c r="Q2919">
        <v>55740</v>
      </c>
      <c r="R2919" t="s">
        <v>201</v>
      </c>
      <c r="S2919" t="s">
        <v>202</v>
      </c>
      <c r="T2919" t="s">
        <v>203</v>
      </c>
      <c r="U2919" t="s">
        <v>4403</v>
      </c>
      <c r="V2919" t="s">
        <v>4404</v>
      </c>
      <c r="W2919" t="s">
        <v>658</v>
      </c>
    </row>
    <row r="2920" spans="1:23" x14ac:dyDescent="0.25">
      <c r="A2920" s="15">
        <v>43343</v>
      </c>
      <c r="B2920" t="s">
        <v>228</v>
      </c>
      <c r="C2920" t="s">
        <v>208</v>
      </c>
      <c r="E2920" t="s">
        <v>195</v>
      </c>
      <c r="F2920">
        <v>162.76</v>
      </c>
      <c r="G2920">
        <v>162.76</v>
      </c>
      <c r="H2920" t="s">
        <v>196</v>
      </c>
      <c r="I2920" t="s">
        <v>197</v>
      </c>
      <c r="J2920">
        <v>162.76</v>
      </c>
      <c r="K2920">
        <v>162.76</v>
      </c>
      <c r="L2920" t="s">
        <v>228</v>
      </c>
      <c r="M2920" t="s">
        <v>198</v>
      </c>
      <c r="N2920" t="s">
        <v>199</v>
      </c>
      <c r="O2920">
        <v>0</v>
      </c>
      <c r="P2920" t="s">
        <v>200</v>
      </c>
      <c r="Q2920">
        <v>55741</v>
      </c>
      <c r="R2920" t="s">
        <v>201</v>
      </c>
      <c r="S2920" t="s">
        <v>202</v>
      </c>
      <c r="T2920" t="s">
        <v>203</v>
      </c>
      <c r="U2920" t="s">
        <v>4405</v>
      </c>
      <c r="V2920" t="s">
        <v>4406</v>
      </c>
      <c r="W2920" t="s">
        <v>658</v>
      </c>
    </row>
    <row r="2921" spans="1:23" x14ac:dyDescent="0.25">
      <c r="A2921" s="15">
        <v>43343</v>
      </c>
      <c r="B2921" t="s">
        <v>490</v>
      </c>
      <c r="C2921" t="s">
        <v>207</v>
      </c>
      <c r="E2921" t="s">
        <v>195</v>
      </c>
      <c r="F2921">
        <v>235.8</v>
      </c>
      <c r="G2921">
        <v>235.8</v>
      </c>
      <c r="H2921" t="s">
        <v>196</v>
      </c>
      <c r="I2921" t="s">
        <v>197</v>
      </c>
      <c r="J2921">
        <v>235.8</v>
      </c>
      <c r="K2921">
        <v>235.8</v>
      </c>
      <c r="L2921" t="s">
        <v>490</v>
      </c>
      <c r="M2921" t="s">
        <v>198</v>
      </c>
      <c r="N2921" t="s">
        <v>199</v>
      </c>
      <c r="O2921">
        <v>0</v>
      </c>
      <c r="P2921" t="s">
        <v>200</v>
      </c>
      <c r="Q2921">
        <v>55759</v>
      </c>
      <c r="R2921" t="s">
        <v>201</v>
      </c>
      <c r="S2921" t="s">
        <v>202</v>
      </c>
      <c r="T2921" t="s">
        <v>203</v>
      </c>
      <c r="U2921" t="s">
        <v>4407</v>
      </c>
      <c r="V2921" t="s">
        <v>4408</v>
      </c>
      <c r="W2921" t="s">
        <v>658</v>
      </c>
    </row>
    <row r="2922" spans="1:23" x14ac:dyDescent="0.25">
      <c r="A2922" s="15">
        <v>43343</v>
      </c>
      <c r="B2922" t="s">
        <v>555</v>
      </c>
      <c r="C2922" t="s">
        <v>194</v>
      </c>
      <c r="E2922" t="s">
        <v>195</v>
      </c>
      <c r="F2922">
        <v>187.02</v>
      </c>
      <c r="G2922">
        <v>187.02</v>
      </c>
      <c r="H2922" t="s">
        <v>196</v>
      </c>
      <c r="I2922" t="s">
        <v>218</v>
      </c>
      <c r="J2922">
        <v>187.02</v>
      </c>
      <c r="K2922">
        <v>187.02</v>
      </c>
      <c r="L2922" t="s">
        <v>555</v>
      </c>
      <c r="M2922" t="s">
        <v>198</v>
      </c>
      <c r="N2922" t="s">
        <v>199</v>
      </c>
      <c r="O2922">
        <v>0</v>
      </c>
      <c r="P2922" t="s">
        <v>200</v>
      </c>
      <c r="Q2922">
        <v>55760</v>
      </c>
      <c r="R2922" t="s">
        <v>201</v>
      </c>
      <c r="S2922" t="s">
        <v>202</v>
      </c>
      <c r="T2922" t="s">
        <v>203</v>
      </c>
      <c r="U2922" t="s">
        <v>4409</v>
      </c>
      <c r="V2922" t="s">
        <v>4410</v>
      </c>
      <c r="W2922" t="s">
        <v>658</v>
      </c>
    </row>
    <row r="2923" spans="1:23" x14ac:dyDescent="0.25">
      <c r="A2923" s="15">
        <v>43343</v>
      </c>
      <c r="B2923" t="s">
        <v>225</v>
      </c>
      <c r="C2923" t="s">
        <v>194</v>
      </c>
      <c r="E2923" t="s">
        <v>195</v>
      </c>
      <c r="F2923">
        <v>293.45999999999998</v>
      </c>
      <c r="G2923">
        <v>293.45999999999998</v>
      </c>
      <c r="H2923" t="s">
        <v>196</v>
      </c>
      <c r="I2923" t="s">
        <v>197</v>
      </c>
      <c r="J2923">
        <v>293.45999999999998</v>
      </c>
      <c r="K2923">
        <v>293.45999999999998</v>
      </c>
      <c r="L2923" t="s">
        <v>225</v>
      </c>
      <c r="M2923" t="s">
        <v>198</v>
      </c>
      <c r="N2923" t="s">
        <v>199</v>
      </c>
      <c r="O2923">
        <v>0</v>
      </c>
      <c r="P2923" t="s">
        <v>200</v>
      </c>
      <c r="Q2923">
        <v>55769</v>
      </c>
      <c r="R2923" t="s">
        <v>201</v>
      </c>
      <c r="S2923" t="s">
        <v>202</v>
      </c>
      <c r="T2923" t="s">
        <v>203</v>
      </c>
      <c r="U2923" t="s">
        <v>4411</v>
      </c>
      <c r="V2923" t="s">
        <v>4412</v>
      </c>
      <c r="W2923" t="s">
        <v>658</v>
      </c>
    </row>
    <row r="2924" spans="1:23" x14ac:dyDescent="0.25">
      <c r="A2924" s="15">
        <v>43343</v>
      </c>
      <c r="B2924" t="s">
        <v>555</v>
      </c>
      <c r="C2924" t="s">
        <v>207</v>
      </c>
      <c r="E2924" t="s">
        <v>195</v>
      </c>
      <c r="F2924">
        <v>54.29</v>
      </c>
      <c r="G2924">
        <v>54.29</v>
      </c>
      <c r="H2924" t="s">
        <v>196</v>
      </c>
      <c r="I2924" t="s">
        <v>218</v>
      </c>
      <c r="J2924">
        <v>54.29</v>
      </c>
      <c r="K2924">
        <v>54.29</v>
      </c>
      <c r="L2924" t="s">
        <v>555</v>
      </c>
      <c r="M2924" t="s">
        <v>198</v>
      </c>
      <c r="N2924" t="s">
        <v>199</v>
      </c>
      <c r="O2924">
        <v>0</v>
      </c>
      <c r="P2924" t="s">
        <v>200</v>
      </c>
      <c r="Q2924">
        <v>55770</v>
      </c>
      <c r="R2924" t="s">
        <v>201</v>
      </c>
      <c r="S2924" t="s">
        <v>202</v>
      </c>
      <c r="T2924" t="s">
        <v>203</v>
      </c>
      <c r="U2924" t="s">
        <v>4413</v>
      </c>
      <c r="V2924" t="s">
        <v>4414</v>
      </c>
      <c r="W2924" t="s">
        <v>658</v>
      </c>
    </row>
    <row r="2925" spans="1:23" x14ac:dyDescent="0.25">
      <c r="A2925" s="15">
        <v>43343</v>
      </c>
      <c r="B2925" t="s">
        <v>490</v>
      </c>
      <c r="C2925" t="s">
        <v>194</v>
      </c>
      <c r="E2925" t="s">
        <v>195</v>
      </c>
      <c r="F2925">
        <v>1176.8</v>
      </c>
      <c r="G2925">
        <v>1176.8</v>
      </c>
      <c r="H2925" t="s">
        <v>196</v>
      </c>
      <c r="I2925" t="s">
        <v>197</v>
      </c>
      <c r="J2925">
        <v>1176.8</v>
      </c>
      <c r="K2925">
        <v>1176.8</v>
      </c>
      <c r="L2925" t="s">
        <v>490</v>
      </c>
      <c r="M2925" t="s">
        <v>198</v>
      </c>
      <c r="N2925" t="s">
        <v>199</v>
      </c>
      <c r="O2925">
        <v>0</v>
      </c>
      <c r="P2925" t="s">
        <v>200</v>
      </c>
      <c r="Q2925">
        <v>55772</v>
      </c>
      <c r="R2925" t="s">
        <v>201</v>
      </c>
      <c r="S2925" t="s">
        <v>202</v>
      </c>
      <c r="T2925" t="s">
        <v>203</v>
      </c>
      <c r="U2925" t="s">
        <v>4415</v>
      </c>
      <c r="V2925" t="s">
        <v>4416</v>
      </c>
      <c r="W2925" t="s">
        <v>658</v>
      </c>
    </row>
    <row r="2926" spans="1:23" x14ac:dyDescent="0.25">
      <c r="A2926" s="15">
        <v>43343</v>
      </c>
      <c r="B2926" t="s">
        <v>458</v>
      </c>
      <c r="C2926" t="s">
        <v>194</v>
      </c>
      <c r="E2926" t="s">
        <v>195</v>
      </c>
      <c r="F2926">
        <v>425</v>
      </c>
      <c r="G2926">
        <v>425</v>
      </c>
      <c r="H2926" t="s">
        <v>196</v>
      </c>
      <c r="I2926" t="s">
        <v>197</v>
      </c>
      <c r="J2926">
        <v>425</v>
      </c>
      <c r="K2926">
        <v>425</v>
      </c>
      <c r="L2926" t="s">
        <v>458</v>
      </c>
      <c r="M2926" t="s">
        <v>198</v>
      </c>
      <c r="N2926" t="s">
        <v>199</v>
      </c>
      <c r="O2926">
        <v>0</v>
      </c>
      <c r="P2926" t="s">
        <v>200</v>
      </c>
      <c r="Q2926">
        <v>55773</v>
      </c>
      <c r="R2926" t="s">
        <v>201</v>
      </c>
      <c r="S2926" t="s">
        <v>202</v>
      </c>
      <c r="T2926" t="s">
        <v>203</v>
      </c>
      <c r="U2926" t="s">
        <v>4417</v>
      </c>
      <c r="V2926" t="s">
        <v>4418</v>
      </c>
      <c r="W2926" t="s">
        <v>658</v>
      </c>
    </row>
    <row r="2927" spans="1:23" x14ac:dyDescent="0.25">
      <c r="A2927" s="15">
        <v>43343</v>
      </c>
      <c r="B2927" t="s">
        <v>490</v>
      </c>
      <c r="C2927" t="s">
        <v>194</v>
      </c>
      <c r="E2927" t="s">
        <v>195</v>
      </c>
      <c r="F2927">
        <v>1735.65</v>
      </c>
      <c r="G2927">
        <v>1735.65</v>
      </c>
      <c r="H2927" t="s">
        <v>196</v>
      </c>
      <c r="I2927" t="s">
        <v>197</v>
      </c>
      <c r="J2927">
        <v>1735.65</v>
      </c>
      <c r="K2927">
        <v>1735.65</v>
      </c>
      <c r="L2927" t="s">
        <v>490</v>
      </c>
      <c r="M2927" t="s">
        <v>198</v>
      </c>
      <c r="N2927" t="s">
        <v>199</v>
      </c>
      <c r="O2927">
        <v>0</v>
      </c>
      <c r="P2927" t="s">
        <v>200</v>
      </c>
      <c r="Q2927">
        <v>55774</v>
      </c>
      <c r="R2927" t="s">
        <v>201</v>
      </c>
      <c r="S2927" t="s">
        <v>202</v>
      </c>
      <c r="T2927" t="s">
        <v>203</v>
      </c>
      <c r="U2927" t="s">
        <v>4419</v>
      </c>
      <c r="V2927" t="s">
        <v>4420</v>
      </c>
      <c r="W2927" t="s">
        <v>658</v>
      </c>
    </row>
    <row r="2928" spans="1:23" x14ac:dyDescent="0.25">
      <c r="A2928" s="15">
        <v>43343</v>
      </c>
      <c r="B2928" t="s">
        <v>490</v>
      </c>
      <c r="C2928" t="s">
        <v>194</v>
      </c>
      <c r="E2928" t="s">
        <v>195</v>
      </c>
      <c r="F2928">
        <v>416.5</v>
      </c>
      <c r="G2928">
        <v>416.5</v>
      </c>
      <c r="H2928" t="s">
        <v>196</v>
      </c>
      <c r="I2928" t="s">
        <v>197</v>
      </c>
      <c r="J2928">
        <v>416.5</v>
      </c>
      <c r="K2928">
        <v>416.5</v>
      </c>
      <c r="L2928" t="s">
        <v>490</v>
      </c>
      <c r="M2928" t="s">
        <v>198</v>
      </c>
      <c r="N2928" t="s">
        <v>199</v>
      </c>
      <c r="O2928">
        <v>0</v>
      </c>
      <c r="P2928" t="s">
        <v>200</v>
      </c>
      <c r="Q2928">
        <v>55775</v>
      </c>
      <c r="R2928" t="s">
        <v>201</v>
      </c>
      <c r="S2928" t="s">
        <v>202</v>
      </c>
      <c r="T2928" t="s">
        <v>203</v>
      </c>
      <c r="U2928" t="s">
        <v>4421</v>
      </c>
      <c r="V2928" t="s">
        <v>4422</v>
      </c>
      <c r="W2928" t="s">
        <v>658</v>
      </c>
    </row>
    <row r="2929" spans="1:23" x14ac:dyDescent="0.25">
      <c r="A2929" s="15">
        <v>43343</v>
      </c>
      <c r="B2929" t="s">
        <v>490</v>
      </c>
      <c r="C2929" t="s">
        <v>194</v>
      </c>
      <c r="E2929" t="s">
        <v>195</v>
      </c>
      <c r="F2929">
        <v>936</v>
      </c>
      <c r="G2929">
        <v>936</v>
      </c>
      <c r="H2929" t="s">
        <v>196</v>
      </c>
      <c r="I2929" t="s">
        <v>197</v>
      </c>
      <c r="J2929">
        <v>936</v>
      </c>
      <c r="K2929">
        <v>936</v>
      </c>
      <c r="L2929" t="s">
        <v>490</v>
      </c>
      <c r="M2929" t="s">
        <v>198</v>
      </c>
      <c r="N2929" t="s">
        <v>199</v>
      </c>
      <c r="O2929">
        <v>0</v>
      </c>
      <c r="P2929" t="s">
        <v>200</v>
      </c>
      <c r="Q2929">
        <v>55776</v>
      </c>
      <c r="R2929" t="s">
        <v>201</v>
      </c>
      <c r="S2929" t="s">
        <v>202</v>
      </c>
      <c r="T2929" t="s">
        <v>203</v>
      </c>
      <c r="U2929" t="s">
        <v>4423</v>
      </c>
      <c r="V2929" t="s">
        <v>4424</v>
      </c>
      <c r="W2929" t="s">
        <v>658</v>
      </c>
    </row>
    <row r="2930" spans="1:23" x14ac:dyDescent="0.25">
      <c r="A2930" s="15">
        <v>43343</v>
      </c>
      <c r="B2930" t="s">
        <v>490</v>
      </c>
      <c r="C2930" t="s">
        <v>194</v>
      </c>
      <c r="E2930" t="s">
        <v>195</v>
      </c>
      <c r="F2930">
        <v>1461</v>
      </c>
      <c r="G2930">
        <v>1461</v>
      </c>
      <c r="H2930" t="s">
        <v>196</v>
      </c>
      <c r="I2930" t="s">
        <v>197</v>
      </c>
      <c r="J2930">
        <v>1461</v>
      </c>
      <c r="K2930">
        <v>1461</v>
      </c>
      <c r="L2930" t="s">
        <v>490</v>
      </c>
      <c r="M2930" t="s">
        <v>198</v>
      </c>
      <c r="N2930" t="s">
        <v>199</v>
      </c>
      <c r="O2930">
        <v>0</v>
      </c>
      <c r="P2930" t="s">
        <v>200</v>
      </c>
      <c r="Q2930">
        <v>55777</v>
      </c>
      <c r="R2930" t="s">
        <v>201</v>
      </c>
      <c r="S2930" t="s">
        <v>202</v>
      </c>
      <c r="T2930" t="s">
        <v>203</v>
      </c>
      <c r="U2930" t="s">
        <v>4425</v>
      </c>
      <c r="V2930" t="s">
        <v>4426</v>
      </c>
      <c r="W2930" t="s">
        <v>658</v>
      </c>
    </row>
    <row r="2931" spans="1:23" x14ac:dyDescent="0.25">
      <c r="A2931" s="15">
        <v>43343</v>
      </c>
      <c r="B2931" t="s">
        <v>490</v>
      </c>
      <c r="C2931" t="s">
        <v>194</v>
      </c>
      <c r="E2931" t="s">
        <v>195</v>
      </c>
      <c r="F2931">
        <v>626</v>
      </c>
      <c r="G2931">
        <v>626</v>
      </c>
      <c r="H2931" t="s">
        <v>196</v>
      </c>
      <c r="I2931" t="s">
        <v>197</v>
      </c>
      <c r="J2931">
        <v>626</v>
      </c>
      <c r="K2931">
        <v>626</v>
      </c>
      <c r="L2931" t="s">
        <v>490</v>
      </c>
      <c r="M2931" t="s">
        <v>198</v>
      </c>
      <c r="N2931" t="s">
        <v>199</v>
      </c>
      <c r="O2931">
        <v>0</v>
      </c>
      <c r="P2931" t="s">
        <v>200</v>
      </c>
      <c r="Q2931">
        <v>55778</v>
      </c>
      <c r="R2931" t="s">
        <v>201</v>
      </c>
      <c r="S2931" t="s">
        <v>202</v>
      </c>
      <c r="T2931" t="s">
        <v>203</v>
      </c>
      <c r="U2931" t="s">
        <v>4427</v>
      </c>
      <c r="V2931" t="s">
        <v>4428</v>
      </c>
      <c r="W2931" t="s">
        <v>658</v>
      </c>
    </row>
    <row r="2932" spans="1:23" x14ac:dyDescent="0.25">
      <c r="A2932" s="15">
        <v>43343</v>
      </c>
      <c r="B2932" t="s">
        <v>285</v>
      </c>
      <c r="C2932" t="s">
        <v>208</v>
      </c>
      <c r="E2932" t="s">
        <v>195</v>
      </c>
      <c r="F2932">
        <v>152</v>
      </c>
      <c r="G2932">
        <v>152</v>
      </c>
      <c r="H2932" t="s">
        <v>196</v>
      </c>
      <c r="I2932" t="s">
        <v>197</v>
      </c>
      <c r="J2932">
        <v>152</v>
      </c>
      <c r="K2932">
        <v>152</v>
      </c>
      <c r="L2932" t="s">
        <v>285</v>
      </c>
      <c r="M2932" t="s">
        <v>198</v>
      </c>
      <c r="N2932" t="s">
        <v>199</v>
      </c>
      <c r="O2932">
        <v>0</v>
      </c>
      <c r="P2932" t="s">
        <v>200</v>
      </c>
      <c r="Q2932">
        <v>55788</v>
      </c>
      <c r="R2932" t="s">
        <v>201</v>
      </c>
      <c r="S2932" t="s">
        <v>202</v>
      </c>
      <c r="T2932" t="s">
        <v>203</v>
      </c>
      <c r="U2932" t="s">
        <v>4429</v>
      </c>
      <c r="V2932" t="s">
        <v>4430</v>
      </c>
      <c r="W2932" t="s">
        <v>658</v>
      </c>
    </row>
    <row r="2933" spans="1:23" x14ac:dyDescent="0.25">
      <c r="A2933" s="15">
        <v>43343</v>
      </c>
      <c r="B2933" t="s">
        <v>285</v>
      </c>
      <c r="C2933" t="s">
        <v>208</v>
      </c>
      <c r="E2933" t="s">
        <v>195</v>
      </c>
      <c r="F2933">
        <v>-152</v>
      </c>
      <c r="G2933">
        <v>152</v>
      </c>
      <c r="H2933" t="s">
        <v>217</v>
      </c>
      <c r="I2933" t="s">
        <v>218</v>
      </c>
      <c r="J2933">
        <v>152</v>
      </c>
      <c r="K2933">
        <v>-152</v>
      </c>
      <c r="L2933" t="s">
        <v>285</v>
      </c>
      <c r="M2933" t="s">
        <v>198</v>
      </c>
      <c r="N2933" t="s">
        <v>199</v>
      </c>
      <c r="O2933">
        <v>0</v>
      </c>
      <c r="P2933" t="s">
        <v>200</v>
      </c>
      <c r="Q2933">
        <v>55789</v>
      </c>
      <c r="R2933" t="s">
        <v>201</v>
      </c>
      <c r="S2933" t="s">
        <v>202</v>
      </c>
      <c r="T2933" t="s">
        <v>203</v>
      </c>
      <c r="U2933" t="s">
        <v>4431</v>
      </c>
      <c r="V2933" t="s">
        <v>4432</v>
      </c>
      <c r="W2933" t="s">
        <v>658</v>
      </c>
    </row>
    <row r="2934" spans="1:23" x14ac:dyDescent="0.25">
      <c r="A2934" s="15">
        <v>43343</v>
      </c>
      <c r="B2934" t="s">
        <v>228</v>
      </c>
      <c r="C2934" t="s">
        <v>208</v>
      </c>
      <c r="E2934" t="s">
        <v>195</v>
      </c>
      <c r="F2934">
        <v>46.75</v>
      </c>
      <c r="G2934">
        <v>46.75</v>
      </c>
      <c r="H2934" t="s">
        <v>196</v>
      </c>
      <c r="I2934" t="s">
        <v>197</v>
      </c>
      <c r="J2934">
        <v>46.75</v>
      </c>
      <c r="K2934">
        <v>46.75</v>
      </c>
      <c r="L2934" t="s">
        <v>228</v>
      </c>
      <c r="M2934" t="s">
        <v>198</v>
      </c>
      <c r="N2934" t="s">
        <v>199</v>
      </c>
      <c r="O2934">
        <v>0</v>
      </c>
      <c r="P2934" t="s">
        <v>200</v>
      </c>
      <c r="Q2934">
        <v>55790</v>
      </c>
      <c r="R2934" t="s">
        <v>201</v>
      </c>
      <c r="S2934" t="s">
        <v>202</v>
      </c>
      <c r="T2934" t="s">
        <v>203</v>
      </c>
      <c r="U2934" t="s">
        <v>4433</v>
      </c>
      <c r="V2934" t="s">
        <v>4434</v>
      </c>
      <c r="W2934" t="s">
        <v>658</v>
      </c>
    </row>
    <row r="2935" spans="1:23" x14ac:dyDescent="0.25">
      <c r="A2935" s="15">
        <v>43343</v>
      </c>
      <c r="B2935" t="s">
        <v>228</v>
      </c>
      <c r="C2935" t="s">
        <v>208</v>
      </c>
      <c r="E2935" t="s">
        <v>195</v>
      </c>
      <c r="F2935">
        <v>40.65</v>
      </c>
      <c r="G2935">
        <v>40.65</v>
      </c>
      <c r="H2935" t="s">
        <v>196</v>
      </c>
      <c r="I2935" t="s">
        <v>197</v>
      </c>
      <c r="J2935">
        <v>40.65</v>
      </c>
      <c r="K2935">
        <v>40.65</v>
      </c>
      <c r="L2935" t="s">
        <v>228</v>
      </c>
      <c r="M2935" t="s">
        <v>198</v>
      </c>
      <c r="N2935" t="s">
        <v>199</v>
      </c>
      <c r="O2935">
        <v>0</v>
      </c>
      <c r="P2935" t="s">
        <v>200</v>
      </c>
      <c r="Q2935">
        <v>55791</v>
      </c>
      <c r="R2935" t="s">
        <v>201</v>
      </c>
      <c r="S2935" t="s">
        <v>202</v>
      </c>
      <c r="T2935" t="s">
        <v>203</v>
      </c>
      <c r="U2935" t="s">
        <v>4435</v>
      </c>
      <c r="V2935" t="s">
        <v>4436</v>
      </c>
      <c r="W2935" t="s">
        <v>658</v>
      </c>
    </row>
    <row r="2936" spans="1:23" x14ac:dyDescent="0.25">
      <c r="A2936" s="15">
        <v>43343</v>
      </c>
      <c r="B2936" t="s">
        <v>228</v>
      </c>
      <c r="C2936" t="s">
        <v>208</v>
      </c>
      <c r="E2936" t="s">
        <v>195</v>
      </c>
      <c r="F2936">
        <v>803.45</v>
      </c>
      <c r="G2936">
        <v>803.45</v>
      </c>
      <c r="H2936" t="s">
        <v>196</v>
      </c>
      <c r="I2936" t="s">
        <v>197</v>
      </c>
      <c r="J2936">
        <v>803.45</v>
      </c>
      <c r="K2936">
        <v>803.45</v>
      </c>
      <c r="L2936" t="s">
        <v>228</v>
      </c>
      <c r="M2936" t="s">
        <v>198</v>
      </c>
      <c r="N2936" t="s">
        <v>199</v>
      </c>
      <c r="O2936">
        <v>0</v>
      </c>
      <c r="P2936" t="s">
        <v>200</v>
      </c>
      <c r="Q2936">
        <v>55792</v>
      </c>
      <c r="R2936" t="s">
        <v>201</v>
      </c>
      <c r="S2936" t="s">
        <v>202</v>
      </c>
      <c r="T2936" t="s">
        <v>203</v>
      </c>
      <c r="U2936" t="s">
        <v>4437</v>
      </c>
      <c r="V2936" t="s">
        <v>4438</v>
      </c>
      <c r="W2936" t="s">
        <v>658</v>
      </c>
    </row>
    <row r="2937" spans="1:23" x14ac:dyDescent="0.25">
      <c r="A2937" s="15">
        <v>43343</v>
      </c>
      <c r="B2937" t="s">
        <v>560</v>
      </c>
      <c r="C2937" t="s">
        <v>208</v>
      </c>
      <c r="E2937" t="s">
        <v>195</v>
      </c>
      <c r="F2937">
        <v>52.05</v>
      </c>
      <c r="G2937">
        <v>52.05</v>
      </c>
      <c r="H2937" t="s">
        <v>196</v>
      </c>
      <c r="I2937" t="s">
        <v>197</v>
      </c>
      <c r="J2937">
        <v>52.05</v>
      </c>
      <c r="K2937">
        <v>52.05</v>
      </c>
      <c r="L2937" t="s">
        <v>560</v>
      </c>
      <c r="M2937" t="s">
        <v>198</v>
      </c>
      <c r="N2937" t="s">
        <v>199</v>
      </c>
      <c r="O2937">
        <v>0</v>
      </c>
      <c r="P2937" t="s">
        <v>200</v>
      </c>
      <c r="Q2937">
        <v>55793</v>
      </c>
      <c r="R2937" t="s">
        <v>201</v>
      </c>
      <c r="S2937" t="s">
        <v>202</v>
      </c>
      <c r="T2937" t="s">
        <v>203</v>
      </c>
      <c r="U2937" t="s">
        <v>4437</v>
      </c>
      <c r="V2937" t="s">
        <v>4439</v>
      </c>
      <c r="W2937" t="s">
        <v>658</v>
      </c>
    </row>
    <row r="2938" spans="1:23" x14ac:dyDescent="0.25">
      <c r="A2938" s="15">
        <v>43343</v>
      </c>
      <c r="B2938" t="s">
        <v>228</v>
      </c>
      <c r="C2938" t="s">
        <v>208</v>
      </c>
      <c r="E2938" t="s">
        <v>195</v>
      </c>
      <c r="F2938">
        <v>122.59</v>
      </c>
      <c r="G2938">
        <v>122.59</v>
      </c>
      <c r="H2938" t="s">
        <v>196</v>
      </c>
      <c r="I2938" t="s">
        <v>197</v>
      </c>
      <c r="J2938">
        <v>122.59</v>
      </c>
      <c r="K2938">
        <v>122.59</v>
      </c>
      <c r="L2938" t="s">
        <v>228</v>
      </c>
      <c r="M2938" t="s">
        <v>198</v>
      </c>
      <c r="N2938" t="s">
        <v>199</v>
      </c>
      <c r="O2938">
        <v>0</v>
      </c>
      <c r="P2938" t="s">
        <v>200</v>
      </c>
      <c r="Q2938">
        <v>55810</v>
      </c>
      <c r="R2938" t="s">
        <v>201</v>
      </c>
      <c r="S2938" t="s">
        <v>202</v>
      </c>
      <c r="T2938" t="s">
        <v>203</v>
      </c>
      <c r="U2938" t="s">
        <v>4440</v>
      </c>
      <c r="V2938" t="s">
        <v>4441</v>
      </c>
      <c r="W2938" t="s">
        <v>658</v>
      </c>
    </row>
    <row r="2939" spans="1:23" x14ac:dyDescent="0.25">
      <c r="A2939" s="15">
        <v>43343</v>
      </c>
      <c r="B2939" t="s">
        <v>228</v>
      </c>
      <c r="C2939" t="s">
        <v>211</v>
      </c>
      <c r="E2939" t="s">
        <v>195</v>
      </c>
      <c r="F2939">
        <v>52.55</v>
      </c>
      <c r="G2939">
        <v>52.55</v>
      </c>
      <c r="H2939" t="s">
        <v>196</v>
      </c>
      <c r="I2939" t="s">
        <v>197</v>
      </c>
      <c r="J2939">
        <v>52.55</v>
      </c>
      <c r="K2939">
        <v>52.55</v>
      </c>
      <c r="L2939" t="s">
        <v>228</v>
      </c>
      <c r="M2939" t="s">
        <v>198</v>
      </c>
      <c r="N2939" t="s">
        <v>199</v>
      </c>
      <c r="O2939">
        <v>0</v>
      </c>
      <c r="P2939" t="s">
        <v>200</v>
      </c>
      <c r="Q2939">
        <v>55811</v>
      </c>
      <c r="R2939" t="s">
        <v>201</v>
      </c>
      <c r="S2939" t="s">
        <v>202</v>
      </c>
      <c r="T2939" t="s">
        <v>203</v>
      </c>
      <c r="U2939" t="s">
        <v>4442</v>
      </c>
      <c r="V2939" t="s">
        <v>4443</v>
      </c>
      <c r="W2939" t="s">
        <v>658</v>
      </c>
    </row>
    <row r="2940" spans="1:23" x14ac:dyDescent="0.25">
      <c r="A2940" s="15">
        <v>43343</v>
      </c>
      <c r="B2940" t="s">
        <v>228</v>
      </c>
      <c r="C2940" t="s">
        <v>211</v>
      </c>
      <c r="E2940" t="s">
        <v>195</v>
      </c>
      <c r="F2940">
        <v>14.85</v>
      </c>
      <c r="G2940">
        <v>14.85</v>
      </c>
      <c r="H2940" t="s">
        <v>196</v>
      </c>
      <c r="I2940" t="s">
        <v>197</v>
      </c>
      <c r="J2940">
        <v>14.85</v>
      </c>
      <c r="K2940">
        <v>14.85</v>
      </c>
      <c r="L2940" t="s">
        <v>228</v>
      </c>
      <c r="M2940" t="s">
        <v>198</v>
      </c>
      <c r="N2940" t="s">
        <v>199</v>
      </c>
      <c r="O2940">
        <v>0</v>
      </c>
      <c r="P2940" t="s">
        <v>200</v>
      </c>
      <c r="Q2940">
        <v>56060</v>
      </c>
      <c r="R2940" t="s">
        <v>201</v>
      </c>
      <c r="S2940" t="s">
        <v>202</v>
      </c>
      <c r="T2940" t="s">
        <v>203</v>
      </c>
      <c r="U2940" t="s">
        <v>4444</v>
      </c>
      <c r="V2940" t="s">
        <v>4445</v>
      </c>
      <c r="W2940" t="s">
        <v>658</v>
      </c>
    </row>
    <row r="2941" spans="1:23" x14ac:dyDescent="0.25">
      <c r="A2941" s="15">
        <v>43343</v>
      </c>
      <c r="B2941" t="s">
        <v>560</v>
      </c>
      <c r="C2941" t="s">
        <v>211</v>
      </c>
      <c r="E2941" t="s">
        <v>195</v>
      </c>
      <c r="F2941">
        <v>18.45</v>
      </c>
      <c r="G2941">
        <v>18.45</v>
      </c>
      <c r="H2941" t="s">
        <v>196</v>
      </c>
      <c r="I2941" t="s">
        <v>197</v>
      </c>
      <c r="J2941">
        <v>18.45</v>
      </c>
      <c r="K2941">
        <v>18.45</v>
      </c>
      <c r="L2941" t="s">
        <v>560</v>
      </c>
      <c r="M2941" t="s">
        <v>198</v>
      </c>
      <c r="N2941" t="s">
        <v>199</v>
      </c>
      <c r="O2941">
        <v>0</v>
      </c>
      <c r="P2941" t="s">
        <v>200</v>
      </c>
      <c r="Q2941">
        <v>56061</v>
      </c>
      <c r="R2941" t="s">
        <v>201</v>
      </c>
      <c r="S2941" t="s">
        <v>202</v>
      </c>
      <c r="T2941" t="s">
        <v>203</v>
      </c>
      <c r="U2941" t="s">
        <v>4444</v>
      </c>
      <c r="V2941" t="s">
        <v>4446</v>
      </c>
      <c r="W2941" t="s">
        <v>658</v>
      </c>
    </row>
    <row r="2942" spans="1:23" x14ac:dyDescent="0.25">
      <c r="A2942" s="15">
        <v>43343</v>
      </c>
      <c r="B2942" t="s">
        <v>228</v>
      </c>
      <c r="C2942" t="s">
        <v>211</v>
      </c>
      <c r="E2942" t="s">
        <v>195</v>
      </c>
      <c r="F2942">
        <v>1336.7</v>
      </c>
      <c r="G2942">
        <v>1336.7</v>
      </c>
      <c r="H2942" t="s">
        <v>196</v>
      </c>
      <c r="I2942" t="s">
        <v>197</v>
      </c>
      <c r="J2942">
        <v>1336.7</v>
      </c>
      <c r="K2942">
        <v>1336.7</v>
      </c>
      <c r="L2942" t="s">
        <v>228</v>
      </c>
      <c r="M2942" t="s">
        <v>198</v>
      </c>
      <c r="N2942" t="s">
        <v>199</v>
      </c>
      <c r="O2942">
        <v>0</v>
      </c>
      <c r="P2942" t="s">
        <v>200</v>
      </c>
      <c r="Q2942">
        <v>56063</v>
      </c>
      <c r="R2942" t="s">
        <v>201</v>
      </c>
      <c r="S2942" t="s">
        <v>202</v>
      </c>
      <c r="T2942" t="s">
        <v>203</v>
      </c>
      <c r="U2942" t="s">
        <v>4447</v>
      </c>
      <c r="V2942" t="s">
        <v>4448</v>
      </c>
      <c r="W2942" t="s">
        <v>658</v>
      </c>
    </row>
    <row r="2943" spans="1:23" x14ac:dyDescent="0.25">
      <c r="A2943" s="15">
        <v>43343</v>
      </c>
      <c r="B2943" t="s">
        <v>228</v>
      </c>
      <c r="C2943" t="s">
        <v>211</v>
      </c>
      <c r="E2943" t="s">
        <v>195</v>
      </c>
      <c r="F2943">
        <v>1582.11</v>
      </c>
      <c r="G2943">
        <v>1582.11</v>
      </c>
      <c r="H2943" t="s">
        <v>196</v>
      </c>
      <c r="I2943" t="s">
        <v>197</v>
      </c>
      <c r="J2943">
        <v>1582.11</v>
      </c>
      <c r="K2943">
        <v>1582.11</v>
      </c>
      <c r="L2943" t="s">
        <v>228</v>
      </c>
      <c r="M2943" t="s">
        <v>198</v>
      </c>
      <c r="N2943" t="s">
        <v>199</v>
      </c>
      <c r="O2943">
        <v>0</v>
      </c>
      <c r="P2943" t="s">
        <v>200</v>
      </c>
      <c r="Q2943">
        <v>56066</v>
      </c>
      <c r="R2943" t="s">
        <v>201</v>
      </c>
      <c r="S2943" t="s">
        <v>202</v>
      </c>
      <c r="T2943" t="s">
        <v>203</v>
      </c>
      <c r="U2943" t="s">
        <v>4449</v>
      </c>
      <c r="V2943" t="s">
        <v>4450</v>
      </c>
      <c r="W2943" t="s">
        <v>658</v>
      </c>
    </row>
    <row r="2944" spans="1:23" x14ac:dyDescent="0.25">
      <c r="A2944" s="15">
        <v>43343</v>
      </c>
      <c r="B2944" t="s">
        <v>560</v>
      </c>
      <c r="C2944" t="s">
        <v>211</v>
      </c>
      <c r="E2944" t="s">
        <v>195</v>
      </c>
      <c r="F2944">
        <v>1304.47</v>
      </c>
      <c r="G2944">
        <v>1304.47</v>
      </c>
      <c r="H2944" t="s">
        <v>196</v>
      </c>
      <c r="I2944" t="s">
        <v>197</v>
      </c>
      <c r="J2944">
        <v>1304.47</v>
      </c>
      <c r="K2944">
        <v>1304.47</v>
      </c>
      <c r="L2944" t="s">
        <v>560</v>
      </c>
      <c r="M2944" t="s">
        <v>198</v>
      </c>
      <c r="N2944" t="s">
        <v>199</v>
      </c>
      <c r="O2944">
        <v>0</v>
      </c>
      <c r="P2944" t="s">
        <v>200</v>
      </c>
      <c r="Q2944">
        <v>56067</v>
      </c>
      <c r="R2944" t="s">
        <v>201</v>
      </c>
      <c r="S2944" t="s">
        <v>202</v>
      </c>
      <c r="T2944" t="s">
        <v>203</v>
      </c>
      <c r="U2944" t="s">
        <v>4449</v>
      </c>
      <c r="V2944" t="s">
        <v>4451</v>
      </c>
      <c r="W2944" t="s">
        <v>658</v>
      </c>
    </row>
    <row r="2945" spans="1:23" x14ac:dyDescent="0.25">
      <c r="A2945" s="15">
        <v>43343</v>
      </c>
      <c r="B2945" t="s">
        <v>228</v>
      </c>
      <c r="C2945" t="s">
        <v>212</v>
      </c>
      <c r="E2945" t="s">
        <v>195</v>
      </c>
      <c r="F2945">
        <v>44.2</v>
      </c>
      <c r="G2945">
        <v>44.2</v>
      </c>
      <c r="H2945" t="s">
        <v>196</v>
      </c>
      <c r="I2945" t="s">
        <v>197</v>
      </c>
      <c r="J2945">
        <v>44.2</v>
      </c>
      <c r="K2945">
        <v>44.2</v>
      </c>
      <c r="L2945" t="s">
        <v>228</v>
      </c>
      <c r="M2945" t="s">
        <v>198</v>
      </c>
      <c r="N2945" t="s">
        <v>199</v>
      </c>
      <c r="O2945">
        <v>0</v>
      </c>
      <c r="P2945" t="s">
        <v>200</v>
      </c>
      <c r="Q2945">
        <v>56068</v>
      </c>
      <c r="R2945" t="s">
        <v>201</v>
      </c>
      <c r="S2945" t="s">
        <v>202</v>
      </c>
      <c r="T2945" t="s">
        <v>203</v>
      </c>
      <c r="U2945" t="s">
        <v>4452</v>
      </c>
      <c r="V2945" t="s">
        <v>4453</v>
      </c>
      <c r="W2945" t="s">
        <v>658</v>
      </c>
    </row>
    <row r="2946" spans="1:23" x14ac:dyDescent="0.25">
      <c r="A2946" s="15">
        <v>43343</v>
      </c>
      <c r="B2946" t="s">
        <v>228</v>
      </c>
      <c r="C2946" t="s">
        <v>212</v>
      </c>
      <c r="E2946" t="s">
        <v>195</v>
      </c>
      <c r="F2946">
        <v>195.54</v>
      </c>
      <c r="G2946">
        <v>195.54</v>
      </c>
      <c r="H2946" t="s">
        <v>196</v>
      </c>
      <c r="I2946" t="s">
        <v>197</v>
      </c>
      <c r="J2946">
        <v>195.54</v>
      </c>
      <c r="K2946">
        <v>195.54</v>
      </c>
      <c r="L2946" t="s">
        <v>228</v>
      </c>
      <c r="M2946" t="s">
        <v>198</v>
      </c>
      <c r="N2946" t="s">
        <v>199</v>
      </c>
      <c r="O2946">
        <v>0</v>
      </c>
      <c r="P2946" t="s">
        <v>200</v>
      </c>
      <c r="Q2946">
        <v>56069</v>
      </c>
      <c r="R2946" t="s">
        <v>201</v>
      </c>
      <c r="S2946" t="s">
        <v>202</v>
      </c>
      <c r="T2946" t="s">
        <v>203</v>
      </c>
      <c r="U2946" t="s">
        <v>4454</v>
      </c>
      <c r="V2946" t="s">
        <v>4455</v>
      </c>
      <c r="W2946" t="s">
        <v>658</v>
      </c>
    </row>
    <row r="2947" spans="1:23" x14ac:dyDescent="0.25">
      <c r="A2947" s="15">
        <v>43343</v>
      </c>
      <c r="B2947" t="s">
        <v>228</v>
      </c>
      <c r="C2947" t="s">
        <v>212</v>
      </c>
      <c r="E2947" t="s">
        <v>195</v>
      </c>
      <c r="F2947">
        <v>59.74</v>
      </c>
      <c r="G2947">
        <v>59.74</v>
      </c>
      <c r="H2947" t="s">
        <v>196</v>
      </c>
      <c r="I2947" t="s">
        <v>197</v>
      </c>
      <c r="J2947">
        <v>59.74</v>
      </c>
      <c r="K2947">
        <v>59.74</v>
      </c>
      <c r="L2947" t="s">
        <v>228</v>
      </c>
      <c r="M2947" t="s">
        <v>198</v>
      </c>
      <c r="N2947" t="s">
        <v>199</v>
      </c>
      <c r="O2947">
        <v>0</v>
      </c>
      <c r="P2947" t="s">
        <v>200</v>
      </c>
      <c r="Q2947">
        <v>56070</v>
      </c>
      <c r="R2947" t="s">
        <v>201</v>
      </c>
      <c r="S2947" t="s">
        <v>202</v>
      </c>
      <c r="T2947" t="s">
        <v>203</v>
      </c>
      <c r="U2947" t="s">
        <v>4456</v>
      </c>
      <c r="V2947" t="s">
        <v>4457</v>
      </c>
      <c r="W2947" t="s">
        <v>658</v>
      </c>
    </row>
    <row r="2948" spans="1:23" x14ac:dyDescent="0.25">
      <c r="A2948" s="15">
        <v>43343</v>
      </c>
      <c r="B2948" t="s">
        <v>228</v>
      </c>
      <c r="C2948" t="s">
        <v>212</v>
      </c>
      <c r="E2948" t="s">
        <v>195</v>
      </c>
      <c r="F2948">
        <v>73.25</v>
      </c>
      <c r="G2948">
        <v>73.25</v>
      </c>
      <c r="H2948" t="s">
        <v>196</v>
      </c>
      <c r="I2948" t="s">
        <v>197</v>
      </c>
      <c r="J2948">
        <v>73.25</v>
      </c>
      <c r="K2948">
        <v>73.25</v>
      </c>
      <c r="L2948" t="s">
        <v>228</v>
      </c>
      <c r="M2948" t="s">
        <v>198</v>
      </c>
      <c r="N2948" t="s">
        <v>199</v>
      </c>
      <c r="O2948">
        <v>0</v>
      </c>
      <c r="P2948" t="s">
        <v>200</v>
      </c>
      <c r="Q2948">
        <v>56071</v>
      </c>
      <c r="R2948" t="s">
        <v>201</v>
      </c>
      <c r="S2948" t="s">
        <v>202</v>
      </c>
      <c r="T2948" t="s">
        <v>203</v>
      </c>
      <c r="U2948" t="s">
        <v>4458</v>
      </c>
      <c r="V2948" t="s">
        <v>4459</v>
      </c>
      <c r="W2948" t="s">
        <v>658</v>
      </c>
    </row>
    <row r="2949" spans="1:23" x14ac:dyDescent="0.25">
      <c r="A2949" s="15">
        <v>43343</v>
      </c>
      <c r="B2949" t="s">
        <v>193</v>
      </c>
      <c r="C2949" t="s">
        <v>207</v>
      </c>
      <c r="E2949" t="s">
        <v>195</v>
      </c>
      <c r="F2949">
        <v>24.59</v>
      </c>
      <c r="G2949">
        <v>24.59</v>
      </c>
      <c r="H2949" t="s">
        <v>196</v>
      </c>
      <c r="I2949" t="s">
        <v>197</v>
      </c>
      <c r="J2949">
        <v>24.59</v>
      </c>
      <c r="K2949">
        <v>24.59</v>
      </c>
      <c r="L2949" t="s">
        <v>193</v>
      </c>
      <c r="M2949" t="s">
        <v>198</v>
      </c>
      <c r="N2949" t="s">
        <v>199</v>
      </c>
      <c r="O2949">
        <v>0</v>
      </c>
      <c r="P2949" t="s">
        <v>200</v>
      </c>
      <c r="Q2949">
        <v>56085</v>
      </c>
      <c r="R2949" t="s">
        <v>201</v>
      </c>
      <c r="S2949" t="s">
        <v>202</v>
      </c>
      <c r="T2949" t="s">
        <v>203</v>
      </c>
      <c r="U2949" t="s">
        <v>4460</v>
      </c>
      <c r="V2949" t="s">
        <v>4461</v>
      </c>
      <c r="W2949" t="s">
        <v>658</v>
      </c>
    </row>
    <row r="2950" spans="1:23" x14ac:dyDescent="0.25">
      <c r="A2950" s="15">
        <v>43343</v>
      </c>
      <c r="B2950" t="s">
        <v>310</v>
      </c>
      <c r="C2950" t="s">
        <v>208</v>
      </c>
      <c r="E2950" t="s">
        <v>195</v>
      </c>
      <c r="F2950">
        <v>0.01</v>
      </c>
      <c r="G2950">
        <v>0.01</v>
      </c>
      <c r="H2950" t="s">
        <v>196</v>
      </c>
      <c r="I2950" t="s">
        <v>197</v>
      </c>
      <c r="J2950">
        <v>0.01</v>
      </c>
      <c r="K2950">
        <v>0.01</v>
      </c>
      <c r="L2950" t="s">
        <v>310</v>
      </c>
      <c r="M2950" t="s">
        <v>198</v>
      </c>
      <c r="N2950" t="s">
        <v>307</v>
      </c>
      <c r="O2950">
        <v>0</v>
      </c>
      <c r="P2950" t="s">
        <v>200</v>
      </c>
      <c r="Q2950">
        <v>56092</v>
      </c>
      <c r="R2950" t="s">
        <v>201</v>
      </c>
      <c r="S2950" t="s">
        <v>202</v>
      </c>
      <c r="T2950" t="s">
        <v>203</v>
      </c>
      <c r="U2950" t="s">
        <v>4462</v>
      </c>
      <c r="V2950" t="s">
        <v>4463</v>
      </c>
      <c r="W2950" t="s">
        <v>658</v>
      </c>
    </row>
    <row r="2951" spans="1:23" x14ac:dyDescent="0.25">
      <c r="A2951" s="15">
        <v>43343</v>
      </c>
      <c r="B2951" t="s">
        <v>475</v>
      </c>
      <c r="C2951" t="s">
        <v>194</v>
      </c>
      <c r="E2951" t="s">
        <v>195</v>
      </c>
      <c r="F2951">
        <v>721.75</v>
      </c>
      <c r="G2951">
        <v>721.75</v>
      </c>
      <c r="H2951" t="s">
        <v>196</v>
      </c>
      <c r="I2951" t="s">
        <v>197</v>
      </c>
      <c r="J2951">
        <v>721.75</v>
      </c>
      <c r="K2951">
        <v>721.75</v>
      </c>
      <c r="L2951" t="s">
        <v>475</v>
      </c>
      <c r="M2951" t="s">
        <v>198</v>
      </c>
      <c r="N2951" t="s">
        <v>199</v>
      </c>
      <c r="O2951">
        <v>0</v>
      </c>
      <c r="P2951" t="s">
        <v>200</v>
      </c>
      <c r="Q2951">
        <v>56105</v>
      </c>
      <c r="R2951" t="s">
        <v>201</v>
      </c>
      <c r="S2951" t="s">
        <v>202</v>
      </c>
      <c r="T2951" t="s">
        <v>203</v>
      </c>
      <c r="U2951" t="s">
        <v>4464</v>
      </c>
      <c r="V2951" t="s">
        <v>4465</v>
      </c>
      <c r="W2951" t="s">
        <v>658</v>
      </c>
    </row>
    <row r="2952" spans="1:23" x14ac:dyDescent="0.25">
      <c r="A2952" s="15">
        <v>43343</v>
      </c>
      <c r="B2952" t="s">
        <v>193</v>
      </c>
      <c r="C2952" t="s">
        <v>194</v>
      </c>
      <c r="E2952" t="s">
        <v>195</v>
      </c>
      <c r="F2952">
        <v>250.02</v>
      </c>
      <c r="G2952">
        <v>250.02</v>
      </c>
      <c r="H2952" t="s">
        <v>196</v>
      </c>
      <c r="I2952" t="s">
        <v>197</v>
      </c>
      <c r="J2952">
        <v>250.02</v>
      </c>
      <c r="K2952">
        <v>250.02</v>
      </c>
      <c r="L2952" t="s">
        <v>193</v>
      </c>
      <c r="M2952" t="s">
        <v>198</v>
      </c>
      <c r="N2952" t="s">
        <v>199</v>
      </c>
      <c r="O2952">
        <v>0</v>
      </c>
      <c r="P2952" t="s">
        <v>200</v>
      </c>
      <c r="Q2952">
        <v>55764</v>
      </c>
      <c r="R2952" t="s">
        <v>201</v>
      </c>
      <c r="S2952" t="s">
        <v>202</v>
      </c>
      <c r="T2952" t="s">
        <v>203</v>
      </c>
      <c r="U2952" t="s">
        <v>4466</v>
      </c>
      <c r="V2952" t="s">
        <v>4467</v>
      </c>
      <c r="W2952" t="s">
        <v>658</v>
      </c>
    </row>
    <row r="2953" spans="1:23" x14ac:dyDescent="0.25">
      <c r="A2953" s="15">
        <v>43344</v>
      </c>
      <c r="B2953" t="s">
        <v>193</v>
      </c>
      <c r="C2953" t="s">
        <v>194</v>
      </c>
      <c r="E2953" t="s">
        <v>195</v>
      </c>
      <c r="F2953">
        <v>420.05</v>
      </c>
      <c r="G2953">
        <v>420.05</v>
      </c>
      <c r="H2953" t="s">
        <v>196</v>
      </c>
      <c r="I2953" t="s">
        <v>197</v>
      </c>
      <c r="J2953">
        <v>420.05</v>
      </c>
      <c r="K2953">
        <v>420.05</v>
      </c>
      <c r="L2953" t="s">
        <v>193</v>
      </c>
      <c r="M2953" t="s">
        <v>198</v>
      </c>
      <c r="N2953" t="s">
        <v>199</v>
      </c>
      <c r="O2953">
        <v>0</v>
      </c>
      <c r="P2953" t="s">
        <v>200</v>
      </c>
      <c r="Q2953">
        <v>55744</v>
      </c>
      <c r="R2953" t="s">
        <v>201</v>
      </c>
      <c r="S2953" t="s">
        <v>202</v>
      </c>
      <c r="T2953" t="s">
        <v>203</v>
      </c>
      <c r="U2953" t="s">
        <v>4468</v>
      </c>
      <c r="V2953" t="s">
        <v>4469</v>
      </c>
      <c r="W2953" t="s">
        <v>658</v>
      </c>
    </row>
    <row r="2954" spans="1:23" x14ac:dyDescent="0.25">
      <c r="A2954" s="15">
        <v>43344</v>
      </c>
      <c r="B2954" t="s">
        <v>193</v>
      </c>
      <c r="C2954" t="s">
        <v>207</v>
      </c>
      <c r="E2954" t="s">
        <v>195</v>
      </c>
      <c r="F2954">
        <v>420.04</v>
      </c>
      <c r="G2954">
        <v>420.04</v>
      </c>
      <c r="H2954" t="s">
        <v>196</v>
      </c>
      <c r="I2954" t="s">
        <v>197</v>
      </c>
      <c r="J2954">
        <v>420.04</v>
      </c>
      <c r="K2954">
        <v>420.04</v>
      </c>
      <c r="L2954" t="s">
        <v>193</v>
      </c>
      <c r="M2954" t="s">
        <v>198</v>
      </c>
      <c r="N2954" t="s">
        <v>199</v>
      </c>
      <c r="O2954">
        <v>0</v>
      </c>
      <c r="P2954" t="s">
        <v>200</v>
      </c>
      <c r="Q2954">
        <v>55744</v>
      </c>
      <c r="R2954" t="s">
        <v>201</v>
      </c>
      <c r="S2954" t="s">
        <v>202</v>
      </c>
      <c r="T2954" t="s">
        <v>203</v>
      </c>
      <c r="U2954" t="s">
        <v>4468</v>
      </c>
      <c r="V2954" t="s">
        <v>4469</v>
      </c>
      <c r="W2954" t="s">
        <v>658</v>
      </c>
    </row>
    <row r="2955" spans="1:23" x14ac:dyDescent="0.25">
      <c r="A2955" s="15">
        <v>43344</v>
      </c>
      <c r="B2955" t="s">
        <v>193</v>
      </c>
      <c r="C2955" t="s">
        <v>208</v>
      </c>
      <c r="E2955" t="s">
        <v>195</v>
      </c>
      <c r="F2955">
        <v>313.39</v>
      </c>
      <c r="G2955">
        <v>313.39</v>
      </c>
      <c r="H2955" t="s">
        <v>196</v>
      </c>
      <c r="I2955" t="s">
        <v>197</v>
      </c>
      <c r="J2955">
        <v>313.39</v>
      </c>
      <c r="K2955">
        <v>313.39</v>
      </c>
      <c r="L2955" t="s">
        <v>193</v>
      </c>
      <c r="M2955" t="s">
        <v>198</v>
      </c>
      <c r="N2955" t="s">
        <v>199</v>
      </c>
      <c r="O2955">
        <v>0</v>
      </c>
      <c r="P2955" t="s">
        <v>200</v>
      </c>
      <c r="Q2955">
        <v>55745</v>
      </c>
      <c r="R2955" t="s">
        <v>201</v>
      </c>
      <c r="S2955" t="s">
        <v>202</v>
      </c>
      <c r="T2955" t="s">
        <v>203</v>
      </c>
      <c r="U2955" t="s">
        <v>4470</v>
      </c>
      <c r="V2955" t="s">
        <v>4471</v>
      </c>
      <c r="W2955" t="s">
        <v>658</v>
      </c>
    </row>
    <row r="2956" spans="1:23" x14ac:dyDescent="0.25">
      <c r="A2956" s="15">
        <v>43344</v>
      </c>
      <c r="B2956" t="s">
        <v>193</v>
      </c>
      <c r="C2956" t="s">
        <v>211</v>
      </c>
      <c r="E2956" t="s">
        <v>195</v>
      </c>
      <c r="F2956">
        <v>313.39</v>
      </c>
      <c r="G2956">
        <v>313.39</v>
      </c>
      <c r="H2956" t="s">
        <v>196</v>
      </c>
      <c r="I2956" t="s">
        <v>197</v>
      </c>
      <c r="J2956">
        <v>313.39</v>
      </c>
      <c r="K2956">
        <v>313.39</v>
      </c>
      <c r="L2956" t="s">
        <v>193</v>
      </c>
      <c r="M2956" t="s">
        <v>198</v>
      </c>
      <c r="N2956" t="s">
        <v>199</v>
      </c>
      <c r="O2956">
        <v>0</v>
      </c>
      <c r="P2956" t="s">
        <v>200</v>
      </c>
      <c r="Q2956">
        <v>55745</v>
      </c>
      <c r="R2956" t="s">
        <v>201</v>
      </c>
      <c r="S2956" t="s">
        <v>202</v>
      </c>
      <c r="T2956" t="s">
        <v>203</v>
      </c>
      <c r="U2956" t="s">
        <v>4470</v>
      </c>
      <c r="V2956" t="s">
        <v>4471</v>
      </c>
      <c r="W2956" t="s">
        <v>658</v>
      </c>
    </row>
    <row r="2957" spans="1:23" x14ac:dyDescent="0.25">
      <c r="A2957" s="15">
        <v>43344</v>
      </c>
      <c r="B2957" t="s">
        <v>193</v>
      </c>
      <c r="C2957" t="s">
        <v>212</v>
      </c>
      <c r="E2957" t="s">
        <v>195</v>
      </c>
      <c r="F2957">
        <v>313.38</v>
      </c>
      <c r="G2957">
        <v>313.38</v>
      </c>
      <c r="H2957" t="s">
        <v>196</v>
      </c>
      <c r="I2957" t="s">
        <v>197</v>
      </c>
      <c r="J2957">
        <v>313.38</v>
      </c>
      <c r="K2957">
        <v>313.38</v>
      </c>
      <c r="L2957" t="s">
        <v>193</v>
      </c>
      <c r="M2957" t="s">
        <v>198</v>
      </c>
      <c r="N2957" t="s">
        <v>199</v>
      </c>
      <c r="O2957">
        <v>0</v>
      </c>
      <c r="P2957" t="s">
        <v>200</v>
      </c>
      <c r="Q2957">
        <v>55745</v>
      </c>
      <c r="R2957" t="s">
        <v>201</v>
      </c>
      <c r="S2957" t="s">
        <v>202</v>
      </c>
      <c r="T2957" t="s">
        <v>203</v>
      </c>
      <c r="U2957" t="s">
        <v>4470</v>
      </c>
      <c r="V2957" t="s">
        <v>4471</v>
      </c>
      <c r="W2957" t="s">
        <v>658</v>
      </c>
    </row>
    <row r="2958" spans="1:23" x14ac:dyDescent="0.25">
      <c r="A2958" s="15">
        <v>43344</v>
      </c>
      <c r="B2958" t="s">
        <v>213</v>
      </c>
      <c r="C2958" t="s">
        <v>208</v>
      </c>
      <c r="E2958" t="s">
        <v>195</v>
      </c>
      <c r="F2958">
        <v>9.41</v>
      </c>
      <c r="G2958">
        <v>9.41</v>
      </c>
      <c r="H2958" t="s">
        <v>196</v>
      </c>
      <c r="I2958" t="s">
        <v>197</v>
      </c>
      <c r="J2958">
        <v>9.41</v>
      </c>
      <c r="K2958">
        <v>9.41</v>
      </c>
      <c r="L2958" t="s">
        <v>213</v>
      </c>
      <c r="M2958" t="s">
        <v>198</v>
      </c>
      <c r="N2958" t="s">
        <v>199</v>
      </c>
      <c r="O2958">
        <v>0</v>
      </c>
      <c r="P2958" t="s">
        <v>200</v>
      </c>
      <c r="Q2958">
        <v>56083</v>
      </c>
      <c r="R2958" t="s">
        <v>201</v>
      </c>
      <c r="S2958" t="s">
        <v>202</v>
      </c>
      <c r="T2958" t="s">
        <v>203</v>
      </c>
      <c r="U2958" t="s">
        <v>4472</v>
      </c>
      <c r="V2958" t="s">
        <v>4473</v>
      </c>
      <c r="W2958" t="s">
        <v>658</v>
      </c>
    </row>
    <row r="2959" spans="1:23" x14ac:dyDescent="0.25">
      <c r="A2959" s="15">
        <v>43344</v>
      </c>
      <c r="B2959" t="s">
        <v>213</v>
      </c>
      <c r="C2959" t="s">
        <v>194</v>
      </c>
      <c r="E2959" t="s">
        <v>195</v>
      </c>
      <c r="F2959">
        <v>11.3</v>
      </c>
      <c r="G2959">
        <v>11.3</v>
      </c>
      <c r="H2959" t="s">
        <v>196</v>
      </c>
      <c r="I2959" t="s">
        <v>197</v>
      </c>
      <c r="J2959">
        <v>11.3</v>
      </c>
      <c r="K2959">
        <v>11.3</v>
      </c>
      <c r="L2959" t="s">
        <v>213</v>
      </c>
      <c r="M2959" t="s">
        <v>198</v>
      </c>
      <c r="N2959" t="s">
        <v>199</v>
      </c>
      <c r="O2959">
        <v>0</v>
      </c>
      <c r="P2959" t="s">
        <v>200</v>
      </c>
      <c r="Q2959">
        <v>56084</v>
      </c>
      <c r="R2959" t="s">
        <v>201</v>
      </c>
      <c r="S2959" t="s">
        <v>202</v>
      </c>
      <c r="T2959" t="s">
        <v>203</v>
      </c>
      <c r="U2959" t="s">
        <v>4472</v>
      </c>
      <c r="V2959" t="s">
        <v>4474</v>
      </c>
      <c r="W2959" t="s">
        <v>658</v>
      </c>
    </row>
    <row r="2960" spans="1:23" x14ac:dyDescent="0.25">
      <c r="A2960" s="15">
        <v>43344</v>
      </c>
      <c r="B2960" t="s">
        <v>213</v>
      </c>
      <c r="C2960" t="s">
        <v>211</v>
      </c>
      <c r="E2960" t="s">
        <v>195</v>
      </c>
      <c r="F2960">
        <v>9.41</v>
      </c>
      <c r="G2960">
        <v>9.41</v>
      </c>
      <c r="H2960" t="s">
        <v>196</v>
      </c>
      <c r="I2960" t="s">
        <v>197</v>
      </c>
      <c r="J2960">
        <v>9.41</v>
      </c>
      <c r="K2960">
        <v>9.41</v>
      </c>
      <c r="L2960" t="s">
        <v>213</v>
      </c>
      <c r="M2960" t="s">
        <v>198</v>
      </c>
      <c r="N2960" t="s">
        <v>199</v>
      </c>
      <c r="O2960">
        <v>0</v>
      </c>
      <c r="P2960" t="s">
        <v>200</v>
      </c>
      <c r="Q2960">
        <v>56083</v>
      </c>
      <c r="R2960" t="s">
        <v>201</v>
      </c>
      <c r="S2960" t="s">
        <v>202</v>
      </c>
      <c r="T2960" t="s">
        <v>203</v>
      </c>
      <c r="U2960" t="s">
        <v>4472</v>
      </c>
      <c r="V2960" t="s">
        <v>4473</v>
      </c>
      <c r="W2960" t="s">
        <v>658</v>
      </c>
    </row>
    <row r="2961" spans="1:23" x14ac:dyDescent="0.25">
      <c r="A2961" s="15">
        <v>43344</v>
      </c>
      <c r="B2961" t="s">
        <v>213</v>
      </c>
      <c r="C2961" t="s">
        <v>212</v>
      </c>
      <c r="E2961" t="s">
        <v>195</v>
      </c>
      <c r="F2961">
        <v>9.41</v>
      </c>
      <c r="G2961">
        <v>9.41</v>
      </c>
      <c r="H2961" t="s">
        <v>196</v>
      </c>
      <c r="I2961" t="s">
        <v>197</v>
      </c>
      <c r="J2961">
        <v>9.41</v>
      </c>
      <c r="K2961">
        <v>9.41</v>
      </c>
      <c r="L2961" t="s">
        <v>213</v>
      </c>
      <c r="M2961" t="s">
        <v>198</v>
      </c>
      <c r="N2961" t="s">
        <v>199</v>
      </c>
      <c r="O2961">
        <v>0</v>
      </c>
      <c r="P2961" t="s">
        <v>200</v>
      </c>
      <c r="Q2961">
        <v>56083</v>
      </c>
      <c r="R2961" t="s">
        <v>201</v>
      </c>
      <c r="S2961" t="s">
        <v>202</v>
      </c>
      <c r="T2961" t="s">
        <v>203</v>
      </c>
      <c r="U2961" t="s">
        <v>4472</v>
      </c>
      <c r="V2961" t="s">
        <v>4473</v>
      </c>
      <c r="W2961" t="s">
        <v>658</v>
      </c>
    </row>
    <row r="2962" spans="1:23" x14ac:dyDescent="0.25">
      <c r="A2962" s="15">
        <v>43344</v>
      </c>
      <c r="B2962" t="s">
        <v>213</v>
      </c>
      <c r="C2962" t="s">
        <v>207</v>
      </c>
      <c r="E2962" t="s">
        <v>195</v>
      </c>
      <c r="F2962">
        <v>11.3</v>
      </c>
      <c r="G2962">
        <v>11.3</v>
      </c>
      <c r="H2962" t="s">
        <v>196</v>
      </c>
      <c r="I2962" t="s">
        <v>197</v>
      </c>
      <c r="J2962">
        <v>11.3</v>
      </c>
      <c r="K2962">
        <v>11.3</v>
      </c>
      <c r="L2962" t="s">
        <v>213</v>
      </c>
      <c r="M2962" t="s">
        <v>198</v>
      </c>
      <c r="N2962" t="s">
        <v>199</v>
      </c>
      <c r="O2962">
        <v>0</v>
      </c>
      <c r="P2962" t="s">
        <v>200</v>
      </c>
      <c r="Q2962">
        <v>56084</v>
      </c>
      <c r="R2962" t="s">
        <v>201</v>
      </c>
      <c r="S2962" t="s">
        <v>202</v>
      </c>
      <c r="T2962" t="s">
        <v>203</v>
      </c>
      <c r="U2962" t="s">
        <v>4472</v>
      </c>
      <c r="V2962" t="s">
        <v>4474</v>
      </c>
      <c r="W2962" t="s">
        <v>658</v>
      </c>
    </row>
    <row r="2963" spans="1:23" x14ac:dyDescent="0.25">
      <c r="A2963" s="15">
        <v>43344</v>
      </c>
      <c r="B2963" t="s">
        <v>228</v>
      </c>
      <c r="C2963" t="s">
        <v>212</v>
      </c>
      <c r="E2963" t="s">
        <v>195</v>
      </c>
      <c r="F2963">
        <v>410.34</v>
      </c>
      <c r="G2963">
        <v>410.34</v>
      </c>
      <c r="H2963" t="s">
        <v>196</v>
      </c>
      <c r="I2963" t="s">
        <v>197</v>
      </c>
      <c r="J2963">
        <v>410.34</v>
      </c>
      <c r="K2963">
        <v>410.34</v>
      </c>
      <c r="L2963" t="s">
        <v>228</v>
      </c>
      <c r="M2963" t="s">
        <v>198</v>
      </c>
      <c r="N2963" t="s">
        <v>199</v>
      </c>
      <c r="O2963">
        <v>0</v>
      </c>
      <c r="P2963" t="s">
        <v>200</v>
      </c>
      <c r="Q2963">
        <v>56628</v>
      </c>
      <c r="R2963" t="s">
        <v>201</v>
      </c>
      <c r="S2963" t="s">
        <v>202</v>
      </c>
      <c r="T2963" t="s">
        <v>203</v>
      </c>
      <c r="U2963" t="s">
        <v>4475</v>
      </c>
      <c r="V2963" t="s">
        <v>4476</v>
      </c>
      <c r="W2963" t="s">
        <v>658</v>
      </c>
    </row>
    <row r="2964" spans="1:23" x14ac:dyDescent="0.25">
      <c r="A2964" s="15">
        <v>43344</v>
      </c>
      <c r="B2964" t="s">
        <v>228</v>
      </c>
      <c r="C2964" t="s">
        <v>212</v>
      </c>
      <c r="E2964" t="s">
        <v>195</v>
      </c>
      <c r="F2964">
        <v>410.34</v>
      </c>
      <c r="G2964">
        <v>410.34</v>
      </c>
      <c r="H2964" t="s">
        <v>196</v>
      </c>
      <c r="I2964" t="s">
        <v>197</v>
      </c>
      <c r="J2964">
        <v>410.34</v>
      </c>
      <c r="K2964">
        <v>410.34</v>
      </c>
      <c r="L2964" t="s">
        <v>228</v>
      </c>
      <c r="M2964" t="s">
        <v>198</v>
      </c>
      <c r="N2964" t="s">
        <v>199</v>
      </c>
      <c r="O2964">
        <v>0</v>
      </c>
      <c r="P2964" t="s">
        <v>200</v>
      </c>
      <c r="Q2964">
        <v>56629</v>
      </c>
      <c r="R2964" t="s">
        <v>201</v>
      </c>
      <c r="S2964" t="s">
        <v>202</v>
      </c>
      <c r="T2964" t="s">
        <v>203</v>
      </c>
      <c r="U2964" t="s">
        <v>4477</v>
      </c>
      <c r="V2964" t="s">
        <v>4478</v>
      </c>
      <c r="W2964" t="s">
        <v>658</v>
      </c>
    </row>
    <row r="2965" spans="1:23" x14ac:dyDescent="0.25">
      <c r="A2965" s="15">
        <v>43344</v>
      </c>
      <c r="B2965" t="s">
        <v>428</v>
      </c>
      <c r="C2965" t="s">
        <v>212</v>
      </c>
      <c r="E2965" t="s">
        <v>195</v>
      </c>
      <c r="F2965">
        <v>228</v>
      </c>
      <c r="G2965">
        <v>228</v>
      </c>
      <c r="H2965" t="s">
        <v>196</v>
      </c>
      <c r="I2965" t="s">
        <v>197</v>
      </c>
      <c r="J2965">
        <v>228</v>
      </c>
      <c r="K2965">
        <v>228</v>
      </c>
      <c r="L2965" t="s">
        <v>428</v>
      </c>
      <c r="M2965" t="s">
        <v>198</v>
      </c>
      <c r="N2965" t="s">
        <v>199</v>
      </c>
      <c r="O2965">
        <v>0</v>
      </c>
      <c r="P2965" t="s">
        <v>200</v>
      </c>
      <c r="Q2965">
        <v>56632</v>
      </c>
      <c r="R2965" t="s">
        <v>201</v>
      </c>
      <c r="S2965" t="s">
        <v>202</v>
      </c>
      <c r="T2965" t="s">
        <v>203</v>
      </c>
      <c r="U2965" t="s">
        <v>4479</v>
      </c>
      <c r="V2965" t="s">
        <v>4480</v>
      </c>
      <c r="W2965" t="s">
        <v>658</v>
      </c>
    </row>
    <row r="2966" spans="1:23" x14ac:dyDescent="0.25">
      <c r="A2966" s="15">
        <v>43344</v>
      </c>
      <c r="B2966" t="s">
        <v>428</v>
      </c>
      <c r="C2966" t="s">
        <v>208</v>
      </c>
      <c r="E2966" t="s">
        <v>195</v>
      </c>
      <c r="F2966">
        <v>306</v>
      </c>
      <c r="G2966">
        <v>306</v>
      </c>
      <c r="H2966" t="s">
        <v>196</v>
      </c>
      <c r="I2966" t="s">
        <v>197</v>
      </c>
      <c r="J2966">
        <v>306</v>
      </c>
      <c r="K2966">
        <v>306</v>
      </c>
      <c r="L2966" t="s">
        <v>428</v>
      </c>
      <c r="M2966" t="s">
        <v>198</v>
      </c>
      <c r="N2966" t="s">
        <v>199</v>
      </c>
      <c r="O2966">
        <v>0</v>
      </c>
      <c r="P2966" t="s">
        <v>200</v>
      </c>
      <c r="Q2966">
        <v>56632</v>
      </c>
      <c r="R2966" t="s">
        <v>201</v>
      </c>
      <c r="S2966" t="s">
        <v>202</v>
      </c>
      <c r="T2966" t="s">
        <v>203</v>
      </c>
      <c r="U2966" t="s">
        <v>4479</v>
      </c>
      <c r="V2966" t="s">
        <v>4480</v>
      </c>
      <c r="W2966" t="s">
        <v>658</v>
      </c>
    </row>
    <row r="2967" spans="1:23" x14ac:dyDescent="0.25">
      <c r="A2967" s="15">
        <v>43344</v>
      </c>
      <c r="B2967" t="s">
        <v>428</v>
      </c>
      <c r="C2967" t="s">
        <v>211</v>
      </c>
      <c r="E2967" t="s">
        <v>195</v>
      </c>
      <c r="F2967">
        <v>225</v>
      </c>
      <c r="G2967">
        <v>225</v>
      </c>
      <c r="H2967" t="s">
        <v>196</v>
      </c>
      <c r="I2967" t="s">
        <v>197</v>
      </c>
      <c r="J2967">
        <v>225</v>
      </c>
      <c r="K2967">
        <v>225</v>
      </c>
      <c r="L2967" t="s">
        <v>428</v>
      </c>
      <c r="M2967" t="s">
        <v>198</v>
      </c>
      <c r="N2967" t="s">
        <v>199</v>
      </c>
      <c r="O2967">
        <v>0</v>
      </c>
      <c r="P2967" t="s">
        <v>200</v>
      </c>
      <c r="Q2967">
        <v>56632</v>
      </c>
      <c r="R2967" t="s">
        <v>201</v>
      </c>
      <c r="S2967" t="s">
        <v>202</v>
      </c>
      <c r="T2967" t="s">
        <v>203</v>
      </c>
      <c r="U2967" t="s">
        <v>4479</v>
      </c>
      <c r="V2967" t="s">
        <v>4480</v>
      </c>
      <c r="W2967" t="s">
        <v>658</v>
      </c>
    </row>
    <row r="2968" spans="1:23" x14ac:dyDescent="0.25">
      <c r="A2968" s="15">
        <v>43344</v>
      </c>
      <c r="B2968" t="s">
        <v>1709</v>
      </c>
      <c r="C2968" t="s">
        <v>208</v>
      </c>
      <c r="E2968" t="s">
        <v>195</v>
      </c>
      <c r="F2968">
        <v>435</v>
      </c>
      <c r="G2968">
        <v>435</v>
      </c>
      <c r="H2968" t="s">
        <v>196</v>
      </c>
      <c r="I2968" t="s">
        <v>197</v>
      </c>
      <c r="J2968">
        <v>435</v>
      </c>
      <c r="K2968">
        <v>435</v>
      </c>
      <c r="L2968" t="s">
        <v>1709</v>
      </c>
      <c r="M2968" t="s">
        <v>198</v>
      </c>
      <c r="N2968" t="s">
        <v>199</v>
      </c>
      <c r="O2968">
        <v>0</v>
      </c>
      <c r="P2968" t="s">
        <v>200</v>
      </c>
      <c r="Q2968">
        <v>56823</v>
      </c>
      <c r="R2968" t="s">
        <v>201</v>
      </c>
      <c r="S2968" t="s">
        <v>202</v>
      </c>
      <c r="T2968" t="s">
        <v>203</v>
      </c>
      <c r="U2968" t="s">
        <v>4481</v>
      </c>
      <c r="V2968" t="s">
        <v>4482</v>
      </c>
      <c r="W2968" t="s">
        <v>658</v>
      </c>
    </row>
    <row r="2969" spans="1:23" x14ac:dyDescent="0.25">
      <c r="A2969" s="15">
        <v>43344</v>
      </c>
      <c r="B2969" t="s">
        <v>1709</v>
      </c>
      <c r="C2969" t="s">
        <v>211</v>
      </c>
      <c r="E2969" t="s">
        <v>195</v>
      </c>
      <c r="F2969">
        <v>435</v>
      </c>
      <c r="G2969">
        <v>435</v>
      </c>
      <c r="H2969" t="s">
        <v>196</v>
      </c>
      <c r="I2969" t="s">
        <v>197</v>
      </c>
      <c r="J2969">
        <v>435</v>
      </c>
      <c r="K2969">
        <v>435</v>
      </c>
      <c r="L2969" t="s">
        <v>1709</v>
      </c>
      <c r="M2969" t="s">
        <v>198</v>
      </c>
      <c r="N2969" t="s">
        <v>199</v>
      </c>
      <c r="O2969">
        <v>0</v>
      </c>
      <c r="P2969" t="s">
        <v>200</v>
      </c>
      <c r="Q2969">
        <v>56823</v>
      </c>
      <c r="R2969" t="s">
        <v>201</v>
      </c>
      <c r="S2969" t="s">
        <v>202</v>
      </c>
      <c r="T2969" t="s">
        <v>203</v>
      </c>
      <c r="U2969" t="s">
        <v>4481</v>
      </c>
      <c r="V2969" t="s">
        <v>4482</v>
      </c>
      <c r="W2969" t="s">
        <v>658</v>
      </c>
    </row>
    <row r="2970" spans="1:23" x14ac:dyDescent="0.25">
      <c r="A2970" s="15">
        <v>43344</v>
      </c>
      <c r="B2970" t="s">
        <v>1709</v>
      </c>
      <c r="C2970" t="s">
        <v>212</v>
      </c>
      <c r="E2970" t="s">
        <v>195</v>
      </c>
      <c r="F2970">
        <v>435</v>
      </c>
      <c r="G2970">
        <v>435</v>
      </c>
      <c r="H2970" t="s">
        <v>196</v>
      </c>
      <c r="I2970" t="s">
        <v>197</v>
      </c>
      <c r="J2970">
        <v>435</v>
      </c>
      <c r="K2970">
        <v>435</v>
      </c>
      <c r="L2970" t="s">
        <v>1709</v>
      </c>
      <c r="M2970" t="s">
        <v>198</v>
      </c>
      <c r="N2970" t="s">
        <v>199</v>
      </c>
      <c r="O2970">
        <v>0</v>
      </c>
      <c r="P2970" t="s">
        <v>200</v>
      </c>
      <c r="Q2970">
        <v>56823</v>
      </c>
      <c r="R2970" t="s">
        <v>201</v>
      </c>
      <c r="S2970" t="s">
        <v>202</v>
      </c>
      <c r="T2970" t="s">
        <v>203</v>
      </c>
      <c r="U2970" t="s">
        <v>4481</v>
      </c>
      <c r="V2970" t="s">
        <v>4482</v>
      </c>
      <c r="W2970" t="s">
        <v>658</v>
      </c>
    </row>
    <row r="2971" spans="1:23" x14ac:dyDescent="0.25">
      <c r="A2971" s="15">
        <v>43346</v>
      </c>
      <c r="B2971" t="s">
        <v>244</v>
      </c>
      <c r="C2971" t="s">
        <v>208</v>
      </c>
      <c r="E2971" t="s">
        <v>195</v>
      </c>
      <c r="F2971">
        <v>643.05999999999995</v>
      </c>
      <c r="G2971">
        <v>643.05999999999995</v>
      </c>
      <c r="H2971" t="s">
        <v>196</v>
      </c>
      <c r="I2971" t="s">
        <v>197</v>
      </c>
      <c r="J2971">
        <v>643.05999999999995</v>
      </c>
      <c r="K2971">
        <v>643.05999999999995</v>
      </c>
      <c r="L2971" t="s">
        <v>244</v>
      </c>
      <c r="M2971" t="s">
        <v>198</v>
      </c>
      <c r="N2971" t="s">
        <v>245</v>
      </c>
      <c r="O2971">
        <v>0</v>
      </c>
      <c r="P2971" t="s">
        <v>200</v>
      </c>
      <c r="Q2971">
        <v>55672</v>
      </c>
      <c r="R2971" t="s">
        <v>201</v>
      </c>
      <c r="S2971" t="s">
        <v>202</v>
      </c>
      <c r="T2971" t="s">
        <v>203</v>
      </c>
      <c r="U2971" t="s">
        <v>4483</v>
      </c>
      <c r="V2971" t="s">
        <v>4484</v>
      </c>
      <c r="W2971" t="s">
        <v>658</v>
      </c>
    </row>
    <row r="2972" spans="1:23" x14ac:dyDescent="0.25">
      <c r="A2972" s="15">
        <v>43346</v>
      </c>
      <c r="B2972" t="s">
        <v>248</v>
      </c>
      <c r="C2972" t="s">
        <v>249</v>
      </c>
      <c r="E2972" t="s">
        <v>195</v>
      </c>
      <c r="F2972">
        <v>2044.07</v>
      </c>
      <c r="G2972">
        <v>2044.07</v>
      </c>
      <c r="H2972" t="s">
        <v>196</v>
      </c>
      <c r="I2972" t="s">
        <v>197</v>
      </c>
      <c r="J2972">
        <v>2044.07</v>
      </c>
      <c r="K2972">
        <v>2044.07</v>
      </c>
      <c r="L2972" t="s">
        <v>248</v>
      </c>
      <c r="M2972" t="s">
        <v>198</v>
      </c>
      <c r="N2972" t="s">
        <v>250</v>
      </c>
      <c r="O2972">
        <v>0</v>
      </c>
      <c r="P2972" t="s">
        <v>200</v>
      </c>
      <c r="Q2972">
        <v>55680</v>
      </c>
      <c r="R2972" t="s">
        <v>201</v>
      </c>
      <c r="S2972" t="s">
        <v>202</v>
      </c>
      <c r="T2972" t="s">
        <v>203</v>
      </c>
      <c r="U2972" t="s">
        <v>4485</v>
      </c>
      <c r="V2972" t="s">
        <v>4486</v>
      </c>
      <c r="W2972" t="s">
        <v>658</v>
      </c>
    </row>
    <row r="2973" spans="1:23" x14ac:dyDescent="0.25">
      <c r="A2973" s="15">
        <v>43346</v>
      </c>
      <c r="B2973" t="s">
        <v>253</v>
      </c>
      <c r="C2973" t="s">
        <v>194</v>
      </c>
      <c r="E2973" t="s">
        <v>195</v>
      </c>
      <c r="F2973">
        <v>2400</v>
      </c>
      <c r="G2973">
        <v>2400</v>
      </c>
      <c r="H2973" t="s">
        <v>196</v>
      </c>
      <c r="I2973" t="s">
        <v>197</v>
      </c>
      <c r="J2973">
        <v>2400</v>
      </c>
      <c r="K2973">
        <v>2400</v>
      </c>
      <c r="L2973" t="s">
        <v>253</v>
      </c>
      <c r="M2973" t="s">
        <v>198</v>
      </c>
      <c r="N2973" t="s">
        <v>254</v>
      </c>
      <c r="O2973">
        <v>0</v>
      </c>
      <c r="P2973" t="s">
        <v>200</v>
      </c>
      <c r="Q2973">
        <v>55681</v>
      </c>
      <c r="R2973" t="s">
        <v>201</v>
      </c>
      <c r="S2973" t="s">
        <v>202</v>
      </c>
      <c r="T2973" t="s">
        <v>203</v>
      </c>
      <c r="U2973" t="s">
        <v>4487</v>
      </c>
      <c r="V2973" t="s">
        <v>4488</v>
      </c>
      <c r="W2973" t="s">
        <v>658</v>
      </c>
    </row>
    <row r="2974" spans="1:23" x14ac:dyDescent="0.25">
      <c r="A2974" s="15">
        <v>43346</v>
      </c>
      <c r="B2974" t="s">
        <v>228</v>
      </c>
      <c r="C2974" t="s">
        <v>208</v>
      </c>
      <c r="E2974" t="s">
        <v>195</v>
      </c>
      <c r="F2974">
        <v>723.1</v>
      </c>
      <c r="G2974">
        <v>723.1</v>
      </c>
      <c r="H2974" t="s">
        <v>196</v>
      </c>
      <c r="I2974" t="s">
        <v>197</v>
      </c>
      <c r="J2974">
        <v>723.1</v>
      </c>
      <c r="K2974">
        <v>723.1</v>
      </c>
      <c r="L2974" t="s">
        <v>228</v>
      </c>
      <c r="M2974" t="s">
        <v>198</v>
      </c>
      <c r="N2974" t="s">
        <v>199</v>
      </c>
      <c r="O2974">
        <v>0</v>
      </c>
      <c r="P2974" t="s">
        <v>200</v>
      </c>
      <c r="Q2974">
        <v>55742</v>
      </c>
      <c r="R2974" t="s">
        <v>201</v>
      </c>
      <c r="S2974" t="s">
        <v>202</v>
      </c>
      <c r="T2974" t="s">
        <v>203</v>
      </c>
      <c r="U2974" t="s">
        <v>4489</v>
      </c>
      <c r="V2974" t="s">
        <v>4490</v>
      </c>
      <c r="W2974" t="s">
        <v>658</v>
      </c>
    </row>
    <row r="2975" spans="1:23" x14ac:dyDescent="0.25">
      <c r="A2975" s="15">
        <v>43346</v>
      </c>
      <c r="B2975" t="s">
        <v>225</v>
      </c>
      <c r="C2975" t="s">
        <v>207</v>
      </c>
      <c r="E2975" t="s">
        <v>195</v>
      </c>
      <c r="F2975">
        <v>332.41</v>
      </c>
      <c r="G2975">
        <v>332.41</v>
      </c>
      <c r="H2975" t="s">
        <v>196</v>
      </c>
      <c r="I2975" t="s">
        <v>197</v>
      </c>
      <c r="J2975">
        <v>332.41</v>
      </c>
      <c r="K2975">
        <v>332.41</v>
      </c>
      <c r="L2975" t="s">
        <v>225</v>
      </c>
      <c r="M2975" t="s">
        <v>198</v>
      </c>
      <c r="N2975" t="s">
        <v>199</v>
      </c>
      <c r="O2975">
        <v>0</v>
      </c>
      <c r="P2975" t="s">
        <v>200</v>
      </c>
      <c r="Q2975">
        <v>55768</v>
      </c>
      <c r="R2975" t="s">
        <v>201</v>
      </c>
      <c r="S2975" t="s">
        <v>202</v>
      </c>
      <c r="T2975" t="s">
        <v>203</v>
      </c>
      <c r="U2975" t="s">
        <v>4491</v>
      </c>
      <c r="V2975" t="s">
        <v>4492</v>
      </c>
      <c r="W2975" t="s">
        <v>658</v>
      </c>
    </row>
    <row r="2976" spans="1:23" x14ac:dyDescent="0.25">
      <c r="A2976" s="15">
        <v>43347</v>
      </c>
      <c r="B2976" t="s">
        <v>262</v>
      </c>
      <c r="C2976" t="s">
        <v>208</v>
      </c>
      <c r="E2976" t="s">
        <v>195</v>
      </c>
      <c r="F2976">
        <v>24.48</v>
      </c>
      <c r="G2976">
        <v>24.48</v>
      </c>
      <c r="H2976" t="s">
        <v>196</v>
      </c>
      <c r="I2976" t="s">
        <v>197</v>
      </c>
      <c r="J2976">
        <v>24.48</v>
      </c>
      <c r="K2976">
        <v>24.48</v>
      </c>
      <c r="L2976" t="s">
        <v>262</v>
      </c>
      <c r="M2976" t="s">
        <v>198</v>
      </c>
      <c r="N2976" t="s">
        <v>245</v>
      </c>
      <c r="O2976">
        <v>0</v>
      </c>
      <c r="P2976" t="s">
        <v>200</v>
      </c>
      <c r="Q2976">
        <v>55673</v>
      </c>
      <c r="R2976" t="s">
        <v>201</v>
      </c>
      <c r="S2976" t="s">
        <v>202</v>
      </c>
      <c r="T2976" t="s">
        <v>203</v>
      </c>
      <c r="U2976" t="s">
        <v>4493</v>
      </c>
      <c r="V2976" t="s">
        <v>4494</v>
      </c>
      <c r="W2976" t="s">
        <v>658</v>
      </c>
    </row>
    <row r="2977" spans="1:23" x14ac:dyDescent="0.25">
      <c r="A2977" s="15">
        <v>43347</v>
      </c>
      <c r="B2977" t="s">
        <v>262</v>
      </c>
      <c r="C2977" t="s">
        <v>211</v>
      </c>
      <c r="E2977" t="s">
        <v>195</v>
      </c>
      <c r="F2977">
        <v>3.94</v>
      </c>
      <c r="G2977">
        <v>3.94</v>
      </c>
      <c r="H2977" t="s">
        <v>196</v>
      </c>
      <c r="I2977" t="s">
        <v>197</v>
      </c>
      <c r="J2977">
        <v>3.94</v>
      </c>
      <c r="K2977">
        <v>3.94</v>
      </c>
      <c r="L2977" t="s">
        <v>262</v>
      </c>
      <c r="M2977" t="s">
        <v>198</v>
      </c>
      <c r="N2977" t="s">
        <v>276</v>
      </c>
      <c r="O2977">
        <v>0</v>
      </c>
      <c r="P2977" t="s">
        <v>200</v>
      </c>
      <c r="Q2977">
        <v>55676</v>
      </c>
      <c r="R2977" t="s">
        <v>201</v>
      </c>
      <c r="S2977" t="s">
        <v>202</v>
      </c>
      <c r="T2977" t="s">
        <v>203</v>
      </c>
      <c r="U2977" t="s">
        <v>4495</v>
      </c>
      <c r="V2977" t="s">
        <v>4496</v>
      </c>
      <c r="W2977" t="s">
        <v>658</v>
      </c>
    </row>
    <row r="2978" spans="1:23" x14ac:dyDescent="0.25">
      <c r="A2978" s="15">
        <v>43347</v>
      </c>
      <c r="B2978" t="s">
        <v>262</v>
      </c>
      <c r="C2978" t="s">
        <v>212</v>
      </c>
      <c r="E2978" t="s">
        <v>195</v>
      </c>
      <c r="F2978">
        <v>7.92</v>
      </c>
      <c r="G2978">
        <v>7.92</v>
      </c>
      <c r="H2978" t="s">
        <v>196</v>
      </c>
      <c r="I2978" t="s">
        <v>197</v>
      </c>
      <c r="J2978">
        <v>7.92</v>
      </c>
      <c r="K2978">
        <v>7.92</v>
      </c>
      <c r="L2978" t="s">
        <v>262</v>
      </c>
      <c r="M2978" t="s">
        <v>198</v>
      </c>
      <c r="N2978" t="s">
        <v>265</v>
      </c>
      <c r="O2978">
        <v>0</v>
      </c>
      <c r="P2978" t="s">
        <v>200</v>
      </c>
      <c r="Q2978">
        <v>55678</v>
      </c>
      <c r="R2978" t="s">
        <v>201</v>
      </c>
      <c r="S2978" t="s">
        <v>202</v>
      </c>
      <c r="T2978" t="s">
        <v>203</v>
      </c>
      <c r="U2978" t="s">
        <v>4497</v>
      </c>
      <c r="V2978" t="s">
        <v>4498</v>
      </c>
      <c r="W2978" t="s">
        <v>658</v>
      </c>
    </row>
    <row r="2979" spans="1:23" x14ac:dyDescent="0.25">
      <c r="A2979" s="15">
        <v>43347</v>
      </c>
      <c r="B2979" t="s">
        <v>262</v>
      </c>
      <c r="C2979" t="s">
        <v>194</v>
      </c>
      <c r="E2979" t="s">
        <v>195</v>
      </c>
      <c r="F2979">
        <v>30.56</v>
      </c>
      <c r="G2979">
        <v>30.56</v>
      </c>
      <c r="H2979" t="s">
        <v>196</v>
      </c>
      <c r="I2979" t="s">
        <v>197</v>
      </c>
      <c r="J2979">
        <v>30.56</v>
      </c>
      <c r="K2979">
        <v>30.56</v>
      </c>
      <c r="L2979" t="s">
        <v>262</v>
      </c>
      <c r="M2979" t="s">
        <v>198</v>
      </c>
      <c r="N2979" t="s">
        <v>254</v>
      </c>
      <c r="O2979">
        <v>0</v>
      </c>
      <c r="P2979" t="s">
        <v>200</v>
      </c>
      <c r="Q2979">
        <v>55682</v>
      </c>
      <c r="R2979" t="s">
        <v>201</v>
      </c>
      <c r="S2979" t="s">
        <v>202</v>
      </c>
      <c r="T2979" t="s">
        <v>203</v>
      </c>
      <c r="U2979" t="s">
        <v>4499</v>
      </c>
      <c r="V2979" t="s">
        <v>4500</v>
      </c>
      <c r="W2979" t="s">
        <v>658</v>
      </c>
    </row>
    <row r="2980" spans="1:23" x14ac:dyDescent="0.25">
      <c r="A2980" s="15">
        <v>43347</v>
      </c>
      <c r="B2980" t="s">
        <v>262</v>
      </c>
      <c r="C2980" t="s">
        <v>207</v>
      </c>
      <c r="E2980" t="s">
        <v>195</v>
      </c>
      <c r="F2980">
        <v>0.28000000000000003</v>
      </c>
      <c r="G2980">
        <v>0.28000000000000003</v>
      </c>
      <c r="H2980" t="s">
        <v>196</v>
      </c>
      <c r="I2980" t="s">
        <v>197</v>
      </c>
      <c r="J2980">
        <v>0.28000000000000003</v>
      </c>
      <c r="K2980">
        <v>0.28000000000000003</v>
      </c>
      <c r="L2980" t="s">
        <v>262</v>
      </c>
      <c r="M2980" t="s">
        <v>198</v>
      </c>
      <c r="N2980" t="s">
        <v>270</v>
      </c>
      <c r="O2980">
        <v>0</v>
      </c>
      <c r="P2980" t="s">
        <v>200</v>
      </c>
      <c r="Q2980">
        <v>55687</v>
      </c>
      <c r="R2980" t="s">
        <v>201</v>
      </c>
      <c r="S2980" t="s">
        <v>202</v>
      </c>
      <c r="T2980" t="s">
        <v>203</v>
      </c>
      <c r="U2980" t="s">
        <v>4501</v>
      </c>
      <c r="V2980" t="s">
        <v>4502</v>
      </c>
      <c r="W2980" t="s">
        <v>658</v>
      </c>
    </row>
    <row r="2981" spans="1:23" x14ac:dyDescent="0.25">
      <c r="A2981" s="15">
        <v>43347</v>
      </c>
      <c r="B2981" t="s">
        <v>225</v>
      </c>
      <c r="C2981" t="s">
        <v>207</v>
      </c>
      <c r="E2981" t="s">
        <v>195</v>
      </c>
      <c r="F2981">
        <v>148.28</v>
      </c>
      <c r="G2981">
        <v>148.28</v>
      </c>
      <c r="H2981" t="s">
        <v>196</v>
      </c>
      <c r="I2981" t="s">
        <v>197</v>
      </c>
      <c r="J2981">
        <v>148.28</v>
      </c>
      <c r="K2981">
        <v>148.28</v>
      </c>
      <c r="L2981" t="s">
        <v>225</v>
      </c>
      <c r="M2981" t="s">
        <v>198</v>
      </c>
      <c r="N2981" t="s">
        <v>199</v>
      </c>
      <c r="O2981">
        <v>0</v>
      </c>
      <c r="P2981" t="s">
        <v>200</v>
      </c>
      <c r="Q2981">
        <v>55767</v>
      </c>
      <c r="R2981" t="s">
        <v>201</v>
      </c>
      <c r="S2981" t="s">
        <v>202</v>
      </c>
      <c r="T2981" t="s">
        <v>203</v>
      </c>
      <c r="U2981" t="s">
        <v>4503</v>
      </c>
      <c r="V2981" t="s">
        <v>4504</v>
      </c>
      <c r="W2981" t="s">
        <v>658</v>
      </c>
    </row>
    <row r="2982" spans="1:23" x14ac:dyDescent="0.25">
      <c r="A2982" s="15">
        <v>43347</v>
      </c>
      <c r="B2982" t="s">
        <v>566</v>
      </c>
      <c r="C2982" t="s">
        <v>194</v>
      </c>
      <c r="E2982" t="s">
        <v>195</v>
      </c>
      <c r="F2982">
        <v>-82.35</v>
      </c>
      <c r="G2982">
        <v>82.35</v>
      </c>
      <c r="H2982" t="s">
        <v>217</v>
      </c>
      <c r="I2982" t="s">
        <v>197</v>
      </c>
      <c r="J2982">
        <v>82.35</v>
      </c>
      <c r="K2982">
        <v>-82.35</v>
      </c>
      <c r="L2982" t="s">
        <v>566</v>
      </c>
      <c r="M2982" t="s">
        <v>198</v>
      </c>
      <c r="N2982" t="s">
        <v>199</v>
      </c>
      <c r="O2982">
        <v>0</v>
      </c>
      <c r="P2982" t="s">
        <v>200</v>
      </c>
      <c r="Q2982">
        <v>55779</v>
      </c>
      <c r="R2982" t="s">
        <v>201</v>
      </c>
      <c r="S2982" t="s">
        <v>202</v>
      </c>
      <c r="T2982" t="s">
        <v>203</v>
      </c>
      <c r="U2982" t="s">
        <v>4505</v>
      </c>
      <c r="V2982" t="s">
        <v>4506</v>
      </c>
      <c r="W2982" t="s">
        <v>658</v>
      </c>
    </row>
    <row r="2983" spans="1:23" x14ac:dyDescent="0.25">
      <c r="A2983" s="15">
        <v>43347</v>
      </c>
      <c r="B2983" t="s">
        <v>566</v>
      </c>
      <c r="C2983" t="s">
        <v>194</v>
      </c>
      <c r="E2983" t="s">
        <v>195</v>
      </c>
      <c r="F2983">
        <v>-85.95</v>
      </c>
      <c r="G2983">
        <v>85.95</v>
      </c>
      <c r="H2983" t="s">
        <v>217</v>
      </c>
      <c r="I2983" t="s">
        <v>197</v>
      </c>
      <c r="J2983">
        <v>85.95</v>
      </c>
      <c r="K2983">
        <v>-85.95</v>
      </c>
      <c r="L2983" t="s">
        <v>566</v>
      </c>
      <c r="M2983" t="s">
        <v>198</v>
      </c>
      <c r="N2983" t="s">
        <v>199</v>
      </c>
      <c r="O2983">
        <v>0</v>
      </c>
      <c r="P2983" t="s">
        <v>200</v>
      </c>
      <c r="Q2983">
        <v>55780</v>
      </c>
      <c r="R2983" t="s">
        <v>201</v>
      </c>
      <c r="S2983" t="s">
        <v>202</v>
      </c>
      <c r="T2983" t="s">
        <v>203</v>
      </c>
      <c r="U2983" t="s">
        <v>4507</v>
      </c>
      <c r="V2983" t="s">
        <v>4508</v>
      </c>
      <c r="W2983" t="s">
        <v>658</v>
      </c>
    </row>
    <row r="2984" spans="1:23" x14ac:dyDescent="0.25">
      <c r="A2984" s="15">
        <v>43347</v>
      </c>
      <c r="B2984" t="s">
        <v>566</v>
      </c>
      <c r="C2984" t="s">
        <v>194</v>
      </c>
      <c r="E2984" t="s">
        <v>195</v>
      </c>
      <c r="F2984">
        <v>-127.95</v>
      </c>
      <c r="G2984">
        <v>127.95</v>
      </c>
      <c r="H2984" t="s">
        <v>217</v>
      </c>
      <c r="I2984" t="s">
        <v>197</v>
      </c>
      <c r="J2984">
        <v>127.95</v>
      </c>
      <c r="K2984">
        <v>-127.95</v>
      </c>
      <c r="L2984" t="s">
        <v>566</v>
      </c>
      <c r="M2984" t="s">
        <v>198</v>
      </c>
      <c r="N2984" t="s">
        <v>199</v>
      </c>
      <c r="O2984">
        <v>0</v>
      </c>
      <c r="P2984" t="s">
        <v>200</v>
      </c>
      <c r="Q2984">
        <v>55781</v>
      </c>
      <c r="R2984" t="s">
        <v>201</v>
      </c>
      <c r="S2984" t="s">
        <v>202</v>
      </c>
      <c r="T2984" t="s">
        <v>203</v>
      </c>
      <c r="U2984" t="s">
        <v>4509</v>
      </c>
      <c r="V2984" t="s">
        <v>4510</v>
      </c>
      <c r="W2984" t="s">
        <v>658</v>
      </c>
    </row>
    <row r="2985" spans="1:23" x14ac:dyDescent="0.25">
      <c r="A2985" s="15">
        <v>43347</v>
      </c>
      <c r="B2985" t="s">
        <v>566</v>
      </c>
      <c r="C2985" t="s">
        <v>194</v>
      </c>
      <c r="E2985" t="s">
        <v>195</v>
      </c>
      <c r="F2985">
        <v>-346.5</v>
      </c>
      <c r="G2985">
        <v>346.5</v>
      </c>
      <c r="H2985" t="s">
        <v>217</v>
      </c>
      <c r="I2985" t="s">
        <v>197</v>
      </c>
      <c r="J2985">
        <v>346.5</v>
      </c>
      <c r="K2985">
        <v>-346.5</v>
      </c>
      <c r="L2985" t="s">
        <v>566</v>
      </c>
      <c r="M2985" t="s">
        <v>198</v>
      </c>
      <c r="N2985" t="s">
        <v>199</v>
      </c>
      <c r="O2985">
        <v>0</v>
      </c>
      <c r="P2985" t="s">
        <v>200</v>
      </c>
      <c r="Q2985">
        <v>55782</v>
      </c>
      <c r="R2985" t="s">
        <v>201</v>
      </c>
      <c r="S2985" t="s">
        <v>202</v>
      </c>
      <c r="T2985" t="s">
        <v>203</v>
      </c>
      <c r="U2985" t="s">
        <v>4511</v>
      </c>
      <c r="V2985" t="s">
        <v>4512</v>
      </c>
      <c r="W2985" t="s">
        <v>658</v>
      </c>
    </row>
    <row r="2986" spans="1:23" x14ac:dyDescent="0.25">
      <c r="A2986" s="15">
        <v>43347</v>
      </c>
      <c r="B2986" t="s">
        <v>566</v>
      </c>
      <c r="C2986" t="s">
        <v>194</v>
      </c>
      <c r="E2986" t="s">
        <v>195</v>
      </c>
      <c r="F2986">
        <v>-295.95</v>
      </c>
      <c r="G2986">
        <v>295.95</v>
      </c>
      <c r="H2986" t="s">
        <v>217</v>
      </c>
      <c r="I2986" t="s">
        <v>197</v>
      </c>
      <c r="J2986">
        <v>295.95</v>
      </c>
      <c r="K2986">
        <v>-295.95</v>
      </c>
      <c r="L2986" t="s">
        <v>566</v>
      </c>
      <c r="M2986" t="s">
        <v>198</v>
      </c>
      <c r="N2986" t="s">
        <v>199</v>
      </c>
      <c r="O2986">
        <v>0</v>
      </c>
      <c r="P2986" t="s">
        <v>200</v>
      </c>
      <c r="Q2986">
        <v>55783</v>
      </c>
      <c r="R2986" t="s">
        <v>201</v>
      </c>
      <c r="S2986" t="s">
        <v>202</v>
      </c>
      <c r="T2986" t="s">
        <v>203</v>
      </c>
      <c r="U2986" t="s">
        <v>4513</v>
      </c>
      <c r="V2986" t="s">
        <v>4514</v>
      </c>
      <c r="W2986" t="s">
        <v>658</v>
      </c>
    </row>
    <row r="2987" spans="1:23" x14ac:dyDescent="0.25">
      <c r="A2987" s="15">
        <v>43347</v>
      </c>
      <c r="B2987" t="s">
        <v>566</v>
      </c>
      <c r="C2987" t="s">
        <v>194</v>
      </c>
      <c r="E2987" t="s">
        <v>195</v>
      </c>
      <c r="F2987">
        <v>-201.15</v>
      </c>
      <c r="G2987">
        <v>201.15</v>
      </c>
      <c r="H2987" t="s">
        <v>217</v>
      </c>
      <c r="I2987" t="s">
        <v>197</v>
      </c>
      <c r="J2987">
        <v>201.15</v>
      </c>
      <c r="K2987">
        <v>-201.15</v>
      </c>
      <c r="L2987" t="s">
        <v>566</v>
      </c>
      <c r="M2987" t="s">
        <v>198</v>
      </c>
      <c r="N2987" t="s">
        <v>199</v>
      </c>
      <c r="O2987">
        <v>0</v>
      </c>
      <c r="P2987" t="s">
        <v>200</v>
      </c>
      <c r="Q2987">
        <v>55784</v>
      </c>
      <c r="R2987" t="s">
        <v>201</v>
      </c>
      <c r="S2987" t="s">
        <v>202</v>
      </c>
      <c r="T2987" t="s">
        <v>203</v>
      </c>
      <c r="U2987" t="s">
        <v>4515</v>
      </c>
      <c r="V2987" t="s">
        <v>4516</v>
      </c>
      <c r="W2987" t="s">
        <v>658</v>
      </c>
    </row>
    <row r="2988" spans="1:23" x14ac:dyDescent="0.25">
      <c r="A2988" s="15">
        <v>43348</v>
      </c>
      <c r="B2988" t="s">
        <v>273</v>
      </c>
      <c r="C2988" t="s">
        <v>208</v>
      </c>
      <c r="E2988" t="s">
        <v>195</v>
      </c>
      <c r="F2988">
        <v>31.44</v>
      </c>
      <c r="G2988">
        <v>31.44</v>
      </c>
      <c r="H2988" t="s">
        <v>196</v>
      </c>
      <c r="I2988" t="s">
        <v>197</v>
      </c>
      <c r="J2988">
        <v>31.44</v>
      </c>
      <c r="K2988">
        <v>31.44</v>
      </c>
      <c r="L2988" t="s">
        <v>273</v>
      </c>
      <c r="M2988" t="s">
        <v>198</v>
      </c>
      <c r="N2988" t="s">
        <v>245</v>
      </c>
      <c r="O2988">
        <v>0</v>
      </c>
      <c r="P2988" t="s">
        <v>200</v>
      </c>
      <c r="Q2988">
        <v>55674</v>
      </c>
      <c r="R2988" t="s">
        <v>201</v>
      </c>
      <c r="S2988" t="s">
        <v>202</v>
      </c>
      <c r="T2988" t="s">
        <v>203</v>
      </c>
      <c r="U2988" t="s">
        <v>4517</v>
      </c>
      <c r="V2988" t="s">
        <v>4518</v>
      </c>
      <c r="W2988" t="s">
        <v>658</v>
      </c>
    </row>
    <row r="2989" spans="1:23" x14ac:dyDescent="0.25">
      <c r="A2989" s="15">
        <v>43348</v>
      </c>
      <c r="B2989" t="s">
        <v>273</v>
      </c>
      <c r="C2989" t="s">
        <v>211</v>
      </c>
      <c r="E2989" t="s">
        <v>195</v>
      </c>
      <c r="F2989">
        <v>30.65</v>
      </c>
      <c r="G2989">
        <v>30.65</v>
      </c>
      <c r="H2989" t="s">
        <v>196</v>
      </c>
      <c r="I2989" t="s">
        <v>197</v>
      </c>
      <c r="J2989">
        <v>30.65</v>
      </c>
      <c r="K2989">
        <v>30.65</v>
      </c>
      <c r="L2989" t="s">
        <v>273</v>
      </c>
      <c r="M2989" t="s">
        <v>198</v>
      </c>
      <c r="N2989" t="s">
        <v>276</v>
      </c>
      <c r="O2989">
        <v>0</v>
      </c>
      <c r="P2989" t="s">
        <v>200</v>
      </c>
      <c r="Q2989">
        <v>55677</v>
      </c>
      <c r="R2989" t="s">
        <v>201</v>
      </c>
      <c r="S2989" t="s">
        <v>202</v>
      </c>
      <c r="T2989" t="s">
        <v>203</v>
      </c>
      <c r="U2989" t="s">
        <v>4519</v>
      </c>
      <c r="V2989" t="s">
        <v>4520</v>
      </c>
      <c r="W2989" t="s">
        <v>658</v>
      </c>
    </row>
    <row r="2990" spans="1:23" x14ac:dyDescent="0.25">
      <c r="A2990" s="15">
        <v>43348</v>
      </c>
      <c r="B2990" t="s">
        <v>273</v>
      </c>
      <c r="C2990" t="s">
        <v>212</v>
      </c>
      <c r="E2990" t="s">
        <v>195</v>
      </c>
      <c r="F2990">
        <v>30.65</v>
      </c>
      <c r="G2990">
        <v>30.65</v>
      </c>
      <c r="H2990" t="s">
        <v>196</v>
      </c>
      <c r="I2990" t="s">
        <v>197</v>
      </c>
      <c r="J2990">
        <v>30.65</v>
      </c>
      <c r="K2990">
        <v>30.65</v>
      </c>
      <c r="L2990" t="s">
        <v>273</v>
      </c>
      <c r="M2990" t="s">
        <v>198</v>
      </c>
      <c r="N2990" t="s">
        <v>265</v>
      </c>
      <c r="O2990">
        <v>0</v>
      </c>
      <c r="P2990" t="s">
        <v>200</v>
      </c>
      <c r="Q2990">
        <v>55679</v>
      </c>
      <c r="R2990" t="s">
        <v>201</v>
      </c>
      <c r="S2990" t="s">
        <v>202</v>
      </c>
      <c r="T2990" t="s">
        <v>203</v>
      </c>
      <c r="U2990" t="s">
        <v>4521</v>
      </c>
      <c r="V2990" t="s">
        <v>4522</v>
      </c>
      <c r="W2990" t="s">
        <v>658</v>
      </c>
    </row>
    <row r="2991" spans="1:23" x14ac:dyDescent="0.25">
      <c r="A2991" s="15">
        <v>43348</v>
      </c>
      <c r="B2991" t="s">
        <v>273</v>
      </c>
      <c r="C2991" t="s">
        <v>194</v>
      </c>
      <c r="E2991" t="s">
        <v>195</v>
      </c>
      <c r="F2991">
        <v>12.36</v>
      </c>
      <c r="G2991">
        <v>12.36</v>
      </c>
      <c r="H2991" t="s">
        <v>196</v>
      </c>
      <c r="I2991" t="s">
        <v>197</v>
      </c>
      <c r="J2991">
        <v>12.36</v>
      </c>
      <c r="K2991">
        <v>12.36</v>
      </c>
      <c r="L2991" t="s">
        <v>273</v>
      </c>
      <c r="M2991" t="s">
        <v>198</v>
      </c>
      <c r="N2991" t="s">
        <v>254</v>
      </c>
      <c r="O2991">
        <v>0</v>
      </c>
      <c r="P2991" t="s">
        <v>200</v>
      </c>
      <c r="Q2991">
        <v>55683</v>
      </c>
      <c r="R2991" t="s">
        <v>201</v>
      </c>
      <c r="S2991" t="s">
        <v>202</v>
      </c>
      <c r="T2991" t="s">
        <v>203</v>
      </c>
      <c r="U2991" t="s">
        <v>4523</v>
      </c>
      <c r="V2991" t="s">
        <v>4524</v>
      </c>
      <c r="W2991" t="s">
        <v>658</v>
      </c>
    </row>
    <row r="2992" spans="1:23" x14ac:dyDescent="0.25">
      <c r="A2992" s="15">
        <v>43348</v>
      </c>
      <c r="B2992" t="s">
        <v>273</v>
      </c>
      <c r="C2992" t="s">
        <v>207</v>
      </c>
      <c r="E2992" t="s">
        <v>195</v>
      </c>
      <c r="F2992">
        <v>27.19</v>
      </c>
      <c r="G2992">
        <v>27.19</v>
      </c>
      <c r="H2992" t="s">
        <v>196</v>
      </c>
      <c r="I2992" t="s">
        <v>197</v>
      </c>
      <c r="J2992">
        <v>27.19</v>
      </c>
      <c r="K2992">
        <v>27.19</v>
      </c>
      <c r="L2992" t="s">
        <v>273</v>
      </c>
      <c r="M2992" t="s">
        <v>198</v>
      </c>
      <c r="N2992" t="s">
        <v>270</v>
      </c>
      <c r="O2992">
        <v>0</v>
      </c>
      <c r="P2992" t="s">
        <v>200</v>
      </c>
      <c r="Q2992">
        <v>55688</v>
      </c>
      <c r="R2992" t="s">
        <v>201</v>
      </c>
      <c r="S2992" t="s">
        <v>202</v>
      </c>
      <c r="T2992" t="s">
        <v>203</v>
      </c>
      <c r="U2992" t="s">
        <v>4525</v>
      </c>
      <c r="V2992" t="s">
        <v>4526</v>
      </c>
      <c r="W2992" t="s">
        <v>658</v>
      </c>
    </row>
    <row r="2993" spans="1:23" x14ac:dyDescent="0.25">
      <c r="A2993" s="15">
        <v>43348</v>
      </c>
      <c r="B2993" t="s">
        <v>225</v>
      </c>
      <c r="C2993" t="s">
        <v>207</v>
      </c>
      <c r="E2993" t="s">
        <v>195</v>
      </c>
      <c r="F2993">
        <v>334.5</v>
      </c>
      <c r="G2993">
        <v>334.5</v>
      </c>
      <c r="H2993" t="s">
        <v>196</v>
      </c>
      <c r="I2993" t="s">
        <v>197</v>
      </c>
      <c r="J2993">
        <v>334.5</v>
      </c>
      <c r="K2993">
        <v>334.5</v>
      </c>
      <c r="L2993" t="s">
        <v>225</v>
      </c>
      <c r="M2993" t="s">
        <v>198</v>
      </c>
      <c r="N2993" t="s">
        <v>199</v>
      </c>
      <c r="O2993">
        <v>0</v>
      </c>
      <c r="P2993" t="s">
        <v>200</v>
      </c>
      <c r="Q2993">
        <v>55766</v>
      </c>
      <c r="R2993" t="s">
        <v>201</v>
      </c>
      <c r="S2993" t="s">
        <v>202</v>
      </c>
      <c r="T2993" t="s">
        <v>203</v>
      </c>
      <c r="U2993" t="s">
        <v>4527</v>
      </c>
      <c r="V2993" t="s">
        <v>4528</v>
      </c>
      <c r="W2993" t="s">
        <v>658</v>
      </c>
    </row>
    <row r="2994" spans="1:23" x14ac:dyDescent="0.25">
      <c r="A2994" s="15">
        <v>43349</v>
      </c>
      <c r="B2994" t="s">
        <v>213</v>
      </c>
      <c r="C2994" t="s">
        <v>194</v>
      </c>
      <c r="E2994" t="s">
        <v>195</v>
      </c>
      <c r="F2994">
        <v>156.77000000000001</v>
      </c>
      <c r="G2994">
        <v>156.77000000000001</v>
      </c>
      <c r="H2994" t="s">
        <v>196</v>
      </c>
      <c r="I2994" t="s">
        <v>197</v>
      </c>
      <c r="J2994">
        <v>156.77000000000001</v>
      </c>
      <c r="K2994">
        <v>156.77000000000001</v>
      </c>
      <c r="L2994" t="s">
        <v>213</v>
      </c>
      <c r="M2994" t="s">
        <v>198</v>
      </c>
      <c r="N2994" t="s">
        <v>1128</v>
      </c>
      <c r="O2994">
        <v>0</v>
      </c>
      <c r="P2994" t="s">
        <v>200</v>
      </c>
      <c r="Q2994">
        <v>55645</v>
      </c>
      <c r="R2994" t="s">
        <v>201</v>
      </c>
      <c r="S2994" t="s">
        <v>202</v>
      </c>
      <c r="T2994" t="s">
        <v>203</v>
      </c>
      <c r="U2994" t="s">
        <v>4529</v>
      </c>
      <c r="V2994" t="s">
        <v>4530</v>
      </c>
      <c r="W2994" t="s">
        <v>658</v>
      </c>
    </row>
    <row r="2995" spans="1:23" x14ac:dyDescent="0.25">
      <c r="A2995" s="15">
        <v>43349</v>
      </c>
      <c r="B2995" t="s">
        <v>1847</v>
      </c>
      <c r="C2995" t="s">
        <v>194</v>
      </c>
      <c r="E2995" t="s">
        <v>195</v>
      </c>
      <c r="F2995">
        <v>1182.47</v>
      </c>
      <c r="G2995">
        <v>1182.47</v>
      </c>
      <c r="H2995" t="s">
        <v>196</v>
      </c>
      <c r="I2995" t="s">
        <v>197</v>
      </c>
      <c r="J2995">
        <v>1182.47</v>
      </c>
      <c r="K2995">
        <v>1182.47</v>
      </c>
      <c r="L2995" t="s">
        <v>1847</v>
      </c>
      <c r="M2995" t="s">
        <v>198</v>
      </c>
      <c r="N2995" t="s">
        <v>307</v>
      </c>
      <c r="O2995">
        <v>0</v>
      </c>
      <c r="P2995" t="s">
        <v>200</v>
      </c>
      <c r="Q2995">
        <v>55661</v>
      </c>
      <c r="R2995" t="s">
        <v>201</v>
      </c>
      <c r="S2995" t="s">
        <v>202</v>
      </c>
      <c r="T2995" t="s">
        <v>203</v>
      </c>
      <c r="U2995" t="s">
        <v>4531</v>
      </c>
      <c r="V2995" t="s">
        <v>4532</v>
      </c>
      <c r="W2995" t="s">
        <v>658</v>
      </c>
    </row>
    <row r="2996" spans="1:23" x14ac:dyDescent="0.25">
      <c r="A2996" s="15">
        <v>43349</v>
      </c>
      <c r="B2996" t="s">
        <v>755</v>
      </c>
      <c r="C2996" t="s">
        <v>207</v>
      </c>
      <c r="E2996" t="s">
        <v>195</v>
      </c>
      <c r="F2996">
        <v>1204.28</v>
      </c>
      <c r="G2996">
        <v>1204.28</v>
      </c>
      <c r="H2996" t="s">
        <v>196</v>
      </c>
      <c r="I2996" t="s">
        <v>197</v>
      </c>
      <c r="J2996">
        <v>1204.28</v>
      </c>
      <c r="K2996">
        <v>1204.28</v>
      </c>
      <c r="L2996" t="s">
        <v>755</v>
      </c>
      <c r="M2996" t="s">
        <v>198</v>
      </c>
      <c r="N2996" t="s">
        <v>316</v>
      </c>
      <c r="O2996">
        <v>0</v>
      </c>
      <c r="P2996" t="s">
        <v>200</v>
      </c>
      <c r="Q2996">
        <v>55669</v>
      </c>
      <c r="R2996" t="s">
        <v>201</v>
      </c>
      <c r="S2996" t="s">
        <v>202</v>
      </c>
      <c r="T2996" t="s">
        <v>203</v>
      </c>
      <c r="U2996" t="s">
        <v>4533</v>
      </c>
      <c r="V2996" t="s">
        <v>4534</v>
      </c>
      <c r="W2996" t="s">
        <v>658</v>
      </c>
    </row>
    <row r="2997" spans="1:23" x14ac:dyDescent="0.25">
      <c r="A2997" s="15">
        <v>43349</v>
      </c>
      <c r="B2997" t="s">
        <v>755</v>
      </c>
      <c r="C2997" t="s">
        <v>194</v>
      </c>
      <c r="E2997" t="s">
        <v>195</v>
      </c>
      <c r="F2997">
        <v>6339.11</v>
      </c>
      <c r="G2997">
        <v>6339.11</v>
      </c>
      <c r="H2997" t="s">
        <v>196</v>
      </c>
      <c r="I2997" t="s">
        <v>197</v>
      </c>
      <c r="J2997">
        <v>6339.11</v>
      </c>
      <c r="K2997">
        <v>6339.11</v>
      </c>
      <c r="L2997" t="s">
        <v>755</v>
      </c>
      <c r="M2997" t="s">
        <v>198</v>
      </c>
      <c r="N2997" t="s">
        <v>316</v>
      </c>
      <c r="O2997">
        <v>0</v>
      </c>
      <c r="P2997" t="s">
        <v>200</v>
      </c>
      <c r="Q2997">
        <v>55669</v>
      </c>
      <c r="R2997" t="s">
        <v>201</v>
      </c>
      <c r="S2997" t="s">
        <v>202</v>
      </c>
      <c r="T2997" t="s">
        <v>203</v>
      </c>
      <c r="U2997" t="s">
        <v>4533</v>
      </c>
      <c r="V2997" t="s">
        <v>4534</v>
      </c>
      <c r="W2997" t="s">
        <v>658</v>
      </c>
    </row>
    <row r="2998" spans="1:23" x14ac:dyDescent="0.25">
      <c r="A2998" s="15">
        <v>43349</v>
      </c>
      <c r="B2998" t="s">
        <v>244</v>
      </c>
      <c r="C2998" t="s">
        <v>208</v>
      </c>
      <c r="E2998" t="s">
        <v>195</v>
      </c>
      <c r="F2998">
        <v>255</v>
      </c>
      <c r="G2998">
        <v>255</v>
      </c>
      <c r="H2998" t="s">
        <v>196</v>
      </c>
      <c r="I2998" t="s">
        <v>197</v>
      </c>
      <c r="J2998">
        <v>255</v>
      </c>
      <c r="K2998">
        <v>255</v>
      </c>
      <c r="L2998" t="s">
        <v>244</v>
      </c>
      <c r="M2998" t="s">
        <v>198</v>
      </c>
      <c r="N2998" t="s">
        <v>245</v>
      </c>
      <c r="O2998">
        <v>0</v>
      </c>
      <c r="P2998" t="s">
        <v>200</v>
      </c>
      <c r="Q2998">
        <v>55675</v>
      </c>
      <c r="R2998" t="s">
        <v>201</v>
      </c>
      <c r="S2998" t="s">
        <v>202</v>
      </c>
      <c r="T2998" t="s">
        <v>203</v>
      </c>
      <c r="U2998" t="s">
        <v>4535</v>
      </c>
      <c r="V2998" t="s">
        <v>4536</v>
      </c>
      <c r="W2998" t="s">
        <v>658</v>
      </c>
    </row>
    <row r="2999" spans="1:23" x14ac:dyDescent="0.25">
      <c r="A2999" s="15">
        <v>43349</v>
      </c>
      <c r="B2999" t="s">
        <v>225</v>
      </c>
      <c r="C2999" t="s">
        <v>194</v>
      </c>
      <c r="E2999" t="s">
        <v>195</v>
      </c>
      <c r="F2999">
        <v>10.53</v>
      </c>
      <c r="G2999">
        <v>10.53</v>
      </c>
      <c r="H2999" t="s">
        <v>196</v>
      </c>
      <c r="I2999" t="s">
        <v>197</v>
      </c>
      <c r="J2999">
        <v>10.53</v>
      </c>
      <c r="K2999">
        <v>10.53</v>
      </c>
      <c r="L2999" t="s">
        <v>225</v>
      </c>
      <c r="M2999" t="s">
        <v>198</v>
      </c>
      <c r="N2999" t="s">
        <v>199</v>
      </c>
      <c r="O2999">
        <v>0</v>
      </c>
      <c r="P2999" t="s">
        <v>200</v>
      </c>
      <c r="Q2999">
        <v>55756</v>
      </c>
      <c r="R2999" t="s">
        <v>201</v>
      </c>
      <c r="S2999" t="s">
        <v>202</v>
      </c>
      <c r="T2999" t="s">
        <v>203</v>
      </c>
      <c r="U2999" t="s">
        <v>4537</v>
      </c>
      <c r="V2999" t="s">
        <v>4538</v>
      </c>
      <c r="W2999" t="s">
        <v>658</v>
      </c>
    </row>
    <row r="3000" spans="1:23" x14ac:dyDescent="0.25">
      <c r="A3000" s="15">
        <v>43349</v>
      </c>
      <c r="B3000" t="s">
        <v>225</v>
      </c>
      <c r="C3000" t="s">
        <v>194</v>
      </c>
      <c r="E3000" t="s">
        <v>195</v>
      </c>
      <c r="F3000">
        <v>455.69</v>
      </c>
      <c r="G3000">
        <v>455.69</v>
      </c>
      <c r="H3000" t="s">
        <v>196</v>
      </c>
      <c r="I3000" t="s">
        <v>197</v>
      </c>
      <c r="J3000">
        <v>455.69</v>
      </c>
      <c r="K3000">
        <v>455.69</v>
      </c>
      <c r="L3000" t="s">
        <v>225</v>
      </c>
      <c r="M3000" t="s">
        <v>198</v>
      </c>
      <c r="N3000" t="s">
        <v>199</v>
      </c>
      <c r="O3000">
        <v>0</v>
      </c>
      <c r="P3000" t="s">
        <v>200</v>
      </c>
      <c r="Q3000">
        <v>55758</v>
      </c>
      <c r="R3000" t="s">
        <v>201</v>
      </c>
      <c r="S3000" t="s">
        <v>202</v>
      </c>
      <c r="T3000" t="s">
        <v>203</v>
      </c>
      <c r="U3000" t="s">
        <v>4539</v>
      </c>
      <c r="V3000" t="s">
        <v>4540</v>
      </c>
      <c r="W3000" t="s">
        <v>658</v>
      </c>
    </row>
    <row r="3001" spans="1:23" x14ac:dyDescent="0.25">
      <c r="A3001" s="15">
        <v>43349</v>
      </c>
      <c r="B3001" t="s">
        <v>225</v>
      </c>
      <c r="C3001" t="s">
        <v>194</v>
      </c>
      <c r="E3001" t="s">
        <v>195</v>
      </c>
      <c r="F3001">
        <v>2296.41</v>
      </c>
      <c r="G3001">
        <v>2296.41</v>
      </c>
      <c r="H3001" t="s">
        <v>196</v>
      </c>
      <c r="I3001" t="s">
        <v>197</v>
      </c>
      <c r="J3001">
        <v>2296.41</v>
      </c>
      <c r="K3001">
        <v>2296.41</v>
      </c>
      <c r="L3001" t="s">
        <v>225</v>
      </c>
      <c r="M3001" t="s">
        <v>198</v>
      </c>
      <c r="N3001" t="s">
        <v>199</v>
      </c>
      <c r="O3001">
        <v>0</v>
      </c>
      <c r="P3001" t="s">
        <v>200</v>
      </c>
      <c r="Q3001">
        <v>55761</v>
      </c>
      <c r="R3001" t="s">
        <v>201</v>
      </c>
      <c r="S3001" t="s">
        <v>202</v>
      </c>
      <c r="T3001" t="s">
        <v>203</v>
      </c>
      <c r="U3001" t="s">
        <v>4541</v>
      </c>
      <c r="V3001" t="s">
        <v>4542</v>
      </c>
      <c r="W3001" t="s">
        <v>658</v>
      </c>
    </row>
    <row r="3002" spans="1:23" x14ac:dyDescent="0.25">
      <c r="A3002" s="15">
        <v>43349</v>
      </c>
      <c r="B3002" t="s">
        <v>292</v>
      </c>
      <c r="C3002" t="s">
        <v>207</v>
      </c>
      <c r="E3002" t="s">
        <v>195</v>
      </c>
      <c r="F3002">
        <v>355.06</v>
      </c>
      <c r="G3002">
        <v>355.06</v>
      </c>
      <c r="H3002" t="s">
        <v>196</v>
      </c>
      <c r="I3002" t="s">
        <v>197</v>
      </c>
      <c r="J3002">
        <v>355.06</v>
      </c>
      <c r="K3002">
        <v>355.06</v>
      </c>
      <c r="L3002" t="s">
        <v>292</v>
      </c>
      <c r="M3002" t="s">
        <v>198</v>
      </c>
      <c r="N3002" t="s">
        <v>199</v>
      </c>
      <c r="O3002">
        <v>0</v>
      </c>
      <c r="P3002" t="s">
        <v>200</v>
      </c>
      <c r="Q3002">
        <v>55787</v>
      </c>
      <c r="R3002" t="s">
        <v>201</v>
      </c>
      <c r="S3002" t="s">
        <v>202</v>
      </c>
      <c r="T3002" t="s">
        <v>203</v>
      </c>
      <c r="U3002" t="s">
        <v>4543</v>
      </c>
      <c r="V3002" t="s">
        <v>4544</v>
      </c>
      <c r="W3002" t="s">
        <v>658</v>
      </c>
    </row>
    <row r="3003" spans="1:23" x14ac:dyDescent="0.25">
      <c r="A3003" s="15">
        <v>43349</v>
      </c>
      <c r="B3003" t="s">
        <v>449</v>
      </c>
      <c r="C3003" t="s">
        <v>211</v>
      </c>
      <c r="E3003" t="s">
        <v>195</v>
      </c>
      <c r="F3003">
        <v>8.9499999999999993</v>
      </c>
      <c r="G3003">
        <v>8.9499999999999993</v>
      </c>
      <c r="H3003" t="s">
        <v>196</v>
      </c>
      <c r="I3003" t="s">
        <v>197</v>
      </c>
      <c r="J3003">
        <v>8.9499999999999993</v>
      </c>
      <c r="K3003">
        <v>8.9499999999999993</v>
      </c>
      <c r="L3003" t="s">
        <v>449</v>
      </c>
      <c r="M3003" t="s">
        <v>198</v>
      </c>
      <c r="N3003" t="s">
        <v>199</v>
      </c>
      <c r="O3003">
        <v>0</v>
      </c>
      <c r="P3003" t="s">
        <v>200</v>
      </c>
      <c r="Q3003">
        <v>56072</v>
      </c>
      <c r="R3003" t="s">
        <v>201</v>
      </c>
      <c r="S3003" t="s">
        <v>202</v>
      </c>
      <c r="T3003" t="s">
        <v>203</v>
      </c>
      <c r="U3003" t="s">
        <v>4545</v>
      </c>
      <c r="V3003" t="s">
        <v>4546</v>
      </c>
      <c r="W3003" t="s">
        <v>658</v>
      </c>
    </row>
    <row r="3004" spans="1:23" x14ac:dyDescent="0.25">
      <c r="A3004" s="15">
        <v>43349</v>
      </c>
      <c r="B3004" t="s">
        <v>449</v>
      </c>
      <c r="C3004" t="s">
        <v>194</v>
      </c>
      <c r="E3004" t="s">
        <v>195</v>
      </c>
      <c r="F3004">
        <v>10.050000000000001</v>
      </c>
      <c r="G3004">
        <v>10.050000000000001</v>
      </c>
      <c r="H3004" t="s">
        <v>196</v>
      </c>
      <c r="I3004" t="s">
        <v>197</v>
      </c>
      <c r="J3004">
        <v>10.050000000000001</v>
      </c>
      <c r="K3004">
        <v>10.050000000000001</v>
      </c>
      <c r="L3004" t="s">
        <v>449</v>
      </c>
      <c r="M3004" t="s">
        <v>198</v>
      </c>
      <c r="N3004" t="s">
        <v>199</v>
      </c>
      <c r="O3004">
        <v>0</v>
      </c>
      <c r="P3004" t="s">
        <v>200</v>
      </c>
      <c r="Q3004">
        <v>56073</v>
      </c>
      <c r="R3004" t="s">
        <v>201</v>
      </c>
      <c r="S3004" t="s">
        <v>202</v>
      </c>
      <c r="T3004" t="s">
        <v>203</v>
      </c>
      <c r="U3004" t="s">
        <v>4545</v>
      </c>
      <c r="V3004" t="s">
        <v>4547</v>
      </c>
      <c r="W3004" t="s">
        <v>658</v>
      </c>
    </row>
    <row r="3005" spans="1:23" x14ac:dyDescent="0.25">
      <c r="A3005" s="15">
        <v>43349</v>
      </c>
      <c r="B3005" t="s">
        <v>449</v>
      </c>
      <c r="C3005" t="s">
        <v>212</v>
      </c>
      <c r="E3005" t="s">
        <v>195</v>
      </c>
      <c r="F3005">
        <v>8.9499999999999993</v>
      </c>
      <c r="G3005">
        <v>8.9499999999999993</v>
      </c>
      <c r="H3005" t="s">
        <v>196</v>
      </c>
      <c r="I3005" t="s">
        <v>197</v>
      </c>
      <c r="J3005">
        <v>8.9499999999999993</v>
      </c>
      <c r="K3005">
        <v>8.9499999999999993</v>
      </c>
      <c r="L3005" t="s">
        <v>449</v>
      </c>
      <c r="M3005" t="s">
        <v>198</v>
      </c>
      <c r="N3005" t="s">
        <v>199</v>
      </c>
      <c r="O3005">
        <v>0</v>
      </c>
      <c r="P3005" t="s">
        <v>200</v>
      </c>
      <c r="Q3005">
        <v>56072</v>
      </c>
      <c r="R3005" t="s">
        <v>201</v>
      </c>
      <c r="S3005" t="s">
        <v>202</v>
      </c>
      <c r="T3005" t="s">
        <v>203</v>
      </c>
      <c r="U3005" t="s">
        <v>4545</v>
      </c>
      <c r="V3005" t="s">
        <v>4546</v>
      </c>
      <c r="W3005" t="s">
        <v>658</v>
      </c>
    </row>
    <row r="3006" spans="1:23" x14ac:dyDescent="0.25">
      <c r="A3006" s="15">
        <v>43349</v>
      </c>
      <c r="B3006" t="s">
        <v>449</v>
      </c>
      <c r="C3006" t="s">
        <v>208</v>
      </c>
      <c r="E3006" t="s">
        <v>195</v>
      </c>
      <c r="F3006">
        <v>8.94</v>
      </c>
      <c r="G3006">
        <v>8.94</v>
      </c>
      <c r="H3006" t="s">
        <v>196</v>
      </c>
      <c r="I3006" t="s">
        <v>197</v>
      </c>
      <c r="J3006">
        <v>8.94</v>
      </c>
      <c r="K3006">
        <v>8.94</v>
      </c>
      <c r="L3006" t="s">
        <v>449</v>
      </c>
      <c r="M3006" t="s">
        <v>198</v>
      </c>
      <c r="N3006" t="s">
        <v>199</v>
      </c>
      <c r="O3006">
        <v>0</v>
      </c>
      <c r="P3006" t="s">
        <v>200</v>
      </c>
      <c r="Q3006">
        <v>56072</v>
      </c>
      <c r="R3006" t="s">
        <v>201</v>
      </c>
      <c r="S3006" t="s">
        <v>202</v>
      </c>
      <c r="T3006" t="s">
        <v>203</v>
      </c>
      <c r="U3006" t="s">
        <v>4545</v>
      </c>
      <c r="V3006" t="s">
        <v>4546</v>
      </c>
      <c r="W3006" t="s">
        <v>658</v>
      </c>
    </row>
    <row r="3007" spans="1:23" x14ac:dyDescent="0.25">
      <c r="A3007" s="15">
        <v>43349</v>
      </c>
      <c r="B3007" t="s">
        <v>449</v>
      </c>
      <c r="C3007" t="s">
        <v>207</v>
      </c>
      <c r="E3007" t="s">
        <v>195</v>
      </c>
      <c r="F3007">
        <v>10.06</v>
      </c>
      <c r="G3007">
        <v>10.06</v>
      </c>
      <c r="H3007" t="s">
        <v>196</v>
      </c>
      <c r="I3007" t="s">
        <v>197</v>
      </c>
      <c r="J3007">
        <v>10.06</v>
      </c>
      <c r="K3007">
        <v>10.06</v>
      </c>
      <c r="L3007" t="s">
        <v>449</v>
      </c>
      <c r="M3007" t="s">
        <v>198</v>
      </c>
      <c r="N3007" t="s">
        <v>199</v>
      </c>
      <c r="O3007">
        <v>0</v>
      </c>
      <c r="P3007" t="s">
        <v>200</v>
      </c>
      <c r="Q3007">
        <v>56073</v>
      </c>
      <c r="R3007" t="s">
        <v>201</v>
      </c>
      <c r="S3007" t="s">
        <v>202</v>
      </c>
      <c r="T3007" t="s">
        <v>203</v>
      </c>
      <c r="U3007" t="s">
        <v>4545</v>
      </c>
      <c r="V3007" t="s">
        <v>4547</v>
      </c>
      <c r="W3007" t="s">
        <v>658</v>
      </c>
    </row>
    <row r="3008" spans="1:23" x14ac:dyDescent="0.25">
      <c r="A3008" s="15">
        <v>43349</v>
      </c>
      <c r="B3008" t="s">
        <v>295</v>
      </c>
      <c r="C3008" t="s">
        <v>207</v>
      </c>
      <c r="E3008" t="s">
        <v>195</v>
      </c>
      <c r="F3008">
        <v>1220.56</v>
      </c>
      <c r="G3008">
        <v>1220.56</v>
      </c>
      <c r="H3008" t="s">
        <v>196</v>
      </c>
      <c r="I3008" t="s">
        <v>197</v>
      </c>
      <c r="J3008">
        <v>1220.56</v>
      </c>
      <c r="K3008">
        <v>1220.56</v>
      </c>
      <c r="L3008" t="s">
        <v>295</v>
      </c>
      <c r="M3008" t="s">
        <v>198</v>
      </c>
      <c r="N3008" t="s">
        <v>199</v>
      </c>
      <c r="O3008">
        <v>0</v>
      </c>
      <c r="P3008" t="s">
        <v>200</v>
      </c>
      <c r="Q3008">
        <v>56158</v>
      </c>
      <c r="R3008" t="s">
        <v>201</v>
      </c>
      <c r="S3008" t="s">
        <v>202</v>
      </c>
      <c r="T3008" t="s">
        <v>203</v>
      </c>
      <c r="U3008" t="s">
        <v>4548</v>
      </c>
      <c r="V3008" t="s">
        <v>4549</v>
      </c>
      <c r="W3008" t="s">
        <v>658</v>
      </c>
    </row>
    <row r="3009" spans="1:23" x14ac:dyDescent="0.25">
      <c r="A3009" s="15">
        <v>43349</v>
      </c>
      <c r="B3009" t="s">
        <v>1847</v>
      </c>
      <c r="C3009" t="s">
        <v>194</v>
      </c>
      <c r="E3009" t="s">
        <v>195</v>
      </c>
      <c r="F3009">
        <v>455.3</v>
      </c>
      <c r="G3009">
        <v>455.3</v>
      </c>
      <c r="H3009" t="s">
        <v>196</v>
      </c>
      <c r="I3009" t="s">
        <v>197</v>
      </c>
      <c r="J3009">
        <v>455.3</v>
      </c>
      <c r="K3009">
        <v>455.3</v>
      </c>
      <c r="L3009" t="s">
        <v>1847</v>
      </c>
      <c r="M3009" t="s">
        <v>198</v>
      </c>
      <c r="N3009" t="s">
        <v>307</v>
      </c>
      <c r="O3009">
        <v>0</v>
      </c>
      <c r="P3009" t="s">
        <v>200</v>
      </c>
      <c r="Q3009">
        <v>56386</v>
      </c>
      <c r="R3009" t="s">
        <v>201</v>
      </c>
      <c r="S3009" t="s">
        <v>202</v>
      </c>
      <c r="T3009" t="s">
        <v>203</v>
      </c>
      <c r="U3009" t="s">
        <v>4550</v>
      </c>
      <c r="V3009" t="s">
        <v>4551</v>
      </c>
      <c r="W3009" t="s">
        <v>658</v>
      </c>
    </row>
    <row r="3010" spans="1:23" x14ac:dyDescent="0.25">
      <c r="A3010" s="15">
        <v>43349</v>
      </c>
      <c r="B3010" t="s">
        <v>1847</v>
      </c>
      <c r="C3010" t="s">
        <v>194</v>
      </c>
      <c r="E3010" t="s">
        <v>195</v>
      </c>
      <c r="F3010">
        <v>19.399999999999999</v>
      </c>
      <c r="G3010">
        <v>19.399999999999999</v>
      </c>
      <c r="H3010" t="s">
        <v>196</v>
      </c>
      <c r="I3010" t="s">
        <v>197</v>
      </c>
      <c r="J3010">
        <v>19.399999999999999</v>
      </c>
      <c r="K3010">
        <v>19.399999999999999</v>
      </c>
      <c r="L3010" t="s">
        <v>1847</v>
      </c>
      <c r="M3010" t="s">
        <v>198</v>
      </c>
      <c r="N3010" t="s">
        <v>307</v>
      </c>
      <c r="O3010">
        <v>0</v>
      </c>
      <c r="P3010" t="s">
        <v>200</v>
      </c>
      <c r="Q3010">
        <v>56387</v>
      </c>
      <c r="R3010" t="s">
        <v>201</v>
      </c>
      <c r="S3010" t="s">
        <v>202</v>
      </c>
      <c r="T3010" t="s">
        <v>203</v>
      </c>
      <c r="U3010" t="s">
        <v>4550</v>
      </c>
      <c r="V3010" t="s">
        <v>4552</v>
      </c>
      <c r="W3010" t="s">
        <v>658</v>
      </c>
    </row>
    <row r="3011" spans="1:23" x14ac:dyDescent="0.25">
      <c r="A3011" s="15">
        <v>43349</v>
      </c>
      <c r="B3011" t="s">
        <v>1847</v>
      </c>
      <c r="C3011" t="s">
        <v>194</v>
      </c>
      <c r="E3011" t="s">
        <v>195</v>
      </c>
      <c r="F3011">
        <v>6.9</v>
      </c>
      <c r="G3011">
        <v>6.9</v>
      </c>
      <c r="H3011" t="s">
        <v>196</v>
      </c>
      <c r="I3011" t="s">
        <v>197</v>
      </c>
      <c r="J3011">
        <v>6.9</v>
      </c>
      <c r="K3011">
        <v>6.9</v>
      </c>
      <c r="L3011" t="s">
        <v>1847</v>
      </c>
      <c r="M3011" t="s">
        <v>198</v>
      </c>
      <c r="N3011" t="s">
        <v>307</v>
      </c>
      <c r="O3011">
        <v>0</v>
      </c>
      <c r="P3011" t="s">
        <v>200</v>
      </c>
      <c r="Q3011">
        <v>56388</v>
      </c>
      <c r="R3011" t="s">
        <v>201</v>
      </c>
      <c r="S3011" t="s">
        <v>202</v>
      </c>
      <c r="T3011" t="s">
        <v>203</v>
      </c>
      <c r="U3011" t="s">
        <v>4550</v>
      </c>
      <c r="V3011" t="s">
        <v>4553</v>
      </c>
      <c r="W3011" t="s">
        <v>658</v>
      </c>
    </row>
    <row r="3012" spans="1:23" x14ac:dyDescent="0.25">
      <c r="A3012" s="15">
        <v>43349</v>
      </c>
      <c r="B3012" t="s">
        <v>1847</v>
      </c>
      <c r="C3012" t="s">
        <v>194</v>
      </c>
      <c r="E3012" t="s">
        <v>195</v>
      </c>
      <c r="F3012">
        <v>28.92</v>
      </c>
      <c r="G3012">
        <v>28.92</v>
      </c>
      <c r="H3012" t="s">
        <v>196</v>
      </c>
      <c r="I3012" t="s">
        <v>197</v>
      </c>
      <c r="J3012">
        <v>28.92</v>
      </c>
      <c r="K3012">
        <v>28.92</v>
      </c>
      <c r="L3012" t="s">
        <v>1847</v>
      </c>
      <c r="M3012" t="s">
        <v>198</v>
      </c>
      <c r="N3012" t="s">
        <v>307</v>
      </c>
      <c r="O3012">
        <v>0</v>
      </c>
      <c r="P3012" t="s">
        <v>200</v>
      </c>
      <c r="Q3012">
        <v>56389</v>
      </c>
      <c r="R3012" t="s">
        <v>201</v>
      </c>
      <c r="S3012" t="s">
        <v>202</v>
      </c>
      <c r="T3012" t="s">
        <v>203</v>
      </c>
      <c r="U3012" t="s">
        <v>4550</v>
      </c>
      <c r="V3012" t="s">
        <v>4554</v>
      </c>
      <c r="W3012" t="s">
        <v>658</v>
      </c>
    </row>
    <row r="3013" spans="1:23" x14ac:dyDescent="0.25">
      <c r="A3013" s="15">
        <v>43349</v>
      </c>
      <c r="B3013" t="s">
        <v>1847</v>
      </c>
      <c r="C3013" t="s">
        <v>194</v>
      </c>
      <c r="E3013" t="s">
        <v>195</v>
      </c>
      <c r="F3013">
        <v>6.9</v>
      </c>
      <c r="G3013">
        <v>6.9</v>
      </c>
      <c r="H3013" t="s">
        <v>196</v>
      </c>
      <c r="I3013" t="s">
        <v>197</v>
      </c>
      <c r="J3013">
        <v>6.9</v>
      </c>
      <c r="K3013">
        <v>6.9</v>
      </c>
      <c r="L3013" t="s">
        <v>1847</v>
      </c>
      <c r="M3013" t="s">
        <v>198</v>
      </c>
      <c r="N3013" t="s">
        <v>307</v>
      </c>
      <c r="O3013">
        <v>0</v>
      </c>
      <c r="P3013" t="s">
        <v>200</v>
      </c>
      <c r="Q3013">
        <v>56390</v>
      </c>
      <c r="R3013" t="s">
        <v>201</v>
      </c>
      <c r="S3013" t="s">
        <v>202</v>
      </c>
      <c r="T3013" t="s">
        <v>203</v>
      </c>
      <c r="U3013" t="s">
        <v>4550</v>
      </c>
      <c r="V3013" t="s">
        <v>4555</v>
      </c>
      <c r="W3013" t="s">
        <v>658</v>
      </c>
    </row>
    <row r="3014" spans="1:23" x14ac:dyDescent="0.25">
      <c r="A3014" s="15">
        <v>43349</v>
      </c>
      <c r="B3014" t="s">
        <v>1847</v>
      </c>
      <c r="C3014" t="s">
        <v>194</v>
      </c>
      <c r="E3014" t="s">
        <v>195</v>
      </c>
      <c r="F3014">
        <v>20.73</v>
      </c>
      <c r="G3014">
        <v>20.73</v>
      </c>
      <c r="H3014" t="s">
        <v>196</v>
      </c>
      <c r="I3014" t="s">
        <v>197</v>
      </c>
      <c r="J3014">
        <v>20.73</v>
      </c>
      <c r="K3014">
        <v>20.73</v>
      </c>
      <c r="L3014" t="s">
        <v>1847</v>
      </c>
      <c r="M3014" t="s">
        <v>198</v>
      </c>
      <c r="N3014" t="s">
        <v>307</v>
      </c>
      <c r="O3014">
        <v>0</v>
      </c>
      <c r="P3014" t="s">
        <v>200</v>
      </c>
      <c r="Q3014">
        <v>56391</v>
      </c>
      <c r="R3014" t="s">
        <v>201</v>
      </c>
      <c r="S3014" t="s">
        <v>202</v>
      </c>
      <c r="T3014" t="s">
        <v>203</v>
      </c>
      <c r="U3014" t="s">
        <v>4550</v>
      </c>
      <c r="V3014" t="s">
        <v>4556</v>
      </c>
      <c r="W3014" t="s">
        <v>658</v>
      </c>
    </row>
    <row r="3015" spans="1:23" x14ac:dyDescent="0.25">
      <c r="A3015" s="15">
        <v>43349</v>
      </c>
      <c r="B3015" t="s">
        <v>1847</v>
      </c>
      <c r="C3015" t="s">
        <v>194</v>
      </c>
      <c r="E3015" t="s">
        <v>195</v>
      </c>
      <c r="F3015">
        <v>18.260000000000002</v>
      </c>
      <c r="G3015">
        <v>18.260000000000002</v>
      </c>
      <c r="H3015" t="s">
        <v>196</v>
      </c>
      <c r="I3015" t="s">
        <v>197</v>
      </c>
      <c r="J3015">
        <v>18.260000000000002</v>
      </c>
      <c r="K3015">
        <v>18.260000000000002</v>
      </c>
      <c r="L3015" t="s">
        <v>1847</v>
      </c>
      <c r="M3015" t="s">
        <v>198</v>
      </c>
      <c r="N3015" t="s">
        <v>307</v>
      </c>
      <c r="O3015">
        <v>0</v>
      </c>
      <c r="P3015" t="s">
        <v>200</v>
      </c>
      <c r="Q3015">
        <v>56392</v>
      </c>
      <c r="R3015" t="s">
        <v>201</v>
      </c>
      <c r="S3015" t="s">
        <v>202</v>
      </c>
      <c r="T3015" t="s">
        <v>203</v>
      </c>
      <c r="U3015" t="s">
        <v>4550</v>
      </c>
      <c r="V3015" t="s">
        <v>4557</v>
      </c>
      <c r="W3015" t="s">
        <v>658</v>
      </c>
    </row>
    <row r="3016" spans="1:23" x14ac:dyDescent="0.25">
      <c r="A3016" s="15">
        <v>43349</v>
      </c>
      <c r="B3016" t="s">
        <v>1847</v>
      </c>
      <c r="C3016" t="s">
        <v>194</v>
      </c>
      <c r="E3016" t="s">
        <v>195</v>
      </c>
      <c r="F3016">
        <v>15.9</v>
      </c>
      <c r="G3016">
        <v>15.9</v>
      </c>
      <c r="H3016" t="s">
        <v>196</v>
      </c>
      <c r="I3016" t="s">
        <v>197</v>
      </c>
      <c r="J3016">
        <v>15.9</v>
      </c>
      <c r="K3016">
        <v>15.9</v>
      </c>
      <c r="L3016" t="s">
        <v>1847</v>
      </c>
      <c r="M3016" t="s">
        <v>198</v>
      </c>
      <c r="N3016" t="s">
        <v>307</v>
      </c>
      <c r="O3016">
        <v>0</v>
      </c>
      <c r="P3016" t="s">
        <v>200</v>
      </c>
      <c r="Q3016">
        <v>56393</v>
      </c>
      <c r="R3016" t="s">
        <v>201</v>
      </c>
      <c r="S3016" t="s">
        <v>202</v>
      </c>
      <c r="T3016" t="s">
        <v>203</v>
      </c>
      <c r="U3016" t="s">
        <v>4550</v>
      </c>
      <c r="V3016" t="s">
        <v>4558</v>
      </c>
      <c r="W3016" t="s">
        <v>658</v>
      </c>
    </row>
    <row r="3017" spans="1:23" x14ac:dyDescent="0.25">
      <c r="A3017" s="15">
        <v>43349</v>
      </c>
      <c r="B3017" t="s">
        <v>1847</v>
      </c>
      <c r="C3017" t="s">
        <v>194</v>
      </c>
      <c r="E3017" t="s">
        <v>195</v>
      </c>
      <c r="F3017">
        <v>6.9</v>
      </c>
      <c r="G3017">
        <v>6.9</v>
      </c>
      <c r="H3017" t="s">
        <v>196</v>
      </c>
      <c r="I3017" t="s">
        <v>197</v>
      </c>
      <c r="J3017">
        <v>6.9</v>
      </c>
      <c r="K3017">
        <v>6.9</v>
      </c>
      <c r="L3017" t="s">
        <v>1847</v>
      </c>
      <c r="M3017" t="s">
        <v>198</v>
      </c>
      <c r="N3017" t="s">
        <v>307</v>
      </c>
      <c r="O3017">
        <v>0</v>
      </c>
      <c r="P3017" t="s">
        <v>200</v>
      </c>
      <c r="Q3017">
        <v>56394</v>
      </c>
      <c r="R3017" t="s">
        <v>201</v>
      </c>
      <c r="S3017" t="s">
        <v>202</v>
      </c>
      <c r="T3017" t="s">
        <v>203</v>
      </c>
      <c r="U3017" t="s">
        <v>4550</v>
      </c>
      <c r="V3017" t="s">
        <v>4559</v>
      </c>
      <c r="W3017" t="s">
        <v>658</v>
      </c>
    </row>
    <row r="3018" spans="1:23" x14ac:dyDescent="0.25">
      <c r="A3018" s="15">
        <v>43349</v>
      </c>
      <c r="B3018" t="s">
        <v>1847</v>
      </c>
      <c r="C3018" t="s">
        <v>194</v>
      </c>
      <c r="E3018" t="s">
        <v>195</v>
      </c>
      <c r="F3018">
        <v>29.28</v>
      </c>
      <c r="G3018">
        <v>29.28</v>
      </c>
      <c r="H3018" t="s">
        <v>196</v>
      </c>
      <c r="I3018" t="s">
        <v>197</v>
      </c>
      <c r="J3018">
        <v>29.28</v>
      </c>
      <c r="K3018">
        <v>29.28</v>
      </c>
      <c r="L3018" t="s">
        <v>1847</v>
      </c>
      <c r="M3018" t="s">
        <v>198</v>
      </c>
      <c r="N3018" t="s">
        <v>307</v>
      </c>
      <c r="O3018">
        <v>0</v>
      </c>
      <c r="P3018" t="s">
        <v>200</v>
      </c>
      <c r="Q3018">
        <v>56395</v>
      </c>
      <c r="R3018" t="s">
        <v>201</v>
      </c>
      <c r="S3018" t="s">
        <v>202</v>
      </c>
      <c r="T3018" t="s">
        <v>203</v>
      </c>
      <c r="U3018" t="s">
        <v>4550</v>
      </c>
      <c r="V3018" t="s">
        <v>4560</v>
      </c>
      <c r="W3018" t="s">
        <v>658</v>
      </c>
    </row>
    <row r="3019" spans="1:23" x14ac:dyDescent="0.25">
      <c r="A3019" s="15">
        <v>43349</v>
      </c>
      <c r="B3019" t="s">
        <v>1847</v>
      </c>
      <c r="C3019" t="s">
        <v>194</v>
      </c>
      <c r="E3019" t="s">
        <v>195</v>
      </c>
      <c r="F3019">
        <v>690</v>
      </c>
      <c r="G3019">
        <v>690</v>
      </c>
      <c r="H3019" t="s">
        <v>196</v>
      </c>
      <c r="I3019" t="s">
        <v>197</v>
      </c>
      <c r="J3019">
        <v>690</v>
      </c>
      <c r="K3019">
        <v>690</v>
      </c>
      <c r="L3019" t="s">
        <v>1847</v>
      </c>
      <c r="M3019" t="s">
        <v>198</v>
      </c>
      <c r="N3019" t="s">
        <v>307</v>
      </c>
      <c r="O3019">
        <v>0</v>
      </c>
      <c r="P3019" t="s">
        <v>200</v>
      </c>
      <c r="Q3019">
        <v>56396</v>
      </c>
      <c r="R3019" t="s">
        <v>201</v>
      </c>
      <c r="S3019" t="s">
        <v>202</v>
      </c>
      <c r="T3019" t="s">
        <v>203</v>
      </c>
      <c r="U3019" t="s">
        <v>4550</v>
      </c>
      <c r="V3019" t="s">
        <v>4561</v>
      </c>
      <c r="W3019" t="s">
        <v>658</v>
      </c>
    </row>
    <row r="3020" spans="1:23" x14ac:dyDescent="0.25">
      <c r="A3020" s="15">
        <v>43349</v>
      </c>
      <c r="B3020" t="s">
        <v>1847</v>
      </c>
      <c r="C3020" t="s">
        <v>194</v>
      </c>
      <c r="E3020" t="s">
        <v>195</v>
      </c>
      <c r="F3020">
        <v>6.9</v>
      </c>
      <c r="G3020">
        <v>6.9</v>
      </c>
      <c r="H3020" t="s">
        <v>196</v>
      </c>
      <c r="I3020" t="s">
        <v>197</v>
      </c>
      <c r="J3020">
        <v>6.9</v>
      </c>
      <c r="K3020">
        <v>6.9</v>
      </c>
      <c r="L3020" t="s">
        <v>1847</v>
      </c>
      <c r="M3020" t="s">
        <v>198</v>
      </c>
      <c r="N3020" t="s">
        <v>307</v>
      </c>
      <c r="O3020">
        <v>0</v>
      </c>
      <c r="P3020" t="s">
        <v>200</v>
      </c>
      <c r="Q3020">
        <v>56397</v>
      </c>
      <c r="R3020" t="s">
        <v>201</v>
      </c>
      <c r="S3020" t="s">
        <v>202</v>
      </c>
      <c r="T3020" t="s">
        <v>203</v>
      </c>
      <c r="U3020" t="s">
        <v>4550</v>
      </c>
      <c r="V3020" t="s">
        <v>4562</v>
      </c>
      <c r="W3020" t="s">
        <v>658</v>
      </c>
    </row>
    <row r="3021" spans="1:23" x14ac:dyDescent="0.25">
      <c r="A3021" s="15">
        <v>43349</v>
      </c>
      <c r="B3021" t="s">
        <v>1847</v>
      </c>
      <c r="C3021" t="s">
        <v>194</v>
      </c>
      <c r="E3021" t="s">
        <v>195</v>
      </c>
      <c r="F3021">
        <v>6.9</v>
      </c>
      <c r="G3021">
        <v>6.9</v>
      </c>
      <c r="H3021" t="s">
        <v>196</v>
      </c>
      <c r="I3021" t="s">
        <v>197</v>
      </c>
      <c r="J3021">
        <v>6.9</v>
      </c>
      <c r="K3021">
        <v>6.9</v>
      </c>
      <c r="L3021" t="s">
        <v>1847</v>
      </c>
      <c r="M3021" t="s">
        <v>198</v>
      </c>
      <c r="N3021" t="s">
        <v>307</v>
      </c>
      <c r="O3021">
        <v>0</v>
      </c>
      <c r="P3021" t="s">
        <v>200</v>
      </c>
      <c r="Q3021">
        <v>56398</v>
      </c>
      <c r="R3021" t="s">
        <v>201</v>
      </c>
      <c r="S3021" t="s">
        <v>202</v>
      </c>
      <c r="T3021" t="s">
        <v>203</v>
      </c>
      <c r="U3021" t="s">
        <v>4550</v>
      </c>
      <c r="V3021" t="s">
        <v>4563</v>
      </c>
      <c r="W3021" t="s">
        <v>658</v>
      </c>
    </row>
    <row r="3022" spans="1:23" x14ac:dyDescent="0.25">
      <c r="A3022" s="15">
        <v>43349</v>
      </c>
      <c r="B3022" t="s">
        <v>1847</v>
      </c>
      <c r="C3022" t="s">
        <v>194</v>
      </c>
      <c r="E3022" t="s">
        <v>195</v>
      </c>
      <c r="F3022">
        <v>499.75</v>
      </c>
      <c r="G3022">
        <v>499.75</v>
      </c>
      <c r="H3022" t="s">
        <v>196</v>
      </c>
      <c r="I3022" t="s">
        <v>197</v>
      </c>
      <c r="J3022">
        <v>499.75</v>
      </c>
      <c r="K3022">
        <v>499.75</v>
      </c>
      <c r="L3022" t="s">
        <v>1847</v>
      </c>
      <c r="M3022" t="s">
        <v>198</v>
      </c>
      <c r="N3022" t="s">
        <v>307</v>
      </c>
      <c r="O3022">
        <v>0</v>
      </c>
      <c r="P3022" t="s">
        <v>200</v>
      </c>
      <c r="Q3022">
        <v>56399</v>
      </c>
      <c r="R3022" t="s">
        <v>201</v>
      </c>
      <c r="S3022" t="s">
        <v>202</v>
      </c>
      <c r="T3022" t="s">
        <v>203</v>
      </c>
      <c r="U3022" t="s">
        <v>4550</v>
      </c>
      <c r="V3022" t="s">
        <v>4564</v>
      </c>
      <c r="W3022" t="s">
        <v>658</v>
      </c>
    </row>
    <row r="3023" spans="1:23" x14ac:dyDescent="0.25">
      <c r="A3023" s="15">
        <v>43349</v>
      </c>
      <c r="B3023" t="s">
        <v>1847</v>
      </c>
      <c r="C3023" t="s">
        <v>194</v>
      </c>
      <c r="E3023" t="s">
        <v>195</v>
      </c>
      <c r="F3023">
        <v>46.04</v>
      </c>
      <c r="G3023">
        <v>46.04</v>
      </c>
      <c r="H3023" t="s">
        <v>196</v>
      </c>
      <c r="I3023" t="s">
        <v>197</v>
      </c>
      <c r="J3023">
        <v>46.04</v>
      </c>
      <c r="K3023">
        <v>46.04</v>
      </c>
      <c r="L3023" t="s">
        <v>1847</v>
      </c>
      <c r="M3023" t="s">
        <v>198</v>
      </c>
      <c r="N3023" t="s">
        <v>307</v>
      </c>
      <c r="O3023">
        <v>0</v>
      </c>
      <c r="P3023" t="s">
        <v>200</v>
      </c>
      <c r="Q3023">
        <v>56400</v>
      </c>
      <c r="R3023" t="s">
        <v>201</v>
      </c>
      <c r="S3023" t="s">
        <v>202</v>
      </c>
      <c r="T3023" t="s">
        <v>203</v>
      </c>
      <c r="U3023" t="s">
        <v>4550</v>
      </c>
      <c r="V3023" t="s">
        <v>4565</v>
      </c>
      <c r="W3023" t="s">
        <v>658</v>
      </c>
    </row>
    <row r="3024" spans="1:23" x14ac:dyDescent="0.25">
      <c r="A3024" s="15">
        <v>43349</v>
      </c>
      <c r="B3024" t="s">
        <v>1847</v>
      </c>
      <c r="C3024" t="s">
        <v>194</v>
      </c>
      <c r="E3024" t="s">
        <v>195</v>
      </c>
      <c r="F3024">
        <v>61.98</v>
      </c>
      <c r="G3024">
        <v>61.98</v>
      </c>
      <c r="H3024" t="s">
        <v>196</v>
      </c>
      <c r="I3024" t="s">
        <v>197</v>
      </c>
      <c r="J3024">
        <v>61.98</v>
      </c>
      <c r="K3024">
        <v>61.98</v>
      </c>
      <c r="L3024" t="s">
        <v>1847</v>
      </c>
      <c r="M3024" t="s">
        <v>198</v>
      </c>
      <c r="N3024" t="s">
        <v>307</v>
      </c>
      <c r="O3024">
        <v>0</v>
      </c>
      <c r="P3024" t="s">
        <v>200</v>
      </c>
      <c r="Q3024">
        <v>56401</v>
      </c>
      <c r="R3024" t="s">
        <v>201</v>
      </c>
      <c r="S3024" t="s">
        <v>202</v>
      </c>
      <c r="T3024" t="s">
        <v>203</v>
      </c>
      <c r="U3024" t="s">
        <v>4550</v>
      </c>
      <c r="V3024" t="s">
        <v>4566</v>
      </c>
      <c r="W3024" t="s">
        <v>658</v>
      </c>
    </row>
    <row r="3025" spans="1:23" x14ac:dyDescent="0.25">
      <c r="A3025" s="15">
        <v>43349</v>
      </c>
      <c r="B3025" t="s">
        <v>1847</v>
      </c>
      <c r="C3025" t="s">
        <v>194</v>
      </c>
      <c r="E3025" t="s">
        <v>195</v>
      </c>
      <c r="F3025">
        <v>6.9</v>
      </c>
      <c r="G3025">
        <v>6.9</v>
      </c>
      <c r="H3025" t="s">
        <v>196</v>
      </c>
      <c r="I3025" t="s">
        <v>197</v>
      </c>
      <c r="J3025">
        <v>6.9</v>
      </c>
      <c r="K3025">
        <v>6.9</v>
      </c>
      <c r="L3025" t="s">
        <v>1847</v>
      </c>
      <c r="M3025" t="s">
        <v>198</v>
      </c>
      <c r="N3025" t="s">
        <v>307</v>
      </c>
      <c r="O3025">
        <v>0</v>
      </c>
      <c r="P3025" t="s">
        <v>200</v>
      </c>
      <c r="Q3025">
        <v>56402</v>
      </c>
      <c r="R3025" t="s">
        <v>201</v>
      </c>
      <c r="S3025" t="s">
        <v>202</v>
      </c>
      <c r="T3025" t="s">
        <v>203</v>
      </c>
      <c r="U3025" t="s">
        <v>4550</v>
      </c>
      <c r="V3025" t="s">
        <v>4567</v>
      </c>
      <c r="W3025" t="s">
        <v>658</v>
      </c>
    </row>
    <row r="3026" spans="1:23" x14ac:dyDescent="0.25">
      <c r="A3026" s="15">
        <v>43349</v>
      </c>
      <c r="B3026" t="s">
        <v>1847</v>
      </c>
      <c r="C3026" t="s">
        <v>194</v>
      </c>
      <c r="E3026" t="s">
        <v>195</v>
      </c>
      <c r="F3026">
        <v>26.3</v>
      </c>
      <c r="G3026">
        <v>26.3</v>
      </c>
      <c r="H3026" t="s">
        <v>196</v>
      </c>
      <c r="I3026" t="s">
        <v>197</v>
      </c>
      <c r="J3026">
        <v>26.3</v>
      </c>
      <c r="K3026">
        <v>26.3</v>
      </c>
      <c r="L3026" t="s">
        <v>1847</v>
      </c>
      <c r="M3026" t="s">
        <v>198</v>
      </c>
      <c r="N3026" t="s">
        <v>307</v>
      </c>
      <c r="O3026">
        <v>0</v>
      </c>
      <c r="P3026" t="s">
        <v>200</v>
      </c>
      <c r="Q3026">
        <v>56403</v>
      </c>
      <c r="R3026" t="s">
        <v>201</v>
      </c>
      <c r="S3026" t="s">
        <v>202</v>
      </c>
      <c r="T3026" t="s">
        <v>203</v>
      </c>
      <c r="U3026" t="s">
        <v>4550</v>
      </c>
      <c r="V3026" t="s">
        <v>4568</v>
      </c>
      <c r="W3026" t="s">
        <v>658</v>
      </c>
    </row>
    <row r="3027" spans="1:23" x14ac:dyDescent="0.25">
      <c r="A3027" s="15">
        <v>43349</v>
      </c>
      <c r="B3027" t="s">
        <v>1847</v>
      </c>
      <c r="C3027" t="s">
        <v>194</v>
      </c>
      <c r="E3027" t="s">
        <v>195</v>
      </c>
      <c r="F3027">
        <v>50</v>
      </c>
      <c r="G3027">
        <v>50</v>
      </c>
      <c r="H3027" t="s">
        <v>196</v>
      </c>
      <c r="I3027" t="s">
        <v>197</v>
      </c>
      <c r="J3027">
        <v>50</v>
      </c>
      <c r="K3027">
        <v>50</v>
      </c>
      <c r="L3027" t="s">
        <v>1847</v>
      </c>
      <c r="M3027" t="s">
        <v>198</v>
      </c>
      <c r="N3027" t="s">
        <v>307</v>
      </c>
      <c r="O3027">
        <v>0</v>
      </c>
      <c r="P3027" t="s">
        <v>200</v>
      </c>
      <c r="Q3027">
        <v>56404</v>
      </c>
      <c r="R3027" t="s">
        <v>201</v>
      </c>
      <c r="S3027" t="s">
        <v>202</v>
      </c>
      <c r="T3027" t="s">
        <v>203</v>
      </c>
      <c r="U3027" t="s">
        <v>4550</v>
      </c>
      <c r="V3027" t="s">
        <v>4569</v>
      </c>
      <c r="W3027" t="s">
        <v>658</v>
      </c>
    </row>
    <row r="3028" spans="1:23" x14ac:dyDescent="0.25">
      <c r="A3028" s="15">
        <v>43349</v>
      </c>
      <c r="B3028" t="s">
        <v>1847</v>
      </c>
      <c r="C3028" t="s">
        <v>194</v>
      </c>
      <c r="E3028" t="s">
        <v>195</v>
      </c>
      <c r="F3028">
        <v>120</v>
      </c>
      <c r="G3028">
        <v>120</v>
      </c>
      <c r="H3028" t="s">
        <v>196</v>
      </c>
      <c r="I3028" t="s">
        <v>197</v>
      </c>
      <c r="J3028">
        <v>120</v>
      </c>
      <c r="K3028">
        <v>120</v>
      </c>
      <c r="L3028" t="s">
        <v>1847</v>
      </c>
      <c r="M3028" t="s">
        <v>198</v>
      </c>
      <c r="N3028" t="s">
        <v>307</v>
      </c>
      <c r="O3028">
        <v>0</v>
      </c>
      <c r="P3028" t="s">
        <v>200</v>
      </c>
      <c r="Q3028">
        <v>56405</v>
      </c>
      <c r="R3028" t="s">
        <v>201</v>
      </c>
      <c r="S3028" t="s">
        <v>202</v>
      </c>
      <c r="T3028" t="s">
        <v>203</v>
      </c>
      <c r="U3028" t="s">
        <v>4550</v>
      </c>
      <c r="V3028" t="s">
        <v>4570</v>
      </c>
      <c r="W3028" t="s">
        <v>658</v>
      </c>
    </row>
    <row r="3029" spans="1:23" x14ac:dyDescent="0.25">
      <c r="A3029" s="15">
        <v>43349</v>
      </c>
      <c r="B3029" t="s">
        <v>1847</v>
      </c>
      <c r="C3029" t="s">
        <v>194</v>
      </c>
      <c r="E3029" t="s">
        <v>195</v>
      </c>
      <c r="F3029">
        <v>2</v>
      </c>
      <c r="G3029">
        <v>2</v>
      </c>
      <c r="H3029" t="s">
        <v>196</v>
      </c>
      <c r="I3029" t="s">
        <v>197</v>
      </c>
      <c r="J3029">
        <v>2</v>
      </c>
      <c r="K3029">
        <v>2</v>
      </c>
      <c r="L3029" t="s">
        <v>1847</v>
      </c>
      <c r="M3029" t="s">
        <v>198</v>
      </c>
      <c r="N3029" t="s">
        <v>307</v>
      </c>
      <c r="O3029">
        <v>0</v>
      </c>
      <c r="P3029" t="s">
        <v>200</v>
      </c>
      <c r="Q3029">
        <v>56406</v>
      </c>
      <c r="R3029" t="s">
        <v>201</v>
      </c>
      <c r="S3029" t="s">
        <v>202</v>
      </c>
      <c r="T3029" t="s">
        <v>203</v>
      </c>
      <c r="U3029" t="s">
        <v>4550</v>
      </c>
      <c r="V3029" t="s">
        <v>4571</v>
      </c>
      <c r="W3029" t="s">
        <v>658</v>
      </c>
    </row>
    <row r="3030" spans="1:23" x14ac:dyDescent="0.25">
      <c r="A3030" s="15">
        <v>43349</v>
      </c>
      <c r="B3030" t="s">
        <v>1847</v>
      </c>
      <c r="C3030" t="s">
        <v>194</v>
      </c>
      <c r="E3030" t="s">
        <v>195</v>
      </c>
      <c r="F3030">
        <v>74.89</v>
      </c>
      <c r="G3030">
        <v>74.89</v>
      </c>
      <c r="H3030" t="s">
        <v>196</v>
      </c>
      <c r="I3030" t="s">
        <v>197</v>
      </c>
      <c r="J3030">
        <v>74.89</v>
      </c>
      <c r="K3030">
        <v>74.89</v>
      </c>
      <c r="L3030" t="s">
        <v>1847</v>
      </c>
      <c r="M3030" t="s">
        <v>198</v>
      </c>
      <c r="N3030" t="s">
        <v>307</v>
      </c>
      <c r="O3030">
        <v>0</v>
      </c>
      <c r="P3030" t="s">
        <v>200</v>
      </c>
      <c r="Q3030">
        <v>56407</v>
      </c>
      <c r="R3030" t="s">
        <v>201</v>
      </c>
      <c r="S3030" t="s">
        <v>202</v>
      </c>
      <c r="T3030" t="s">
        <v>203</v>
      </c>
      <c r="U3030" t="s">
        <v>4550</v>
      </c>
      <c r="V3030" t="s">
        <v>4572</v>
      </c>
      <c r="W3030" t="s">
        <v>658</v>
      </c>
    </row>
    <row r="3031" spans="1:23" x14ac:dyDescent="0.25">
      <c r="A3031" s="15">
        <v>43349</v>
      </c>
      <c r="B3031" t="s">
        <v>1847</v>
      </c>
      <c r="C3031" t="s">
        <v>194</v>
      </c>
      <c r="E3031" t="s">
        <v>195</v>
      </c>
      <c r="F3031">
        <v>13.02</v>
      </c>
      <c r="G3031">
        <v>13.02</v>
      </c>
      <c r="H3031" t="s">
        <v>196</v>
      </c>
      <c r="I3031" t="s">
        <v>197</v>
      </c>
      <c r="J3031">
        <v>13.02</v>
      </c>
      <c r="K3031">
        <v>13.02</v>
      </c>
      <c r="L3031" t="s">
        <v>1847</v>
      </c>
      <c r="M3031" t="s">
        <v>198</v>
      </c>
      <c r="N3031" t="s">
        <v>307</v>
      </c>
      <c r="O3031">
        <v>0</v>
      </c>
      <c r="P3031" t="s">
        <v>200</v>
      </c>
      <c r="Q3031">
        <v>56408</v>
      </c>
      <c r="R3031" t="s">
        <v>201</v>
      </c>
      <c r="S3031" t="s">
        <v>202</v>
      </c>
      <c r="T3031" t="s">
        <v>203</v>
      </c>
      <c r="U3031" t="s">
        <v>4550</v>
      </c>
      <c r="V3031" t="s">
        <v>4573</v>
      </c>
      <c r="W3031" t="s">
        <v>658</v>
      </c>
    </row>
    <row r="3032" spans="1:23" x14ac:dyDescent="0.25">
      <c r="A3032" s="15">
        <v>43349</v>
      </c>
      <c r="B3032" t="s">
        <v>1847</v>
      </c>
      <c r="C3032" t="s">
        <v>194</v>
      </c>
      <c r="E3032" t="s">
        <v>195</v>
      </c>
      <c r="F3032">
        <v>6.9</v>
      </c>
      <c r="G3032">
        <v>6.9</v>
      </c>
      <c r="H3032" t="s">
        <v>196</v>
      </c>
      <c r="I3032" t="s">
        <v>197</v>
      </c>
      <c r="J3032">
        <v>6.9</v>
      </c>
      <c r="K3032">
        <v>6.9</v>
      </c>
      <c r="L3032" t="s">
        <v>1847</v>
      </c>
      <c r="M3032" t="s">
        <v>198</v>
      </c>
      <c r="N3032" t="s">
        <v>307</v>
      </c>
      <c r="O3032">
        <v>0</v>
      </c>
      <c r="P3032" t="s">
        <v>200</v>
      </c>
      <c r="Q3032">
        <v>56409</v>
      </c>
      <c r="R3032" t="s">
        <v>201</v>
      </c>
      <c r="S3032" t="s">
        <v>202</v>
      </c>
      <c r="T3032" t="s">
        <v>203</v>
      </c>
      <c r="U3032" t="s">
        <v>4550</v>
      </c>
      <c r="V3032" t="s">
        <v>4574</v>
      </c>
      <c r="W3032" t="s">
        <v>658</v>
      </c>
    </row>
    <row r="3033" spans="1:23" x14ac:dyDescent="0.25">
      <c r="A3033" s="15">
        <v>43349</v>
      </c>
      <c r="B3033" t="s">
        <v>1847</v>
      </c>
      <c r="C3033" t="s">
        <v>194</v>
      </c>
      <c r="E3033" t="s">
        <v>195</v>
      </c>
      <c r="F3033">
        <v>12.42</v>
      </c>
      <c r="G3033">
        <v>12.42</v>
      </c>
      <c r="H3033" t="s">
        <v>196</v>
      </c>
      <c r="I3033" t="s">
        <v>197</v>
      </c>
      <c r="J3033">
        <v>12.42</v>
      </c>
      <c r="K3033">
        <v>12.42</v>
      </c>
      <c r="L3033" t="s">
        <v>1847</v>
      </c>
      <c r="M3033" t="s">
        <v>198</v>
      </c>
      <c r="N3033" t="s">
        <v>307</v>
      </c>
      <c r="O3033">
        <v>0</v>
      </c>
      <c r="P3033" t="s">
        <v>200</v>
      </c>
      <c r="Q3033">
        <v>56410</v>
      </c>
      <c r="R3033" t="s">
        <v>201</v>
      </c>
      <c r="S3033" t="s">
        <v>202</v>
      </c>
      <c r="T3033" t="s">
        <v>203</v>
      </c>
      <c r="U3033" t="s">
        <v>4550</v>
      </c>
      <c r="V3033" t="s">
        <v>4575</v>
      </c>
      <c r="W3033" t="s">
        <v>658</v>
      </c>
    </row>
    <row r="3034" spans="1:23" x14ac:dyDescent="0.25">
      <c r="A3034" s="15">
        <v>43349</v>
      </c>
      <c r="B3034" t="s">
        <v>1847</v>
      </c>
      <c r="C3034" t="s">
        <v>194</v>
      </c>
      <c r="E3034" t="s">
        <v>195</v>
      </c>
      <c r="F3034">
        <v>270.45999999999998</v>
      </c>
      <c r="G3034">
        <v>270.45999999999998</v>
      </c>
      <c r="H3034" t="s">
        <v>196</v>
      </c>
      <c r="I3034" t="s">
        <v>197</v>
      </c>
      <c r="J3034">
        <v>270.45999999999998</v>
      </c>
      <c r="K3034">
        <v>270.45999999999998</v>
      </c>
      <c r="L3034" t="s">
        <v>1847</v>
      </c>
      <c r="M3034" t="s">
        <v>198</v>
      </c>
      <c r="N3034" t="s">
        <v>307</v>
      </c>
      <c r="O3034">
        <v>0</v>
      </c>
      <c r="P3034" t="s">
        <v>200</v>
      </c>
      <c r="Q3034">
        <v>56411</v>
      </c>
      <c r="R3034" t="s">
        <v>201</v>
      </c>
      <c r="S3034" t="s">
        <v>202</v>
      </c>
      <c r="T3034" t="s">
        <v>203</v>
      </c>
      <c r="U3034" t="s">
        <v>4550</v>
      </c>
      <c r="V3034" t="s">
        <v>4576</v>
      </c>
      <c r="W3034" t="s">
        <v>658</v>
      </c>
    </row>
    <row r="3035" spans="1:23" x14ac:dyDescent="0.25">
      <c r="A3035" s="15">
        <v>43349</v>
      </c>
      <c r="B3035" t="s">
        <v>1847</v>
      </c>
      <c r="C3035" t="s">
        <v>194</v>
      </c>
      <c r="E3035" t="s">
        <v>195</v>
      </c>
      <c r="F3035">
        <v>62</v>
      </c>
      <c r="G3035">
        <v>62</v>
      </c>
      <c r="H3035" t="s">
        <v>196</v>
      </c>
      <c r="I3035" t="s">
        <v>197</v>
      </c>
      <c r="J3035">
        <v>62</v>
      </c>
      <c r="K3035">
        <v>62</v>
      </c>
      <c r="L3035" t="s">
        <v>1847</v>
      </c>
      <c r="M3035" t="s">
        <v>198</v>
      </c>
      <c r="N3035" t="s">
        <v>307</v>
      </c>
      <c r="O3035">
        <v>0</v>
      </c>
      <c r="P3035" t="s">
        <v>200</v>
      </c>
      <c r="Q3035">
        <v>56412</v>
      </c>
      <c r="R3035" t="s">
        <v>201</v>
      </c>
      <c r="S3035" t="s">
        <v>202</v>
      </c>
      <c r="T3035" t="s">
        <v>203</v>
      </c>
      <c r="U3035" t="s">
        <v>4550</v>
      </c>
      <c r="V3035" t="s">
        <v>4577</v>
      </c>
      <c r="W3035" t="s">
        <v>658</v>
      </c>
    </row>
    <row r="3036" spans="1:23" x14ac:dyDescent="0.25">
      <c r="A3036" s="15">
        <v>43349</v>
      </c>
      <c r="B3036" t="s">
        <v>1847</v>
      </c>
      <c r="C3036" t="s">
        <v>194</v>
      </c>
      <c r="E3036" t="s">
        <v>195</v>
      </c>
      <c r="F3036">
        <v>61.98</v>
      </c>
      <c r="G3036">
        <v>61.98</v>
      </c>
      <c r="H3036" t="s">
        <v>196</v>
      </c>
      <c r="I3036" t="s">
        <v>197</v>
      </c>
      <c r="J3036">
        <v>61.98</v>
      </c>
      <c r="K3036">
        <v>61.98</v>
      </c>
      <c r="L3036" t="s">
        <v>1847</v>
      </c>
      <c r="M3036" t="s">
        <v>198</v>
      </c>
      <c r="N3036" t="s">
        <v>307</v>
      </c>
      <c r="O3036">
        <v>0</v>
      </c>
      <c r="P3036" t="s">
        <v>200</v>
      </c>
      <c r="Q3036">
        <v>56413</v>
      </c>
      <c r="R3036" t="s">
        <v>201</v>
      </c>
      <c r="S3036" t="s">
        <v>202</v>
      </c>
      <c r="T3036" t="s">
        <v>203</v>
      </c>
      <c r="U3036" t="s">
        <v>4550</v>
      </c>
      <c r="V3036" t="s">
        <v>4578</v>
      </c>
      <c r="W3036" t="s">
        <v>658</v>
      </c>
    </row>
    <row r="3037" spans="1:23" x14ac:dyDescent="0.25">
      <c r="A3037" s="15">
        <v>43349</v>
      </c>
      <c r="B3037" t="s">
        <v>1847</v>
      </c>
      <c r="C3037" t="s">
        <v>194</v>
      </c>
      <c r="E3037" t="s">
        <v>195</v>
      </c>
      <c r="F3037">
        <v>12.51</v>
      </c>
      <c r="G3037">
        <v>12.51</v>
      </c>
      <c r="H3037" t="s">
        <v>196</v>
      </c>
      <c r="I3037" t="s">
        <v>197</v>
      </c>
      <c r="J3037">
        <v>12.51</v>
      </c>
      <c r="K3037">
        <v>12.51</v>
      </c>
      <c r="L3037" t="s">
        <v>1847</v>
      </c>
      <c r="M3037" t="s">
        <v>198</v>
      </c>
      <c r="N3037" t="s">
        <v>307</v>
      </c>
      <c r="O3037">
        <v>0</v>
      </c>
      <c r="P3037" t="s">
        <v>200</v>
      </c>
      <c r="Q3037">
        <v>56414</v>
      </c>
      <c r="R3037" t="s">
        <v>201</v>
      </c>
      <c r="S3037" t="s">
        <v>202</v>
      </c>
      <c r="T3037" t="s">
        <v>203</v>
      </c>
      <c r="U3037" t="s">
        <v>4550</v>
      </c>
      <c r="V3037" t="s">
        <v>4579</v>
      </c>
      <c r="W3037" t="s">
        <v>658</v>
      </c>
    </row>
    <row r="3038" spans="1:23" x14ac:dyDescent="0.25">
      <c r="A3038" s="15">
        <v>43349</v>
      </c>
      <c r="B3038" t="s">
        <v>1847</v>
      </c>
      <c r="C3038" t="s">
        <v>194</v>
      </c>
      <c r="E3038" t="s">
        <v>195</v>
      </c>
      <c r="F3038">
        <v>612.89</v>
      </c>
      <c r="G3038">
        <v>612.89</v>
      </c>
      <c r="H3038" t="s">
        <v>196</v>
      </c>
      <c r="I3038" t="s">
        <v>197</v>
      </c>
      <c r="J3038">
        <v>612.89</v>
      </c>
      <c r="K3038">
        <v>612.89</v>
      </c>
      <c r="L3038" t="s">
        <v>1847</v>
      </c>
      <c r="M3038" t="s">
        <v>198</v>
      </c>
      <c r="N3038" t="s">
        <v>307</v>
      </c>
      <c r="O3038">
        <v>0</v>
      </c>
      <c r="P3038" t="s">
        <v>200</v>
      </c>
      <c r="Q3038">
        <v>56415</v>
      </c>
      <c r="R3038" t="s">
        <v>201</v>
      </c>
      <c r="S3038" t="s">
        <v>202</v>
      </c>
      <c r="T3038" t="s">
        <v>203</v>
      </c>
      <c r="U3038" t="s">
        <v>4550</v>
      </c>
      <c r="V3038" t="s">
        <v>4580</v>
      </c>
      <c r="W3038" t="s">
        <v>658</v>
      </c>
    </row>
    <row r="3039" spans="1:23" x14ac:dyDescent="0.25">
      <c r="A3039" s="15">
        <v>43349</v>
      </c>
      <c r="B3039" t="s">
        <v>1847</v>
      </c>
      <c r="C3039" t="s">
        <v>194</v>
      </c>
      <c r="E3039" t="s">
        <v>195</v>
      </c>
      <c r="F3039">
        <v>6.9</v>
      </c>
      <c r="G3039">
        <v>6.9</v>
      </c>
      <c r="H3039" t="s">
        <v>196</v>
      </c>
      <c r="I3039" t="s">
        <v>197</v>
      </c>
      <c r="J3039">
        <v>6.9</v>
      </c>
      <c r="K3039">
        <v>6.9</v>
      </c>
      <c r="L3039" t="s">
        <v>1847</v>
      </c>
      <c r="M3039" t="s">
        <v>198</v>
      </c>
      <c r="N3039" t="s">
        <v>307</v>
      </c>
      <c r="O3039">
        <v>0</v>
      </c>
      <c r="P3039" t="s">
        <v>200</v>
      </c>
      <c r="Q3039">
        <v>56416</v>
      </c>
      <c r="R3039" t="s">
        <v>201</v>
      </c>
      <c r="S3039" t="s">
        <v>202</v>
      </c>
      <c r="T3039" t="s">
        <v>203</v>
      </c>
      <c r="U3039" t="s">
        <v>4550</v>
      </c>
      <c r="V3039" t="s">
        <v>4581</v>
      </c>
      <c r="W3039" t="s">
        <v>658</v>
      </c>
    </row>
    <row r="3040" spans="1:23" x14ac:dyDescent="0.25">
      <c r="A3040" s="15">
        <v>43349</v>
      </c>
      <c r="B3040" t="s">
        <v>1847</v>
      </c>
      <c r="C3040" t="s">
        <v>194</v>
      </c>
      <c r="E3040" t="s">
        <v>195</v>
      </c>
      <c r="F3040">
        <v>6.9</v>
      </c>
      <c r="G3040">
        <v>6.9</v>
      </c>
      <c r="H3040" t="s">
        <v>196</v>
      </c>
      <c r="I3040" t="s">
        <v>197</v>
      </c>
      <c r="J3040">
        <v>6.9</v>
      </c>
      <c r="K3040">
        <v>6.9</v>
      </c>
      <c r="L3040" t="s">
        <v>1847</v>
      </c>
      <c r="M3040" t="s">
        <v>198</v>
      </c>
      <c r="N3040" t="s">
        <v>307</v>
      </c>
      <c r="O3040">
        <v>0</v>
      </c>
      <c r="P3040" t="s">
        <v>200</v>
      </c>
      <c r="Q3040">
        <v>56417</v>
      </c>
      <c r="R3040" t="s">
        <v>201</v>
      </c>
      <c r="S3040" t="s">
        <v>202</v>
      </c>
      <c r="T3040" t="s">
        <v>203</v>
      </c>
      <c r="U3040" t="s">
        <v>4550</v>
      </c>
      <c r="V3040" t="s">
        <v>4582</v>
      </c>
      <c r="W3040" t="s">
        <v>658</v>
      </c>
    </row>
    <row r="3041" spans="1:23" x14ac:dyDescent="0.25">
      <c r="A3041" s="15">
        <v>43349</v>
      </c>
      <c r="B3041" t="s">
        <v>1847</v>
      </c>
      <c r="C3041" t="s">
        <v>194</v>
      </c>
      <c r="E3041" t="s">
        <v>195</v>
      </c>
      <c r="F3041">
        <v>6.9</v>
      </c>
      <c r="G3041">
        <v>6.9</v>
      </c>
      <c r="H3041" t="s">
        <v>196</v>
      </c>
      <c r="I3041" t="s">
        <v>197</v>
      </c>
      <c r="J3041">
        <v>6.9</v>
      </c>
      <c r="K3041">
        <v>6.9</v>
      </c>
      <c r="L3041" t="s">
        <v>1847</v>
      </c>
      <c r="M3041" t="s">
        <v>198</v>
      </c>
      <c r="N3041" t="s">
        <v>307</v>
      </c>
      <c r="O3041">
        <v>0</v>
      </c>
      <c r="P3041" t="s">
        <v>200</v>
      </c>
      <c r="Q3041">
        <v>56418</v>
      </c>
      <c r="R3041" t="s">
        <v>201</v>
      </c>
      <c r="S3041" t="s">
        <v>202</v>
      </c>
      <c r="T3041" t="s">
        <v>203</v>
      </c>
      <c r="U3041" t="s">
        <v>4550</v>
      </c>
      <c r="V3041" t="s">
        <v>4583</v>
      </c>
      <c r="W3041" t="s">
        <v>658</v>
      </c>
    </row>
    <row r="3042" spans="1:23" x14ac:dyDescent="0.25">
      <c r="A3042" s="15">
        <v>43349</v>
      </c>
      <c r="B3042" t="s">
        <v>1847</v>
      </c>
      <c r="C3042" t="s">
        <v>194</v>
      </c>
      <c r="E3042" t="s">
        <v>195</v>
      </c>
      <c r="F3042">
        <v>104.75</v>
      </c>
      <c r="G3042">
        <v>104.75</v>
      </c>
      <c r="H3042" t="s">
        <v>196</v>
      </c>
      <c r="I3042" t="s">
        <v>197</v>
      </c>
      <c r="J3042">
        <v>104.75</v>
      </c>
      <c r="K3042">
        <v>104.75</v>
      </c>
      <c r="L3042" t="s">
        <v>1847</v>
      </c>
      <c r="M3042" t="s">
        <v>198</v>
      </c>
      <c r="N3042" t="s">
        <v>307</v>
      </c>
      <c r="O3042">
        <v>0</v>
      </c>
      <c r="P3042" t="s">
        <v>200</v>
      </c>
      <c r="Q3042">
        <v>56419</v>
      </c>
      <c r="R3042" t="s">
        <v>201</v>
      </c>
      <c r="S3042" t="s">
        <v>202</v>
      </c>
      <c r="T3042" t="s">
        <v>203</v>
      </c>
      <c r="U3042" t="s">
        <v>4550</v>
      </c>
      <c r="V3042" t="s">
        <v>4584</v>
      </c>
      <c r="W3042" t="s">
        <v>658</v>
      </c>
    </row>
    <row r="3043" spans="1:23" x14ac:dyDescent="0.25">
      <c r="A3043" s="15">
        <v>43349</v>
      </c>
      <c r="B3043" t="s">
        <v>1847</v>
      </c>
      <c r="C3043" t="s">
        <v>194</v>
      </c>
      <c r="E3043" t="s">
        <v>195</v>
      </c>
      <c r="F3043">
        <v>6.9</v>
      </c>
      <c r="G3043">
        <v>6.9</v>
      </c>
      <c r="H3043" t="s">
        <v>196</v>
      </c>
      <c r="I3043" t="s">
        <v>197</v>
      </c>
      <c r="J3043">
        <v>6.9</v>
      </c>
      <c r="K3043">
        <v>6.9</v>
      </c>
      <c r="L3043" t="s">
        <v>1847</v>
      </c>
      <c r="M3043" t="s">
        <v>198</v>
      </c>
      <c r="N3043" t="s">
        <v>307</v>
      </c>
      <c r="O3043">
        <v>0</v>
      </c>
      <c r="P3043" t="s">
        <v>200</v>
      </c>
      <c r="Q3043">
        <v>56420</v>
      </c>
      <c r="R3043" t="s">
        <v>201</v>
      </c>
      <c r="S3043" t="s">
        <v>202</v>
      </c>
      <c r="T3043" t="s">
        <v>203</v>
      </c>
      <c r="U3043" t="s">
        <v>4550</v>
      </c>
      <c r="V3043" t="s">
        <v>4585</v>
      </c>
      <c r="W3043" t="s">
        <v>658</v>
      </c>
    </row>
    <row r="3044" spans="1:23" x14ac:dyDescent="0.25">
      <c r="A3044" s="15">
        <v>43349</v>
      </c>
      <c r="B3044" t="s">
        <v>1847</v>
      </c>
      <c r="C3044" t="s">
        <v>194</v>
      </c>
      <c r="E3044" t="s">
        <v>195</v>
      </c>
      <c r="F3044">
        <v>364.96</v>
      </c>
      <c r="G3044">
        <v>364.96</v>
      </c>
      <c r="H3044" t="s">
        <v>196</v>
      </c>
      <c r="I3044" t="s">
        <v>197</v>
      </c>
      <c r="J3044">
        <v>364.96</v>
      </c>
      <c r="K3044">
        <v>364.96</v>
      </c>
      <c r="L3044" t="s">
        <v>1847</v>
      </c>
      <c r="M3044" t="s">
        <v>198</v>
      </c>
      <c r="N3044" t="s">
        <v>307</v>
      </c>
      <c r="O3044">
        <v>0</v>
      </c>
      <c r="P3044" t="s">
        <v>200</v>
      </c>
      <c r="Q3044">
        <v>56421</v>
      </c>
      <c r="R3044" t="s">
        <v>201</v>
      </c>
      <c r="S3044" t="s">
        <v>202</v>
      </c>
      <c r="T3044" t="s">
        <v>203</v>
      </c>
      <c r="U3044" t="s">
        <v>4550</v>
      </c>
      <c r="V3044" t="s">
        <v>4586</v>
      </c>
      <c r="W3044" t="s">
        <v>658</v>
      </c>
    </row>
    <row r="3045" spans="1:23" x14ac:dyDescent="0.25">
      <c r="A3045" s="15">
        <v>43349</v>
      </c>
      <c r="B3045" t="s">
        <v>1847</v>
      </c>
      <c r="C3045" t="s">
        <v>194</v>
      </c>
      <c r="E3045" t="s">
        <v>195</v>
      </c>
      <c r="F3045">
        <v>1047.74</v>
      </c>
      <c r="G3045">
        <v>1047.74</v>
      </c>
      <c r="H3045" t="s">
        <v>196</v>
      </c>
      <c r="I3045" t="s">
        <v>197</v>
      </c>
      <c r="J3045">
        <v>1047.74</v>
      </c>
      <c r="K3045">
        <v>1047.74</v>
      </c>
      <c r="L3045" t="s">
        <v>1847</v>
      </c>
      <c r="M3045" t="s">
        <v>198</v>
      </c>
      <c r="N3045" t="s">
        <v>307</v>
      </c>
      <c r="O3045">
        <v>0</v>
      </c>
      <c r="P3045" t="s">
        <v>200</v>
      </c>
      <c r="Q3045">
        <v>56422</v>
      </c>
      <c r="R3045" t="s">
        <v>201</v>
      </c>
      <c r="S3045" t="s">
        <v>202</v>
      </c>
      <c r="T3045" t="s">
        <v>203</v>
      </c>
      <c r="U3045" t="s">
        <v>4550</v>
      </c>
      <c r="V3045" t="s">
        <v>4587</v>
      </c>
      <c r="W3045" t="s">
        <v>658</v>
      </c>
    </row>
    <row r="3046" spans="1:23" x14ac:dyDescent="0.25">
      <c r="A3046" s="15">
        <v>43349</v>
      </c>
      <c r="B3046" t="s">
        <v>1847</v>
      </c>
      <c r="C3046" t="s">
        <v>194</v>
      </c>
      <c r="E3046" t="s">
        <v>195</v>
      </c>
      <c r="F3046">
        <v>33.44</v>
      </c>
      <c r="G3046">
        <v>33.44</v>
      </c>
      <c r="H3046" t="s">
        <v>196</v>
      </c>
      <c r="I3046" t="s">
        <v>197</v>
      </c>
      <c r="J3046">
        <v>33.44</v>
      </c>
      <c r="K3046">
        <v>33.44</v>
      </c>
      <c r="L3046" t="s">
        <v>1847</v>
      </c>
      <c r="M3046" t="s">
        <v>198</v>
      </c>
      <c r="N3046" t="s">
        <v>307</v>
      </c>
      <c r="O3046">
        <v>0</v>
      </c>
      <c r="P3046" t="s">
        <v>200</v>
      </c>
      <c r="Q3046">
        <v>56423</v>
      </c>
      <c r="R3046" t="s">
        <v>201</v>
      </c>
      <c r="S3046" t="s">
        <v>202</v>
      </c>
      <c r="T3046" t="s">
        <v>203</v>
      </c>
      <c r="U3046" t="s">
        <v>4550</v>
      </c>
      <c r="V3046" t="s">
        <v>4588</v>
      </c>
      <c r="W3046" t="s">
        <v>658</v>
      </c>
    </row>
    <row r="3047" spans="1:23" x14ac:dyDescent="0.25">
      <c r="A3047" s="15">
        <v>43349</v>
      </c>
      <c r="B3047" t="s">
        <v>1847</v>
      </c>
      <c r="C3047" t="s">
        <v>194</v>
      </c>
      <c r="E3047" t="s">
        <v>195</v>
      </c>
      <c r="F3047">
        <v>6.9</v>
      </c>
      <c r="G3047">
        <v>6.9</v>
      </c>
      <c r="H3047" t="s">
        <v>196</v>
      </c>
      <c r="I3047" t="s">
        <v>197</v>
      </c>
      <c r="J3047">
        <v>6.9</v>
      </c>
      <c r="K3047">
        <v>6.9</v>
      </c>
      <c r="L3047" t="s">
        <v>1847</v>
      </c>
      <c r="M3047" t="s">
        <v>198</v>
      </c>
      <c r="N3047" t="s">
        <v>307</v>
      </c>
      <c r="O3047">
        <v>0</v>
      </c>
      <c r="P3047" t="s">
        <v>200</v>
      </c>
      <c r="Q3047">
        <v>56424</v>
      </c>
      <c r="R3047" t="s">
        <v>201</v>
      </c>
      <c r="S3047" t="s">
        <v>202</v>
      </c>
      <c r="T3047" t="s">
        <v>203</v>
      </c>
      <c r="U3047" t="s">
        <v>4550</v>
      </c>
      <c r="V3047" t="s">
        <v>4589</v>
      </c>
      <c r="W3047" t="s">
        <v>658</v>
      </c>
    </row>
    <row r="3048" spans="1:23" x14ac:dyDescent="0.25">
      <c r="A3048" s="15">
        <v>43349</v>
      </c>
      <c r="B3048" t="s">
        <v>1847</v>
      </c>
      <c r="C3048" t="s">
        <v>194</v>
      </c>
      <c r="E3048" t="s">
        <v>195</v>
      </c>
      <c r="F3048">
        <v>6.9</v>
      </c>
      <c r="G3048">
        <v>6.9</v>
      </c>
      <c r="H3048" t="s">
        <v>196</v>
      </c>
      <c r="I3048" t="s">
        <v>197</v>
      </c>
      <c r="J3048">
        <v>6.9</v>
      </c>
      <c r="K3048">
        <v>6.9</v>
      </c>
      <c r="L3048" t="s">
        <v>1847</v>
      </c>
      <c r="M3048" t="s">
        <v>198</v>
      </c>
      <c r="N3048" t="s">
        <v>307</v>
      </c>
      <c r="O3048">
        <v>0</v>
      </c>
      <c r="P3048" t="s">
        <v>200</v>
      </c>
      <c r="Q3048">
        <v>56425</v>
      </c>
      <c r="R3048" t="s">
        <v>201</v>
      </c>
      <c r="S3048" t="s">
        <v>202</v>
      </c>
      <c r="T3048" t="s">
        <v>203</v>
      </c>
      <c r="U3048" t="s">
        <v>4550</v>
      </c>
      <c r="V3048" t="s">
        <v>4590</v>
      </c>
      <c r="W3048" t="s">
        <v>658</v>
      </c>
    </row>
    <row r="3049" spans="1:23" x14ac:dyDescent="0.25">
      <c r="A3049" s="15">
        <v>43349</v>
      </c>
      <c r="B3049" t="s">
        <v>1847</v>
      </c>
      <c r="C3049" t="s">
        <v>194</v>
      </c>
      <c r="E3049" t="s">
        <v>195</v>
      </c>
      <c r="F3049">
        <v>83.84</v>
      </c>
      <c r="G3049">
        <v>83.84</v>
      </c>
      <c r="H3049" t="s">
        <v>196</v>
      </c>
      <c r="I3049" t="s">
        <v>197</v>
      </c>
      <c r="J3049">
        <v>83.84</v>
      </c>
      <c r="K3049">
        <v>83.84</v>
      </c>
      <c r="L3049" t="s">
        <v>1847</v>
      </c>
      <c r="M3049" t="s">
        <v>198</v>
      </c>
      <c r="N3049" t="s">
        <v>307</v>
      </c>
      <c r="O3049">
        <v>0</v>
      </c>
      <c r="P3049" t="s">
        <v>200</v>
      </c>
      <c r="Q3049">
        <v>56426</v>
      </c>
      <c r="R3049" t="s">
        <v>201</v>
      </c>
      <c r="S3049" t="s">
        <v>202</v>
      </c>
      <c r="T3049" t="s">
        <v>203</v>
      </c>
      <c r="U3049" t="s">
        <v>4550</v>
      </c>
      <c r="V3049" t="s">
        <v>4591</v>
      </c>
      <c r="W3049" t="s">
        <v>658</v>
      </c>
    </row>
    <row r="3050" spans="1:23" x14ac:dyDescent="0.25">
      <c r="A3050" s="15">
        <v>43349</v>
      </c>
      <c r="B3050" t="s">
        <v>1847</v>
      </c>
      <c r="C3050" t="s">
        <v>194</v>
      </c>
      <c r="E3050" t="s">
        <v>195</v>
      </c>
      <c r="F3050">
        <v>2.39</v>
      </c>
      <c r="G3050">
        <v>2.39</v>
      </c>
      <c r="H3050" t="s">
        <v>196</v>
      </c>
      <c r="I3050" t="s">
        <v>197</v>
      </c>
      <c r="J3050">
        <v>2.39</v>
      </c>
      <c r="K3050">
        <v>2.39</v>
      </c>
      <c r="L3050" t="s">
        <v>1847</v>
      </c>
      <c r="M3050" t="s">
        <v>198</v>
      </c>
      <c r="N3050" t="s">
        <v>307</v>
      </c>
      <c r="O3050">
        <v>0</v>
      </c>
      <c r="P3050" t="s">
        <v>200</v>
      </c>
      <c r="Q3050">
        <v>56427</v>
      </c>
      <c r="R3050" t="s">
        <v>201</v>
      </c>
      <c r="S3050" t="s">
        <v>202</v>
      </c>
      <c r="T3050" t="s">
        <v>203</v>
      </c>
      <c r="U3050" t="s">
        <v>4550</v>
      </c>
      <c r="V3050" t="s">
        <v>4592</v>
      </c>
      <c r="W3050" t="s">
        <v>658</v>
      </c>
    </row>
    <row r="3051" spans="1:23" x14ac:dyDescent="0.25">
      <c r="A3051" s="15">
        <v>43349</v>
      </c>
      <c r="B3051" t="s">
        <v>1847</v>
      </c>
      <c r="C3051" t="s">
        <v>194</v>
      </c>
      <c r="E3051" t="s">
        <v>195</v>
      </c>
      <c r="F3051">
        <v>209.9</v>
      </c>
      <c r="G3051">
        <v>209.9</v>
      </c>
      <c r="H3051" t="s">
        <v>196</v>
      </c>
      <c r="I3051" t="s">
        <v>197</v>
      </c>
      <c r="J3051">
        <v>209.9</v>
      </c>
      <c r="K3051">
        <v>209.9</v>
      </c>
      <c r="L3051" t="s">
        <v>1847</v>
      </c>
      <c r="M3051" t="s">
        <v>198</v>
      </c>
      <c r="N3051" t="s">
        <v>307</v>
      </c>
      <c r="O3051">
        <v>0</v>
      </c>
      <c r="P3051" t="s">
        <v>200</v>
      </c>
      <c r="Q3051">
        <v>56428</v>
      </c>
      <c r="R3051" t="s">
        <v>201</v>
      </c>
      <c r="S3051" t="s">
        <v>202</v>
      </c>
      <c r="T3051" t="s">
        <v>203</v>
      </c>
      <c r="U3051" t="s">
        <v>4550</v>
      </c>
      <c r="V3051" t="s">
        <v>4593</v>
      </c>
      <c r="W3051" t="s">
        <v>658</v>
      </c>
    </row>
    <row r="3052" spans="1:23" x14ac:dyDescent="0.25">
      <c r="A3052" s="15">
        <v>43349</v>
      </c>
      <c r="B3052" t="s">
        <v>1847</v>
      </c>
      <c r="C3052" t="s">
        <v>194</v>
      </c>
      <c r="E3052" t="s">
        <v>195</v>
      </c>
      <c r="F3052">
        <v>14.68</v>
      </c>
      <c r="G3052">
        <v>14.68</v>
      </c>
      <c r="H3052" t="s">
        <v>196</v>
      </c>
      <c r="I3052" t="s">
        <v>197</v>
      </c>
      <c r="J3052">
        <v>14.68</v>
      </c>
      <c r="K3052">
        <v>14.68</v>
      </c>
      <c r="L3052" t="s">
        <v>1847</v>
      </c>
      <c r="M3052" t="s">
        <v>198</v>
      </c>
      <c r="N3052" t="s">
        <v>307</v>
      </c>
      <c r="O3052">
        <v>0</v>
      </c>
      <c r="P3052" t="s">
        <v>200</v>
      </c>
      <c r="Q3052">
        <v>56429</v>
      </c>
      <c r="R3052" t="s">
        <v>201</v>
      </c>
      <c r="S3052" t="s">
        <v>202</v>
      </c>
      <c r="T3052" t="s">
        <v>203</v>
      </c>
      <c r="U3052" t="s">
        <v>4550</v>
      </c>
      <c r="V3052" t="s">
        <v>4594</v>
      </c>
      <c r="W3052" t="s">
        <v>658</v>
      </c>
    </row>
    <row r="3053" spans="1:23" x14ac:dyDescent="0.25">
      <c r="A3053" s="15">
        <v>43349</v>
      </c>
      <c r="B3053" t="s">
        <v>1847</v>
      </c>
      <c r="C3053" t="s">
        <v>194</v>
      </c>
      <c r="E3053" t="s">
        <v>195</v>
      </c>
      <c r="F3053">
        <v>44.88</v>
      </c>
      <c r="G3053">
        <v>44.88</v>
      </c>
      <c r="H3053" t="s">
        <v>196</v>
      </c>
      <c r="I3053" t="s">
        <v>197</v>
      </c>
      <c r="J3053">
        <v>44.88</v>
      </c>
      <c r="K3053">
        <v>44.88</v>
      </c>
      <c r="L3053" t="s">
        <v>1847</v>
      </c>
      <c r="M3053" t="s">
        <v>198</v>
      </c>
      <c r="N3053" t="s">
        <v>307</v>
      </c>
      <c r="O3053">
        <v>0</v>
      </c>
      <c r="P3053" t="s">
        <v>200</v>
      </c>
      <c r="Q3053">
        <v>56430</v>
      </c>
      <c r="R3053" t="s">
        <v>201</v>
      </c>
      <c r="S3053" t="s">
        <v>202</v>
      </c>
      <c r="T3053" t="s">
        <v>203</v>
      </c>
      <c r="U3053" t="s">
        <v>4550</v>
      </c>
      <c r="V3053" t="s">
        <v>4595</v>
      </c>
      <c r="W3053" t="s">
        <v>658</v>
      </c>
    </row>
    <row r="3054" spans="1:23" x14ac:dyDescent="0.25">
      <c r="A3054" s="15">
        <v>43349</v>
      </c>
      <c r="B3054" t="s">
        <v>1847</v>
      </c>
      <c r="C3054" t="s">
        <v>194</v>
      </c>
      <c r="E3054" t="s">
        <v>195</v>
      </c>
      <c r="F3054">
        <v>46.54</v>
      </c>
      <c r="G3054">
        <v>46.54</v>
      </c>
      <c r="H3054" t="s">
        <v>196</v>
      </c>
      <c r="I3054" t="s">
        <v>197</v>
      </c>
      <c r="J3054">
        <v>46.54</v>
      </c>
      <c r="K3054">
        <v>46.54</v>
      </c>
      <c r="L3054" t="s">
        <v>1847</v>
      </c>
      <c r="M3054" t="s">
        <v>198</v>
      </c>
      <c r="N3054" t="s">
        <v>307</v>
      </c>
      <c r="O3054">
        <v>0</v>
      </c>
      <c r="P3054" t="s">
        <v>200</v>
      </c>
      <c r="Q3054">
        <v>56431</v>
      </c>
      <c r="R3054" t="s">
        <v>201</v>
      </c>
      <c r="S3054" t="s">
        <v>202</v>
      </c>
      <c r="T3054" t="s">
        <v>203</v>
      </c>
      <c r="U3054" t="s">
        <v>4550</v>
      </c>
      <c r="V3054" t="s">
        <v>4596</v>
      </c>
      <c r="W3054" t="s">
        <v>658</v>
      </c>
    </row>
    <row r="3055" spans="1:23" x14ac:dyDescent="0.25">
      <c r="A3055" s="15">
        <v>43349</v>
      </c>
      <c r="B3055" t="s">
        <v>1847</v>
      </c>
      <c r="C3055" t="s">
        <v>194</v>
      </c>
      <c r="E3055" t="s">
        <v>195</v>
      </c>
      <c r="F3055">
        <v>29.74</v>
      </c>
      <c r="G3055">
        <v>29.74</v>
      </c>
      <c r="H3055" t="s">
        <v>196</v>
      </c>
      <c r="I3055" t="s">
        <v>197</v>
      </c>
      <c r="J3055">
        <v>29.74</v>
      </c>
      <c r="K3055">
        <v>29.74</v>
      </c>
      <c r="L3055" t="s">
        <v>1847</v>
      </c>
      <c r="M3055" t="s">
        <v>198</v>
      </c>
      <c r="N3055" t="s">
        <v>307</v>
      </c>
      <c r="O3055">
        <v>0</v>
      </c>
      <c r="P3055" t="s">
        <v>200</v>
      </c>
      <c r="Q3055">
        <v>56432</v>
      </c>
      <c r="R3055" t="s">
        <v>201</v>
      </c>
      <c r="S3055" t="s">
        <v>202</v>
      </c>
      <c r="T3055" t="s">
        <v>203</v>
      </c>
      <c r="U3055" t="s">
        <v>4550</v>
      </c>
      <c r="V3055" t="s">
        <v>4597</v>
      </c>
      <c r="W3055" t="s">
        <v>658</v>
      </c>
    </row>
    <row r="3056" spans="1:23" x14ac:dyDescent="0.25">
      <c r="A3056" s="15">
        <v>43349</v>
      </c>
      <c r="B3056" t="s">
        <v>1847</v>
      </c>
      <c r="C3056" t="s">
        <v>194</v>
      </c>
      <c r="E3056" t="s">
        <v>195</v>
      </c>
      <c r="F3056">
        <v>35</v>
      </c>
      <c r="G3056">
        <v>35</v>
      </c>
      <c r="H3056" t="s">
        <v>196</v>
      </c>
      <c r="I3056" t="s">
        <v>197</v>
      </c>
      <c r="J3056">
        <v>35</v>
      </c>
      <c r="K3056">
        <v>35</v>
      </c>
      <c r="L3056" t="s">
        <v>1847</v>
      </c>
      <c r="M3056" t="s">
        <v>198</v>
      </c>
      <c r="N3056" t="s">
        <v>307</v>
      </c>
      <c r="O3056">
        <v>0</v>
      </c>
      <c r="P3056" t="s">
        <v>200</v>
      </c>
      <c r="Q3056">
        <v>56433</v>
      </c>
      <c r="R3056" t="s">
        <v>201</v>
      </c>
      <c r="S3056" t="s">
        <v>202</v>
      </c>
      <c r="T3056" t="s">
        <v>203</v>
      </c>
      <c r="U3056" t="s">
        <v>4550</v>
      </c>
      <c r="V3056" t="s">
        <v>4598</v>
      </c>
      <c r="W3056" t="s">
        <v>658</v>
      </c>
    </row>
    <row r="3057" spans="1:23" x14ac:dyDescent="0.25">
      <c r="A3057" s="15">
        <v>43349</v>
      </c>
      <c r="B3057" t="s">
        <v>1847</v>
      </c>
      <c r="C3057" t="s">
        <v>194</v>
      </c>
      <c r="E3057" t="s">
        <v>195</v>
      </c>
      <c r="F3057">
        <v>198.25</v>
      </c>
      <c r="G3057">
        <v>198.25</v>
      </c>
      <c r="H3057" t="s">
        <v>196</v>
      </c>
      <c r="I3057" t="s">
        <v>197</v>
      </c>
      <c r="J3057">
        <v>198.25</v>
      </c>
      <c r="K3057">
        <v>198.25</v>
      </c>
      <c r="L3057" t="s">
        <v>1847</v>
      </c>
      <c r="M3057" t="s">
        <v>198</v>
      </c>
      <c r="N3057" t="s">
        <v>307</v>
      </c>
      <c r="O3057">
        <v>0</v>
      </c>
      <c r="P3057" t="s">
        <v>200</v>
      </c>
      <c r="Q3057">
        <v>56434</v>
      </c>
      <c r="R3057" t="s">
        <v>201</v>
      </c>
      <c r="S3057" t="s">
        <v>202</v>
      </c>
      <c r="T3057" t="s">
        <v>203</v>
      </c>
      <c r="U3057" t="s">
        <v>4550</v>
      </c>
      <c r="V3057" t="s">
        <v>4599</v>
      </c>
      <c r="W3057" t="s">
        <v>658</v>
      </c>
    </row>
    <row r="3058" spans="1:23" x14ac:dyDescent="0.25">
      <c r="A3058" s="15">
        <v>43349</v>
      </c>
      <c r="B3058" t="s">
        <v>1847</v>
      </c>
      <c r="C3058" t="s">
        <v>194</v>
      </c>
      <c r="E3058" t="s">
        <v>195</v>
      </c>
      <c r="F3058">
        <v>6.9</v>
      </c>
      <c r="G3058">
        <v>6.9</v>
      </c>
      <c r="H3058" t="s">
        <v>196</v>
      </c>
      <c r="I3058" t="s">
        <v>197</v>
      </c>
      <c r="J3058">
        <v>6.9</v>
      </c>
      <c r="K3058">
        <v>6.9</v>
      </c>
      <c r="L3058" t="s">
        <v>1847</v>
      </c>
      <c r="M3058" t="s">
        <v>198</v>
      </c>
      <c r="N3058" t="s">
        <v>307</v>
      </c>
      <c r="O3058">
        <v>0</v>
      </c>
      <c r="P3058" t="s">
        <v>200</v>
      </c>
      <c r="Q3058">
        <v>56435</v>
      </c>
      <c r="R3058" t="s">
        <v>201</v>
      </c>
      <c r="S3058" t="s">
        <v>202</v>
      </c>
      <c r="T3058" t="s">
        <v>203</v>
      </c>
      <c r="U3058" t="s">
        <v>4550</v>
      </c>
      <c r="V3058" t="s">
        <v>4600</v>
      </c>
      <c r="W3058" t="s">
        <v>658</v>
      </c>
    </row>
    <row r="3059" spans="1:23" x14ac:dyDescent="0.25">
      <c r="A3059" s="15">
        <v>43349</v>
      </c>
      <c r="B3059" t="s">
        <v>1847</v>
      </c>
      <c r="C3059" t="s">
        <v>194</v>
      </c>
      <c r="E3059" t="s">
        <v>195</v>
      </c>
      <c r="F3059">
        <v>46.45</v>
      </c>
      <c r="G3059">
        <v>46.45</v>
      </c>
      <c r="H3059" t="s">
        <v>196</v>
      </c>
      <c r="I3059" t="s">
        <v>197</v>
      </c>
      <c r="J3059">
        <v>46.45</v>
      </c>
      <c r="K3059">
        <v>46.45</v>
      </c>
      <c r="L3059" t="s">
        <v>1847</v>
      </c>
      <c r="M3059" t="s">
        <v>198</v>
      </c>
      <c r="N3059" t="s">
        <v>307</v>
      </c>
      <c r="O3059">
        <v>0</v>
      </c>
      <c r="P3059" t="s">
        <v>200</v>
      </c>
      <c r="Q3059">
        <v>56436</v>
      </c>
      <c r="R3059" t="s">
        <v>201</v>
      </c>
      <c r="S3059" t="s">
        <v>202</v>
      </c>
      <c r="T3059" t="s">
        <v>203</v>
      </c>
      <c r="U3059" t="s">
        <v>4550</v>
      </c>
      <c r="V3059" t="s">
        <v>4601</v>
      </c>
      <c r="W3059" t="s">
        <v>658</v>
      </c>
    </row>
    <row r="3060" spans="1:23" x14ac:dyDescent="0.25">
      <c r="A3060" s="15">
        <v>43349</v>
      </c>
      <c r="B3060" t="s">
        <v>1847</v>
      </c>
      <c r="C3060" t="s">
        <v>194</v>
      </c>
      <c r="E3060" t="s">
        <v>195</v>
      </c>
      <c r="F3060">
        <v>382.75</v>
      </c>
      <c r="G3060">
        <v>382.75</v>
      </c>
      <c r="H3060" t="s">
        <v>196</v>
      </c>
      <c r="I3060" t="s">
        <v>197</v>
      </c>
      <c r="J3060">
        <v>382.75</v>
      </c>
      <c r="K3060">
        <v>382.75</v>
      </c>
      <c r="L3060" t="s">
        <v>1847</v>
      </c>
      <c r="M3060" t="s">
        <v>198</v>
      </c>
      <c r="N3060" t="s">
        <v>307</v>
      </c>
      <c r="O3060">
        <v>0</v>
      </c>
      <c r="P3060" t="s">
        <v>200</v>
      </c>
      <c r="Q3060">
        <v>56437</v>
      </c>
      <c r="R3060" t="s">
        <v>201</v>
      </c>
      <c r="S3060" t="s">
        <v>202</v>
      </c>
      <c r="T3060" t="s">
        <v>203</v>
      </c>
      <c r="U3060" t="s">
        <v>4550</v>
      </c>
      <c r="V3060" t="s">
        <v>4602</v>
      </c>
      <c r="W3060" t="s">
        <v>658</v>
      </c>
    </row>
    <row r="3061" spans="1:23" x14ac:dyDescent="0.25">
      <c r="A3061" s="15">
        <v>43349</v>
      </c>
      <c r="B3061" t="s">
        <v>1847</v>
      </c>
      <c r="C3061" t="s">
        <v>194</v>
      </c>
      <c r="E3061" t="s">
        <v>195</v>
      </c>
      <c r="F3061">
        <v>6.9</v>
      </c>
      <c r="G3061">
        <v>6.9</v>
      </c>
      <c r="H3061" t="s">
        <v>196</v>
      </c>
      <c r="I3061" t="s">
        <v>197</v>
      </c>
      <c r="J3061">
        <v>6.9</v>
      </c>
      <c r="K3061">
        <v>6.9</v>
      </c>
      <c r="L3061" t="s">
        <v>1847</v>
      </c>
      <c r="M3061" t="s">
        <v>198</v>
      </c>
      <c r="N3061" t="s">
        <v>307</v>
      </c>
      <c r="O3061">
        <v>0</v>
      </c>
      <c r="P3061" t="s">
        <v>200</v>
      </c>
      <c r="Q3061">
        <v>56438</v>
      </c>
      <c r="R3061" t="s">
        <v>201</v>
      </c>
      <c r="S3061" t="s">
        <v>202</v>
      </c>
      <c r="T3061" t="s">
        <v>203</v>
      </c>
      <c r="U3061" t="s">
        <v>4550</v>
      </c>
      <c r="V3061" t="s">
        <v>4603</v>
      </c>
      <c r="W3061" t="s">
        <v>658</v>
      </c>
    </row>
    <row r="3062" spans="1:23" x14ac:dyDescent="0.25">
      <c r="A3062" s="15">
        <v>43349</v>
      </c>
      <c r="B3062" t="s">
        <v>1847</v>
      </c>
      <c r="C3062" t="s">
        <v>194</v>
      </c>
      <c r="E3062" t="s">
        <v>195</v>
      </c>
      <c r="F3062">
        <v>26.02</v>
      </c>
      <c r="G3062">
        <v>26.02</v>
      </c>
      <c r="H3062" t="s">
        <v>196</v>
      </c>
      <c r="I3062" t="s">
        <v>197</v>
      </c>
      <c r="J3062">
        <v>26.02</v>
      </c>
      <c r="K3062">
        <v>26.02</v>
      </c>
      <c r="L3062" t="s">
        <v>1847</v>
      </c>
      <c r="M3062" t="s">
        <v>198</v>
      </c>
      <c r="N3062" t="s">
        <v>307</v>
      </c>
      <c r="O3062">
        <v>0</v>
      </c>
      <c r="P3062" t="s">
        <v>200</v>
      </c>
      <c r="Q3062">
        <v>56439</v>
      </c>
      <c r="R3062" t="s">
        <v>201</v>
      </c>
      <c r="S3062" t="s">
        <v>202</v>
      </c>
      <c r="T3062" t="s">
        <v>203</v>
      </c>
      <c r="U3062" t="s">
        <v>4550</v>
      </c>
      <c r="V3062" t="s">
        <v>4604</v>
      </c>
      <c r="W3062" t="s">
        <v>658</v>
      </c>
    </row>
    <row r="3063" spans="1:23" x14ac:dyDescent="0.25">
      <c r="A3063" s="15">
        <v>43349</v>
      </c>
      <c r="B3063" t="s">
        <v>1847</v>
      </c>
      <c r="C3063" t="s">
        <v>194</v>
      </c>
      <c r="E3063" t="s">
        <v>195</v>
      </c>
      <c r="F3063">
        <v>118.2</v>
      </c>
      <c r="G3063">
        <v>118.2</v>
      </c>
      <c r="H3063" t="s">
        <v>196</v>
      </c>
      <c r="I3063" t="s">
        <v>197</v>
      </c>
      <c r="J3063">
        <v>118.2</v>
      </c>
      <c r="K3063">
        <v>118.2</v>
      </c>
      <c r="L3063" t="s">
        <v>1847</v>
      </c>
      <c r="M3063" t="s">
        <v>198</v>
      </c>
      <c r="N3063" t="s">
        <v>307</v>
      </c>
      <c r="O3063">
        <v>0</v>
      </c>
      <c r="P3063" t="s">
        <v>200</v>
      </c>
      <c r="Q3063">
        <v>56440</v>
      </c>
      <c r="R3063" t="s">
        <v>201</v>
      </c>
      <c r="S3063" t="s">
        <v>202</v>
      </c>
      <c r="T3063" t="s">
        <v>203</v>
      </c>
      <c r="U3063" t="s">
        <v>4550</v>
      </c>
      <c r="V3063" t="s">
        <v>4605</v>
      </c>
      <c r="W3063" t="s">
        <v>658</v>
      </c>
    </row>
    <row r="3064" spans="1:23" x14ac:dyDescent="0.25">
      <c r="A3064" s="15">
        <v>43349</v>
      </c>
      <c r="B3064" t="s">
        <v>1847</v>
      </c>
      <c r="C3064" t="s">
        <v>194</v>
      </c>
      <c r="E3064" t="s">
        <v>195</v>
      </c>
      <c r="F3064">
        <v>6.9</v>
      </c>
      <c r="G3064">
        <v>6.9</v>
      </c>
      <c r="H3064" t="s">
        <v>196</v>
      </c>
      <c r="I3064" t="s">
        <v>197</v>
      </c>
      <c r="J3064">
        <v>6.9</v>
      </c>
      <c r="K3064">
        <v>6.9</v>
      </c>
      <c r="L3064" t="s">
        <v>1847</v>
      </c>
      <c r="M3064" t="s">
        <v>198</v>
      </c>
      <c r="N3064" t="s">
        <v>307</v>
      </c>
      <c r="O3064">
        <v>0</v>
      </c>
      <c r="P3064" t="s">
        <v>200</v>
      </c>
      <c r="Q3064">
        <v>56441</v>
      </c>
      <c r="R3064" t="s">
        <v>201</v>
      </c>
      <c r="S3064" t="s">
        <v>202</v>
      </c>
      <c r="T3064" t="s">
        <v>203</v>
      </c>
      <c r="U3064" t="s">
        <v>4550</v>
      </c>
      <c r="V3064" t="s">
        <v>4606</v>
      </c>
      <c r="W3064" t="s">
        <v>658</v>
      </c>
    </row>
    <row r="3065" spans="1:23" x14ac:dyDescent="0.25">
      <c r="A3065" s="15">
        <v>43349</v>
      </c>
      <c r="B3065" t="s">
        <v>1847</v>
      </c>
      <c r="C3065" t="s">
        <v>194</v>
      </c>
      <c r="E3065" t="s">
        <v>195</v>
      </c>
      <c r="F3065">
        <v>46.43</v>
      </c>
      <c r="G3065">
        <v>46.43</v>
      </c>
      <c r="H3065" t="s">
        <v>196</v>
      </c>
      <c r="I3065" t="s">
        <v>197</v>
      </c>
      <c r="J3065">
        <v>46.43</v>
      </c>
      <c r="K3065">
        <v>46.43</v>
      </c>
      <c r="L3065" t="s">
        <v>1847</v>
      </c>
      <c r="M3065" t="s">
        <v>198</v>
      </c>
      <c r="N3065" t="s">
        <v>307</v>
      </c>
      <c r="O3065">
        <v>0</v>
      </c>
      <c r="P3065" t="s">
        <v>200</v>
      </c>
      <c r="Q3065">
        <v>56442</v>
      </c>
      <c r="R3065" t="s">
        <v>201</v>
      </c>
      <c r="S3065" t="s">
        <v>202</v>
      </c>
      <c r="T3065" t="s">
        <v>203</v>
      </c>
      <c r="U3065" t="s">
        <v>4550</v>
      </c>
      <c r="V3065" t="s">
        <v>4607</v>
      </c>
      <c r="W3065" t="s">
        <v>658</v>
      </c>
    </row>
    <row r="3066" spans="1:23" x14ac:dyDescent="0.25">
      <c r="A3066" s="15">
        <v>43349</v>
      </c>
      <c r="B3066" t="s">
        <v>1847</v>
      </c>
      <c r="C3066" t="s">
        <v>194</v>
      </c>
      <c r="E3066" t="s">
        <v>195</v>
      </c>
      <c r="F3066">
        <v>1203.8499999999999</v>
      </c>
      <c r="G3066">
        <v>1203.8499999999999</v>
      </c>
      <c r="H3066" t="s">
        <v>196</v>
      </c>
      <c r="I3066" t="s">
        <v>197</v>
      </c>
      <c r="J3066">
        <v>1203.8499999999999</v>
      </c>
      <c r="K3066">
        <v>1203.8499999999999</v>
      </c>
      <c r="L3066" t="s">
        <v>1847</v>
      </c>
      <c r="M3066" t="s">
        <v>198</v>
      </c>
      <c r="N3066" t="s">
        <v>307</v>
      </c>
      <c r="O3066">
        <v>0</v>
      </c>
      <c r="P3066" t="s">
        <v>200</v>
      </c>
      <c r="Q3066">
        <v>56443</v>
      </c>
      <c r="R3066" t="s">
        <v>201</v>
      </c>
      <c r="S3066" t="s">
        <v>202</v>
      </c>
      <c r="T3066" t="s">
        <v>203</v>
      </c>
      <c r="U3066" t="s">
        <v>4550</v>
      </c>
      <c r="V3066" t="s">
        <v>4608</v>
      </c>
      <c r="W3066" t="s">
        <v>658</v>
      </c>
    </row>
    <row r="3067" spans="1:23" x14ac:dyDescent="0.25">
      <c r="A3067" s="15">
        <v>43349</v>
      </c>
      <c r="B3067" t="s">
        <v>1847</v>
      </c>
      <c r="C3067" t="s">
        <v>194</v>
      </c>
      <c r="E3067" t="s">
        <v>195</v>
      </c>
      <c r="F3067">
        <v>198.25</v>
      </c>
      <c r="G3067">
        <v>198.25</v>
      </c>
      <c r="H3067" t="s">
        <v>196</v>
      </c>
      <c r="I3067" t="s">
        <v>197</v>
      </c>
      <c r="J3067">
        <v>198.25</v>
      </c>
      <c r="K3067">
        <v>198.25</v>
      </c>
      <c r="L3067" t="s">
        <v>1847</v>
      </c>
      <c r="M3067" t="s">
        <v>198</v>
      </c>
      <c r="N3067" t="s">
        <v>307</v>
      </c>
      <c r="O3067">
        <v>0</v>
      </c>
      <c r="P3067" t="s">
        <v>200</v>
      </c>
      <c r="Q3067">
        <v>56444</v>
      </c>
      <c r="R3067" t="s">
        <v>201</v>
      </c>
      <c r="S3067" t="s">
        <v>202</v>
      </c>
      <c r="T3067" t="s">
        <v>203</v>
      </c>
      <c r="U3067" t="s">
        <v>4550</v>
      </c>
      <c r="V3067" t="s">
        <v>4609</v>
      </c>
      <c r="W3067" t="s">
        <v>658</v>
      </c>
    </row>
    <row r="3068" spans="1:23" x14ac:dyDescent="0.25">
      <c r="A3068" s="15">
        <v>43349</v>
      </c>
      <c r="B3068" t="s">
        <v>1847</v>
      </c>
      <c r="C3068" t="s">
        <v>194</v>
      </c>
      <c r="E3068" t="s">
        <v>195</v>
      </c>
      <c r="F3068">
        <v>166.5</v>
      </c>
      <c r="G3068">
        <v>166.5</v>
      </c>
      <c r="H3068" t="s">
        <v>196</v>
      </c>
      <c r="I3068" t="s">
        <v>197</v>
      </c>
      <c r="J3068">
        <v>166.5</v>
      </c>
      <c r="K3068">
        <v>166.5</v>
      </c>
      <c r="L3068" t="s">
        <v>1847</v>
      </c>
      <c r="M3068" t="s">
        <v>198</v>
      </c>
      <c r="N3068" t="s">
        <v>307</v>
      </c>
      <c r="O3068">
        <v>0</v>
      </c>
      <c r="P3068" t="s">
        <v>200</v>
      </c>
      <c r="Q3068">
        <v>56445</v>
      </c>
      <c r="R3068" t="s">
        <v>201</v>
      </c>
      <c r="S3068" t="s">
        <v>202</v>
      </c>
      <c r="T3068" t="s">
        <v>203</v>
      </c>
      <c r="U3068" t="s">
        <v>4550</v>
      </c>
      <c r="V3068" t="s">
        <v>4610</v>
      </c>
      <c r="W3068" t="s">
        <v>658</v>
      </c>
    </row>
    <row r="3069" spans="1:23" x14ac:dyDescent="0.25">
      <c r="A3069" s="15">
        <v>43349</v>
      </c>
      <c r="B3069" t="s">
        <v>1847</v>
      </c>
      <c r="C3069" t="s">
        <v>194</v>
      </c>
      <c r="E3069" t="s">
        <v>195</v>
      </c>
      <c r="F3069">
        <v>6.9</v>
      </c>
      <c r="G3069">
        <v>6.9</v>
      </c>
      <c r="H3069" t="s">
        <v>196</v>
      </c>
      <c r="I3069" t="s">
        <v>197</v>
      </c>
      <c r="J3069">
        <v>6.9</v>
      </c>
      <c r="K3069">
        <v>6.9</v>
      </c>
      <c r="L3069" t="s">
        <v>1847</v>
      </c>
      <c r="M3069" t="s">
        <v>198</v>
      </c>
      <c r="N3069" t="s">
        <v>307</v>
      </c>
      <c r="O3069">
        <v>0</v>
      </c>
      <c r="P3069" t="s">
        <v>200</v>
      </c>
      <c r="Q3069">
        <v>56446</v>
      </c>
      <c r="R3069" t="s">
        <v>201</v>
      </c>
      <c r="S3069" t="s">
        <v>202</v>
      </c>
      <c r="T3069" t="s">
        <v>203</v>
      </c>
      <c r="U3069" t="s">
        <v>4550</v>
      </c>
      <c r="V3069" t="s">
        <v>4611</v>
      </c>
      <c r="W3069" t="s">
        <v>658</v>
      </c>
    </row>
    <row r="3070" spans="1:23" x14ac:dyDescent="0.25">
      <c r="A3070" s="15">
        <v>43349</v>
      </c>
      <c r="B3070" t="s">
        <v>1847</v>
      </c>
      <c r="C3070" t="s">
        <v>194</v>
      </c>
      <c r="E3070" t="s">
        <v>195</v>
      </c>
      <c r="F3070">
        <v>224.81</v>
      </c>
      <c r="G3070">
        <v>224.81</v>
      </c>
      <c r="H3070" t="s">
        <v>196</v>
      </c>
      <c r="I3070" t="s">
        <v>197</v>
      </c>
      <c r="J3070">
        <v>224.81</v>
      </c>
      <c r="K3070">
        <v>224.81</v>
      </c>
      <c r="L3070" t="s">
        <v>1847</v>
      </c>
      <c r="M3070" t="s">
        <v>198</v>
      </c>
      <c r="N3070" t="s">
        <v>307</v>
      </c>
      <c r="O3070">
        <v>0</v>
      </c>
      <c r="P3070" t="s">
        <v>200</v>
      </c>
      <c r="Q3070">
        <v>56447</v>
      </c>
      <c r="R3070" t="s">
        <v>201</v>
      </c>
      <c r="S3070" t="s">
        <v>202</v>
      </c>
      <c r="T3070" t="s">
        <v>203</v>
      </c>
      <c r="U3070" t="s">
        <v>4550</v>
      </c>
      <c r="V3070" t="s">
        <v>4612</v>
      </c>
      <c r="W3070" t="s">
        <v>658</v>
      </c>
    </row>
    <row r="3071" spans="1:23" x14ac:dyDescent="0.25">
      <c r="A3071" s="15">
        <v>43349</v>
      </c>
      <c r="B3071" t="s">
        <v>1847</v>
      </c>
      <c r="C3071" t="s">
        <v>194</v>
      </c>
      <c r="E3071" t="s">
        <v>195</v>
      </c>
      <c r="F3071">
        <v>13.02</v>
      </c>
      <c r="G3071">
        <v>13.02</v>
      </c>
      <c r="H3071" t="s">
        <v>196</v>
      </c>
      <c r="I3071" t="s">
        <v>197</v>
      </c>
      <c r="J3071">
        <v>13.02</v>
      </c>
      <c r="K3071">
        <v>13.02</v>
      </c>
      <c r="L3071" t="s">
        <v>1847</v>
      </c>
      <c r="M3071" t="s">
        <v>198</v>
      </c>
      <c r="N3071" t="s">
        <v>307</v>
      </c>
      <c r="O3071">
        <v>0</v>
      </c>
      <c r="P3071" t="s">
        <v>200</v>
      </c>
      <c r="Q3071">
        <v>56448</v>
      </c>
      <c r="R3071" t="s">
        <v>201</v>
      </c>
      <c r="S3071" t="s">
        <v>202</v>
      </c>
      <c r="T3071" t="s">
        <v>203</v>
      </c>
      <c r="U3071" t="s">
        <v>4550</v>
      </c>
      <c r="V3071" t="s">
        <v>4613</v>
      </c>
      <c r="W3071" t="s">
        <v>658</v>
      </c>
    </row>
    <row r="3072" spans="1:23" x14ac:dyDescent="0.25">
      <c r="A3072" s="15">
        <v>43349</v>
      </c>
      <c r="B3072" t="s">
        <v>1847</v>
      </c>
      <c r="C3072" t="s">
        <v>194</v>
      </c>
      <c r="E3072" t="s">
        <v>195</v>
      </c>
      <c r="F3072">
        <v>198.25</v>
      </c>
      <c r="G3072">
        <v>198.25</v>
      </c>
      <c r="H3072" t="s">
        <v>196</v>
      </c>
      <c r="I3072" t="s">
        <v>197</v>
      </c>
      <c r="J3072">
        <v>198.25</v>
      </c>
      <c r="K3072">
        <v>198.25</v>
      </c>
      <c r="L3072" t="s">
        <v>1847</v>
      </c>
      <c r="M3072" t="s">
        <v>198</v>
      </c>
      <c r="N3072" t="s">
        <v>307</v>
      </c>
      <c r="O3072">
        <v>0</v>
      </c>
      <c r="P3072" t="s">
        <v>200</v>
      </c>
      <c r="Q3072">
        <v>56449</v>
      </c>
      <c r="R3072" t="s">
        <v>201</v>
      </c>
      <c r="S3072" t="s">
        <v>202</v>
      </c>
      <c r="T3072" t="s">
        <v>203</v>
      </c>
      <c r="U3072" t="s">
        <v>4550</v>
      </c>
      <c r="V3072" t="s">
        <v>4614</v>
      </c>
      <c r="W3072" t="s">
        <v>658</v>
      </c>
    </row>
    <row r="3073" spans="1:23" x14ac:dyDescent="0.25">
      <c r="A3073" s="15">
        <v>43349</v>
      </c>
      <c r="B3073" t="s">
        <v>1847</v>
      </c>
      <c r="C3073" t="s">
        <v>194</v>
      </c>
      <c r="E3073" t="s">
        <v>195</v>
      </c>
      <c r="F3073">
        <v>6.9</v>
      </c>
      <c r="G3073">
        <v>6.9</v>
      </c>
      <c r="H3073" t="s">
        <v>196</v>
      </c>
      <c r="I3073" t="s">
        <v>197</v>
      </c>
      <c r="J3073">
        <v>6.9</v>
      </c>
      <c r="K3073">
        <v>6.9</v>
      </c>
      <c r="L3073" t="s">
        <v>1847</v>
      </c>
      <c r="M3073" t="s">
        <v>198</v>
      </c>
      <c r="N3073" t="s">
        <v>307</v>
      </c>
      <c r="O3073">
        <v>0</v>
      </c>
      <c r="P3073" t="s">
        <v>200</v>
      </c>
      <c r="Q3073">
        <v>56450</v>
      </c>
      <c r="R3073" t="s">
        <v>201</v>
      </c>
      <c r="S3073" t="s">
        <v>202</v>
      </c>
      <c r="T3073" t="s">
        <v>203</v>
      </c>
      <c r="U3073" t="s">
        <v>4550</v>
      </c>
      <c r="V3073" t="s">
        <v>4615</v>
      </c>
      <c r="W3073" t="s">
        <v>658</v>
      </c>
    </row>
    <row r="3074" spans="1:23" x14ac:dyDescent="0.25">
      <c r="A3074" s="15">
        <v>43349</v>
      </c>
      <c r="B3074" t="s">
        <v>1847</v>
      </c>
      <c r="C3074" t="s">
        <v>194</v>
      </c>
      <c r="E3074" t="s">
        <v>195</v>
      </c>
      <c r="F3074">
        <v>36.47</v>
      </c>
      <c r="G3074">
        <v>36.47</v>
      </c>
      <c r="H3074" t="s">
        <v>196</v>
      </c>
      <c r="I3074" t="s">
        <v>197</v>
      </c>
      <c r="J3074">
        <v>36.47</v>
      </c>
      <c r="K3074">
        <v>36.47</v>
      </c>
      <c r="L3074" t="s">
        <v>1847</v>
      </c>
      <c r="M3074" t="s">
        <v>198</v>
      </c>
      <c r="N3074" t="s">
        <v>307</v>
      </c>
      <c r="O3074">
        <v>0</v>
      </c>
      <c r="P3074" t="s">
        <v>200</v>
      </c>
      <c r="Q3074">
        <v>56451</v>
      </c>
      <c r="R3074" t="s">
        <v>201</v>
      </c>
      <c r="S3074" t="s">
        <v>202</v>
      </c>
      <c r="T3074" t="s">
        <v>203</v>
      </c>
      <c r="U3074" t="s">
        <v>4550</v>
      </c>
      <c r="V3074" t="s">
        <v>4616</v>
      </c>
      <c r="W3074" t="s">
        <v>658</v>
      </c>
    </row>
    <row r="3075" spans="1:23" x14ac:dyDescent="0.25">
      <c r="A3075" s="15">
        <v>43349</v>
      </c>
      <c r="B3075" t="s">
        <v>1847</v>
      </c>
      <c r="C3075" t="s">
        <v>194</v>
      </c>
      <c r="E3075" t="s">
        <v>195</v>
      </c>
      <c r="F3075">
        <v>36.74</v>
      </c>
      <c r="G3075">
        <v>36.74</v>
      </c>
      <c r="H3075" t="s">
        <v>196</v>
      </c>
      <c r="I3075" t="s">
        <v>197</v>
      </c>
      <c r="J3075">
        <v>36.74</v>
      </c>
      <c r="K3075">
        <v>36.74</v>
      </c>
      <c r="L3075" t="s">
        <v>1847</v>
      </c>
      <c r="M3075" t="s">
        <v>198</v>
      </c>
      <c r="N3075" t="s">
        <v>307</v>
      </c>
      <c r="O3075">
        <v>0</v>
      </c>
      <c r="P3075" t="s">
        <v>200</v>
      </c>
      <c r="Q3075">
        <v>56452</v>
      </c>
      <c r="R3075" t="s">
        <v>201</v>
      </c>
      <c r="S3075" t="s">
        <v>202</v>
      </c>
      <c r="T3075" t="s">
        <v>203</v>
      </c>
      <c r="U3075" t="s">
        <v>4550</v>
      </c>
      <c r="V3075" t="s">
        <v>4617</v>
      </c>
      <c r="W3075" t="s">
        <v>658</v>
      </c>
    </row>
    <row r="3076" spans="1:23" x14ac:dyDescent="0.25">
      <c r="A3076" s="15">
        <v>43349</v>
      </c>
      <c r="B3076" t="s">
        <v>1847</v>
      </c>
      <c r="C3076" t="s">
        <v>194</v>
      </c>
      <c r="E3076" t="s">
        <v>195</v>
      </c>
      <c r="F3076">
        <v>1314.67</v>
      </c>
      <c r="G3076">
        <v>1314.67</v>
      </c>
      <c r="H3076" t="s">
        <v>196</v>
      </c>
      <c r="I3076" t="s">
        <v>197</v>
      </c>
      <c r="J3076">
        <v>1314.67</v>
      </c>
      <c r="K3076">
        <v>1314.67</v>
      </c>
      <c r="L3076" t="s">
        <v>1847</v>
      </c>
      <c r="M3076" t="s">
        <v>198</v>
      </c>
      <c r="N3076" t="s">
        <v>307</v>
      </c>
      <c r="O3076">
        <v>0</v>
      </c>
      <c r="P3076" t="s">
        <v>200</v>
      </c>
      <c r="Q3076">
        <v>56453</v>
      </c>
      <c r="R3076" t="s">
        <v>201</v>
      </c>
      <c r="S3076" t="s">
        <v>202</v>
      </c>
      <c r="T3076" t="s">
        <v>203</v>
      </c>
      <c r="U3076" t="s">
        <v>4550</v>
      </c>
      <c r="V3076" t="s">
        <v>4618</v>
      </c>
      <c r="W3076" t="s">
        <v>658</v>
      </c>
    </row>
    <row r="3077" spans="1:23" x14ac:dyDescent="0.25">
      <c r="A3077" s="15">
        <v>43349</v>
      </c>
      <c r="B3077" t="s">
        <v>1847</v>
      </c>
      <c r="C3077" t="s">
        <v>194</v>
      </c>
      <c r="E3077" t="s">
        <v>195</v>
      </c>
      <c r="F3077">
        <v>209.75</v>
      </c>
      <c r="G3077">
        <v>209.75</v>
      </c>
      <c r="H3077" t="s">
        <v>196</v>
      </c>
      <c r="I3077" t="s">
        <v>197</v>
      </c>
      <c r="J3077">
        <v>209.75</v>
      </c>
      <c r="K3077">
        <v>209.75</v>
      </c>
      <c r="L3077" t="s">
        <v>1847</v>
      </c>
      <c r="M3077" t="s">
        <v>198</v>
      </c>
      <c r="N3077" t="s">
        <v>307</v>
      </c>
      <c r="O3077">
        <v>0</v>
      </c>
      <c r="P3077" t="s">
        <v>200</v>
      </c>
      <c r="Q3077">
        <v>56454</v>
      </c>
      <c r="R3077" t="s">
        <v>201</v>
      </c>
      <c r="S3077" t="s">
        <v>202</v>
      </c>
      <c r="T3077" t="s">
        <v>203</v>
      </c>
      <c r="U3077" t="s">
        <v>4550</v>
      </c>
      <c r="V3077" t="s">
        <v>4619</v>
      </c>
      <c r="W3077" t="s">
        <v>658</v>
      </c>
    </row>
    <row r="3078" spans="1:23" x14ac:dyDescent="0.25">
      <c r="A3078" s="15">
        <v>43349</v>
      </c>
      <c r="B3078" t="s">
        <v>295</v>
      </c>
      <c r="C3078" t="s">
        <v>207</v>
      </c>
      <c r="E3078" t="s">
        <v>195</v>
      </c>
      <c r="F3078">
        <v>184.58</v>
      </c>
      <c r="G3078">
        <v>184.58</v>
      </c>
      <c r="H3078" t="s">
        <v>196</v>
      </c>
      <c r="I3078" t="s">
        <v>197</v>
      </c>
      <c r="J3078">
        <v>184.58</v>
      </c>
      <c r="K3078">
        <v>184.58</v>
      </c>
      <c r="L3078" t="s">
        <v>295</v>
      </c>
      <c r="M3078" t="s">
        <v>198</v>
      </c>
      <c r="N3078" t="s">
        <v>199</v>
      </c>
      <c r="O3078">
        <v>0</v>
      </c>
      <c r="P3078" t="s">
        <v>200</v>
      </c>
      <c r="Q3078">
        <v>56733</v>
      </c>
      <c r="R3078" t="s">
        <v>201</v>
      </c>
      <c r="S3078" t="s">
        <v>202</v>
      </c>
      <c r="T3078" t="s">
        <v>203</v>
      </c>
      <c r="U3078" t="s">
        <v>4620</v>
      </c>
      <c r="V3078" t="s">
        <v>4621</v>
      </c>
      <c r="W3078" t="s">
        <v>658</v>
      </c>
    </row>
    <row r="3079" spans="1:23" x14ac:dyDescent="0.25">
      <c r="A3079" s="15">
        <v>43349</v>
      </c>
      <c r="B3079" t="s">
        <v>225</v>
      </c>
      <c r="C3079" t="s">
        <v>194</v>
      </c>
      <c r="E3079" t="s">
        <v>195</v>
      </c>
      <c r="F3079">
        <v>119</v>
      </c>
      <c r="G3079">
        <v>119</v>
      </c>
      <c r="H3079" t="s">
        <v>196</v>
      </c>
      <c r="I3079" t="s">
        <v>197</v>
      </c>
      <c r="J3079">
        <v>119</v>
      </c>
      <c r="K3079">
        <v>119</v>
      </c>
      <c r="L3079" t="s">
        <v>225</v>
      </c>
      <c r="M3079" t="s">
        <v>198</v>
      </c>
      <c r="N3079" t="s">
        <v>199</v>
      </c>
      <c r="O3079">
        <v>0</v>
      </c>
      <c r="P3079" t="s">
        <v>200</v>
      </c>
      <c r="Q3079">
        <v>56809</v>
      </c>
      <c r="R3079" t="s">
        <v>201</v>
      </c>
      <c r="S3079" t="s">
        <v>202</v>
      </c>
      <c r="T3079" t="s">
        <v>203</v>
      </c>
      <c r="U3079" t="s">
        <v>4622</v>
      </c>
      <c r="V3079" t="s">
        <v>4623</v>
      </c>
      <c r="W3079" t="s">
        <v>658</v>
      </c>
    </row>
    <row r="3080" spans="1:23" x14ac:dyDescent="0.25">
      <c r="A3080" s="15">
        <v>43350</v>
      </c>
      <c r="B3080" t="s">
        <v>1847</v>
      </c>
      <c r="C3080" t="s">
        <v>207</v>
      </c>
      <c r="E3080" t="s">
        <v>195</v>
      </c>
      <c r="F3080">
        <v>462.72</v>
      </c>
      <c r="G3080">
        <v>462.72</v>
      </c>
      <c r="H3080" t="s">
        <v>196</v>
      </c>
      <c r="I3080" t="s">
        <v>197</v>
      </c>
      <c r="J3080">
        <v>462.72</v>
      </c>
      <c r="K3080">
        <v>462.72</v>
      </c>
      <c r="L3080" t="s">
        <v>1847</v>
      </c>
      <c r="M3080" t="s">
        <v>198</v>
      </c>
      <c r="N3080" t="s">
        <v>307</v>
      </c>
      <c r="O3080">
        <v>0</v>
      </c>
      <c r="P3080" t="s">
        <v>200</v>
      </c>
      <c r="Q3080">
        <v>55668</v>
      </c>
      <c r="R3080" t="s">
        <v>201</v>
      </c>
      <c r="S3080" t="s">
        <v>202</v>
      </c>
      <c r="T3080" t="s">
        <v>203</v>
      </c>
      <c r="U3080" t="s">
        <v>4624</v>
      </c>
      <c r="V3080" t="s">
        <v>4625</v>
      </c>
      <c r="W3080" t="s">
        <v>658</v>
      </c>
    </row>
    <row r="3081" spans="1:23" x14ac:dyDescent="0.25">
      <c r="A3081" s="15">
        <v>43350</v>
      </c>
      <c r="B3081" t="s">
        <v>755</v>
      </c>
      <c r="C3081" t="s">
        <v>207</v>
      </c>
      <c r="E3081" t="s">
        <v>195</v>
      </c>
      <c r="F3081">
        <v>710.89</v>
      </c>
      <c r="G3081">
        <v>710.89</v>
      </c>
      <c r="H3081" t="s">
        <v>196</v>
      </c>
      <c r="I3081" t="s">
        <v>197</v>
      </c>
      <c r="J3081">
        <v>710.89</v>
      </c>
      <c r="K3081">
        <v>710.89</v>
      </c>
      <c r="L3081" t="s">
        <v>755</v>
      </c>
      <c r="M3081" t="s">
        <v>198</v>
      </c>
      <c r="N3081" t="s">
        <v>316</v>
      </c>
      <c r="O3081">
        <v>0</v>
      </c>
      <c r="P3081" t="s">
        <v>200</v>
      </c>
      <c r="Q3081">
        <v>55670</v>
      </c>
      <c r="R3081" t="s">
        <v>201</v>
      </c>
      <c r="S3081" t="s">
        <v>202</v>
      </c>
      <c r="T3081" t="s">
        <v>203</v>
      </c>
      <c r="U3081" t="s">
        <v>4626</v>
      </c>
      <c r="V3081" t="s">
        <v>4627</v>
      </c>
      <c r="W3081" t="s">
        <v>658</v>
      </c>
    </row>
    <row r="3082" spans="1:23" x14ac:dyDescent="0.25">
      <c r="A3082" s="15">
        <v>43350</v>
      </c>
      <c r="B3082" t="s">
        <v>755</v>
      </c>
      <c r="C3082" t="s">
        <v>194</v>
      </c>
      <c r="E3082" t="s">
        <v>195</v>
      </c>
      <c r="F3082">
        <v>3991.99</v>
      </c>
      <c r="G3082">
        <v>3991.99</v>
      </c>
      <c r="H3082" t="s">
        <v>196</v>
      </c>
      <c r="I3082" t="s">
        <v>197</v>
      </c>
      <c r="J3082">
        <v>3991.99</v>
      </c>
      <c r="K3082">
        <v>3991.99</v>
      </c>
      <c r="L3082" t="s">
        <v>755</v>
      </c>
      <c r="M3082" t="s">
        <v>198</v>
      </c>
      <c r="N3082" t="s">
        <v>316</v>
      </c>
      <c r="O3082">
        <v>0</v>
      </c>
      <c r="P3082" t="s">
        <v>200</v>
      </c>
      <c r="Q3082">
        <v>55670</v>
      </c>
      <c r="R3082" t="s">
        <v>201</v>
      </c>
      <c r="S3082" t="s">
        <v>202</v>
      </c>
      <c r="T3082" t="s">
        <v>203</v>
      </c>
      <c r="U3082" t="s">
        <v>4626</v>
      </c>
      <c r="V3082" t="s">
        <v>4627</v>
      </c>
      <c r="W3082" t="s">
        <v>658</v>
      </c>
    </row>
    <row r="3083" spans="1:23" x14ac:dyDescent="0.25">
      <c r="A3083" s="15">
        <v>43350</v>
      </c>
      <c r="B3083" t="s">
        <v>380</v>
      </c>
      <c r="C3083" t="s">
        <v>194</v>
      </c>
      <c r="E3083" t="s">
        <v>195</v>
      </c>
      <c r="F3083">
        <v>10.74</v>
      </c>
      <c r="G3083">
        <v>10.74</v>
      </c>
      <c r="H3083" t="s">
        <v>196</v>
      </c>
      <c r="I3083" t="s">
        <v>197</v>
      </c>
      <c r="J3083">
        <v>10.74</v>
      </c>
      <c r="K3083">
        <v>10.74</v>
      </c>
      <c r="L3083" t="s">
        <v>380</v>
      </c>
      <c r="M3083" t="s">
        <v>198</v>
      </c>
      <c r="N3083" t="s">
        <v>307</v>
      </c>
      <c r="O3083">
        <v>0</v>
      </c>
      <c r="P3083" t="s">
        <v>200</v>
      </c>
      <c r="Q3083">
        <v>56126</v>
      </c>
      <c r="R3083" t="s">
        <v>201</v>
      </c>
      <c r="S3083" t="s">
        <v>202</v>
      </c>
      <c r="T3083" t="s">
        <v>203</v>
      </c>
      <c r="U3083" t="s">
        <v>4628</v>
      </c>
      <c r="V3083" t="s">
        <v>4629</v>
      </c>
      <c r="W3083" t="s">
        <v>658</v>
      </c>
    </row>
    <row r="3084" spans="1:23" x14ac:dyDescent="0.25">
      <c r="A3084" s="15">
        <v>43350</v>
      </c>
      <c r="B3084" t="s">
        <v>306</v>
      </c>
      <c r="C3084" t="s">
        <v>194</v>
      </c>
      <c r="E3084" t="s">
        <v>195</v>
      </c>
      <c r="F3084">
        <v>91.2</v>
      </c>
      <c r="G3084">
        <v>91.2</v>
      </c>
      <c r="H3084" t="s">
        <v>196</v>
      </c>
      <c r="I3084" t="s">
        <v>197</v>
      </c>
      <c r="J3084">
        <v>91.2</v>
      </c>
      <c r="K3084">
        <v>91.2</v>
      </c>
      <c r="L3084" t="s">
        <v>306</v>
      </c>
      <c r="M3084" t="s">
        <v>198</v>
      </c>
      <c r="N3084" t="s">
        <v>307</v>
      </c>
      <c r="O3084">
        <v>0</v>
      </c>
      <c r="P3084" t="s">
        <v>200</v>
      </c>
      <c r="Q3084">
        <v>56127</v>
      </c>
      <c r="R3084" t="s">
        <v>201</v>
      </c>
      <c r="S3084" t="s">
        <v>202</v>
      </c>
      <c r="T3084" t="s">
        <v>203</v>
      </c>
      <c r="U3084" t="s">
        <v>4630</v>
      </c>
      <c r="V3084" t="s">
        <v>4631</v>
      </c>
      <c r="W3084" t="s">
        <v>658</v>
      </c>
    </row>
    <row r="3085" spans="1:23" x14ac:dyDescent="0.25">
      <c r="A3085" s="15">
        <v>43350</v>
      </c>
      <c r="B3085" t="s">
        <v>1847</v>
      </c>
      <c r="C3085" t="s">
        <v>207</v>
      </c>
      <c r="E3085" t="s">
        <v>195</v>
      </c>
      <c r="F3085">
        <v>6.9</v>
      </c>
      <c r="G3085">
        <v>6.9</v>
      </c>
      <c r="H3085" t="s">
        <v>196</v>
      </c>
      <c r="I3085" t="s">
        <v>197</v>
      </c>
      <c r="J3085">
        <v>6.9</v>
      </c>
      <c r="K3085">
        <v>6.9</v>
      </c>
      <c r="L3085" t="s">
        <v>1847</v>
      </c>
      <c r="M3085" t="s">
        <v>198</v>
      </c>
      <c r="N3085" t="s">
        <v>307</v>
      </c>
      <c r="O3085">
        <v>0</v>
      </c>
      <c r="P3085" t="s">
        <v>200</v>
      </c>
      <c r="Q3085">
        <v>56566</v>
      </c>
      <c r="R3085" t="s">
        <v>201</v>
      </c>
      <c r="S3085" t="s">
        <v>202</v>
      </c>
      <c r="T3085" t="s">
        <v>203</v>
      </c>
      <c r="U3085" t="s">
        <v>4632</v>
      </c>
      <c r="V3085" t="s">
        <v>4633</v>
      </c>
      <c r="W3085" t="s">
        <v>658</v>
      </c>
    </row>
    <row r="3086" spans="1:23" x14ac:dyDescent="0.25">
      <c r="A3086" s="15">
        <v>43350</v>
      </c>
      <c r="B3086" t="s">
        <v>1847</v>
      </c>
      <c r="C3086" t="s">
        <v>207</v>
      </c>
      <c r="E3086" t="s">
        <v>195</v>
      </c>
      <c r="F3086">
        <v>10.119999999999999</v>
      </c>
      <c r="G3086">
        <v>10.119999999999999</v>
      </c>
      <c r="H3086" t="s">
        <v>196</v>
      </c>
      <c r="I3086" t="s">
        <v>197</v>
      </c>
      <c r="J3086">
        <v>10.119999999999999</v>
      </c>
      <c r="K3086">
        <v>10.119999999999999</v>
      </c>
      <c r="L3086" t="s">
        <v>1847</v>
      </c>
      <c r="M3086" t="s">
        <v>198</v>
      </c>
      <c r="N3086" t="s">
        <v>307</v>
      </c>
      <c r="O3086">
        <v>0</v>
      </c>
      <c r="P3086" t="s">
        <v>200</v>
      </c>
      <c r="Q3086">
        <v>56567</v>
      </c>
      <c r="R3086" t="s">
        <v>201</v>
      </c>
      <c r="S3086" t="s">
        <v>202</v>
      </c>
      <c r="T3086" t="s">
        <v>203</v>
      </c>
      <c r="U3086" t="s">
        <v>4632</v>
      </c>
      <c r="V3086" t="s">
        <v>4634</v>
      </c>
      <c r="W3086" t="s">
        <v>658</v>
      </c>
    </row>
    <row r="3087" spans="1:23" x14ac:dyDescent="0.25">
      <c r="A3087" s="15">
        <v>43350</v>
      </c>
      <c r="B3087" t="s">
        <v>1847</v>
      </c>
      <c r="C3087" t="s">
        <v>207</v>
      </c>
      <c r="E3087" t="s">
        <v>195</v>
      </c>
      <c r="F3087">
        <v>51.38</v>
      </c>
      <c r="G3087">
        <v>51.38</v>
      </c>
      <c r="H3087" t="s">
        <v>196</v>
      </c>
      <c r="I3087" t="s">
        <v>197</v>
      </c>
      <c r="J3087">
        <v>51.38</v>
      </c>
      <c r="K3087">
        <v>51.38</v>
      </c>
      <c r="L3087" t="s">
        <v>1847</v>
      </c>
      <c r="M3087" t="s">
        <v>198</v>
      </c>
      <c r="N3087" t="s">
        <v>307</v>
      </c>
      <c r="O3087">
        <v>0</v>
      </c>
      <c r="P3087" t="s">
        <v>200</v>
      </c>
      <c r="Q3087">
        <v>56568</v>
      </c>
      <c r="R3087" t="s">
        <v>201</v>
      </c>
      <c r="S3087" t="s">
        <v>202</v>
      </c>
      <c r="T3087" t="s">
        <v>203</v>
      </c>
      <c r="U3087" t="s">
        <v>4632</v>
      </c>
      <c r="V3087" t="s">
        <v>4635</v>
      </c>
      <c r="W3087" t="s">
        <v>658</v>
      </c>
    </row>
    <row r="3088" spans="1:23" x14ac:dyDescent="0.25">
      <c r="A3088" s="15">
        <v>43350</v>
      </c>
      <c r="B3088" t="s">
        <v>1847</v>
      </c>
      <c r="C3088" t="s">
        <v>207</v>
      </c>
      <c r="E3088" t="s">
        <v>195</v>
      </c>
      <c r="F3088">
        <v>6.9</v>
      </c>
      <c r="G3088">
        <v>6.9</v>
      </c>
      <c r="H3088" t="s">
        <v>196</v>
      </c>
      <c r="I3088" t="s">
        <v>197</v>
      </c>
      <c r="J3088">
        <v>6.9</v>
      </c>
      <c r="K3088">
        <v>6.9</v>
      </c>
      <c r="L3088" t="s">
        <v>1847</v>
      </c>
      <c r="M3088" t="s">
        <v>198</v>
      </c>
      <c r="N3088" t="s">
        <v>307</v>
      </c>
      <c r="O3088">
        <v>0</v>
      </c>
      <c r="P3088" t="s">
        <v>200</v>
      </c>
      <c r="Q3088">
        <v>56569</v>
      </c>
      <c r="R3088" t="s">
        <v>201</v>
      </c>
      <c r="S3088" t="s">
        <v>202</v>
      </c>
      <c r="T3088" t="s">
        <v>203</v>
      </c>
      <c r="U3088" t="s">
        <v>4632</v>
      </c>
      <c r="V3088" t="s">
        <v>4636</v>
      </c>
      <c r="W3088" t="s">
        <v>658</v>
      </c>
    </row>
    <row r="3089" spans="1:23" x14ac:dyDescent="0.25">
      <c r="A3089" s="15">
        <v>43350</v>
      </c>
      <c r="B3089" t="s">
        <v>1847</v>
      </c>
      <c r="C3089" t="s">
        <v>207</v>
      </c>
      <c r="E3089" t="s">
        <v>195</v>
      </c>
      <c r="F3089">
        <v>22.41</v>
      </c>
      <c r="G3089">
        <v>22.41</v>
      </c>
      <c r="H3089" t="s">
        <v>196</v>
      </c>
      <c r="I3089" t="s">
        <v>197</v>
      </c>
      <c r="J3089">
        <v>22.41</v>
      </c>
      <c r="K3089">
        <v>22.41</v>
      </c>
      <c r="L3089" t="s">
        <v>1847</v>
      </c>
      <c r="M3089" t="s">
        <v>198</v>
      </c>
      <c r="N3089" t="s">
        <v>307</v>
      </c>
      <c r="O3089">
        <v>0</v>
      </c>
      <c r="P3089" t="s">
        <v>200</v>
      </c>
      <c r="Q3089">
        <v>56570</v>
      </c>
      <c r="R3089" t="s">
        <v>201</v>
      </c>
      <c r="S3089" t="s">
        <v>202</v>
      </c>
      <c r="T3089" t="s">
        <v>203</v>
      </c>
      <c r="U3089" t="s">
        <v>4632</v>
      </c>
      <c r="V3089" t="s">
        <v>4637</v>
      </c>
      <c r="W3089" t="s">
        <v>658</v>
      </c>
    </row>
    <row r="3090" spans="1:23" x14ac:dyDescent="0.25">
      <c r="A3090" s="15">
        <v>43350</v>
      </c>
      <c r="B3090" t="s">
        <v>1847</v>
      </c>
      <c r="C3090" t="s">
        <v>207</v>
      </c>
      <c r="E3090" t="s">
        <v>195</v>
      </c>
      <c r="F3090">
        <v>12.29</v>
      </c>
      <c r="G3090">
        <v>12.29</v>
      </c>
      <c r="H3090" t="s">
        <v>196</v>
      </c>
      <c r="I3090" t="s">
        <v>197</v>
      </c>
      <c r="J3090">
        <v>12.29</v>
      </c>
      <c r="K3090">
        <v>12.29</v>
      </c>
      <c r="L3090" t="s">
        <v>1847</v>
      </c>
      <c r="M3090" t="s">
        <v>198</v>
      </c>
      <c r="N3090" t="s">
        <v>307</v>
      </c>
      <c r="O3090">
        <v>0</v>
      </c>
      <c r="P3090" t="s">
        <v>200</v>
      </c>
      <c r="Q3090">
        <v>56571</v>
      </c>
      <c r="R3090" t="s">
        <v>201</v>
      </c>
      <c r="S3090" t="s">
        <v>202</v>
      </c>
      <c r="T3090" t="s">
        <v>203</v>
      </c>
      <c r="U3090" t="s">
        <v>4632</v>
      </c>
      <c r="V3090" t="s">
        <v>4638</v>
      </c>
      <c r="W3090" t="s">
        <v>658</v>
      </c>
    </row>
    <row r="3091" spans="1:23" x14ac:dyDescent="0.25">
      <c r="A3091" s="15">
        <v>43350</v>
      </c>
      <c r="B3091" t="s">
        <v>1847</v>
      </c>
      <c r="C3091" t="s">
        <v>207</v>
      </c>
      <c r="E3091" t="s">
        <v>195</v>
      </c>
      <c r="F3091">
        <v>19.190000000000001</v>
      </c>
      <c r="G3091">
        <v>19.190000000000001</v>
      </c>
      <c r="H3091" t="s">
        <v>196</v>
      </c>
      <c r="I3091" t="s">
        <v>197</v>
      </c>
      <c r="J3091">
        <v>19.190000000000001</v>
      </c>
      <c r="K3091">
        <v>19.190000000000001</v>
      </c>
      <c r="L3091" t="s">
        <v>1847</v>
      </c>
      <c r="M3091" t="s">
        <v>198</v>
      </c>
      <c r="N3091" t="s">
        <v>307</v>
      </c>
      <c r="O3091">
        <v>0</v>
      </c>
      <c r="P3091" t="s">
        <v>200</v>
      </c>
      <c r="Q3091">
        <v>56572</v>
      </c>
      <c r="R3091" t="s">
        <v>201</v>
      </c>
      <c r="S3091" t="s">
        <v>202</v>
      </c>
      <c r="T3091" t="s">
        <v>203</v>
      </c>
      <c r="U3091" t="s">
        <v>4632</v>
      </c>
      <c r="V3091" t="s">
        <v>4639</v>
      </c>
      <c r="W3091" t="s">
        <v>658</v>
      </c>
    </row>
    <row r="3092" spans="1:23" x14ac:dyDescent="0.25">
      <c r="A3092" s="15">
        <v>43350</v>
      </c>
      <c r="B3092" t="s">
        <v>1847</v>
      </c>
      <c r="C3092" t="s">
        <v>207</v>
      </c>
      <c r="E3092" t="s">
        <v>195</v>
      </c>
      <c r="F3092">
        <v>6.9</v>
      </c>
      <c r="G3092">
        <v>6.9</v>
      </c>
      <c r="H3092" t="s">
        <v>196</v>
      </c>
      <c r="I3092" t="s">
        <v>197</v>
      </c>
      <c r="J3092">
        <v>6.9</v>
      </c>
      <c r="K3092">
        <v>6.9</v>
      </c>
      <c r="L3092" t="s">
        <v>1847</v>
      </c>
      <c r="M3092" t="s">
        <v>198</v>
      </c>
      <c r="N3092" t="s">
        <v>307</v>
      </c>
      <c r="O3092">
        <v>0</v>
      </c>
      <c r="P3092" t="s">
        <v>200</v>
      </c>
      <c r="Q3092">
        <v>56573</v>
      </c>
      <c r="R3092" t="s">
        <v>201</v>
      </c>
      <c r="S3092" t="s">
        <v>202</v>
      </c>
      <c r="T3092" t="s">
        <v>203</v>
      </c>
      <c r="U3092" t="s">
        <v>4632</v>
      </c>
      <c r="V3092" t="s">
        <v>4640</v>
      </c>
      <c r="W3092" t="s">
        <v>658</v>
      </c>
    </row>
    <row r="3093" spans="1:23" x14ac:dyDescent="0.25">
      <c r="A3093" s="15">
        <v>43350</v>
      </c>
      <c r="B3093" t="s">
        <v>1847</v>
      </c>
      <c r="C3093" t="s">
        <v>207</v>
      </c>
      <c r="E3093" t="s">
        <v>195</v>
      </c>
      <c r="F3093">
        <v>23.14</v>
      </c>
      <c r="G3093">
        <v>23.14</v>
      </c>
      <c r="H3093" t="s">
        <v>196</v>
      </c>
      <c r="I3093" t="s">
        <v>197</v>
      </c>
      <c r="J3093">
        <v>23.14</v>
      </c>
      <c r="K3093">
        <v>23.14</v>
      </c>
      <c r="L3093" t="s">
        <v>1847</v>
      </c>
      <c r="M3093" t="s">
        <v>198</v>
      </c>
      <c r="N3093" t="s">
        <v>307</v>
      </c>
      <c r="O3093">
        <v>0</v>
      </c>
      <c r="P3093" t="s">
        <v>200</v>
      </c>
      <c r="Q3093">
        <v>56574</v>
      </c>
      <c r="R3093" t="s">
        <v>201</v>
      </c>
      <c r="S3093" t="s">
        <v>202</v>
      </c>
      <c r="T3093" t="s">
        <v>203</v>
      </c>
      <c r="U3093" t="s">
        <v>4632</v>
      </c>
      <c r="V3093" t="s">
        <v>4641</v>
      </c>
      <c r="W3093" t="s">
        <v>658</v>
      </c>
    </row>
    <row r="3094" spans="1:23" x14ac:dyDescent="0.25">
      <c r="A3094" s="15">
        <v>43350</v>
      </c>
      <c r="B3094" t="s">
        <v>1847</v>
      </c>
      <c r="C3094" t="s">
        <v>207</v>
      </c>
      <c r="E3094" t="s">
        <v>195</v>
      </c>
      <c r="F3094">
        <v>6.9</v>
      </c>
      <c r="G3094">
        <v>6.9</v>
      </c>
      <c r="H3094" t="s">
        <v>196</v>
      </c>
      <c r="I3094" t="s">
        <v>197</v>
      </c>
      <c r="J3094">
        <v>6.9</v>
      </c>
      <c r="K3094">
        <v>6.9</v>
      </c>
      <c r="L3094" t="s">
        <v>1847</v>
      </c>
      <c r="M3094" t="s">
        <v>198</v>
      </c>
      <c r="N3094" t="s">
        <v>307</v>
      </c>
      <c r="O3094">
        <v>0</v>
      </c>
      <c r="P3094" t="s">
        <v>200</v>
      </c>
      <c r="Q3094">
        <v>56575</v>
      </c>
      <c r="R3094" t="s">
        <v>201</v>
      </c>
      <c r="S3094" t="s">
        <v>202</v>
      </c>
      <c r="T3094" t="s">
        <v>203</v>
      </c>
      <c r="U3094" t="s">
        <v>4632</v>
      </c>
      <c r="V3094" t="s">
        <v>4642</v>
      </c>
      <c r="W3094" t="s">
        <v>658</v>
      </c>
    </row>
    <row r="3095" spans="1:23" x14ac:dyDescent="0.25">
      <c r="A3095" s="15">
        <v>43350</v>
      </c>
      <c r="B3095" t="s">
        <v>1847</v>
      </c>
      <c r="C3095" t="s">
        <v>207</v>
      </c>
      <c r="E3095" t="s">
        <v>195</v>
      </c>
      <c r="F3095">
        <v>5.75</v>
      </c>
      <c r="G3095">
        <v>5.75</v>
      </c>
      <c r="H3095" t="s">
        <v>196</v>
      </c>
      <c r="I3095" t="s">
        <v>197</v>
      </c>
      <c r="J3095">
        <v>5.75</v>
      </c>
      <c r="K3095">
        <v>5.75</v>
      </c>
      <c r="L3095" t="s">
        <v>1847</v>
      </c>
      <c r="M3095" t="s">
        <v>198</v>
      </c>
      <c r="N3095" t="s">
        <v>307</v>
      </c>
      <c r="O3095">
        <v>0</v>
      </c>
      <c r="P3095" t="s">
        <v>200</v>
      </c>
      <c r="Q3095">
        <v>56576</v>
      </c>
      <c r="R3095" t="s">
        <v>201</v>
      </c>
      <c r="S3095" t="s">
        <v>202</v>
      </c>
      <c r="T3095" t="s">
        <v>203</v>
      </c>
      <c r="U3095" t="s">
        <v>4632</v>
      </c>
      <c r="V3095" t="s">
        <v>4643</v>
      </c>
      <c r="W3095" t="s">
        <v>658</v>
      </c>
    </row>
    <row r="3096" spans="1:23" x14ac:dyDescent="0.25">
      <c r="A3096" s="15">
        <v>43350</v>
      </c>
      <c r="B3096" t="s">
        <v>1847</v>
      </c>
      <c r="C3096" t="s">
        <v>207</v>
      </c>
      <c r="E3096" t="s">
        <v>195</v>
      </c>
      <c r="F3096">
        <v>6.9</v>
      </c>
      <c r="G3096">
        <v>6.9</v>
      </c>
      <c r="H3096" t="s">
        <v>196</v>
      </c>
      <c r="I3096" t="s">
        <v>197</v>
      </c>
      <c r="J3096">
        <v>6.9</v>
      </c>
      <c r="K3096">
        <v>6.9</v>
      </c>
      <c r="L3096" t="s">
        <v>1847</v>
      </c>
      <c r="M3096" t="s">
        <v>198</v>
      </c>
      <c r="N3096" t="s">
        <v>307</v>
      </c>
      <c r="O3096">
        <v>0</v>
      </c>
      <c r="P3096" t="s">
        <v>200</v>
      </c>
      <c r="Q3096">
        <v>56577</v>
      </c>
      <c r="R3096" t="s">
        <v>201</v>
      </c>
      <c r="S3096" t="s">
        <v>202</v>
      </c>
      <c r="T3096" t="s">
        <v>203</v>
      </c>
      <c r="U3096" t="s">
        <v>4632</v>
      </c>
      <c r="V3096" t="s">
        <v>4644</v>
      </c>
      <c r="W3096" t="s">
        <v>658</v>
      </c>
    </row>
    <row r="3097" spans="1:23" x14ac:dyDescent="0.25">
      <c r="A3097" s="15">
        <v>43350</v>
      </c>
      <c r="B3097" t="s">
        <v>1847</v>
      </c>
      <c r="C3097" t="s">
        <v>207</v>
      </c>
      <c r="E3097" t="s">
        <v>195</v>
      </c>
      <c r="F3097">
        <v>6.9</v>
      </c>
      <c r="G3097">
        <v>6.9</v>
      </c>
      <c r="H3097" t="s">
        <v>196</v>
      </c>
      <c r="I3097" t="s">
        <v>197</v>
      </c>
      <c r="J3097">
        <v>6.9</v>
      </c>
      <c r="K3097">
        <v>6.9</v>
      </c>
      <c r="L3097" t="s">
        <v>1847</v>
      </c>
      <c r="M3097" t="s">
        <v>198</v>
      </c>
      <c r="N3097" t="s">
        <v>307</v>
      </c>
      <c r="O3097">
        <v>0</v>
      </c>
      <c r="P3097" t="s">
        <v>200</v>
      </c>
      <c r="Q3097">
        <v>56578</v>
      </c>
      <c r="R3097" t="s">
        <v>201</v>
      </c>
      <c r="S3097" t="s">
        <v>202</v>
      </c>
      <c r="T3097" t="s">
        <v>203</v>
      </c>
      <c r="U3097" t="s">
        <v>4632</v>
      </c>
      <c r="V3097" t="s">
        <v>4645</v>
      </c>
      <c r="W3097" t="s">
        <v>658</v>
      </c>
    </row>
    <row r="3098" spans="1:23" x14ac:dyDescent="0.25">
      <c r="A3098" s="15">
        <v>43350</v>
      </c>
      <c r="B3098" t="s">
        <v>1847</v>
      </c>
      <c r="C3098" t="s">
        <v>207</v>
      </c>
      <c r="E3098" t="s">
        <v>195</v>
      </c>
      <c r="F3098">
        <v>15.57</v>
      </c>
      <c r="G3098">
        <v>15.57</v>
      </c>
      <c r="H3098" t="s">
        <v>196</v>
      </c>
      <c r="I3098" t="s">
        <v>197</v>
      </c>
      <c r="J3098">
        <v>15.57</v>
      </c>
      <c r="K3098">
        <v>15.57</v>
      </c>
      <c r="L3098" t="s">
        <v>1847</v>
      </c>
      <c r="M3098" t="s">
        <v>198</v>
      </c>
      <c r="N3098" t="s">
        <v>307</v>
      </c>
      <c r="O3098">
        <v>0</v>
      </c>
      <c r="P3098" t="s">
        <v>200</v>
      </c>
      <c r="Q3098">
        <v>56579</v>
      </c>
      <c r="R3098" t="s">
        <v>201</v>
      </c>
      <c r="S3098" t="s">
        <v>202</v>
      </c>
      <c r="T3098" t="s">
        <v>203</v>
      </c>
      <c r="U3098" t="s">
        <v>4632</v>
      </c>
      <c r="V3098" t="s">
        <v>4646</v>
      </c>
      <c r="W3098" t="s">
        <v>658</v>
      </c>
    </row>
    <row r="3099" spans="1:23" x14ac:dyDescent="0.25">
      <c r="A3099" s="15">
        <v>43350</v>
      </c>
      <c r="B3099" t="s">
        <v>1847</v>
      </c>
      <c r="C3099" t="s">
        <v>207</v>
      </c>
      <c r="E3099" t="s">
        <v>195</v>
      </c>
      <c r="F3099">
        <v>51.48</v>
      </c>
      <c r="G3099">
        <v>51.48</v>
      </c>
      <c r="H3099" t="s">
        <v>196</v>
      </c>
      <c r="I3099" t="s">
        <v>197</v>
      </c>
      <c r="J3099">
        <v>51.48</v>
      </c>
      <c r="K3099">
        <v>51.48</v>
      </c>
      <c r="L3099" t="s">
        <v>1847</v>
      </c>
      <c r="M3099" t="s">
        <v>198</v>
      </c>
      <c r="N3099" t="s">
        <v>307</v>
      </c>
      <c r="O3099">
        <v>0</v>
      </c>
      <c r="P3099" t="s">
        <v>200</v>
      </c>
      <c r="Q3099">
        <v>56580</v>
      </c>
      <c r="R3099" t="s">
        <v>201</v>
      </c>
      <c r="S3099" t="s">
        <v>202</v>
      </c>
      <c r="T3099" t="s">
        <v>203</v>
      </c>
      <c r="U3099" t="s">
        <v>4632</v>
      </c>
      <c r="V3099" t="s">
        <v>4647</v>
      </c>
      <c r="W3099" t="s">
        <v>658</v>
      </c>
    </row>
    <row r="3100" spans="1:23" x14ac:dyDescent="0.25">
      <c r="A3100" s="15">
        <v>43350</v>
      </c>
      <c r="B3100" t="s">
        <v>1847</v>
      </c>
      <c r="C3100" t="s">
        <v>207</v>
      </c>
      <c r="E3100" t="s">
        <v>195</v>
      </c>
      <c r="F3100">
        <v>10.119999999999999</v>
      </c>
      <c r="G3100">
        <v>10.119999999999999</v>
      </c>
      <c r="H3100" t="s">
        <v>196</v>
      </c>
      <c r="I3100" t="s">
        <v>197</v>
      </c>
      <c r="J3100">
        <v>10.119999999999999</v>
      </c>
      <c r="K3100">
        <v>10.119999999999999</v>
      </c>
      <c r="L3100" t="s">
        <v>1847</v>
      </c>
      <c r="M3100" t="s">
        <v>198</v>
      </c>
      <c r="N3100" t="s">
        <v>307</v>
      </c>
      <c r="O3100">
        <v>0</v>
      </c>
      <c r="P3100" t="s">
        <v>200</v>
      </c>
      <c r="Q3100">
        <v>56581</v>
      </c>
      <c r="R3100" t="s">
        <v>201</v>
      </c>
      <c r="S3100" t="s">
        <v>202</v>
      </c>
      <c r="T3100" t="s">
        <v>203</v>
      </c>
      <c r="U3100" t="s">
        <v>4632</v>
      </c>
      <c r="V3100" t="s">
        <v>4648</v>
      </c>
      <c r="W3100" t="s">
        <v>658</v>
      </c>
    </row>
    <row r="3101" spans="1:23" x14ac:dyDescent="0.25">
      <c r="A3101" s="15">
        <v>43350</v>
      </c>
      <c r="B3101" t="s">
        <v>1847</v>
      </c>
      <c r="C3101" t="s">
        <v>207</v>
      </c>
      <c r="E3101" t="s">
        <v>195</v>
      </c>
      <c r="F3101">
        <v>2.39</v>
      </c>
      <c r="G3101">
        <v>2.39</v>
      </c>
      <c r="H3101" t="s">
        <v>196</v>
      </c>
      <c r="I3101" t="s">
        <v>197</v>
      </c>
      <c r="J3101">
        <v>2.39</v>
      </c>
      <c r="K3101">
        <v>2.39</v>
      </c>
      <c r="L3101" t="s">
        <v>1847</v>
      </c>
      <c r="M3101" t="s">
        <v>198</v>
      </c>
      <c r="N3101" t="s">
        <v>307</v>
      </c>
      <c r="O3101">
        <v>0</v>
      </c>
      <c r="P3101" t="s">
        <v>200</v>
      </c>
      <c r="Q3101">
        <v>56582</v>
      </c>
      <c r="R3101" t="s">
        <v>201</v>
      </c>
      <c r="S3101" t="s">
        <v>202</v>
      </c>
      <c r="T3101" t="s">
        <v>203</v>
      </c>
      <c r="U3101" t="s">
        <v>4632</v>
      </c>
      <c r="V3101" t="s">
        <v>4649</v>
      </c>
      <c r="W3101" t="s">
        <v>658</v>
      </c>
    </row>
    <row r="3102" spans="1:23" x14ac:dyDescent="0.25">
      <c r="A3102" s="15">
        <v>43350</v>
      </c>
      <c r="B3102" t="s">
        <v>1847</v>
      </c>
      <c r="C3102" t="s">
        <v>207</v>
      </c>
      <c r="E3102" t="s">
        <v>195</v>
      </c>
      <c r="F3102">
        <v>1.1499999999999999</v>
      </c>
      <c r="G3102">
        <v>1.1499999999999999</v>
      </c>
      <c r="H3102" t="s">
        <v>196</v>
      </c>
      <c r="I3102" t="s">
        <v>197</v>
      </c>
      <c r="J3102">
        <v>1.1499999999999999</v>
      </c>
      <c r="K3102">
        <v>1.1499999999999999</v>
      </c>
      <c r="L3102" t="s">
        <v>1847</v>
      </c>
      <c r="M3102" t="s">
        <v>198</v>
      </c>
      <c r="N3102" t="s">
        <v>307</v>
      </c>
      <c r="O3102">
        <v>0</v>
      </c>
      <c r="P3102" t="s">
        <v>200</v>
      </c>
      <c r="Q3102">
        <v>56583</v>
      </c>
      <c r="R3102" t="s">
        <v>201</v>
      </c>
      <c r="S3102" t="s">
        <v>202</v>
      </c>
      <c r="T3102" t="s">
        <v>203</v>
      </c>
      <c r="U3102" t="s">
        <v>4632</v>
      </c>
      <c r="V3102" t="s">
        <v>4650</v>
      </c>
      <c r="W3102" t="s">
        <v>658</v>
      </c>
    </row>
    <row r="3103" spans="1:23" x14ac:dyDescent="0.25">
      <c r="A3103" s="15">
        <v>43350</v>
      </c>
      <c r="B3103" t="s">
        <v>1847</v>
      </c>
      <c r="C3103" t="s">
        <v>207</v>
      </c>
      <c r="E3103" t="s">
        <v>195</v>
      </c>
      <c r="F3103">
        <v>6.9</v>
      </c>
      <c r="G3103">
        <v>6.9</v>
      </c>
      <c r="H3103" t="s">
        <v>196</v>
      </c>
      <c r="I3103" t="s">
        <v>197</v>
      </c>
      <c r="J3103">
        <v>6.9</v>
      </c>
      <c r="K3103">
        <v>6.9</v>
      </c>
      <c r="L3103" t="s">
        <v>1847</v>
      </c>
      <c r="M3103" t="s">
        <v>198</v>
      </c>
      <c r="N3103" t="s">
        <v>307</v>
      </c>
      <c r="O3103">
        <v>0</v>
      </c>
      <c r="P3103" t="s">
        <v>200</v>
      </c>
      <c r="Q3103">
        <v>56584</v>
      </c>
      <c r="R3103" t="s">
        <v>201</v>
      </c>
      <c r="S3103" t="s">
        <v>202</v>
      </c>
      <c r="T3103" t="s">
        <v>203</v>
      </c>
      <c r="U3103" t="s">
        <v>4632</v>
      </c>
      <c r="V3103" t="s">
        <v>4651</v>
      </c>
      <c r="W3103" t="s">
        <v>658</v>
      </c>
    </row>
    <row r="3104" spans="1:23" x14ac:dyDescent="0.25">
      <c r="A3104" s="15">
        <v>43350</v>
      </c>
      <c r="B3104" t="s">
        <v>1847</v>
      </c>
      <c r="C3104" t="s">
        <v>207</v>
      </c>
      <c r="E3104" t="s">
        <v>195</v>
      </c>
      <c r="F3104">
        <v>6.9</v>
      </c>
      <c r="G3104">
        <v>6.9</v>
      </c>
      <c r="H3104" t="s">
        <v>196</v>
      </c>
      <c r="I3104" t="s">
        <v>197</v>
      </c>
      <c r="J3104">
        <v>6.9</v>
      </c>
      <c r="K3104">
        <v>6.9</v>
      </c>
      <c r="L3104" t="s">
        <v>1847</v>
      </c>
      <c r="M3104" t="s">
        <v>198</v>
      </c>
      <c r="N3104" t="s">
        <v>307</v>
      </c>
      <c r="O3104">
        <v>0</v>
      </c>
      <c r="P3104" t="s">
        <v>200</v>
      </c>
      <c r="Q3104">
        <v>56585</v>
      </c>
      <c r="R3104" t="s">
        <v>201</v>
      </c>
      <c r="S3104" t="s">
        <v>202</v>
      </c>
      <c r="T3104" t="s">
        <v>203</v>
      </c>
      <c r="U3104" t="s">
        <v>4632</v>
      </c>
      <c r="V3104" t="s">
        <v>4652</v>
      </c>
      <c r="W3104" t="s">
        <v>658</v>
      </c>
    </row>
    <row r="3105" spans="1:23" x14ac:dyDescent="0.25">
      <c r="A3105" s="15">
        <v>43350</v>
      </c>
      <c r="B3105" t="s">
        <v>1847</v>
      </c>
      <c r="C3105" t="s">
        <v>207</v>
      </c>
      <c r="E3105" t="s">
        <v>195</v>
      </c>
      <c r="F3105">
        <v>80.900000000000006</v>
      </c>
      <c r="G3105">
        <v>80.900000000000006</v>
      </c>
      <c r="H3105" t="s">
        <v>196</v>
      </c>
      <c r="I3105" t="s">
        <v>197</v>
      </c>
      <c r="J3105">
        <v>80.900000000000006</v>
      </c>
      <c r="K3105">
        <v>80.900000000000006</v>
      </c>
      <c r="L3105" t="s">
        <v>1847</v>
      </c>
      <c r="M3105" t="s">
        <v>198</v>
      </c>
      <c r="N3105" t="s">
        <v>307</v>
      </c>
      <c r="O3105">
        <v>0</v>
      </c>
      <c r="P3105" t="s">
        <v>200</v>
      </c>
      <c r="Q3105">
        <v>56586</v>
      </c>
      <c r="R3105" t="s">
        <v>201</v>
      </c>
      <c r="S3105" t="s">
        <v>202</v>
      </c>
      <c r="T3105" t="s">
        <v>203</v>
      </c>
      <c r="U3105" t="s">
        <v>4632</v>
      </c>
      <c r="V3105" t="s">
        <v>4653</v>
      </c>
      <c r="W3105" t="s">
        <v>658</v>
      </c>
    </row>
    <row r="3106" spans="1:23" x14ac:dyDescent="0.25">
      <c r="A3106" s="15">
        <v>43350</v>
      </c>
      <c r="B3106" t="s">
        <v>1847</v>
      </c>
      <c r="C3106" t="s">
        <v>207</v>
      </c>
      <c r="E3106" t="s">
        <v>195</v>
      </c>
      <c r="F3106">
        <v>14.22</v>
      </c>
      <c r="G3106">
        <v>14.22</v>
      </c>
      <c r="H3106" t="s">
        <v>196</v>
      </c>
      <c r="I3106" t="s">
        <v>197</v>
      </c>
      <c r="J3106">
        <v>14.22</v>
      </c>
      <c r="K3106">
        <v>14.22</v>
      </c>
      <c r="L3106" t="s">
        <v>1847</v>
      </c>
      <c r="M3106" t="s">
        <v>198</v>
      </c>
      <c r="N3106" t="s">
        <v>307</v>
      </c>
      <c r="O3106">
        <v>0</v>
      </c>
      <c r="P3106" t="s">
        <v>200</v>
      </c>
      <c r="Q3106">
        <v>56587</v>
      </c>
      <c r="R3106" t="s">
        <v>201</v>
      </c>
      <c r="S3106" t="s">
        <v>202</v>
      </c>
      <c r="T3106" t="s">
        <v>203</v>
      </c>
      <c r="U3106" t="s">
        <v>4632</v>
      </c>
      <c r="V3106" t="s">
        <v>4654</v>
      </c>
      <c r="W3106" t="s">
        <v>658</v>
      </c>
    </row>
    <row r="3107" spans="1:23" x14ac:dyDescent="0.25">
      <c r="A3107" s="15">
        <v>43350</v>
      </c>
      <c r="B3107" t="s">
        <v>1847</v>
      </c>
      <c r="C3107" t="s">
        <v>207</v>
      </c>
      <c r="E3107" t="s">
        <v>195</v>
      </c>
      <c r="F3107">
        <v>6.9</v>
      </c>
      <c r="G3107">
        <v>6.9</v>
      </c>
      <c r="H3107" t="s">
        <v>196</v>
      </c>
      <c r="I3107" t="s">
        <v>197</v>
      </c>
      <c r="J3107">
        <v>6.9</v>
      </c>
      <c r="K3107">
        <v>6.9</v>
      </c>
      <c r="L3107" t="s">
        <v>1847</v>
      </c>
      <c r="M3107" t="s">
        <v>198</v>
      </c>
      <c r="N3107" t="s">
        <v>307</v>
      </c>
      <c r="O3107">
        <v>0</v>
      </c>
      <c r="P3107" t="s">
        <v>200</v>
      </c>
      <c r="Q3107">
        <v>56588</v>
      </c>
      <c r="R3107" t="s">
        <v>201</v>
      </c>
      <c r="S3107" t="s">
        <v>202</v>
      </c>
      <c r="T3107" t="s">
        <v>203</v>
      </c>
      <c r="U3107" t="s">
        <v>4632</v>
      </c>
      <c r="V3107" t="s">
        <v>4655</v>
      </c>
      <c r="W3107" t="s">
        <v>658</v>
      </c>
    </row>
    <row r="3108" spans="1:23" x14ac:dyDescent="0.25">
      <c r="A3108" s="15">
        <v>43350</v>
      </c>
      <c r="B3108" t="s">
        <v>1847</v>
      </c>
      <c r="C3108" t="s">
        <v>207</v>
      </c>
      <c r="E3108" t="s">
        <v>195</v>
      </c>
      <c r="F3108">
        <v>13.02</v>
      </c>
      <c r="G3108">
        <v>13.02</v>
      </c>
      <c r="H3108" t="s">
        <v>196</v>
      </c>
      <c r="I3108" t="s">
        <v>197</v>
      </c>
      <c r="J3108">
        <v>13.02</v>
      </c>
      <c r="K3108">
        <v>13.02</v>
      </c>
      <c r="L3108" t="s">
        <v>1847</v>
      </c>
      <c r="M3108" t="s">
        <v>198</v>
      </c>
      <c r="N3108" t="s">
        <v>307</v>
      </c>
      <c r="O3108">
        <v>0</v>
      </c>
      <c r="P3108" t="s">
        <v>200</v>
      </c>
      <c r="Q3108">
        <v>56589</v>
      </c>
      <c r="R3108" t="s">
        <v>201</v>
      </c>
      <c r="S3108" t="s">
        <v>202</v>
      </c>
      <c r="T3108" t="s">
        <v>203</v>
      </c>
      <c r="U3108" t="s">
        <v>4632</v>
      </c>
      <c r="V3108" t="s">
        <v>4656</v>
      </c>
      <c r="W3108" t="s">
        <v>658</v>
      </c>
    </row>
    <row r="3109" spans="1:23" x14ac:dyDescent="0.25">
      <c r="A3109" s="15">
        <v>43350</v>
      </c>
      <c r="B3109" t="s">
        <v>1847</v>
      </c>
      <c r="C3109" t="s">
        <v>207</v>
      </c>
      <c r="E3109" t="s">
        <v>195</v>
      </c>
      <c r="F3109">
        <v>6.9</v>
      </c>
      <c r="G3109">
        <v>6.9</v>
      </c>
      <c r="H3109" t="s">
        <v>196</v>
      </c>
      <c r="I3109" t="s">
        <v>197</v>
      </c>
      <c r="J3109">
        <v>6.9</v>
      </c>
      <c r="K3109">
        <v>6.9</v>
      </c>
      <c r="L3109" t="s">
        <v>1847</v>
      </c>
      <c r="M3109" t="s">
        <v>198</v>
      </c>
      <c r="N3109" t="s">
        <v>307</v>
      </c>
      <c r="O3109">
        <v>0</v>
      </c>
      <c r="P3109" t="s">
        <v>200</v>
      </c>
      <c r="Q3109">
        <v>56590</v>
      </c>
      <c r="R3109" t="s">
        <v>201</v>
      </c>
      <c r="S3109" t="s">
        <v>202</v>
      </c>
      <c r="T3109" t="s">
        <v>203</v>
      </c>
      <c r="U3109" t="s">
        <v>4632</v>
      </c>
      <c r="V3109" t="s">
        <v>4657</v>
      </c>
      <c r="W3109" t="s">
        <v>658</v>
      </c>
    </row>
    <row r="3110" spans="1:23" x14ac:dyDescent="0.25">
      <c r="A3110" s="15">
        <v>43350</v>
      </c>
      <c r="B3110" t="s">
        <v>1847</v>
      </c>
      <c r="C3110" t="s">
        <v>207</v>
      </c>
      <c r="E3110" t="s">
        <v>195</v>
      </c>
      <c r="F3110">
        <v>6.9</v>
      </c>
      <c r="G3110">
        <v>6.9</v>
      </c>
      <c r="H3110" t="s">
        <v>196</v>
      </c>
      <c r="I3110" t="s">
        <v>197</v>
      </c>
      <c r="J3110">
        <v>6.9</v>
      </c>
      <c r="K3110">
        <v>6.9</v>
      </c>
      <c r="L3110" t="s">
        <v>1847</v>
      </c>
      <c r="M3110" t="s">
        <v>198</v>
      </c>
      <c r="N3110" t="s">
        <v>307</v>
      </c>
      <c r="O3110">
        <v>0</v>
      </c>
      <c r="P3110" t="s">
        <v>200</v>
      </c>
      <c r="Q3110">
        <v>56591</v>
      </c>
      <c r="R3110" t="s">
        <v>201</v>
      </c>
      <c r="S3110" t="s">
        <v>202</v>
      </c>
      <c r="T3110" t="s">
        <v>203</v>
      </c>
      <c r="U3110" t="s">
        <v>4632</v>
      </c>
      <c r="V3110" t="s">
        <v>4658</v>
      </c>
      <c r="W3110" t="s">
        <v>658</v>
      </c>
    </row>
    <row r="3111" spans="1:23" x14ac:dyDescent="0.25">
      <c r="A3111" s="15">
        <v>43350</v>
      </c>
      <c r="B3111" t="s">
        <v>1847</v>
      </c>
      <c r="C3111" t="s">
        <v>207</v>
      </c>
      <c r="E3111" t="s">
        <v>195</v>
      </c>
      <c r="F3111">
        <v>6.9</v>
      </c>
      <c r="G3111">
        <v>6.9</v>
      </c>
      <c r="H3111" t="s">
        <v>196</v>
      </c>
      <c r="I3111" t="s">
        <v>197</v>
      </c>
      <c r="J3111">
        <v>6.9</v>
      </c>
      <c r="K3111">
        <v>6.9</v>
      </c>
      <c r="L3111" t="s">
        <v>1847</v>
      </c>
      <c r="M3111" t="s">
        <v>198</v>
      </c>
      <c r="N3111" t="s">
        <v>307</v>
      </c>
      <c r="O3111">
        <v>0</v>
      </c>
      <c r="P3111" t="s">
        <v>200</v>
      </c>
      <c r="Q3111">
        <v>56592</v>
      </c>
      <c r="R3111" t="s">
        <v>201</v>
      </c>
      <c r="S3111" t="s">
        <v>202</v>
      </c>
      <c r="T3111" t="s">
        <v>203</v>
      </c>
      <c r="U3111" t="s">
        <v>4632</v>
      </c>
      <c r="V3111" t="s">
        <v>4659</v>
      </c>
      <c r="W3111" t="s">
        <v>658</v>
      </c>
    </row>
    <row r="3112" spans="1:23" x14ac:dyDescent="0.25">
      <c r="A3112" s="15">
        <v>43350</v>
      </c>
      <c r="B3112" t="s">
        <v>1847</v>
      </c>
      <c r="C3112" t="s">
        <v>207</v>
      </c>
      <c r="E3112" t="s">
        <v>195</v>
      </c>
      <c r="F3112">
        <v>6.9</v>
      </c>
      <c r="G3112">
        <v>6.9</v>
      </c>
      <c r="H3112" t="s">
        <v>196</v>
      </c>
      <c r="I3112" t="s">
        <v>197</v>
      </c>
      <c r="J3112">
        <v>6.9</v>
      </c>
      <c r="K3112">
        <v>6.9</v>
      </c>
      <c r="L3112" t="s">
        <v>1847</v>
      </c>
      <c r="M3112" t="s">
        <v>198</v>
      </c>
      <c r="N3112" t="s">
        <v>307</v>
      </c>
      <c r="O3112">
        <v>0</v>
      </c>
      <c r="P3112" t="s">
        <v>200</v>
      </c>
      <c r="Q3112">
        <v>56593</v>
      </c>
      <c r="R3112" t="s">
        <v>201</v>
      </c>
      <c r="S3112" t="s">
        <v>202</v>
      </c>
      <c r="T3112" t="s">
        <v>203</v>
      </c>
      <c r="U3112" t="s">
        <v>4632</v>
      </c>
      <c r="V3112" t="s">
        <v>4660</v>
      </c>
      <c r="W3112" t="s">
        <v>658</v>
      </c>
    </row>
    <row r="3113" spans="1:23" x14ac:dyDescent="0.25">
      <c r="A3113" s="15">
        <v>43350</v>
      </c>
      <c r="B3113" t="s">
        <v>1847</v>
      </c>
      <c r="C3113" t="s">
        <v>207</v>
      </c>
      <c r="E3113" t="s">
        <v>195</v>
      </c>
      <c r="F3113">
        <v>6.9</v>
      </c>
      <c r="G3113">
        <v>6.9</v>
      </c>
      <c r="H3113" t="s">
        <v>196</v>
      </c>
      <c r="I3113" t="s">
        <v>197</v>
      </c>
      <c r="J3113">
        <v>6.9</v>
      </c>
      <c r="K3113">
        <v>6.9</v>
      </c>
      <c r="L3113" t="s">
        <v>1847</v>
      </c>
      <c r="M3113" t="s">
        <v>198</v>
      </c>
      <c r="N3113" t="s">
        <v>307</v>
      </c>
      <c r="O3113">
        <v>0</v>
      </c>
      <c r="P3113" t="s">
        <v>200</v>
      </c>
      <c r="Q3113">
        <v>56594</v>
      </c>
      <c r="R3113" t="s">
        <v>201</v>
      </c>
      <c r="S3113" t="s">
        <v>202</v>
      </c>
      <c r="T3113" t="s">
        <v>203</v>
      </c>
      <c r="U3113" t="s">
        <v>4632</v>
      </c>
      <c r="V3113" t="s">
        <v>4661</v>
      </c>
      <c r="W3113" t="s">
        <v>658</v>
      </c>
    </row>
    <row r="3114" spans="1:23" x14ac:dyDescent="0.25">
      <c r="A3114" s="15">
        <v>43350</v>
      </c>
      <c r="B3114" t="s">
        <v>1847</v>
      </c>
      <c r="C3114" t="s">
        <v>207</v>
      </c>
      <c r="E3114" t="s">
        <v>195</v>
      </c>
      <c r="F3114">
        <v>26.09</v>
      </c>
      <c r="G3114">
        <v>26.09</v>
      </c>
      <c r="H3114" t="s">
        <v>196</v>
      </c>
      <c r="I3114" t="s">
        <v>197</v>
      </c>
      <c r="J3114">
        <v>26.09</v>
      </c>
      <c r="K3114">
        <v>26.09</v>
      </c>
      <c r="L3114" t="s">
        <v>1847</v>
      </c>
      <c r="M3114" t="s">
        <v>198</v>
      </c>
      <c r="N3114" t="s">
        <v>307</v>
      </c>
      <c r="O3114">
        <v>0</v>
      </c>
      <c r="P3114" t="s">
        <v>200</v>
      </c>
      <c r="Q3114">
        <v>56595</v>
      </c>
      <c r="R3114" t="s">
        <v>201</v>
      </c>
      <c r="S3114" t="s">
        <v>202</v>
      </c>
      <c r="T3114" t="s">
        <v>203</v>
      </c>
      <c r="U3114" t="s">
        <v>4632</v>
      </c>
      <c r="V3114" t="s">
        <v>4662</v>
      </c>
      <c r="W3114" t="s">
        <v>658</v>
      </c>
    </row>
    <row r="3115" spans="1:23" x14ac:dyDescent="0.25">
      <c r="A3115" s="15">
        <v>43350</v>
      </c>
      <c r="B3115" t="s">
        <v>1847</v>
      </c>
      <c r="C3115" t="s">
        <v>207</v>
      </c>
      <c r="E3115" t="s">
        <v>195</v>
      </c>
      <c r="F3115">
        <v>6.9</v>
      </c>
      <c r="G3115">
        <v>6.9</v>
      </c>
      <c r="H3115" t="s">
        <v>196</v>
      </c>
      <c r="I3115" t="s">
        <v>197</v>
      </c>
      <c r="J3115">
        <v>6.9</v>
      </c>
      <c r="K3115">
        <v>6.9</v>
      </c>
      <c r="L3115" t="s">
        <v>1847</v>
      </c>
      <c r="M3115" t="s">
        <v>198</v>
      </c>
      <c r="N3115" t="s">
        <v>307</v>
      </c>
      <c r="O3115">
        <v>0</v>
      </c>
      <c r="P3115" t="s">
        <v>200</v>
      </c>
      <c r="Q3115">
        <v>56596</v>
      </c>
      <c r="R3115" t="s">
        <v>201</v>
      </c>
      <c r="S3115" t="s">
        <v>202</v>
      </c>
      <c r="T3115" t="s">
        <v>203</v>
      </c>
      <c r="U3115" t="s">
        <v>4632</v>
      </c>
      <c r="V3115" t="s">
        <v>4663</v>
      </c>
      <c r="W3115" t="s">
        <v>658</v>
      </c>
    </row>
    <row r="3116" spans="1:23" x14ac:dyDescent="0.25">
      <c r="A3116" s="15">
        <v>43351</v>
      </c>
      <c r="B3116" t="s">
        <v>285</v>
      </c>
      <c r="C3116" t="s">
        <v>212</v>
      </c>
      <c r="E3116" t="s">
        <v>195</v>
      </c>
      <c r="F3116">
        <v>3224.67</v>
      </c>
      <c r="G3116">
        <v>3224.67</v>
      </c>
      <c r="H3116" t="s">
        <v>196</v>
      </c>
      <c r="I3116" t="s">
        <v>197</v>
      </c>
      <c r="J3116">
        <v>3224.67</v>
      </c>
      <c r="K3116">
        <v>3224.67</v>
      </c>
      <c r="L3116" t="s">
        <v>285</v>
      </c>
      <c r="M3116" t="s">
        <v>198</v>
      </c>
      <c r="N3116" t="s">
        <v>199</v>
      </c>
      <c r="O3116">
        <v>0</v>
      </c>
      <c r="P3116" t="s">
        <v>200</v>
      </c>
      <c r="Q3116">
        <v>56106</v>
      </c>
      <c r="R3116" t="s">
        <v>201</v>
      </c>
      <c r="S3116" t="s">
        <v>202</v>
      </c>
      <c r="T3116" t="s">
        <v>203</v>
      </c>
      <c r="U3116" t="s">
        <v>4664</v>
      </c>
      <c r="V3116" t="s">
        <v>4665</v>
      </c>
      <c r="W3116" t="s">
        <v>658</v>
      </c>
    </row>
    <row r="3117" spans="1:23" x14ac:dyDescent="0.25">
      <c r="A3117" s="15">
        <v>43351</v>
      </c>
      <c r="B3117" t="s">
        <v>285</v>
      </c>
      <c r="C3117" t="s">
        <v>208</v>
      </c>
      <c r="E3117" t="s">
        <v>195</v>
      </c>
      <c r="F3117">
        <v>3780.84</v>
      </c>
      <c r="G3117">
        <v>3780.84</v>
      </c>
      <c r="H3117" t="s">
        <v>196</v>
      </c>
      <c r="I3117" t="s">
        <v>197</v>
      </c>
      <c r="J3117">
        <v>3780.84</v>
      </c>
      <c r="K3117">
        <v>3780.84</v>
      </c>
      <c r="L3117" t="s">
        <v>285</v>
      </c>
      <c r="M3117" t="s">
        <v>198</v>
      </c>
      <c r="N3117" t="s">
        <v>199</v>
      </c>
      <c r="O3117">
        <v>0</v>
      </c>
      <c r="P3117" t="s">
        <v>200</v>
      </c>
      <c r="Q3117">
        <v>56128</v>
      </c>
      <c r="R3117" t="s">
        <v>201</v>
      </c>
      <c r="S3117" t="s">
        <v>202</v>
      </c>
      <c r="T3117" t="s">
        <v>203</v>
      </c>
      <c r="U3117" t="s">
        <v>4666</v>
      </c>
      <c r="V3117" t="s">
        <v>4667</v>
      </c>
      <c r="W3117" t="s">
        <v>658</v>
      </c>
    </row>
    <row r="3118" spans="1:23" x14ac:dyDescent="0.25">
      <c r="A3118" s="15">
        <v>43351</v>
      </c>
      <c r="B3118" t="s">
        <v>285</v>
      </c>
      <c r="C3118" t="s">
        <v>211</v>
      </c>
      <c r="E3118" t="s">
        <v>195</v>
      </c>
      <c r="F3118">
        <v>485.72</v>
      </c>
      <c r="G3118">
        <v>485.72</v>
      </c>
      <c r="H3118" t="s">
        <v>196</v>
      </c>
      <c r="I3118" t="s">
        <v>197</v>
      </c>
      <c r="J3118">
        <v>485.72</v>
      </c>
      <c r="K3118">
        <v>485.72</v>
      </c>
      <c r="L3118" t="s">
        <v>285</v>
      </c>
      <c r="M3118" t="s">
        <v>198</v>
      </c>
      <c r="N3118" t="s">
        <v>199</v>
      </c>
      <c r="O3118">
        <v>0</v>
      </c>
      <c r="P3118" t="s">
        <v>200</v>
      </c>
      <c r="Q3118">
        <v>56151</v>
      </c>
      <c r="R3118" t="s">
        <v>201</v>
      </c>
      <c r="S3118" t="s">
        <v>202</v>
      </c>
      <c r="T3118" t="s">
        <v>203</v>
      </c>
      <c r="U3118" t="s">
        <v>4668</v>
      </c>
      <c r="V3118" t="s">
        <v>4669</v>
      </c>
      <c r="W3118" t="s">
        <v>658</v>
      </c>
    </row>
    <row r="3119" spans="1:23" x14ac:dyDescent="0.25">
      <c r="A3119" s="15">
        <v>43351</v>
      </c>
      <c r="B3119" t="s">
        <v>566</v>
      </c>
      <c r="C3119" t="s">
        <v>208</v>
      </c>
      <c r="E3119" t="s">
        <v>195</v>
      </c>
      <c r="F3119">
        <v>-3480.84</v>
      </c>
      <c r="G3119">
        <v>3480.84</v>
      </c>
      <c r="H3119" t="s">
        <v>217</v>
      </c>
      <c r="I3119" t="s">
        <v>197</v>
      </c>
      <c r="J3119">
        <v>3480.84</v>
      </c>
      <c r="K3119">
        <v>-3480.84</v>
      </c>
      <c r="L3119" t="s">
        <v>566</v>
      </c>
      <c r="M3119" t="s">
        <v>198</v>
      </c>
      <c r="N3119" t="s">
        <v>199</v>
      </c>
      <c r="O3119">
        <v>0</v>
      </c>
      <c r="P3119" t="s">
        <v>200</v>
      </c>
      <c r="Q3119">
        <v>56175</v>
      </c>
      <c r="R3119" t="s">
        <v>201</v>
      </c>
      <c r="S3119" t="s">
        <v>202</v>
      </c>
      <c r="T3119" t="s">
        <v>203</v>
      </c>
      <c r="U3119" t="s">
        <v>4670</v>
      </c>
      <c r="V3119" t="s">
        <v>4671</v>
      </c>
      <c r="W3119" t="s">
        <v>658</v>
      </c>
    </row>
    <row r="3120" spans="1:23" x14ac:dyDescent="0.25">
      <c r="A3120" s="15">
        <v>43351</v>
      </c>
      <c r="B3120" t="s">
        <v>566</v>
      </c>
      <c r="C3120" t="s">
        <v>211</v>
      </c>
      <c r="E3120" t="s">
        <v>195</v>
      </c>
      <c r="F3120">
        <v>-1069.28</v>
      </c>
      <c r="G3120">
        <v>1069.28</v>
      </c>
      <c r="H3120" t="s">
        <v>217</v>
      </c>
      <c r="I3120" t="s">
        <v>197</v>
      </c>
      <c r="J3120">
        <v>1069.28</v>
      </c>
      <c r="K3120">
        <v>-1069.28</v>
      </c>
      <c r="L3120" t="s">
        <v>566</v>
      </c>
      <c r="M3120" t="s">
        <v>198</v>
      </c>
      <c r="N3120" t="s">
        <v>199</v>
      </c>
      <c r="O3120">
        <v>0</v>
      </c>
      <c r="P3120" t="s">
        <v>200</v>
      </c>
      <c r="Q3120">
        <v>56668</v>
      </c>
      <c r="R3120" t="s">
        <v>201</v>
      </c>
      <c r="S3120" t="s">
        <v>202</v>
      </c>
      <c r="T3120" t="s">
        <v>203</v>
      </c>
      <c r="U3120" t="s">
        <v>4672</v>
      </c>
      <c r="V3120" t="s">
        <v>4673</v>
      </c>
      <c r="W3120" t="s">
        <v>658</v>
      </c>
    </row>
    <row r="3121" spans="1:23" x14ac:dyDescent="0.25">
      <c r="A3121" s="15">
        <v>43351</v>
      </c>
      <c r="B3121" t="s">
        <v>566</v>
      </c>
      <c r="C3121" t="s">
        <v>212</v>
      </c>
      <c r="E3121" t="s">
        <v>195</v>
      </c>
      <c r="F3121">
        <v>-1706.3</v>
      </c>
      <c r="G3121">
        <v>1706.3</v>
      </c>
      <c r="H3121" t="s">
        <v>217</v>
      </c>
      <c r="I3121" t="s">
        <v>197</v>
      </c>
      <c r="J3121">
        <v>1706.3</v>
      </c>
      <c r="K3121">
        <v>-1706.3</v>
      </c>
      <c r="L3121" t="s">
        <v>566</v>
      </c>
      <c r="M3121" t="s">
        <v>198</v>
      </c>
      <c r="N3121" t="s">
        <v>199</v>
      </c>
      <c r="O3121">
        <v>0</v>
      </c>
      <c r="P3121" t="s">
        <v>200</v>
      </c>
      <c r="Q3121">
        <v>56701</v>
      </c>
      <c r="R3121" t="s">
        <v>201</v>
      </c>
      <c r="S3121" t="s">
        <v>202</v>
      </c>
      <c r="T3121" t="s">
        <v>203</v>
      </c>
      <c r="U3121" t="s">
        <v>4674</v>
      </c>
      <c r="V3121" t="s">
        <v>4675</v>
      </c>
      <c r="W3121" t="s">
        <v>658</v>
      </c>
    </row>
    <row r="3122" spans="1:23" x14ac:dyDescent="0.25">
      <c r="A3122" s="15">
        <v>43353</v>
      </c>
      <c r="B3122" t="s">
        <v>325</v>
      </c>
      <c r="C3122" t="s">
        <v>207</v>
      </c>
      <c r="E3122" t="s">
        <v>195</v>
      </c>
      <c r="F3122">
        <v>10</v>
      </c>
      <c r="G3122">
        <v>10</v>
      </c>
      <c r="H3122" t="s">
        <v>196</v>
      </c>
      <c r="I3122" t="s">
        <v>197</v>
      </c>
      <c r="J3122">
        <v>10</v>
      </c>
      <c r="K3122">
        <v>10</v>
      </c>
      <c r="L3122" t="s">
        <v>325</v>
      </c>
      <c r="M3122" t="s">
        <v>198</v>
      </c>
      <c r="N3122" t="s">
        <v>337</v>
      </c>
      <c r="O3122">
        <v>0</v>
      </c>
      <c r="P3122" t="s">
        <v>200</v>
      </c>
      <c r="Q3122">
        <v>55689</v>
      </c>
      <c r="R3122" t="s">
        <v>201</v>
      </c>
      <c r="S3122" t="s">
        <v>202</v>
      </c>
      <c r="T3122" t="s">
        <v>203</v>
      </c>
      <c r="U3122" t="s">
        <v>4676</v>
      </c>
      <c r="V3122" t="s">
        <v>4677</v>
      </c>
      <c r="W3122" t="s">
        <v>658</v>
      </c>
    </row>
    <row r="3123" spans="1:23" x14ac:dyDescent="0.25">
      <c r="A3123" s="15">
        <v>43353</v>
      </c>
      <c r="B3123" t="s">
        <v>325</v>
      </c>
      <c r="C3123" t="s">
        <v>208</v>
      </c>
      <c r="E3123" t="s">
        <v>195</v>
      </c>
      <c r="F3123">
        <v>5</v>
      </c>
      <c r="G3123">
        <v>5</v>
      </c>
      <c r="H3123" t="s">
        <v>196</v>
      </c>
      <c r="I3123" t="s">
        <v>197</v>
      </c>
      <c r="J3123">
        <v>5</v>
      </c>
      <c r="K3123">
        <v>5</v>
      </c>
      <c r="L3123" t="s">
        <v>325</v>
      </c>
      <c r="M3123" t="s">
        <v>198</v>
      </c>
      <c r="N3123" t="s">
        <v>245</v>
      </c>
      <c r="O3123">
        <v>0</v>
      </c>
      <c r="P3123" t="s">
        <v>200</v>
      </c>
      <c r="Q3123">
        <v>55796</v>
      </c>
      <c r="R3123" t="s">
        <v>201</v>
      </c>
      <c r="S3123" t="s">
        <v>202</v>
      </c>
      <c r="T3123" t="s">
        <v>203</v>
      </c>
      <c r="U3123" t="s">
        <v>4678</v>
      </c>
      <c r="V3123" t="s">
        <v>4679</v>
      </c>
      <c r="W3123" t="s">
        <v>658</v>
      </c>
    </row>
    <row r="3124" spans="1:23" x14ac:dyDescent="0.25">
      <c r="A3124" s="15">
        <v>43353</v>
      </c>
      <c r="B3124" t="s">
        <v>322</v>
      </c>
      <c r="C3124" t="s">
        <v>208</v>
      </c>
      <c r="E3124" t="s">
        <v>195</v>
      </c>
      <c r="F3124">
        <v>63.78</v>
      </c>
      <c r="G3124">
        <v>63.78</v>
      </c>
      <c r="H3124" t="s">
        <v>196</v>
      </c>
      <c r="I3124" t="s">
        <v>197</v>
      </c>
      <c r="J3124">
        <v>63.78</v>
      </c>
      <c r="K3124">
        <v>63.78</v>
      </c>
      <c r="L3124" t="s">
        <v>322</v>
      </c>
      <c r="M3124" t="s">
        <v>198</v>
      </c>
      <c r="N3124" t="s">
        <v>245</v>
      </c>
      <c r="O3124">
        <v>0</v>
      </c>
      <c r="P3124" t="s">
        <v>200</v>
      </c>
      <c r="Q3124">
        <v>55797</v>
      </c>
      <c r="R3124" t="s">
        <v>201</v>
      </c>
      <c r="S3124" t="s">
        <v>202</v>
      </c>
      <c r="T3124" t="s">
        <v>203</v>
      </c>
      <c r="U3124" t="s">
        <v>4680</v>
      </c>
      <c r="V3124" t="s">
        <v>4681</v>
      </c>
      <c r="W3124" t="s">
        <v>658</v>
      </c>
    </row>
    <row r="3125" spans="1:23" x14ac:dyDescent="0.25">
      <c r="A3125" s="15">
        <v>43353</v>
      </c>
      <c r="B3125" t="s">
        <v>325</v>
      </c>
      <c r="C3125" t="s">
        <v>211</v>
      </c>
      <c r="E3125" t="s">
        <v>195</v>
      </c>
      <c r="F3125">
        <v>5</v>
      </c>
      <c r="G3125">
        <v>5</v>
      </c>
      <c r="H3125" t="s">
        <v>196</v>
      </c>
      <c r="I3125" t="s">
        <v>197</v>
      </c>
      <c r="J3125">
        <v>5</v>
      </c>
      <c r="K3125">
        <v>5</v>
      </c>
      <c r="L3125" t="s">
        <v>325</v>
      </c>
      <c r="M3125" t="s">
        <v>198</v>
      </c>
      <c r="N3125" t="s">
        <v>276</v>
      </c>
      <c r="O3125">
        <v>0</v>
      </c>
      <c r="P3125" t="s">
        <v>200</v>
      </c>
      <c r="Q3125">
        <v>55799</v>
      </c>
      <c r="R3125" t="s">
        <v>201</v>
      </c>
      <c r="S3125" t="s">
        <v>202</v>
      </c>
      <c r="T3125" t="s">
        <v>203</v>
      </c>
      <c r="U3125" t="s">
        <v>4682</v>
      </c>
      <c r="V3125" t="s">
        <v>4683</v>
      </c>
      <c r="W3125" t="s">
        <v>658</v>
      </c>
    </row>
    <row r="3126" spans="1:23" x14ac:dyDescent="0.25">
      <c r="A3126" s="15">
        <v>43353</v>
      </c>
      <c r="B3126" t="s">
        <v>325</v>
      </c>
      <c r="C3126" t="s">
        <v>212</v>
      </c>
      <c r="E3126" t="s">
        <v>195</v>
      </c>
      <c r="F3126">
        <v>5</v>
      </c>
      <c r="G3126">
        <v>5</v>
      </c>
      <c r="H3126" t="s">
        <v>196</v>
      </c>
      <c r="I3126" t="s">
        <v>197</v>
      </c>
      <c r="J3126">
        <v>5</v>
      </c>
      <c r="K3126">
        <v>5</v>
      </c>
      <c r="L3126" t="s">
        <v>325</v>
      </c>
      <c r="M3126" t="s">
        <v>198</v>
      </c>
      <c r="N3126" t="s">
        <v>265</v>
      </c>
      <c r="O3126">
        <v>0</v>
      </c>
      <c r="P3126" t="s">
        <v>200</v>
      </c>
      <c r="Q3126">
        <v>55800</v>
      </c>
      <c r="R3126" t="s">
        <v>201</v>
      </c>
      <c r="S3126" t="s">
        <v>202</v>
      </c>
      <c r="T3126" t="s">
        <v>203</v>
      </c>
      <c r="U3126" t="s">
        <v>4684</v>
      </c>
      <c r="V3126" t="s">
        <v>4685</v>
      </c>
      <c r="W3126" t="s">
        <v>658</v>
      </c>
    </row>
    <row r="3127" spans="1:23" x14ac:dyDescent="0.25">
      <c r="A3127" s="15">
        <v>43353</v>
      </c>
      <c r="B3127" t="s">
        <v>325</v>
      </c>
      <c r="C3127" t="s">
        <v>249</v>
      </c>
      <c r="E3127" t="s">
        <v>195</v>
      </c>
      <c r="F3127">
        <v>1.44</v>
      </c>
      <c r="G3127">
        <v>1.44</v>
      </c>
      <c r="H3127" t="s">
        <v>196</v>
      </c>
      <c r="I3127" t="s">
        <v>197</v>
      </c>
      <c r="J3127">
        <v>1.44</v>
      </c>
      <c r="K3127">
        <v>1.44</v>
      </c>
      <c r="L3127" t="s">
        <v>325</v>
      </c>
      <c r="M3127" t="s">
        <v>198</v>
      </c>
      <c r="N3127" t="s">
        <v>250</v>
      </c>
      <c r="O3127">
        <v>0</v>
      </c>
      <c r="P3127" t="s">
        <v>200</v>
      </c>
      <c r="Q3127">
        <v>55801</v>
      </c>
      <c r="R3127" t="s">
        <v>201</v>
      </c>
      <c r="S3127" t="s">
        <v>202</v>
      </c>
      <c r="T3127" t="s">
        <v>203</v>
      </c>
      <c r="U3127" t="s">
        <v>4686</v>
      </c>
      <c r="V3127" t="s">
        <v>4687</v>
      </c>
      <c r="W3127" t="s">
        <v>658</v>
      </c>
    </row>
    <row r="3128" spans="1:23" x14ac:dyDescent="0.25">
      <c r="A3128" s="15">
        <v>43353</v>
      </c>
      <c r="B3128" t="s">
        <v>325</v>
      </c>
      <c r="C3128" t="s">
        <v>194</v>
      </c>
      <c r="E3128" t="s">
        <v>195</v>
      </c>
      <c r="F3128">
        <v>221</v>
      </c>
      <c r="G3128">
        <v>221</v>
      </c>
      <c r="H3128" t="s">
        <v>196</v>
      </c>
      <c r="I3128" t="s">
        <v>197</v>
      </c>
      <c r="J3128">
        <v>221</v>
      </c>
      <c r="K3128">
        <v>221</v>
      </c>
      <c r="L3128" t="s">
        <v>325</v>
      </c>
      <c r="M3128" t="s">
        <v>198</v>
      </c>
      <c r="N3128" t="s">
        <v>254</v>
      </c>
      <c r="O3128">
        <v>0</v>
      </c>
      <c r="P3128" t="s">
        <v>200</v>
      </c>
      <c r="Q3128">
        <v>55802</v>
      </c>
      <c r="R3128" t="s">
        <v>201</v>
      </c>
      <c r="S3128" t="s">
        <v>202</v>
      </c>
      <c r="T3128" t="s">
        <v>203</v>
      </c>
      <c r="U3128" t="s">
        <v>4688</v>
      </c>
      <c r="V3128" t="s">
        <v>4689</v>
      </c>
      <c r="W3128" t="s">
        <v>658</v>
      </c>
    </row>
    <row r="3129" spans="1:23" x14ac:dyDescent="0.25">
      <c r="A3129" s="15">
        <v>43353</v>
      </c>
      <c r="B3129" t="s">
        <v>322</v>
      </c>
      <c r="C3129" t="s">
        <v>194</v>
      </c>
      <c r="E3129" t="s">
        <v>195</v>
      </c>
      <c r="F3129">
        <v>125.44</v>
      </c>
      <c r="G3129">
        <v>125.44</v>
      </c>
      <c r="H3129" t="s">
        <v>196</v>
      </c>
      <c r="I3129" t="s">
        <v>197</v>
      </c>
      <c r="J3129">
        <v>125.44</v>
      </c>
      <c r="K3129">
        <v>125.44</v>
      </c>
      <c r="L3129" t="s">
        <v>322</v>
      </c>
      <c r="M3129" t="s">
        <v>198</v>
      </c>
      <c r="N3129" t="s">
        <v>254</v>
      </c>
      <c r="O3129">
        <v>0</v>
      </c>
      <c r="P3129" t="s">
        <v>200</v>
      </c>
      <c r="Q3129">
        <v>55803</v>
      </c>
      <c r="R3129" t="s">
        <v>201</v>
      </c>
      <c r="S3129" t="s">
        <v>202</v>
      </c>
      <c r="T3129" t="s">
        <v>203</v>
      </c>
      <c r="U3129" t="s">
        <v>4690</v>
      </c>
      <c r="V3129" t="s">
        <v>4691</v>
      </c>
      <c r="W3129" t="s">
        <v>658</v>
      </c>
    </row>
    <row r="3130" spans="1:23" x14ac:dyDescent="0.25">
      <c r="A3130" s="15">
        <v>43353</v>
      </c>
      <c r="B3130" t="s">
        <v>325</v>
      </c>
      <c r="C3130" t="s">
        <v>212</v>
      </c>
      <c r="E3130" t="s">
        <v>195</v>
      </c>
      <c r="F3130">
        <v>5</v>
      </c>
      <c r="G3130">
        <v>5</v>
      </c>
      <c r="H3130" t="s">
        <v>196</v>
      </c>
      <c r="I3130" t="s">
        <v>197</v>
      </c>
      <c r="J3130">
        <v>5</v>
      </c>
      <c r="K3130">
        <v>5</v>
      </c>
      <c r="L3130" t="s">
        <v>325</v>
      </c>
      <c r="M3130" t="s">
        <v>198</v>
      </c>
      <c r="N3130" t="s">
        <v>4692</v>
      </c>
      <c r="O3130">
        <v>0</v>
      </c>
      <c r="P3130" t="s">
        <v>200</v>
      </c>
      <c r="Q3130">
        <v>55805</v>
      </c>
      <c r="R3130" t="s">
        <v>201</v>
      </c>
      <c r="S3130" t="s">
        <v>202</v>
      </c>
      <c r="T3130" t="s">
        <v>203</v>
      </c>
      <c r="U3130" t="s">
        <v>4693</v>
      </c>
      <c r="V3130" t="s">
        <v>4694</v>
      </c>
      <c r="W3130" t="s">
        <v>658</v>
      </c>
    </row>
    <row r="3131" spans="1:23" x14ac:dyDescent="0.25">
      <c r="A3131" s="15">
        <v>43353</v>
      </c>
      <c r="B3131" t="s">
        <v>325</v>
      </c>
      <c r="C3131" t="s">
        <v>207</v>
      </c>
      <c r="E3131" t="s">
        <v>195</v>
      </c>
      <c r="F3131">
        <v>5</v>
      </c>
      <c r="G3131">
        <v>5</v>
      </c>
      <c r="H3131" t="s">
        <v>196</v>
      </c>
      <c r="I3131" t="s">
        <v>197</v>
      </c>
      <c r="J3131">
        <v>5</v>
      </c>
      <c r="K3131">
        <v>5</v>
      </c>
      <c r="L3131" t="s">
        <v>325</v>
      </c>
      <c r="M3131" t="s">
        <v>198</v>
      </c>
      <c r="N3131" t="s">
        <v>270</v>
      </c>
      <c r="O3131">
        <v>0</v>
      </c>
      <c r="P3131" t="s">
        <v>200</v>
      </c>
      <c r="Q3131">
        <v>55806</v>
      </c>
      <c r="R3131" t="s">
        <v>201</v>
      </c>
      <c r="S3131" t="s">
        <v>202</v>
      </c>
      <c r="T3131" t="s">
        <v>203</v>
      </c>
      <c r="U3131" t="s">
        <v>4695</v>
      </c>
      <c r="V3131" t="s">
        <v>4696</v>
      </c>
      <c r="W3131" t="s">
        <v>658</v>
      </c>
    </row>
    <row r="3132" spans="1:23" x14ac:dyDescent="0.25">
      <c r="A3132" s="15">
        <v>43353</v>
      </c>
      <c r="B3132" t="s">
        <v>285</v>
      </c>
      <c r="C3132" t="s">
        <v>211</v>
      </c>
      <c r="E3132" t="s">
        <v>195</v>
      </c>
      <c r="F3132">
        <v>55</v>
      </c>
      <c r="G3132">
        <v>55</v>
      </c>
      <c r="H3132" t="s">
        <v>196</v>
      </c>
      <c r="I3132" t="s">
        <v>197</v>
      </c>
      <c r="J3132">
        <v>55</v>
      </c>
      <c r="K3132">
        <v>55</v>
      </c>
      <c r="L3132" t="s">
        <v>285</v>
      </c>
      <c r="M3132" t="s">
        <v>198</v>
      </c>
      <c r="N3132" t="s">
        <v>199</v>
      </c>
      <c r="O3132">
        <v>0</v>
      </c>
      <c r="P3132" t="s">
        <v>200</v>
      </c>
      <c r="Q3132">
        <v>56062</v>
      </c>
      <c r="R3132" t="s">
        <v>201</v>
      </c>
      <c r="S3132" t="s">
        <v>202</v>
      </c>
      <c r="T3132" t="s">
        <v>203</v>
      </c>
      <c r="U3132" t="s">
        <v>4697</v>
      </c>
      <c r="V3132" t="s">
        <v>4698</v>
      </c>
      <c r="W3132" t="s">
        <v>658</v>
      </c>
    </row>
    <row r="3133" spans="1:23" x14ac:dyDescent="0.25">
      <c r="A3133" s="15">
        <v>43353</v>
      </c>
      <c r="B3133" t="s">
        <v>225</v>
      </c>
      <c r="C3133" t="s">
        <v>194</v>
      </c>
      <c r="E3133" t="s">
        <v>195</v>
      </c>
      <c r="F3133">
        <v>82</v>
      </c>
      <c r="G3133">
        <v>82</v>
      </c>
      <c r="H3133" t="s">
        <v>196</v>
      </c>
      <c r="I3133" t="s">
        <v>197</v>
      </c>
      <c r="J3133">
        <v>82</v>
      </c>
      <c r="K3133">
        <v>82</v>
      </c>
      <c r="L3133" t="s">
        <v>225</v>
      </c>
      <c r="M3133" t="s">
        <v>198</v>
      </c>
      <c r="N3133" t="s">
        <v>199</v>
      </c>
      <c r="O3133">
        <v>0</v>
      </c>
      <c r="P3133" t="s">
        <v>200</v>
      </c>
      <c r="Q3133">
        <v>56100</v>
      </c>
      <c r="R3133" t="s">
        <v>201</v>
      </c>
      <c r="S3133" t="s">
        <v>202</v>
      </c>
      <c r="T3133" t="s">
        <v>203</v>
      </c>
      <c r="U3133" t="s">
        <v>4699</v>
      </c>
      <c r="V3133" t="s">
        <v>4700</v>
      </c>
      <c r="W3133" t="s">
        <v>658</v>
      </c>
    </row>
    <row r="3134" spans="1:23" x14ac:dyDescent="0.25">
      <c r="A3134" s="15">
        <v>43353</v>
      </c>
      <c r="B3134" t="s">
        <v>285</v>
      </c>
      <c r="C3134" t="s">
        <v>212</v>
      </c>
      <c r="E3134" t="s">
        <v>195</v>
      </c>
      <c r="F3134">
        <v>127.6</v>
      </c>
      <c r="G3134">
        <v>127.6</v>
      </c>
      <c r="H3134" t="s">
        <v>196</v>
      </c>
      <c r="I3134" t="s">
        <v>197</v>
      </c>
      <c r="J3134">
        <v>127.6</v>
      </c>
      <c r="K3134">
        <v>127.6</v>
      </c>
      <c r="L3134" t="s">
        <v>285</v>
      </c>
      <c r="M3134" t="s">
        <v>198</v>
      </c>
      <c r="N3134" t="s">
        <v>199</v>
      </c>
      <c r="O3134">
        <v>0</v>
      </c>
      <c r="P3134" t="s">
        <v>200</v>
      </c>
      <c r="Q3134">
        <v>56107</v>
      </c>
      <c r="R3134" t="s">
        <v>201</v>
      </c>
      <c r="S3134" t="s">
        <v>202</v>
      </c>
      <c r="T3134" t="s">
        <v>203</v>
      </c>
      <c r="U3134" t="s">
        <v>4701</v>
      </c>
      <c r="V3134" t="s">
        <v>4702</v>
      </c>
      <c r="W3134" t="s">
        <v>658</v>
      </c>
    </row>
    <row r="3135" spans="1:23" x14ac:dyDescent="0.25">
      <c r="A3135" s="15">
        <v>43353</v>
      </c>
      <c r="B3135" t="s">
        <v>285</v>
      </c>
      <c r="C3135" t="s">
        <v>212</v>
      </c>
      <c r="E3135" t="s">
        <v>195</v>
      </c>
      <c r="F3135">
        <v>-89.56</v>
      </c>
      <c r="G3135">
        <v>89.56</v>
      </c>
      <c r="H3135" t="s">
        <v>217</v>
      </c>
      <c r="I3135" t="s">
        <v>218</v>
      </c>
      <c r="J3135">
        <v>89.56</v>
      </c>
      <c r="K3135">
        <v>-89.56</v>
      </c>
      <c r="L3135" t="s">
        <v>285</v>
      </c>
      <c r="M3135" t="s">
        <v>198</v>
      </c>
      <c r="N3135" t="s">
        <v>199</v>
      </c>
      <c r="O3135">
        <v>0</v>
      </c>
      <c r="P3135" t="s">
        <v>200</v>
      </c>
      <c r="Q3135">
        <v>56108</v>
      </c>
      <c r="R3135" t="s">
        <v>201</v>
      </c>
      <c r="S3135" t="s">
        <v>202</v>
      </c>
      <c r="T3135" t="s">
        <v>203</v>
      </c>
      <c r="U3135" t="s">
        <v>4703</v>
      </c>
      <c r="V3135" t="s">
        <v>4704</v>
      </c>
      <c r="W3135" t="s">
        <v>658</v>
      </c>
    </row>
    <row r="3136" spans="1:23" x14ac:dyDescent="0.25">
      <c r="A3136" s="15">
        <v>43353</v>
      </c>
      <c r="B3136" t="s">
        <v>285</v>
      </c>
      <c r="C3136" t="s">
        <v>208</v>
      </c>
      <c r="E3136" t="s">
        <v>195</v>
      </c>
      <c r="F3136">
        <v>598.16</v>
      </c>
      <c r="G3136">
        <v>598.16</v>
      </c>
      <c r="H3136" t="s">
        <v>196</v>
      </c>
      <c r="I3136" t="s">
        <v>197</v>
      </c>
      <c r="J3136">
        <v>598.16</v>
      </c>
      <c r="K3136">
        <v>598.16</v>
      </c>
      <c r="L3136" t="s">
        <v>285</v>
      </c>
      <c r="M3136" t="s">
        <v>198</v>
      </c>
      <c r="N3136" t="s">
        <v>199</v>
      </c>
      <c r="O3136">
        <v>0</v>
      </c>
      <c r="P3136" t="s">
        <v>200</v>
      </c>
      <c r="Q3136">
        <v>56131</v>
      </c>
      <c r="R3136" t="s">
        <v>201</v>
      </c>
      <c r="S3136" t="s">
        <v>202</v>
      </c>
      <c r="T3136" t="s">
        <v>203</v>
      </c>
      <c r="U3136" t="s">
        <v>4705</v>
      </c>
      <c r="V3136" t="s">
        <v>4706</v>
      </c>
      <c r="W3136" t="s">
        <v>658</v>
      </c>
    </row>
    <row r="3137" spans="1:23" x14ac:dyDescent="0.25">
      <c r="A3137" s="15">
        <v>43353</v>
      </c>
      <c r="B3137" t="s">
        <v>285</v>
      </c>
      <c r="C3137" t="s">
        <v>208</v>
      </c>
      <c r="E3137" t="s">
        <v>195</v>
      </c>
      <c r="F3137">
        <v>-191.22</v>
      </c>
      <c r="G3137">
        <v>191.22</v>
      </c>
      <c r="H3137" t="s">
        <v>217</v>
      </c>
      <c r="I3137" t="s">
        <v>218</v>
      </c>
      <c r="J3137">
        <v>191.22</v>
      </c>
      <c r="K3137">
        <v>-191.22</v>
      </c>
      <c r="L3137" t="s">
        <v>285</v>
      </c>
      <c r="M3137" t="s">
        <v>198</v>
      </c>
      <c r="N3137" t="s">
        <v>199</v>
      </c>
      <c r="O3137">
        <v>0</v>
      </c>
      <c r="P3137" t="s">
        <v>200</v>
      </c>
      <c r="Q3137">
        <v>56132</v>
      </c>
      <c r="R3137" t="s">
        <v>201</v>
      </c>
      <c r="S3137" t="s">
        <v>202</v>
      </c>
      <c r="T3137" t="s">
        <v>203</v>
      </c>
      <c r="U3137" t="s">
        <v>4707</v>
      </c>
      <c r="V3137" t="s">
        <v>4708</v>
      </c>
      <c r="W3137" t="s">
        <v>658</v>
      </c>
    </row>
    <row r="3138" spans="1:23" x14ac:dyDescent="0.25">
      <c r="A3138" s="15">
        <v>43353</v>
      </c>
      <c r="B3138" t="s">
        <v>228</v>
      </c>
      <c r="C3138" t="s">
        <v>208</v>
      </c>
      <c r="E3138" t="s">
        <v>195</v>
      </c>
      <c r="F3138">
        <v>53.5</v>
      </c>
      <c r="G3138">
        <v>53.5</v>
      </c>
      <c r="H3138" t="s">
        <v>196</v>
      </c>
      <c r="I3138" t="s">
        <v>197</v>
      </c>
      <c r="J3138">
        <v>53.5</v>
      </c>
      <c r="K3138">
        <v>53.5</v>
      </c>
      <c r="L3138" t="s">
        <v>228</v>
      </c>
      <c r="M3138" t="s">
        <v>198</v>
      </c>
      <c r="N3138" t="s">
        <v>199</v>
      </c>
      <c r="O3138">
        <v>0</v>
      </c>
      <c r="P3138" t="s">
        <v>200</v>
      </c>
      <c r="Q3138">
        <v>56138</v>
      </c>
      <c r="R3138" t="s">
        <v>201</v>
      </c>
      <c r="S3138" t="s">
        <v>202</v>
      </c>
      <c r="T3138" t="s">
        <v>203</v>
      </c>
      <c r="U3138" t="s">
        <v>4709</v>
      </c>
      <c r="V3138" t="s">
        <v>4710</v>
      </c>
      <c r="W3138" t="s">
        <v>658</v>
      </c>
    </row>
    <row r="3139" spans="1:23" x14ac:dyDescent="0.25">
      <c r="A3139" s="15">
        <v>43353</v>
      </c>
      <c r="B3139" t="s">
        <v>228</v>
      </c>
      <c r="C3139" t="s">
        <v>208</v>
      </c>
      <c r="E3139" t="s">
        <v>195</v>
      </c>
      <c r="F3139">
        <v>53.5</v>
      </c>
      <c r="G3139">
        <v>53.5</v>
      </c>
      <c r="H3139" t="s">
        <v>196</v>
      </c>
      <c r="I3139" t="s">
        <v>197</v>
      </c>
      <c r="J3139">
        <v>53.5</v>
      </c>
      <c r="K3139">
        <v>53.5</v>
      </c>
      <c r="L3139" t="s">
        <v>228</v>
      </c>
      <c r="M3139" t="s">
        <v>198</v>
      </c>
      <c r="N3139" t="s">
        <v>199</v>
      </c>
      <c r="O3139">
        <v>0</v>
      </c>
      <c r="P3139" t="s">
        <v>200</v>
      </c>
      <c r="Q3139">
        <v>56139</v>
      </c>
      <c r="R3139" t="s">
        <v>201</v>
      </c>
      <c r="S3139" t="s">
        <v>202</v>
      </c>
      <c r="T3139" t="s">
        <v>203</v>
      </c>
      <c r="U3139" t="s">
        <v>4711</v>
      </c>
      <c r="V3139" t="s">
        <v>4712</v>
      </c>
      <c r="W3139" t="s">
        <v>658</v>
      </c>
    </row>
    <row r="3140" spans="1:23" x14ac:dyDescent="0.25">
      <c r="A3140" s="15">
        <v>43354</v>
      </c>
      <c r="B3140" t="s">
        <v>225</v>
      </c>
      <c r="C3140" t="s">
        <v>194</v>
      </c>
      <c r="E3140" t="s">
        <v>195</v>
      </c>
      <c r="F3140">
        <v>90.5</v>
      </c>
      <c r="G3140">
        <v>90.5</v>
      </c>
      <c r="H3140" t="s">
        <v>196</v>
      </c>
      <c r="I3140" t="s">
        <v>197</v>
      </c>
      <c r="J3140">
        <v>90.5</v>
      </c>
      <c r="K3140">
        <v>90.5</v>
      </c>
      <c r="L3140" t="s">
        <v>225</v>
      </c>
      <c r="M3140" t="s">
        <v>198</v>
      </c>
      <c r="N3140" t="s">
        <v>199</v>
      </c>
      <c r="O3140">
        <v>0</v>
      </c>
      <c r="P3140" t="s">
        <v>200</v>
      </c>
      <c r="Q3140">
        <v>56101</v>
      </c>
      <c r="R3140" t="s">
        <v>201</v>
      </c>
      <c r="S3140" t="s">
        <v>202</v>
      </c>
      <c r="T3140" t="s">
        <v>203</v>
      </c>
      <c r="U3140" t="s">
        <v>4713</v>
      </c>
      <c r="V3140" t="s">
        <v>4714</v>
      </c>
      <c r="W3140" t="s">
        <v>658</v>
      </c>
    </row>
    <row r="3141" spans="1:23" x14ac:dyDescent="0.25">
      <c r="A3141" s="15">
        <v>43354</v>
      </c>
      <c r="B3141" t="s">
        <v>225</v>
      </c>
      <c r="C3141" t="s">
        <v>194</v>
      </c>
      <c r="E3141" t="s">
        <v>195</v>
      </c>
      <c r="F3141">
        <v>255.25</v>
      </c>
      <c r="G3141">
        <v>255.25</v>
      </c>
      <c r="H3141" t="s">
        <v>196</v>
      </c>
      <c r="I3141" t="s">
        <v>197</v>
      </c>
      <c r="J3141">
        <v>255.25</v>
      </c>
      <c r="K3141">
        <v>255.25</v>
      </c>
      <c r="L3141" t="s">
        <v>225</v>
      </c>
      <c r="M3141" t="s">
        <v>198</v>
      </c>
      <c r="N3141" t="s">
        <v>199</v>
      </c>
      <c r="O3141">
        <v>0</v>
      </c>
      <c r="P3141" t="s">
        <v>200</v>
      </c>
      <c r="Q3141">
        <v>56104</v>
      </c>
      <c r="R3141" t="s">
        <v>201</v>
      </c>
      <c r="S3141" t="s">
        <v>202</v>
      </c>
      <c r="T3141" t="s">
        <v>203</v>
      </c>
      <c r="U3141" t="s">
        <v>4715</v>
      </c>
      <c r="V3141" t="s">
        <v>4716</v>
      </c>
      <c r="W3141" t="s">
        <v>658</v>
      </c>
    </row>
    <row r="3142" spans="1:23" x14ac:dyDescent="0.25">
      <c r="A3142" s="15">
        <v>43354</v>
      </c>
      <c r="B3142" t="s">
        <v>860</v>
      </c>
      <c r="C3142" t="s">
        <v>212</v>
      </c>
      <c r="E3142" t="s">
        <v>195</v>
      </c>
      <c r="F3142">
        <v>5.89</v>
      </c>
      <c r="G3142">
        <v>5.89</v>
      </c>
      <c r="H3142" t="s">
        <v>196</v>
      </c>
      <c r="I3142" t="s">
        <v>197</v>
      </c>
      <c r="J3142">
        <v>5.89</v>
      </c>
      <c r="K3142">
        <v>5.89</v>
      </c>
      <c r="L3142" t="s">
        <v>860</v>
      </c>
      <c r="M3142" t="s">
        <v>198</v>
      </c>
      <c r="N3142" t="s">
        <v>307</v>
      </c>
      <c r="O3142">
        <v>0</v>
      </c>
      <c r="P3142" t="s">
        <v>200</v>
      </c>
      <c r="Q3142">
        <v>56123</v>
      </c>
      <c r="R3142" t="s">
        <v>201</v>
      </c>
      <c r="S3142" t="s">
        <v>202</v>
      </c>
      <c r="T3142" t="s">
        <v>203</v>
      </c>
      <c r="U3142" t="s">
        <v>4717</v>
      </c>
      <c r="V3142" t="s">
        <v>4718</v>
      </c>
      <c r="W3142" t="s">
        <v>658</v>
      </c>
    </row>
    <row r="3143" spans="1:23" x14ac:dyDescent="0.25">
      <c r="A3143" s="15">
        <v>43354</v>
      </c>
      <c r="B3143" t="s">
        <v>428</v>
      </c>
      <c r="C3143" t="s">
        <v>208</v>
      </c>
      <c r="E3143" t="s">
        <v>195</v>
      </c>
      <c r="F3143">
        <v>276</v>
      </c>
      <c r="G3143">
        <v>276</v>
      </c>
      <c r="H3143" t="s">
        <v>196</v>
      </c>
      <c r="I3143" t="s">
        <v>197</v>
      </c>
      <c r="J3143">
        <v>276</v>
      </c>
      <c r="K3143">
        <v>276</v>
      </c>
      <c r="L3143" t="s">
        <v>428</v>
      </c>
      <c r="M3143" t="s">
        <v>198</v>
      </c>
      <c r="N3143" t="s">
        <v>199</v>
      </c>
      <c r="O3143">
        <v>0</v>
      </c>
      <c r="P3143" t="s">
        <v>200</v>
      </c>
      <c r="Q3143">
        <v>56133</v>
      </c>
      <c r="R3143" t="s">
        <v>201</v>
      </c>
      <c r="S3143" t="s">
        <v>202</v>
      </c>
      <c r="T3143" t="s">
        <v>203</v>
      </c>
      <c r="U3143" t="s">
        <v>4719</v>
      </c>
      <c r="V3143" t="s">
        <v>4720</v>
      </c>
      <c r="W3143" t="s">
        <v>658</v>
      </c>
    </row>
    <row r="3144" spans="1:23" x14ac:dyDescent="0.25">
      <c r="A3144" s="15">
        <v>43354</v>
      </c>
      <c r="B3144" t="s">
        <v>228</v>
      </c>
      <c r="C3144" t="s">
        <v>211</v>
      </c>
      <c r="E3144" t="s">
        <v>195</v>
      </c>
      <c r="F3144">
        <v>816.98</v>
      </c>
      <c r="G3144">
        <v>816.98</v>
      </c>
      <c r="H3144" t="s">
        <v>196</v>
      </c>
      <c r="I3144" t="s">
        <v>197</v>
      </c>
      <c r="J3144">
        <v>816.98</v>
      </c>
      <c r="K3144">
        <v>816.98</v>
      </c>
      <c r="L3144" t="s">
        <v>228</v>
      </c>
      <c r="M3144" t="s">
        <v>198</v>
      </c>
      <c r="N3144" t="s">
        <v>199</v>
      </c>
      <c r="O3144">
        <v>0</v>
      </c>
      <c r="P3144" t="s">
        <v>200</v>
      </c>
      <c r="Q3144">
        <v>56149</v>
      </c>
      <c r="R3144" t="s">
        <v>201</v>
      </c>
      <c r="S3144" t="s">
        <v>202</v>
      </c>
      <c r="T3144" t="s">
        <v>203</v>
      </c>
      <c r="U3144" t="s">
        <v>4721</v>
      </c>
      <c r="V3144" t="s">
        <v>4722</v>
      </c>
      <c r="W3144" t="s">
        <v>658</v>
      </c>
    </row>
    <row r="3145" spans="1:23" x14ac:dyDescent="0.25">
      <c r="A3145" s="15">
        <v>43355</v>
      </c>
      <c r="B3145" t="s">
        <v>225</v>
      </c>
      <c r="C3145" t="s">
        <v>194</v>
      </c>
      <c r="E3145" t="s">
        <v>195</v>
      </c>
      <c r="F3145">
        <v>170.72</v>
      </c>
      <c r="G3145">
        <v>170.72</v>
      </c>
      <c r="H3145" t="s">
        <v>196</v>
      </c>
      <c r="I3145" t="s">
        <v>197</v>
      </c>
      <c r="J3145">
        <v>170.72</v>
      </c>
      <c r="K3145">
        <v>170.72</v>
      </c>
      <c r="L3145" t="s">
        <v>225</v>
      </c>
      <c r="M3145" t="s">
        <v>198</v>
      </c>
      <c r="N3145" t="s">
        <v>199</v>
      </c>
      <c r="O3145">
        <v>0</v>
      </c>
      <c r="P3145" t="s">
        <v>200</v>
      </c>
      <c r="Q3145">
        <v>55757</v>
      </c>
      <c r="R3145" t="s">
        <v>201</v>
      </c>
      <c r="S3145" t="s">
        <v>202</v>
      </c>
      <c r="T3145" t="s">
        <v>203</v>
      </c>
      <c r="U3145" t="s">
        <v>4723</v>
      </c>
      <c r="V3145" t="s">
        <v>4724</v>
      </c>
      <c r="W3145" t="s">
        <v>658</v>
      </c>
    </row>
    <row r="3146" spans="1:23" x14ac:dyDescent="0.25">
      <c r="A3146" s="15">
        <v>43355</v>
      </c>
      <c r="B3146" t="s">
        <v>225</v>
      </c>
      <c r="C3146" t="s">
        <v>194</v>
      </c>
      <c r="E3146" t="s">
        <v>195</v>
      </c>
      <c r="F3146">
        <v>28.39</v>
      </c>
      <c r="G3146">
        <v>28.39</v>
      </c>
      <c r="H3146" t="s">
        <v>196</v>
      </c>
      <c r="I3146" t="s">
        <v>197</v>
      </c>
      <c r="J3146">
        <v>28.39</v>
      </c>
      <c r="K3146">
        <v>28.39</v>
      </c>
      <c r="L3146" t="s">
        <v>225</v>
      </c>
      <c r="M3146" t="s">
        <v>198</v>
      </c>
      <c r="N3146" t="s">
        <v>199</v>
      </c>
      <c r="O3146">
        <v>0</v>
      </c>
      <c r="P3146" t="s">
        <v>200</v>
      </c>
      <c r="Q3146">
        <v>56082</v>
      </c>
      <c r="R3146" t="s">
        <v>201</v>
      </c>
      <c r="S3146" t="s">
        <v>202</v>
      </c>
      <c r="T3146" t="s">
        <v>203</v>
      </c>
      <c r="U3146" t="s">
        <v>4725</v>
      </c>
      <c r="V3146" t="s">
        <v>4726</v>
      </c>
      <c r="W3146" t="s">
        <v>658</v>
      </c>
    </row>
    <row r="3147" spans="1:23" x14ac:dyDescent="0.25">
      <c r="A3147" s="15">
        <v>43355</v>
      </c>
      <c r="B3147" t="s">
        <v>225</v>
      </c>
      <c r="C3147" t="s">
        <v>207</v>
      </c>
      <c r="E3147" t="s">
        <v>195</v>
      </c>
      <c r="F3147">
        <v>60</v>
      </c>
      <c r="G3147">
        <v>60</v>
      </c>
      <c r="H3147" t="s">
        <v>196</v>
      </c>
      <c r="I3147" t="s">
        <v>197</v>
      </c>
      <c r="J3147">
        <v>60</v>
      </c>
      <c r="K3147">
        <v>60</v>
      </c>
      <c r="L3147" t="s">
        <v>225</v>
      </c>
      <c r="M3147" t="s">
        <v>198</v>
      </c>
      <c r="N3147" t="s">
        <v>199</v>
      </c>
      <c r="O3147">
        <v>0</v>
      </c>
      <c r="P3147" t="s">
        <v>200</v>
      </c>
      <c r="Q3147">
        <v>56086</v>
      </c>
      <c r="R3147" t="s">
        <v>201</v>
      </c>
      <c r="S3147" t="s">
        <v>202</v>
      </c>
      <c r="T3147" t="s">
        <v>203</v>
      </c>
      <c r="U3147" t="s">
        <v>4727</v>
      </c>
      <c r="V3147" t="s">
        <v>4728</v>
      </c>
      <c r="W3147" t="s">
        <v>658</v>
      </c>
    </row>
    <row r="3148" spans="1:23" x14ac:dyDescent="0.25">
      <c r="A3148" s="15">
        <v>43355</v>
      </c>
      <c r="B3148" t="s">
        <v>544</v>
      </c>
      <c r="C3148" t="s">
        <v>194</v>
      </c>
      <c r="E3148" t="s">
        <v>195</v>
      </c>
      <c r="F3148">
        <v>16.899999999999999</v>
      </c>
      <c r="G3148">
        <v>16.899999999999999</v>
      </c>
      <c r="H3148" t="s">
        <v>196</v>
      </c>
      <c r="I3148" t="s">
        <v>197</v>
      </c>
      <c r="J3148">
        <v>16.899999999999999</v>
      </c>
      <c r="K3148">
        <v>16.899999999999999</v>
      </c>
      <c r="L3148" t="s">
        <v>544</v>
      </c>
      <c r="M3148" t="s">
        <v>198</v>
      </c>
      <c r="N3148" t="s">
        <v>307</v>
      </c>
      <c r="O3148">
        <v>0</v>
      </c>
      <c r="P3148" t="s">
        <v>200</v>
      </c>
      <c r="Q3148">
        <v>56125</v>
      </c>
      <c r="R3148" t="s">
        <v>201</v>
      </c>
      <c r="S3148" t="s">
        <v>202</v>
      </c>
      <c r="T3148" t="s">
        <v>203</v>
      </c>
      <c r="U3148" t="s">
        <v>4729</v>
      </c>
      <c r="V3148" t="s">
        <v>4730</v>
      </c>
      <c r="W3148" t="s">
        <v>658</v>
      </c>
    </row>
    <row r="3149" spans="1:23" x14ac:dyDescent="0.25">
      <c r="A3149" s="15">
        <v>43355</v>
      </c>
      <c r="B3149" t="s">
        <v>306</v>
      </c>
      <c r="C3149" t="s">
        <v>208</v>
      </c>
      <c r="E3149" t="s">
        <v>195</v>
      </c>
      <c r="F3149">
        <v>43.17</v>
      </c>
      <c r="G3149">
        <v>43.17</v>
      </c>
      <c r="H3149" t="s">
        <v>196</v>
      </c>
      <c r="I3149" t="s">
        <v>197</v>
      </c>
      <c r="J3149">
        <v>43.17</v>
      </c>
      <c r="K3149">
        <v>43.17</v>
      </c>
      <c r="L3149" t="s">
        <v>306</v>
      </c>
      <c r="M3149" t="s">
        <v>198</v>
      </c>
      <c r="N3149" t="s">
        <v>307</v>
      </c>
      <c r="O3149">
        <v>0</v>
      </c>
      <c r="P3149" t="s">
        <v>200</v>
      </c>
      <c r="Q3149">
        <v>56599</v>
      </c>
      <c r="R3149" t="s">
        <v>201</v>
      </c>
      <c r="S3149" t="s">
        <v>202</v>
      </c>
      <c r="T3149" t="s">
        <v>203</v>
      </c>
      <c r="U3149" t="s">
        <v>4731</v>
      </c>
      <c r="V3149" t="s">
        <v>4732</v>
      </c>
      <c r="W3149" t="s">
        <v>658</v>
      </c>
    </row>
    <row r="3150" spans="1:23" x14ac:dyDescent="0.25">
      <c r="A3150" s="15">
        <v>43355</v>
      </c>
      <c r="B3150" t="s">
        <v>306</v>
      </c>
      <c r="C3150" t="s">
        <v>208</v>
      </c>
      <c r="E3150" t="s">
        <v>195</v>
      </c>
      <c r="F3150">
        <v>14.85</v>
      </c>
      <c r="G3150">
        <v>14.85</v>
      </c>
      <c r="H3150" t="s">
        <v>196</v>
      </c>
      <c r="I3150" t="s">
        <v>197</v>
      </c>
      <c r="J3150">
        <v>14.85</v>
      </c>
      <c r="K3150">
        <v>14.85</v>
      </c>
      <c r="L3150" t="s">
        <v>306</v>
      </c>
      <c r="M3150" t="s">
        <v>198</v>
      </c>
      <c r="N3150" t="s">
        <v>307</v>
      </c>
      <c r="O3150">
        <v>0</v>
      </c>
      <c r="P3150" t="s">
        <v>200</v>
      </c>
      <c r="Q3150">
        <v>56600</v>
      </c>
      <c r="R3150" t="s">
        <v>201</v>
      </c>
      <c r="S3150" t="s">
        <v>202</v>
      </c>
      <c r="T3150" t="s">
        <v>203</v>
      </c>
      <c r="U3150" t="s">
        <v>4731</v>
      </c>
      <c r="V3150" t="s">
        <v>4733</v>
      </c>
      <c r="W3150" t="s">
        <v>658</v>
      </c>
    </row>
    <row r="3151" spans="1:23" x14ac:dyDescent="0.25">
      <c r="A3151" s="15">
        <v>43356</v>
      </c>
      <c r="B3151" t="s">
        <v>225</v>
      </c>
      <c r="C3151" t="s">
        <v>194</v>
      </c>
      <c r="E3151" t="s">
        <v>195</v>
      </c>
      <c r="F3151">
        <v>119</v>
      </c>
      <c r="G3151">
        <v>119</v>
      </c>
      <c r="H3151" t="s">
        <v>196</v>
      </c>
      <c r="I3151" t="s">
        <v>197</v>
      </c>
      <c r="J3151">
        <v>119</v>
      </c>
      <c r="K3151">
        <v>119</v>
      </c>
      <c r="L3151" t="s">
        <v>225</v>
      </c>
      <c r="M3151" t="s">
        <v>198</v>
      </c>
      <c r="N3151" t="s">
        <v>199</v>
      </c>
      <c r="O3151">
        <v>0</v>
      </c>
      <c r="P3151" t="s">
        <v>200</v>
      </c>
      <c r="Q3151">
        <v>56102</v>
      </c>
      <c r="R3151" t="s">
        <v>201</v>
      </c>
      <c r="S3151" t="s">
        <v>202</v>
      </c>
      <c r="T3151" t="s">
        <v>203</v>
      </c>
      <c r="U3151" t="s">
        <v>4734</v>
      </c>
      <c r="V3151" t="s">
        <v>4735</v>
      </c>
      <c r="W3151" t="s">
        <v>658</v>
      </c>
    </row>
    <row r="3152" spans="1:23" x14ac:dyDescent="0.25">
      <c r="A3152" s="15">
        <v>43356</v>
      </c>
      <c r="B3152" t="s">
        <v>225</v>
      </c>
      <c r="C3152" t="s">
        <v>194</v>
      </c>
      <c r="E3152" t="s">
        <v>195</v>
      </c>
      <c r="F3152">
        <v>-39.979999999999997</v>
      </c>
      <c r="G3152">
        <v>39.979999999999997</v>
      </c>
      <c r="H3152" t="s">
        <v>217</v>
      </c>
      <c r="I3152" t="s">
        <v>218</v>
      </c>
      <c r="J3152">
        <v>39.979999999999997</v>
      </c>
      <c r="K3152">
        <v>-39.979999999999997</v>
      </c>
      <c r="L3152" t="s">
        <v>225</v>
      </c>
      <c r="M3152" t="s">
        <v>198</v>
      </c>
      <c r="N3152" t="s">
        <v>199</v>
      </c>
      <c r="O3152">
        <v>0</v>
      </c>
      <c r="P3152" t="s">
        <v>200</v>
      </c>
      <c r="Q3152">
        <v>56103</v>
      </c>
      <c r="R3152" t="s">
        <v>201</v>
      </c>
      <c r="S3152" t="s">
        <v>202</v>
      </c>
      <c r="T3152" t="s">
        <v>203</v>
      </c>
      <c r="U3152" t="s">
        <v>4736</v>
      </c>
      <c r="V3152" t="s">
        <v>4737</v>
      </c>
      <c r="W3152" t="s">
        <v>658</v>
      </c>
    </row>
    <row r="3153" spans="1:23" x14ac:dyDescent="0.25">
      <c r="A3153" s="15">
        <v>43356</v>
      </c>
      <c r="B3153" t="s">
        <v>225</v>
      </c>
      <c r="C3153" t="s">
        <v>194</v>
      </c>
      <c r="E3153" t="s">
        <v>195</v>
      </c>
      <c r="F3153">
        <v>-257.27999999999997</v>
      </c>
      <c r="G3153">
        <v>257.27999999999997</v>
      </c>
      <c r="H3153" t="s">
        <v>217</v>
      </c>
      <c r="I3153" t="s">
        <v>218</v>
      </c>
      <c r="J3153">
        <v>257.27999999999997</v>
      </c>
      <c r="K3153">
        <v>-257.27999999999997</v>
      </c>
      <c r="L3153" t="s">
        <v>225</v>
      </c>
      <c r="M3153" t="s">
        <v>198</v>
      </c>
      <c r="N3153" t="s">
        <v>199</v>
      </c>
      <c r="O3153">
        <v>0</v>
      </c>
      <c r="P3153" t="s">
        <v>200</v>
      </c>
      <c r="Q3153">
        <v>56141</v>
      </c>
      <c r="R3153" t="s">
        <v>201</v>
      </c>
      <c r="S3153" t="s">
        <v>202</v>
      </c>
      <c r="T3153" t="s">
        <v>203</v>
      </c>
      <c r="U3153" t="s">
        <v>4738</v>
      </c>
      <c r="V3153" t="s">
        <v>4739</v>
      </c>
      <c r="W3153" t="s">
        <v>658</v>
      </c>
    </row>
    <row r="3154" spans="1:23" x14ac:dyDescent="0.25">
      <c r="A3154" s="15">
        <v>43356</v>
      </c>
      <c r="B3154" t="s">
        <v>228</v>
      </c>
      <c r="C3154" t="s">
        <v>208</v>
      </c>
      <c r="E3154" t="s">
        <v>195</v>
      </c>
      <c r="F3154">
        <v>1214</v>
      </c>
      <c r="G3154">
        <v>1214</v>
      </c>
      <c r="H3154" t="s">
        <v>196</v>
      </c>
      <c r="I3154" t="s">
        <v>197</v>
      </c>
      <c r="J3154">
        <v>1214</v>
      </c>
      <c r="K3154">
        <v>1214</v>
      </c>
      <c r="L3154" t="s">
        <v>228</v>
      </c>
      <c r="M3154" t="s">
        <v>198</v>
      </c>
      <c r="N3154" t="s">
        <v>199</v>
      </c>
      <c r="O3154">
        <v>0</v>
      </c>
      <c r="P3154" t="s">
        <v>200</v>
      </c>
      <c r="Q3154">
        <v>56157</v>
      </c>
      <c r="R3154" t="s">
        <v>201</v>
      </c>
      <c r="S3154" t="s">
        <v>202</v>
      </c>
      <c r="T3154" t="s">
        <v>203</v>
      </c>
      <c r="U3154" t="s">
        <v>4740</v>
      </c>
      <c r="V3154" t="s">
        <v>4741</v>
      </c>
      <c r="W3154" t="s">
        <v>658</v>
      </c>
    </row>
    <row r="3155" spans="1:23" x14ac:dyDescent="0.25">
      <c r="A3155" s="15">
        <v>43357</v>
      </c>
      <c r="B3155" t="s">
        <v>244</v>
      </c>
      <c r="C3155" t="s">
        <v>208</v>
      </c>
      <c r="E3155" t="s">
        <v>195</v>
      </c>
      <c r="F3155">
        <v>194.41</v>
      </c>
      <c r="G3155">
        <v>194.41</v>
      </c>
      <c r="H3155" t="s">
        <v>196</v>
      </c>
      <c r="I3155" t="s">
        <v>197</v>
      </c>
      <c r="J3155">
        <v>194.41</v>
      </c>
      <c r="K3155">
        <v>194.41</v>
      </c>
      <c r="L3155" t="s">
        <v>244</v>
      </c>
      <c r="M3155" t="s">
        <v>198</v>
      </c>
      <c r="N3155" t="s">
        <v>245</v>
      </c>
      <c r="O3155">
        <v>0</v>
      </c>
      <c r="P3155" t="s">
        <v>200</v>
      </c>
      <c r="Q3155">
        <v>55798</v>
      </c>
      <c r="R3155" t="s">
        <v>201</v>
      </c>
      <c r="S3155" t="s">
        <v>202</v>
      </c>
      <c r="T3155" t="s">
        <v>203</v>
      </c>
      <c r="U3155" t="s">
        <v>4742</v>
      </c>
      <c r="V3155" t="s">
        <v>4743</v>
      </c>
      <c r="W3155" t="s">
        <v>658</v>
      </c>
    </row>
    <row r="3156" spans="1:23" x14ac:dyDescent="0.25">
      <c r="A3156" s="15">
        <v>43357</v>
      </c>
      <c r="B3156" t="s">
        <v>225</v>
      </c>
      <c r="C3156" t="s">
        <v>194</v>
      </c>
      <c r="E3156" t="s">
        <v>195</v>
      </c>
      <c r="F3156">
        <v>120</v>
      </c>
      <c r="G3156">
        <v>120</v>
      </c>
      <c r="H3156" t="s">
        <v>196</v>
      </c>
      <c r="I3156" t="s">
        <v>197</v>
      </c>
      <c r="J3156">
        <v>120</v>
      </c>
      <c r="K3156">
        <v>120</v>
      </c>
      <c r="L3156" t="s">
        <v>225</v>
      </c>
      <c r="M3156" t="s">
        <v>198</v>
      </c>
      <c r="N3156" t="s">
        <v>199</v>
      </c>
      <c r="O3156">
        <v>0</v>
      </c>
      <c r="P3156" t="s">
        <v>200</v>
      </c>
      <c r="Q3156">
        <v>56099</v>
      </c>
      <c r="R3156" t="s">
        <v>201</v>
      </c>
      <c r="S3156" t="s">
        <v>202</v>
      </c>
      <c r="T3156" t="s">
        <v>203</v>
      </c>
      <c r="U3156" t="s">
        <v>4744</v>
      </c>
      <c r="V3156" t="s">
        <v>4745</v>
      </c>
      <c r="W3156" t="s">
        <v>658</v>
      </c>
    </row>
    <row r="3157" spans="1:23" x14ac:dyDescent="0.25">
      <c r="A3157" s="15">
        <v>43357</v>
      </c>
      <c r="B3157" t="s">
        <v>228</v>
      </c>
      <c r="C3157" t="s">
        <v>211</v>
      </c>
      <c r="E3157" t="s">
        <v>195</v>
      </c>
      <c r="F3157">
        <v>77</v>
      </c>
      <c r="G3157">
        <v>77</v>
      </c>
      <c r="H3157" t="s">
        <v>196</v>
      </c>
      <c r="I3157" t="s">
        <v>197</v>
      </c>
      <c r="J3157">
        <v>77</v>
      </c>
      <c r="K3157">
        <v>77</v>
      </c>
      <c r="L3157" t="s">
        <v>228</v>
      </c>
      <c r="M3157" t="s">
        <v>198</v>
      </c>
      <c r="N3157" t="s">
        <v>199</v>
      </c>
      <c r="O3157">
        <v>0</v>
      </c>
      <c r="P3157" t="s">
        <v>200</v>
      </c>
      <c r="Q3157">
        <v>56150</v>
      </c>
      <c r="R3157" t="s">
        <v>201</v>
      </c>
      <c r="S3157" t="s">
        <v>202</v>
      </c>
      <c r="T3157" t="s">
        <v>203</v>
      </c>
      <c r="U3157" t="s">
        <v>4746</v>
      </c>
      <c r="V3157" t="s">
        <v>4747</v>
      </c>
      <c r="W3157" t="s">
        <v>658</v>
      </c>
    </row>
    <row r="3158" spans="1:23" x14ac:dyDescent="0.25">
      <c r="A3158" s="15">
        <v>43358</v>
      </c>
      <c r="B3158" t="s">
        <v>228</v>
      </c>
      <c r="C3158" t="s">
        <v>208</v>
      </c>
      <c r="E3158" t="s">
        <v>195</v>
      </c>
      <c r="F3158">
        <v>43.3</v>
      </c>
      <c r="G3158">
        <v>43.3</v>
      </c>
      <c r="H3158" t="s">
        <v>196</v>
      </c>
      <c r="I3158" t="s">
        <v>197</v>
      </c>
      <c r="J3158">
        <v>43.3</v>
      </c>
      <c r="K3158">
        <v>43.3</v>
      </c>
      <c r="L3158" t="s">
        <v>228</v>
      </c>
      <c r="M3158" t="s">
        <v>198</v>
      </c>
      <c r="N3158" t="s">
        <v>199</v>
      </c>
      <c r="O3158">
        <v>0</v>
      </c>
      <c r="P3158" t="s">
        <v>200</v>
      </c>
      <c r="Q3158">
        <v>56134</v>
      </c>
      <c r="R3158" t="s">
        <v>201</v>
      </c>
      <c r="S3158" t="s">
        <v>202</v>
      </c>
      <c r="T3158" t="s">
        <v>203</v>
      </c>
      <c r="U3158" t="s">
        <v>4748</v>
      </c>
      <c r="V3158" t="s">
        <v>4749</v>
      </c>
      <c r="W3158" t="s">
        <v>658</v>
      </c>
    </row>
    <row r="3159" spans="1:23" x14ac:dyDescent="0.25">
      <c r="A3159" s="15">
        <v>43358</v>
      </c>
      <c r="B3159" t="s">
        <v>228</v>
      </c>
      <c r="C3159" t="s">
        <v>208</v>
      </c>
      <c r="E3159" t="s">
        <v>195</v>
      </c>
      <c r="F3159">
        <v>-51.49</v>
      </c>
      <c r="G3159">
        <v>51.49</v>
      </c>
      <c r="H3159" t="s">
        <v>217</v>
      </c>
      <c r="I3159" t="s">
        <v>218</v>
      </c>
      <c r="J3159">
        <v>51.49</v>
      </c>
      <c r="K3159">
        <v>-51.49</v>
      </c>
      <c r="L3159" t="s">
        <v>228</v>
      </c>
      <c r="M3159" t="s">
        <v>198</v>
      </c>
      <c r="N3159" t="s">
        <v>199</v>
      </c>
      <c r="O3159">
        <v>0</v>
      </c>
      <c r="P3159" t="s">
        <v>200</v>
      </c>
      <c r="Q3159">
        <v>56135</v>
      </c>
      <c r="R3159" t="s">
        <v>201</v>
      </c>
      <c r="S3159" t="s">
        <v>202</v>
      </c>
      <c r="T3159" t="s">
        <v>203</v>
      </c>
      <c r="U3159" t="s">
        <v>4750</v>
      </c>
      <c r="V3159" t="s">
        <v>4751</v>
      </c>
      <c r="W3159" t="s">
        <v>658</v>
      </c>
    </row>
    <row r="3160" spans="1:23" x14ac:dyDescent="0.25">
      <c r="A3160" s="15">
        <v>43358</v>
      </c>
      <c r="B3160" t="s">
        <v>228</v>
      </c>
      <c r="C3160" t="s">
        <v>208</v>
      </c>
      <c r="E3160" t="s">
        <v>195</v>
      </c>
      <c r="F3160">
        <v>-59</v>
      </c>
      <c r="G3160">
        <v>59</v>
      </c>
      <c r="H3160" t="s">
        <v>217</v>
      </c>
      <c r="I3160" t="s">
        <v>218</v>
      </c>
      <c r="J3160">
        <v>59</v>
      </c>
      <c r="K3160">
        <v>-59</v>
      </c>
      <c r="L3160" t="s">
        <v>228</v>
      </c>
      <c r="M3160" t="s">
        <v>198</v>
      </c>
      <c r="N3160" t="s">
        <v>199</v>
      </c>
      <c r="O3160">
        <v>0</v>
      </c>
      <c r="P3160" t="s">
        <v>200</v>
      </c>
      <c r="Q3160">
        <v>56136</v>
      </c>
      <c r="R3160" t="s">
        <v>201</v>
      </c>
      <c r="S3160" t="s">
        <v>202</v>
      </c>
      <c r="T3160" t="s">
        <v>203</v>
      </c>
      <c r="U3160" t="s">
        <v>4752</v>
      </c>
      <c r="V3160" t="s">
        <v>4753</v>
      </c>
      <c r="W3160" t="s">
        <v>658</v>
      </c>
    </row>
    <row r="3161" spans="1:23" x14ac:dyDescent="0.25">
      <c r="A3161" s="15">
        <v>43358</v>
      </c>
      <c r="B3161" t="s">
        <v>228</v>
      </c>
      <c r="C3161" t="s">
        <v>208</v>
      </c>
      <c r="E3161" t="s">
        <v>195</v>
      </c>
      <c r="F3161">
        <v>-53.17</v>
      </c>
      <c r="G3161">
        <v>53.17</v>
      </c>
      <c r="H3161" t="s">
        <v>217</v>
      </c>
      <c r="I3161" t="s">
        <v>218</v>
      </c>
      <c r="J3161">
        <v>53.17</v>
      </c>
      <c r="K3161">
        <v>-53.17</v>
      </c>
      <c r="L3161" t="s">
        <v>228</v>
      </c>
      <c r="M3161" t="s">
        <v>198</v>
      </c>
      <c r="N3161" t="s">
        <v>199</v>
      </c>
      <c r="O3161">
        <v>0</v>
      </c>
      <c r="P3161" t="s">
        <v>200</v>
      </c>
      <c r="Q3161">
        <v>56137</v>
      </c>
      <c r="R3161" t="s">
        <v>201</v>
      </c>
      <c r="S3161" t="s">
        <v>202</v>
      </c>
      <c r="T3161" t="s">
        <v>203</v>
      </c>
      <c r="U3161" t="s">
        <v>4754</v>
      </c>
      <c r="V3161" t="s">
        <v>4755</v>
      </c>
      <c r="W3161" t="s">
        <v>658</v>
      </c>
    </row>
    <row r="3162" spans="1:23" x14ac:dyDescent="0.25">
      <c r="A3162" s="15">
        <v>43358</v>
      </c>
      <c r="B3162" t="s">
        <v>285</v>
      </c>
      <c r="C3162" t="s">
        <v>212</v>
      </c>
      <c r="E3162" t="s">
        <v>195</v>
      </c>
      <c r="F3162">
        <v>3431.58</v>
      </c>
      <c r="G3162">
        <v>3431.58</v>
      </c>
      <c r="H3162" t="s">
        <v>196</v>
      </c>
      <c r="I3162" t="s">
        <v>197</v>
      </c>
      <c r="J3162">
        <v>3431.58</v>
      </c>
      <c r="K3162">
        <v>3431.58</v>
      </c>
      <c r="L3162" t="s">
        <v>285</v>
      </c>
      <c r="M3162" t="s">
        <v>198</v>
      </c>
      <c r="N3162" t="s">
        <v>199</v>
      </c>
      <c r="O3162">
        <v>0</v>
      </c>
      <c r="P3162" t="s">
        <v>200</v>
      </c>
      <c r="Q3162">
        <v>56160</v>
      </c>
      <c r="R3162" t="s">
        <v>201</v>
      </c>
      <c r="S3162" t="s">
        <v>202</v>
      </c>
      <c r="T3162" t="s">
        <v>203</v>
      </c>
      <c r="U3162" t="s">
        <v>4756</v>
      </c>
      <c r="V3162" t="s">
        <v>4757</v>
      </c>
      <c r="W3162" t="s">
        <v>658</v>
      </c>
    </row>
    <row r="3163" spans="1:23" x14ac:dyDescent="0.25">
      <c r="A3163" s="15">
        <v>43358</v>
      </c>
      <c r="B3163" t="s">
        <v>285</v>
      </c>
      <c r="C3163" t="s">
        <v>208</v>
      </c>
      <c r="E3163" t="s">
        <v>195</v>
      </c>
      <c r="F3163">
        <v>2575.0100000000002</v>
      </c>
      <c r="G3163">
        <v>2575.0100000000002</v>
      </c>
      <c r="H3163" t="s">
        <v>196</v>
      </c>
      <c r="I3163" t="s">
        <v>197</v>
      </c>
      <c r="J3163">
        <v>2575.0100000000002</v>
      </c>
      <c r="K3163">
        <v>2575.0100000000002</v>
      </c>
      <c r="L3163" t="s">
        <v>285</v>
      </c>
      <c r="M3163" t="s">
        <v>198</v>
      </c>
      <c r="N3163" t="s">
        <v>199</v>
      </c>
      <c r="O3163">
        <v>0</v>
      </c>
      <c r="P3163" t="s">
        <v>200</v>
      </c>
      <c r="Q3163">
        <v>56177</v>
      </c>
      <c r="R3163" t="s">
        <v>201</v>
      </c>
      <c r="S3163" t="s">
        <v>202</v>
      </c>
      <c r="T3163" t="s">
        <v>203</v>
      </c>
      <c r="U3163" t="s">
        <v>4758</v>
      </c>
      <c r="V3163" t="s">
        <v>4759</v>
      </c>
      <c r="W3163" t="s">
        <v>658</v>
      </c>
    </row>
    <row r="3164" spans="1:23" x14ac:dyDescent="0.25">
      <c r="A3164" s="15">
        <v>43358</v>
      </c>
      <c r="B3164" t="s">
        <v>285</v>
      </c>
      <c r="C3164" t="s">
        <v>211</v>
      </c>
      <c r="E3164" t="s">
        <v>195</v>
      </c>
      <c r="F3164">
        <v>678.42</v>
      </c>
      <c r="G3164">
        <v>678.42</v>
      </c>
      <c r="H3164" t="s">
        <v>196</v>
      </c>
      <c r="I3164" t="s">
        <v>197</v>
      </c>
      <c r="J3164">
        <v>678.42</v>
      </c>
      <c r="K3164">
        <v>678.42</v>
      </c>
      <c r="L3164" t="s">
        <v>285</v>
      </c>
      <c r="M3164" t="s">
        <v>198</v>
      </c>
      <c r="N3164" t="s">
        <v>199</v>
      </c>
      <c r="O3164">
        <v>0</v>
      </c>
      <c r="P3164" t="s">
        <v>200</v>
      </c>
      <c r="Q3164">
        <v>56665</v>
      </c>
      <c r="R3164" t="s">
        <v>201</v>
      </c>
      <c r="S3164" t="s">
        <v>202</v>
      </c>
      <c r="T3164" t="s">
        <v>203</v>
      </c>
      <c r="U3164" t="s">
        <v>4760</v>
      </c>
      <c r="V3164" t="s">
        <v>4761</v>
      </c>
      <c r="W3164" t="s">
        <v>658</v>
      </c>
    </row>
    <row r="3165" spans="1:23" x14ac:dyDescent="0.25">
      <c r="A3165" s="15">
        <v>43360</v>
      </c>
      <c r="B3165" t="s">
        <v>257</v>
      </c>
      <c r="C3165" t="s">
        <v>208</v>
      </c>
      <c r="E3165" t="s">
        <v>195</v>
      </c>
      <c r="F3165">
        <v>111.1</v>
      </c>
      <c r="G3165">
        <v>111.1</v>
      </c>
      <c r="H3165" t="s">
        <v>196</v>
      </c>
      <c r="I3165" t="s">
        <v>197</v>
      </c>
      <c r="J3165">
        <v>111.1</v>
      </c>
      <c r="K3165">
        <v>111.1</v>
      </c>
      <c r="L3165" t="s">
        <v>257</v>
      </c>
      <c r="M3165" t="s">
        <v>198</v>
      </c>
      <c r="N3165" t="s">
        <v>199</v>
      </c>
      <c r="O3165">
        <v>0</v>
      </c>
      <c r="P3165" t="s">
        <v>200</v>
      </c>
      <c r="Q3165">
        <v>56130</v>
      </c>
      <c r="R3165" t="s">
        <v>201</v>
      </c>
      <c r="S3165" t="s">
        <v>202</v>
      </c>
      <c r="T3165" t="s">
        <v>203</v>
      </c>
      <c r="U3165" t="s">
        <v>4762</v>
      </c>
      <c r="V3165" t="s">
        <v>4763</v>
      </c>
      <c r="W3165" t="s">
        <v>658</v>
      </c>
    </row>
    <row r="3166" spans="1:23" x14ac:dyDescent="0.25">
      <c r="A3166" s="15">
        <v>43360</v>
      </c>
      <c r="B3166" t="s">
        <v>310</v>
      </c>
      <c r="C3166" t="s">
        <v>194</v>
      </c>
      <c r="E3166" t="s">
        <v>195</v>
      </c>
      <c r="F3166">
        <v>18.899999999999999</v>
      </c>
      <c r="G3166">
        <v>18.899999999999999</v>
      </c>
      <c r="H3166" t="s">
        <v>196</v>
      </c>
      <c r="I3166" t="s">
        <v>197</v>
      </c>
      <c r="J3166">
        <v>18.899999999999999</v>
      </c>
      <c r="K3166">
        <v>18.899999999999999</v>
      </c>
      <c r="L3166" t="s">
        <v>310</v>
      </c>
      <c r="M3166" t="s">
        <v>198</v>
      </c>
      <c r="N3166" t="s">
        <v>307</v>
      </c>
      <c r="O3166">
        <v>0</v>
      </c>
      <c r="P3166" t="s">
        <v>200</v>
      </c>
      <c r="Q3166">
        <v>56456</v>
      </c>
      <c r="R3166" t="s">
        <v>201</v>
      </c>
      <c r="S3166" t="s">
        <v>202</v>
      </c>
      <c r="T3166" t="s">
        <v>203</v>
      </c>
      <c r="U3166" t="s">
        <v>4764</v>
      </c>
      <c r="V3166" t="s">
        <v>4765</v>
      </c>
      <c r="W3166" t="s">
        <v>658</v>
      </c>
    </row>
    <row r="3167" spans="1:23" x14ac:dyDescent="0.25">
      <c r="A3167" s="15">
        <v>43360</v>
      </c>
      <c r="B3167" t="s">
        <v>310</v>
      </c>
      <c r="C3167" t="s">
        <v>194</v>
      </c>
      <c r="E3167" t="s">
        <v>195</v>
      </c>
      <c r="F3167">
        <v>6.9</v>
      </c>
      <c r="G3167">
        <v>6.9</v>
      </c>
      <c r="H3167" t="s">
        <v>196</v>
      </c>
      <c r="I3167" t="s">
        <v>197</v>
      </c>
      <c r="J3167">
        <v>6.9</v>
      </c>
      <c r="K3167">
        <v>6.9</v>
      </c>
      <c r="L3167" t="s">
        <v>310</v>
      </c>
      <c r="M3167" t="s">
        <v>198</v>
      </c>
      <c r="N3167" t="s">
        <v>307</v>
      </c>
      <c r="O3167">
        <v>0</v>
      </c>
      <c r="P3167" t="s">
        <v>200</v>
      </c>
      <c r="Q3167">
        <v>56457</v>
      </c>
      <c r="R3167" t="s">
        <v>201</v>
      </c>
      <c r="S3167" t="s">
        <v>202</v>
      </c>
      <c r="T3167" t="s">
        <v>203</v>
      </c>
      <c r="U3167" t="s">
        <v>4764</v>
      </c>
      <c r="V3167" t="s">
        <v>4766</v>
      </c>
      <c r="W3167" t="s">
        <v>658</v>
      </c>
    </row>
    <row r="3168" spans="1:23" x14ac:dyDescent="0.25">
      <c r="A3168" s="15">
        <v>43361</v>
      </c>
      <c r="B3168" t="s">
        <v>228</v>
      </c>
      <c r="C3168" t="s">
        <v>208</v>
      </c>
      <c r="E3168" t="s">
        <v>195</v>
      </c>
      <c r="F3168">
        <v>232</v>
      </c>
      <c r="G3168">
        <v>232</v>
      </c>
      <c r="H3168" t="s">
        <v>196</v>
      </c>
      <c r="I3168" t="s">
        <v>197</v>
      </c>
      <c r="J3168">
        <v>232</v>
      </c>
      <c r="K3168">
        <v>232</v>
      </c>
      <c r="L3168" t="s">
        <v>228</v>
      </c>
      <c r="M3168" t="s">
        <v>198</v>
      </c>
      <c r="N3168" t="s">
        <v>199</v>
      </c>
      <c r="O3168">
        <v>0</v>
      </c>
      <c r="P3168" t="s">
        <v>200</v>
      </c>
      <c r="Q3168">
        <v>56140</v>
      </c>
      <c r="R3168" t="s">
        <v>201</v>
      </c>
      <c r="S3168" t="s">
        <v>202</v>
      </c>
      <c r="T3168" t="s">
        <v>203</v>
      </c>
      <c r="U3168" t="s">
        <v>4767</v>
      </c>
      <c r="V3168" t="s">
        <v>4768</v>
      </c>
      <c r="W3168" t="s">
        <v>658</v>
      </c>
    </row>
    <row r="3169" spans="1:23" x14ac:dyDescent="0.25">
      <c r="A3169" s="15">
        <v>43361</v>
      </c>
      <c r="B3169" t="s">
        <v>225</v>
      </c>
      <c r="C3169" t="s">
        <v>194</v>
      </c>
      <c r="E3169" t="s">
        <v>195</v>
      </c>
      <c r="F3169">
        <v>15.6</v>
      </c>
      <c r="G3169">
        <v>15.6</v>
      </c>
      <c r="H3169" t="s">
        <v>196</v>
      </c>
      <c r="I3169" t="s">
        <v>197</v>
      </c>
      <c r="J3169">
        <v>15.6</v>
      </c>
      <c r="K3169">
        <v>15.6</v>
      </c>
      <c r="L3169" t="s">
        <v>225</v>
      </c>
      <c r="M3169" t="s">
        <v>198</v>
      </c>
      <c r="N3169" t="s">
        <v>199</v>
      </c>
      <c r="O3169">
        <v>0</v>
      </c>
      <c r="P3169" t="s">
        <v>200</v>
      </c>
      <c r="Q3169">
        <v>56143</v>
      </c>
      <c r="R3169" t="s">
        <v>201</v>
      </c>
      <c r="S3169" t="s">
        <v>202</v>
      </c>
      <c r="T3169" t="s">
        <v>203</v>
      </c>
      <c r="U3169" t="s">
        <v>4769</v>
      </c>
      <c r="V3169" t="s">
        <v>4770</v>
      </c>
      <c r="W3169" t="s">
        <v>658</v>
      </c>
    </row>
    <row r="3170" spans="1:23" x14ac:dyDescent="0.25">
      <c r="A3170" s="15">
        <v>43361</v>
      </c>
      <c r="B3170" t="s">
        <v>257</v>
      </c>
      <c r="C3170" t="s">
        <v>212</v>
      </c>
      <c r="E3170" t="s">
        <v>195</v>
      </c>
      <c r="F3170">
        <v>0.37</v>
      </c>
      <c r="G3170">
        <v>0.37</v>
      </c>
      <c r="H3170" t="s">
        <v>196</v>
      </c>
      <c r="I3170" t="s">
        <v>197</v>
      </c>
      <c r="J3170">
        <v>0.37</v>
      </c>
      <c r="K3170">
        <v>0.37</v>
      </c>
      <c r="L3170" t="s">
        <v>257</v>
      </c>
      <c r="M3170" t="s">
        <v>198</v>
      </c>
      <c r="N3170" t="s">
        <v>307</v>
      </c>
      <c r="O3170">
        <v>0</v>
      </c>
      <c r="P3170" t="s">
        <v>200</v>
      </c>
      <c r="Q3170">
        <v>56598</v>
      </c>
      <c r="R3170" t="s">
        <v>201</v>
      </c>
      <c r="S3170" t="s">
        <v>202</v>
      </c>
      <c r="T3170" t="s">
        <v>203</v>
      </c>
      <c r="U3170" t="s">
        <v>4771</v>
      </c>
      <c r="V3170" t="s">
        <v>4772</v>
      </c>
      <c r="W3170" t="s">
        <v>658</v>
      </c>
    </row>
    <row r="3171" spans="1:23" x14ac:dyDescent="0.25">
      <c r="A3171" s="15">
        <v>43362</v>
      </c>
      <c r="B3171" t="s">
        <v>1584</v>
      </c>
      <c r="C3171" t="s">
        <v>208</v>
      </c>
      <c r="E3171" t="s">
        <v>195</v>
      </c>
      <c r="F3171">
        <v>23.9</v>
      </c>
      <c r="G3171">
        <v>23.9</v>
      </c>
      <c r="H3171" t="s">
        <v>196</v>
      </c>
      <c r="I3171" t="s">
        <v>197</v>
      </c>
      <c r="J3171">
        <v>23.9</v>
      </c>
      <c r="K3171">
        <v>23.9</v>
      </c>
      <c r="L3171" t="s">
        <v>1584</v>
      </c>
      <c r="M3171" t="s">
        <v>198</v>
      </c>
      <c r="N3171" t="s">
        <v>199</v>
      </c>
      <c r="O3171">
        <v>0</v>
      </c>
      <c r="P3171" t="s">
        <v>200</v>
      </c>
      <c r="Q3171">
        <v>56095</v>
      </c>
      <c r="R3171" t="s">
        <v>201</v>
      </c>
      <c r="S3171" t="s">
        <v>202</v>
      </c>
      <c r="T3171" t="s">
        <v>203</v>
      </c>
      <c r="U3171" t="s">
        <v>4773</v>
      </c>
      <c r="V3171" t="s">
        <v>4774</v>
      </c>
      <c r="W3171" t="s">
        <v>658</v>
      </c>
    </row>
    <row r="3172" spans="1:23" x14ac:dyDescent="0.25">
      <c r="A3172" s="15">
        <v>43362</v>
      </c>
      <c r="B3172" t="s">
        <v>1584</v>
      </c>
      <c r="C3172" t="s">
        <v>208</v>
      </c>
      <c r="E3172" t="s">
        <v>195</v>
      </c>
      <c r="F3172">
        <v>0.71</v>
      </c>
      <c r="G3172">
        <v>0.71</v>
      </c>
      <c r="H3172" t="s">
        <v>196</v>
      </c>
      <c r="I3172" t="s">
        <v>197</v>
      </c>
      <c r="J3172">
        <v>0.71</v>
      </c>
      <c r="K3172">
        <v>0.71</v>
      </c>
      <c r="L3172" t="s">
        <v>1584</v>
      </c>
      <c r="M3172" t="s">
        <v>198</v>
      </c>
      <c r="N3172" t="s">
        <v>199</v>
      </c>
      <c r="O3172">
        <v>0</v>
      </c>
      <c r="P3172" t="s">
        <v>200</v>
      </c>
      <c r="Q3172">
        <v>56096</v>
      </c>
      <c r="R3172" t="s">
        <v>201</v>
      </c>
      <c r="S3172" t="s">
        <v>202</v>
      </c>
      <c r="T3172" t="s">
        <v>203</v>
      </c>
      <c r="U3172" t="s">
        <v>4773</v>
      </c>
      <c r="V3172" t="s">
        <v>4775</v>
      </c>
      <c r="W3172" t="s">
        <v>658</v>
      </c>
    </row>
    <row r="3173" spans="1:23" x14ac:dyDescent="0.25">
      <c r="A3173" s="15">
        <v>43362</v>
      </c>
      <c r="B3173" t="s">
        <v>1584</v>
      </c>
      <c r="C3173" t="s">
        <v>194</v>
      </c>
      <c r="E3173" t="s">
        <v>195</v>
      </c>
      <c r="F3173">
        <v>27.56</v>
      </c>
      <c r="G3173">
        <v>27.56</v>
      </c>
      <c r="H3173" t="s">
        <v>196</v>
      </c>
      <c r="I3173" t="s">
        <v>197</v>
      </c>
      <c r="J3173">
        <v>27.56</v>
      </c>
      <c r="K3173">
        <v>27.56</v>
      </c>
      <c r="L3173" t="s">
        <v>1584</v>
      </c>
      <c r="M3173" t="s">
        <v>198</v>
      </c>
      <c r="N3173" t="s">
        <v>199</v>
      </c>
      <c r="O3173">
        <v>0</v>
      </c>
      <c r="P3173" t="s">
        <v>200</v>
      </c>
      <c r="Q3173">
        <v>56097</v>
      </c>
      <c r="R3173" t="s">
        <v>201</v>
      </c>
      <c r="S3173" t="s">
        <v>202</v>
      </c>
      <c r="T3173" t="s">
        <v>203</v>
      </c>
      <c r="U3173" t="s">
        <v>4773</v>
      </c>
      <c r="V3173" t="s">
        <v>4776</v>
      </c>
      <c r="W3173" t="s">
        <v>658</v>
      </c>
    </row>
    <row r="3174" spans="1:23" x14ac:dyDescent="0.25">
      <c r="A3174" s="15">
        <v>43362</v>
      </c>
      <c r="B3174" t="s">
        <v>1584</v>
      </c>
      <c r="C3174" t="s">
        <v>211</v>
      </c>
      <c r="E3174" t="s">
        <v>195</v>
      </c>
      <c r="F3174">
        <v>23.9</v>
      </c>
      <c r="G3174">
        <v>23.9</v>
      </c>
      <c r="H3174" t="s">
        <v>196</v>
      </c>
      <c r="I3174" t="s">
        <v>197</v>
      </c>
      <c r="J3174">
        <v>23.9</v>
      </c>
      <c r="K3174">
        <v>23.9</v>
      </c>
      <c r="L3174" t="s">
        <v>1584</v>
      </c>
      <c r="M3174" t="s">
        <v>198</v>
      </c>
      <c r="N3174" t="s">
        <v>199</v>
      </c>
      <c r="O3174">
        <v>0</v>
      </c>
      <c r="P3174" t="s">
        <v>200</v>
      </c>
      <c r="Q3174">
        <v>56095</v>
      </c>
      <c r="R3174" t="s">
        <v>201</v>
      </c>
      <c r="S3174" t="s">
        <v>202</v>
      </c>
      <c r="T3174" t="s">
        <v>203</v>
      </c>
      <c r="U3174" t="s">
        <v>4773</v>
      </c>
      <c r="V3174" t="s">
        <v>4774</v>
      </c>
      <c r="W3174" t="s">
        <v>658</v>
      </c>
    </row>
    <row r="3175" spans="1:23" x14ac:dyDescent="0.25">
      <c r="A3175" s="15">
        <v>43362</v>
      </c>
      <c r="B3175" t="s">
        <v>1584</v>
      </c>
      <c r="C3175" t="s">
        <v>212</v>
      </c>
      <c r="E3175" t="s">
        <v>195</v>
      </c>
      <c r="F3175">
        <v>23.89</v>
      </c>
      <c r="G3175">
        <v>23.89</v>
      </c>
      <c r="H3175" t="s">
        <v>196</v>
      </c>
      <c r="I3175" t="s">
        <v>197</v>
      </c>
      <c r="J3175">
        <v>23.89</v>
      </c>
      <c r="K3175">
        <v>23.89</v>
      </c>
      <c r="L3175" t="s">
        <v>1584</v>
      </c>
      <c r="M3175" t="s">
        <v>198</v>
      </c>
      <c r="N3175" t="s">
        <v>199</v>
      </c>
      <c r="O3175">
        <v>0</v>
      </c>
      <c r="P3175" t="s">
        <v>200</v>
      </c>
      <c r="Q3175">
        <v>56095</v>
      </c>
      <c r="R3175" t="s">
        <v>201</v>
      </c>
      <c r="S3175" t="s">
        <v>202</v>
      </c>
      <c r="T3175" t="s">
        <v>203</v>
      </c>
      <c r="U3175" t="s">
        <v>4773</v>
      </c>
      <c r="V3175" t="s">
        <v>4774</v>
      </c>
      <c r="W3175" t="s">
        <v>658</v>
      </c>
    </row>
    <row r="3176" spans="1:23" x14ac:dyDescent="0.25">
      <c r="A3176" s="15">
        <v>43362</v>
      </c>
      <c r="B3176" t="s">
        <v>1584</v>
      </c>
      <c r="C3176" t="s">
        <v>211</v>
      </c>
      <c r="E3176" t="s">
        <v>195</v>
      </c>
      <c r="F3176">
        <v>0.71</v>
      </c>
      <c r="G3176">
        <v>0.71</v>
      </c>
      <c r="H3176" t="s">
        <v>196</v>
      </c>
      <c r="I3176" t="s">
        <v>197</v>
      </c>
      <c r="J3176">
        <v>0.71</v>
      </c>
      <c r="K3176">
        <v>0.71</v>
      </c>
      <c r="L3176" t="s">
        <v>1584</v>
      </c>
      <c r="M3176" t="s">
        <v>198</v>
      </c>
      <c r="N3176" t="s">
        <v>199</v>
      </c>
      <c r="O3176">
        <v>0</v>
      </c>
      <c r="P3176" t="s">
        <v>200</v>
      </c>
      <c r="Q3176">
        <v>56096</v>
      </c>
      <c r="R3176" t="s">
        <v>201</v>
      </c>
      <c r="S3176" t="s">
        <v>202</v>
      </c>
      <c r="T3176" t="s">
        <v>203</v>
      </c>
      <c r="U3176" t="s">
        <v>4773</v>
      </c>
      <c r="V3176" t="s">
        <v>4775</v>
      </c>
      <c r="W3176" t="s">
        <v>658</v>
      </c>
    </row>
    <row r="3177" spans="1:23" x14ac:dyDescent="0.25">
      <c r="A3177" s="15">
        <v>43362</v>
      </c>
      <c r="B3177" t="s">
        <v>1584</v>
      </c>
      <c r="C3177" t="s">
        <v>212</v>
      </c>
      <c r="E3177" t="s">
        <v>195</v>
      </c>
      <c r="F3177">
        <v>0.72</v>
      </c>
      <c r="G3177">
        <v>0.72</v>
      </c>
      <c r="H3177" t="s">
        <v>196</v>
      </c>
      <c r="I3177" t="s">
        <v>197</v>
      </c>
      <c r="J3177">
        <v>0.72</v>
      </c>
      <c r="K3177">
        <v>0.72</v>
      </c>
      <c r="L3177" t="s">
        <v>1584</v>
      </c>
      <c r="M3177" t="s">
        <v>198</v>
      </c>
      <c r="N3177" t="s">
        <v>199</v>
      </c>
      <c r="O3177">
        <v>0</v>
      </c>
      <c r="P3177" t="s">
        <v>200</v>
      </c>
      <c r="Q3177">
        <v>56096</v>
      </c>
      <c r="R3177" t="s">
        <v>201</v>
      </c>
      <c r="S3177" t="s">
        <v>202</v>
      </c>
      <c r="T3177" t="s">
        <v>203</v>
      </c>
      <c r="U3177" t="s">
        <v>4773</v>
      </c>
      <c r="V3177" t="s">
        <v>4775</v>
      </c>
      <c r="W3177" t="s">
        <v>658</v>
      </c>
    </row>
    <row r="3178" spans="1:23" x14ac:dyDescent="0.25">
      <c r="A3178" s="15">
        <v>43362</v>
      </c>
      <c r="B3178" t="s">
        <v>1584</v>
      </c>
      <c r="C3178" t="s">
        <v>207</v>
      </c>
      <c r="E3178" t="s">
        <v>195</v>
      </c>
      <c r="F3178">
        <v>27.55</v>
      </c>
      <c r="G3178">
        <v>27.55</v>
      </c>
      <c r="H3178" t="s">
        <v>196</v>
      </c>
      <c r="I3178" t="s">
        <v>197</v>
      </c>
      <c r="J3178">
        <v>27.55</v>
      </c>
      <c r="K3178">
        <v>27.55</v>
      </c>
      <c r="L3178" t="s">
        <v>1584</v>
      </c>
      <c r="M3178" t="s">
        <v>198</v>
      </c>
      <c r="N3178" t="s">
        <v>199</v>
      </c>
      <c r="O3178">
        <v>0</v>
      </c>
      <c r="P3178" t="s">
        <v>200</v>
      </c>
      <c r="Q3178">
        <v>56097</v>
      </c>
      <c r="R3178" t="s">
        <v>201</v>
      </c>
      <c r="S3178" t="s">
        <v>202</v>
      </c>
      <c r="T3178" t="s">
        <v>203</v>
      </c>
      <c r="U3178" t="s">
        <v>4773</v>
      </c>
      <c r="V3178" t="s">
        <v>4776</v>
      </c>
      <c r="W3178" t="s">
        <v>658</v>
      </c>
    </row>
    <row r="3179" spans="1:23" x14ac:dyDescent="0.25">
      <c r="A3179" s="15">
        <v>43362</v>
      </c>
      <c r="B3179" t="s">
        <v>228</v>
      </c>
      <c r="C3179" t="s">
        <v>208</v>
      </c>
      <c r="E3179" t="s">
        <v>195</v>
      </c>
      <c r="F3179">
        <v>26.84</v>
      </c>
      <c r="G3179">
        <v>26.84</v>
      </c>
      <c r="H3179" t="s">
        <v>196</v>
      </c>
      <c r="I3179" t="s">
        <v>197</v>
      </c>
      <c r="J3179">
        <v>26.84</v>
      </c>
      <c r="K3179">
        <v>26.84</v>
      </c>
      <c r="L3179" t="s">
        <v>228</v>
      </c>
      <c r="M3179" t="s">
        <v>198</v>
      </c>
      <c r="N3179" t="s">
        <v>199</v>
      </c>
      <c r="O3179">
        <v>0</v>
      </c>
      <c r="P3179" t="s">
        <v>200</v>
      </c>
      <c r="Q3179">
        <v>56129</v>
      </c>
      <c r="R3179" t="s">
        <v>201</v>
      </c>
      <c r="S3179" t="s">
        <v>202</v>
      </c>
      <c r="T3179" t="s">
        <v>203</v>
      </c>
      <c r="U3179" t="s">
        <v>4777</v>
      </c>
      <c r="V3179" t="s">
        <v>4778</v>
      </c>
      <c r="W3179" t="s">
        <v>658</v>
      </c>
    </row>
    <row r="3180" spans="1:23" x14ac:dyDescent="0.25">
      <c r="A3180" s="15">
        <v>43362</v>
      </c>
      <c r="B3180" t="s">
        <v>225</v>
      </c>
      <c r="C3180" t="s">
        <v>194</v>
      </c>
      <c r="E3180" t="s">
        <v>195</v>
      </c>
      <c r="F3180">
        <v>1530</v>
      </c>
      <c r="G3180">
        <v>1530</v>
      </c>
      <c r="H3180" t="s">
        <v>196</v>
      </c>
      <c r="I3180" t="s">
        <v>197</v>
      </c>
      <c r="J3180">
        <v>1530</v>
      </c>
      <c r="K3180">
        <v>1530</v>
      </c>
      <c r="L3180" t="s">
        <v>225</v>
      </c>
      <c r="M3180" t="s">
        <v>198</v>
      </c>
      <c r="N3180" t="s">
        <v>199</v>
      </c>
      <c r="O3180">
        <v>0</v>
      </c>
      <c r="P3180" t="s">
        <v>200</v>
      </c>
      <c r="Q3180">
        <v>56142</v>
      </c>
      <c r="R3180" t="s">
        <v>201</v>
      </c>
      <c r="S3180" t="s">
        <v>202</v>
      </c>
      <c r="T3180" t="s">
        <v>203</v>
      </c>
      <c r="U3180" t="s">
        <v>4779</v>
      </c>
      <c r="V3180" t="s">
        <v>4780</v>
      </c>
      <c r="W3180" t="s">
        <v>658</v>
      </c>
    </row>
    <row r="3181" spans="1:23" x14ac:dyDescent="0.25">
      <c r="A3181" s="15">
        <v>43362</v>
      </c>
      <c r="B3181" t="s">
        <v>228</v>
      </c>
      <c r="C3181" t="s">
        <v>208</v>
      </c>
      <c r="E3181" t="s">
        <v>195</v>
      </c>
      <c r="F3181">
        <v>61.8</v>
      </c>
      <c r="G3181">
        <v>61.8</v>
      </c>
      <c r="H3181" t="s">
        <v>196</v>
      </c>
      <c r="I3181" t="s">
        <v>197</v>
      </c>
      <c r="J3181">
        <v>61.8</v>
      </c>
      <c r="K3181">
        <v>61.8</v>
      </c>
      <c r="L3181" t="s">
        <v>228</v>
      </c>
      <c r="M3181" t="s">
        <v>198</v>
      </c>
      <c r="N3181" t="s">
        <v>199</v>
      </c>
      <c r="O3181">
        <v>0</v>
      </c>
      <c r="P3181" t="s">
        <v>200</v>
      </c>
      <c r="Q3181">
        <v>56145</v>
      </c>
      <c r="R3181" t="s">
        <v>201</v>
      </c>
      <c r="S3181" t="s">
        <v>202</v>
      </c>
      <c r="T3181" t="s">
        <v>203</v>
      </c>
      <c r="U3181" t="s">
        <v>4781</v>
      </c>
      <c r="V3181" t="s">
        <v>4782</v>
      </c>
      <c r="W3181" t="s">
        <v>658</v>
      </c>
    </row>
    <row r="3182" spans="1:23" x14ac:dyDescent="0.25">
      <c r="A3182" s="15">
        <v>43362</v>
      </c>
      <c r="B3182" t="s">
        <v>228</v>
      </c>
      <c r="C3182" t="s">
        <v>208</v>
      </c>
      <c r="E3182" t="s">
        <v>195</v>
      </c>
      <c r="F3182">
        <v>186.28</v>
      </c>
      <c r="G3182">
        <v>186.28</v>
      </c>
      <c r="H3182" t="s">
        <v>196</v>
      </c>
      <c r="I3182" t="s">
        <v>197</v>
      </c>
      <c r="J3182">
        <v>186.28</v>
      </c>
      <c r="K3182">
        <v>186.28</v>
      </c>
      <c r="L3182" t="s">
        <v>228</v>
      </c>
      <c r="M3182" t="s">
        <v>198</v>
      </c>
      <c r="N3182" t="s">
        <v>199</v>
      </c>
      <c r="O3182">
        <v>0</v>
      </c>
      <c r="P3182" t="s">
        <v>200</v>
      </c>
      <c r="Q3182">
        <v>56146</v>
      </c>
      <c r="R3182" t="s">
        <v>201</v>
      </c>
      <c r="S3182" t="s">
        <v>202</v>
      </c>
      <c r="T3182" t="s">
        <v>203</v>
      </c>
      <c r="U3182" t="s">
        <v>4783</v>
      </c>
      <c r="V3182" t="s">
        <v>4784</v>
      </c>
      <c r="W3182" t="s">
        <v>658</v>
      </c>
    </row>
    <row r="3183" spans="1:23" x14ac:dyDescent="0.25">
      <c r="A3183" s="15">
        <v>43362</v>
      </c>
      <c r="B3183" t="s">
        <v>228</v>
      </c>
      <c r="C3183" t="s">
        <v>208</v>
      </c>
      <c r="E3183" t="s">
        <v>195</v>
      </c>
      <c r="F3183">
        <v>29.9</v>
      </c>
      <c r="G3183">
        <v>29.9</v>
      </c>
      <c r="H3183" t="s">
        <v>196</v>
      </c>
      <c r="I3183" t="s">
        <v>197</v>
      </c>
      <c r="J3183">
        <v>29.9</v>
      </c>
      <c r="K3183">
        <v>29.9</v>
      </c>
      <c r="L3183" t="s">
        <v>228</v>
      </c>
      <c r="M3183" t="s">
        <v>198</v>
      </c>
      <c r="N3183" t="s">
        <v>199</v>
      </c>
      <c r="O3183">
        <v>0</v>
      </c>
      <c r="P3183" t="s">
        <v>200</v>
      </c>
      <c r="Q3183">
        <v>56147</v>
      </c>
      <c r="R3183" t="s">
        <v>201</v>
      </c>
      <c r="S3183" t="s">
        <v>202</v>
      </c>
      <c r="T3183" t="s">
        <v>203</v>
      </c>
      <c r="U3183" t="s">
        <v>4785</v>
      </c>
      <c r="V3183" t="s">
        <v>4786</v>
      </c>
      <c r="W3183" t="s">
        <v>658</v>
      </c>
    </row>
    <row r="3184" spans="1:23" x14ac:dyDescent="0.25">
      <c r="A3184" s="15">
        <v>43362</v>
      </c>
      <c r="B3184" t="s">
        <v>228</v>
      </c>
      <c r="C3184" t="s">
        <v>208</v>
      </c>
      <c r="E3184" t="s">
        <v>195</v>
      </c>
      <c r="F3184">
        <v>85</v>
      </c>
      <c r="G3184">
        <v>85</v>
      </c>
      <c r="H3184" t="s">
        <v>196</v>
      </c>
      <c r="I3184" t="s">
        <v>197</v>
      </c>
      <c r="J3184">
        <v>85</v>
      </c>
      <c r="K3184">
        <v>85</v>
      </c>
      <c r="L3184" t="s">
        <v>228</v>
      </c>
      <c r="M3184" t="s">
        <v>198</v>
      </c>
      <c r="N3184" t="s">
        <v>199</v>
      </c>
      <c r="O3184">
        <v>0</v>
      </c>
      <c r="P3184" t="s">
        <v>200</v>
      </c>
      <c r="Q3184">
        <v>56148</v>
      </c>
      <c r="R3184" t="s">
        <v>201</v>
      </c>
      <c r="S3184" t="s">
        <v>202</v>
      </c>
      <c r="T3184" t="s">
        <v>203</v>
      </c>
      <c r="U3184" t="s">
        <v>4787</v>
      </c>
      <c r="V3184" t="s">
        <v>4788</v>
      </c>
      <c r="W3184" t="s">
        <v>658</v>
      </c>
    </row>
    <row r="3185" spans="1:23" x14ac:dyDescent="0.25">
      <c r="A3185" s="15">
        <v>43362</v>
      </c>
      <c r="B3185" t="s">
        <v>449</v>
      </c>
      <c r="C3185" t="s">
        <v>208</v>
      </c>
      <c r="E3185" t="s">
        <v>195</v>
      </c>
      <c r="F3185">
        <v>43.33</v>
      </c>
      <c r="G3185">
        <v>43.33</v>
      </c>
      <c r="H3185" t="s">
        <v>196</v>
      </c>
      <c r="I3185" t="s">
        <v>197</v>
      </c>
      <c r="J3185">
        <v>43.33</v>
      </c>
      <c r="K3185">
        <v>43.33</v>
      </c>
      <c r="L3185" t="s">
        <v>449</v>
      </c>
      <c r="M3185" t="s">
        <v>198</v>
      </c>
      <c r="N3185" t="s">
        <v>199</v>
      </c>
      <c r="O3185">
        <v>0</v>
      </c>
      <c r="P3185" t="s">
        <v>200</v>
      </c>
      <c r="Q3185">
        <v>56152</v>
      </c>
      <c r="R3185" t="s">
        <v>201</v>
      </c>
      <c r="S3185" t="s">
        <v>202</v>
      </c>
      <c r="T3185" t="s">
        <v>203</v>
      </c>
      <c r="U3185" t="s">
        <v>4789</v>
      </c>
      <c r="V3185" t="s">
        <v>4790</v>
      </c>
      <c r="W3185" t="s">
        <v>658</v>
      </c>
    </row>
    <row r="3186" spans="1:23" x14ac:dyDescent="0.25">
      <c r="A3186" s="15">
        <v>43362</v>
      </c>
      <c r="B3186" t="s">
        <v>449</v>
      </c>
      <c r="C3186" t="s">
        <v>194</v>
      </c>
      <c r="E3186" t="s">
        <v>195</v>
      </c>
      <c r="F3186">
        <v>45.72</v>
      </c>
      <c r="G3186">
        <v>45.72</v>
      </c>
      <c r="H3186" t="s">
        <v>196</v>
      </c>
      <c r="I3186" t="s">
        <v>197</v>
      </c>
      <c r="J3186">
        <v>45.72</v>
      </c>
      <c r="K3186">
        <v>45.72</v>
      </c>
      <c r="L3186" t="s">
        <v>449</v>
      </c>
      <c r="M3186" t="s">
        <v>198</v>
      </c>
      <c r="N3186" t="s">
        <v>199</v>
      </c>
      <c r="O3186">
        <v>0</v>
      </c>
      <c r="P3186" t="s">
        <v>200</v>
      </c>
      <c r="Q3186">
        <v>56153</v>
      </c>
      <c r="R3186" t="s">
        <v>201</v>
      </c>
      <c r="S3186" t="s">
        <v>202</v>
      </c>
      <c r="T3186" t="s">
        <v>203</v>
      </c>
      <c r="U3186" t="s">
        <v>4789</v>
      </c>
      <c r="V3186" t="s">
        <v>4791</v>
      </c>
      <c r="W3186" t="s">
        <v>658</v>
      </c>
    </row>
    <row r="3187" spans="1:23" x14ac:dyDescent="0.25">
      <c r="A3187" s="15">
        <v>43362</v>
      </c>
      <c r="B3187" t="s">
        <v>449</v>
      </c>
      <c r="C3187" t="s">
        <v>211</v>
      </c>
      <c r="E3187" t="s">
        <v>195</v>
      </c>
      <c r="F3187">
        <v>43.33</v>
      </c>
      <c r="G3187">
        <v>43.33</v>
      </c>
      <c r="H3187" t="s">
        <v>196</v>
      </c>
      <c r="I3187" t="s">
        <v>197</v>
      </c>
      <c r="J3187">
        <v>43.33</v>
      </c>
      <c r="K3187">
        <v>43.33</v>
      </c>
      <c r="L3187" t="s">
        <v>449</v>
      </c>
      <c r="M3187" t="s">
        <v>198</v>
      </c>
      <c r="N3187" t="s">
        <v>199</v>
      </c>
      <c r="O3187">
        <v>0</v>
      </c>
      <c r="P3187" t="s">
        <v>200</v>
      </c>
      <c r="Q3187">
        <v>56152</v>
      </c>
      <c r="R3187" t="s">
        <v>201</v>
      </c>
      <c r="S3187" t="s">
        <v>202</v>
      </c>
      <c r="T3187" t="s">
        <v>203</v>
      </c>
      <c r="U3187" t="s">
        <v>4789</v>
      </c>
      <c r="V3187" t="s">
        <v>4790</v>
      </c>
      <c r="W3187" t="s">
        <v>658</v>
      </c>
    </row>
    <row r="3188" spans="1:23" x14ac:dyDescent="0.25">
      <c r="A3188" s="15">
        <v>43362</v>
      </c>
      <c r="B3188" t="s">
        <v>449</v>
      </c>
      <c r="C3188" t="s">
        <v>212</v>
      </c>
      <c r="E3188" t="s">
        <v>195</v>
      </c>
      <c r="F3188">
        <v>43.33</v>
      </c>
      <c r="G3188">
        <v>43.33</v>
      </c>
      <c r="H3188" t="s">
        <v>196</v>
      </c>
      <c r="I3188" t="s">
        <v>197</v>
      </c>
      <c r="J3188">
        <v>43.33</v>
      </c>
      <c r="K3188">
        <v>43.33</v>
      </c>
      <c r="L3188" t="s">
        <v>449</v>
      </c>
      <c r="M3188" t="s">
        <v>198</v>
      </c>
      <c r="N3188" t="s">
        <v>199</v>
      </c>
      <c r="O3188">
        <v>0</v>
      </c>
      <c r="P3188" t="s">
        <v>200</v>
      </c>
      <c r="Q3188">
        <v>56152</v>
      </c>
      <c r="R3188" t="s">
        <v>201</v>
      </c>
      <c r="S3188" t="s">
        <v>202</v>
      </c>
      <c r="T3188" t="s">
        <v>203</v>
      </c>
      <c r="U3188" t="s">
        <v>4789</v>
      </c>
      <c r="V3188" t="s">
        <v>4790</v>
      </c>
      <c r="W3188" t="s">
        <v>658</v>
      </c>
    </row>
    <row r="3189" spans="1:23" x14ac:dyDescent="0.25">
      <c r="A3189" s="15">
        <v>43362</v>
      </c>
      <c r="B3189" t="s">
        <v>449</v>
      </c>
      <c r="C3189" t="s">
        <v>207</v>
      </c>
      <c r="E3189" t="s">
        <v>195</v>
      </c>
      <c r="F3189">
        <v>45.71</v>
      </c>
      <c r="G3189">
        <v>45.71</v>
      </c>
      <c r="H3189" t="s">
        <v>196</v>
      </c>
      <c r="I3189" t="s">
        <v>197</v>
      </c>
      <c r="J3189">
        <v>45.71</v>
      </c>
      <c r="K3189">
        <v>45.71</v>
      </c>
      <c r="L3189" t="s">
        <v>449</v>
      </c>
      <c r="M3189" t="s">
        <v>198</v>
      </c>
      <c r="N3189" t="s">
        <v>199</v>
      </c>
      <c r="O3189">
        <v>0</v>
      </c>
      <c r="P3189" t="s">
        <v>200</v>
      </c>
      <c r="Q3189">
        <v>56153</v>
      </c>
      <c r="R3189" t="s">
        <v>201</v>
      </c>
      <c r="S3189" t="s">
        <v>202</v>
      </c>
      <c r="T3189" t="s">
        <v>203</v>
      </c>
      <c r="U3189" t="s">
        <v>4789</v>
      </c>
      <c r="V3189" t="s">
        <v>4791</v>
      </c>
      <c r="W3189" t="s">
        <v>658</v>
      </c>
    </row>
    <row r="3190" spans="1:23" x14ac:dyDescent="0.25">
      <c r="A3190" s="15">
        <v>43362</v>
      </c>
      <c r="B3190" t="s">
        <v>1258</v>
      </c>
      <c r="C3190" t="s">
        <v>208</v>
      </c>
      <c r="E3190" t="s">
        <v>195</v>
      </c>
      <c r="F3190">
        <v>182.91</v>
      </c>
      <c r="G3190">
        <v>182.91</v>
      </c>
      <c r="H3190" t="s">
        <v>196</v>
      </c>
      <c r="I3190" t="s">
        <v>197</v>
      </c>
      <c r="J3190">
        <v>182.91</v>
      </c>
      <c r="K3190">
        <v>182.91</v>
      </c>
      <c r="L3190" t="s">
        <v>1258</v>
      </c>
      <c r="M3190" t="s">
        <v>198</v>
      </c>
      <c r="N3190" t="s">
        <v>199</v>
      </c>
      <c r="O3190">
        <v>0</v>
      </c>
      <c r="P3190" t="s">
        <v>200</v>
      </c>
      <c r="Q3190">
        <v>56159</v>
      </c>
      <c r="R3190" t="s">
        <v>201</v>
      </c>
      <c r="S3190" t="s">
        <v>202</v>
      </c>
      <c r="T3190" t="s">
        <v>203</v>
      </c>
      <c r="U3190" t="s">
        <v>4792</v>
      </c>
      <c r="V3190" t="s">
        <v>4793</v>
      </c>
      <c r="W3190" t="s">
        <v>658</v>
      </c>
    </row>
    <row r="3191" spans="1:23" x14ac:dyDescent="0.25">
      <c r="A3191" s="15">
        <v>43362</v>
      </c>
      <c r="B3191" t="s">
        <v>257</v>
      </c>
      <c r="C3191" t="s">
        <v>208</v>
      </c>
      <c r="E3191" t="s">
        <v>195</v>
      </c>
      <c r="F3191">
        <v>73.72</v>
      </c>
      <c r="G3191">
        <v>73.72</v>
      </c>
      <c r="H3191" t="s">
        <v>196</v>
      </c>
      <c r="I3191" t="s">
        <v>197</v>
      </c>
      <c r="J3191">
        <v>73.72</v>
      </c>
      <c r="K3191">
        <v>73.72</v>
      </c>
      <c r="L3191" t="s">
        <v>257</v>
      </c>
      <c r="M3191" t="s">
        <v>198</v>
      </c>
      <c r="N3191" t="s">
        <v>199</v>
      </c>
      <c r="O3191">
        <v>0</v>
      </c>
      <c r="P3191" t="s">
        <v>200</v>
      </c>
      <c r="Q3191">
        <v>56178</v>
      </c>
      <c r="R3191" t="s">
        <v>201</v>
      </c>
      <c r="S3191" t="s">
        <v>202</v>
      </c>
      <c r="T3191" t="s">
        <v>203</v>
      </c>
      <c r="U3191" t="s">
        <v>4794</v>
      </c>
      <c r="V3191" t="s">
        <v>4795</v>
      </c>
      <c r="W3191" t="s">
        <v>658</v>
      </c>
    </row>
    <row r="3192" spans="1:23" x14ac:dyDescent="0.25">
      <c r="A3192" s="15">
        <v>43362</v>
      </c>
      <c r="B3192" t="s">
        <v>560</v>
      </c>
      <c r="C3192" t="s">
        <v>208</v>
      </c>
      <c r="E3192" t="s">
        <v>195</v>
      </c>
      <c r="F3192">
        <v>85</v>
      </c>
      <c r="G3192">
        <v>85</v>
      </c>
      <c r="H3192" t="s">
        <v>196</v>
      </c>
      <c r="I3192" t="s">
        <v>197</v>
      </c>
      <c r="J3192">
        <v>85</v>
      </c>
      <c r="K3192">
        <v>85</v>
      </c>
      <c r="L3192" t="s">
        <v>560</v>
      </c>
      <c r="M3192" t="s">
        <v>198</v>
      </c>
      <c r="N3192" t="s">
        <v>199</v>
      </c>
      <c r="O3192">
        <v>0</v>
      </c>
      <c r="P3192" t="s">
        <v>200</v>
      </c>
      <c r="Q3192">
        <v>56706</v>
      </c>
      <c r="R3192" t="s">
        <v>201</v>
      </c>
      <c r="S3192" t="s">
        <v>202</v>
      </c>
      <c r="T3192" t="s">
        <v>203</v>
      </c>
      <c r="U3192" t="s">
        <v>4787</v>
      </c>
      <c r="V3192" t="s">
        <v>4796</v>
      </c>
      <c r="W3192" t="s">
        <v>658</v>
      </c>
    </row>
    <row r="3193" spans="1:23" x14ac:dyDescent="0.25">
      <c r="A3193" s="15">
        <v>43362</v>
      </c>
      <c r="B3193" t="s">
        <v>295</v>
      </c>
      <c r="C3193" t="s">
        <v>194</v>
      </c>
      <c r="E3193" t="s">
        <v>195</v>
      </c>
      <c r="F3193">
        <v>694.8</v>
      </c>
      <c r="G3193">
        <v>694.8</v>
      </c>
      <c r="H3193" t="s">
        <v>196</v>
      </c>
      <c r="I3193" t="s">
        <v>197</v>
      </c>
      <c r="J3193">
        <v>694.8</v>
      </c>
      <c r="K3193">
        <v>694.8</v>
      </c>
      <c r="L3193" t="s">
        <v>295</v>
      </c>
      <c r="M3193" t="s">
        <v>198</v>
      </c>
      <c r="N3193" t="s">
        <v>199</v>
      </c>
      <c r="O3193">
        <v>0</v>
      </c>
      <c r="P3193" t="s">
        <v>200</v>
      </c>
      <c r="Q3193">
        <v>56777</v>
      </c>
      <c r="R3193" t="s">
        <v>201</v>
      </c>
      <c r="S3193" t="s">
        <v>202</v>
      </c>
      <c r="T3193" t="s">
        <v>203</v>
      </c>
      <c r="U3193" t="s">
        <v>4797</v>
      </c>
      <c r="V3193" t="s">
        <v>4798</v>
      </c>
      <c r="W3193" t="s">
        <v>658</v>
      </c>
    </row>
    <row r="3194" spans="1:23" x14ac:dyDescent="0.25">
      <c r="A3194" s="15">
        <v>43363</v>
      </c>
      <c r="B3194" t="s">
        <v>285</v>
      </c>
      <c r="C3194" t="s">
        <v>208</v>
      </c>
      <c r="E3194" t="s">
        <v>195</v>
      </c>
      <c r="F3194">
        <v>12.1</v>
      </c>
      <c r="G3194">
        <v>12.1</v>
      </c>
      <c r="H3194" t="s">
        <v>196</v>
      </c>
      <c r="I3194" t="s">
        <v>197</v>
      </c>
      <c r="J3194">
        <v>12.1</v>
      </c>
      <c r="K3194">
        <v>12.1</v>
      </c>
      <c r="L3194" t="s">
        <v>285</v>
      </c>
      <c r="M3194" t="s">
        <v>198</v>
      </c>
      <c r="N3194" t="s">
        <v>199</v>
      </c>
      <c r="O3194">
        <v>0</v>
      </c>
      <c r="P3194" t="s">
        <v>200</v>
      </c>
      <c r="Q3194">
        <v>56176</v>
      </c>
      <c r="R3194" t="s">
        <v>201</v>
      </c>
      <c r="S3194" t="s">
        <v>202</v>
      </c>
      <c r="T3194" t="s">
        <v>203</v>
      </c>
      <c r="U3194" t="s">
        <v>4799</v>
      </c>
      <c r="V3194" t="s">
        <v>4800</v>
      </c>
      <c r="W3194" t="s">
        <v>658</v>
      </c>
    </row>
    <row r="3195" spans="1:23" x14ac:dyDescent="0.25">
      <c r="A3195" s="15">
        <v>43363</v>
      </c>
      <c r="B3195" t="s">
        <v>310</v>
      </c>
      <c r="C3195" t="s">
        <v>194</v>
      </c>
      <c r="E3195" t="s">
        <v>195</v>
      </c>
      <c r="F3195">
        <v>120.4</v>
      </c>
      <c r="G3195">
        <v>120.4</v>
      </c>
      <c r="H3195" t="s">
        <v>196</v>
      </c>
      <c r="I3195" t="s">
        <v>197</v>
      </c>
      <c r="J3195">
        <v>120.4</v>
      </c>
      <c r="K3195">
        <v>120.4</v>
      </c>
      <c r="L3195" t="s">
        <v>310</v>
      </c>
      <c r="M3195" t="s">
        <v>198</v>
      </c>
      <c r="N3195" t="s">
        <v>307</v>
      </c>
      <c r="O3195">
        <v>0</v>
      </c>
      <c r="P3195" t="s">
        <v>200</v>
      </c>
      <c r="Q3195">
        <v>56458</v>
      </c>
      <c r="R3195" t="s">
        <v>201</v>
      </c>
      <c r="S3195" t="s">
        <v>202</v>
      </c>
      <c r="T3195" t="s">
        <v>203</v>
      </c>
      <c r="U3195" t="s">
        <v>4801</v>
      </c>
      <c r="V3195" t="s">
        <v>4802</v>
      </c>
      <c r="W3195" t="s">
        <v>658</v>
      </c>
    </row>
    <row r="3196" spans="1:23" x14ac:dyDescent="0.25">
      <c r="A3196" s="15">
        <v>43363</v>
      </c>
      <c r="B3196" t="s">
        <v>228</v>
      </c>
      <c r="C3196" t="s">
        <v>211</v>
      </c>
      <c r="E3196" t="s">
        <v>195</v>
      </c>
      <c r="F3196">
        <v>81.900000000000006</v>
      </c>
      <c r="G3196">
        <v>81.900000000000006</v>
      </c>
      <c r="H3196" t="s">
        <v>196</v>
      </c>
      <c r="I3196" t="s">
        <v>197</v>
      </c>
      <c r="J3196">
        <v>81.900000000000006</v>
      </c>
      <c r="K3196">
        <v>81.900000000000006</v>
      </c>
      <c r="L3196" t="s">
        <v>228</v>
      </c>
      <c r="M3196" t="s">
        <v>198</v>
      </c>
      <c r="N3196" t="s">
        <v>199</v>
      </c>
      <c r="O3196">
        <v>0</v>
      </c>
      <c r="P3196" t="s">
        <v>200</v>
      </c>
      <c r="Q3196">
        <v>56671</v>
      </c>
      <c r="R3196" t="s">
        <v>201</v>
      </c>
      <c r="S3196" t="s">
        <v>202</v>
      </c>
      <c r="T3196" t="s">
        <v>203</v>
      </c>
      <c r="U3196" t="s">
        <v>4803</v>
      </c>
      <c r="V3196" t="s">
        <v>4804</v>
      </c>
      <c r="W3196" t="s">
        <v>658</v>
      </c>
    </row>
    <row r="3197" spans="1:23" x14ac:dyDescent="0.25">
      <c r="A3197" s="15">
        <v>43363</v>
      </c>
      <c r="B3197" t="s">
        <v>738</v>
      </c>
      <c r="C3197" t="s">
        <v>212</v>
      </c>
      <c r="E3197" t="s">
        <v>195</v>
      </c>
      <c r="F3197">
        <v>86.4</v>
      </c>
      <c r="G3197">
        <v>86.4</v>
      </c>
      <c r="H3197" t="s">
        <v>196</v>
      </c>
      <c r="I3197" t="s">
        <v>197</v>
      </c>
      <c r="J3197">
        <v>86.4</v>
      </c>
      <c r="K3197">
        <v>86.4</v>
      </c>
      <c r="L3197" t="s">
        <v>738</v>
      </c>
      <c r="M3197" t="s">
        <v>198</v>
      </c>
      <c r="N3197" t="s">
        <v>199</v>
      </c>
      <c r="O3197">
        <v>0</v>
      </c>
      <c r="P3197" t="s">
        <v>200</v>
      </c>
      <c r="Q3197">
        <v>56683</v>
      </c>
      <c r="R3197" t="s">
        <v>201</v>
      </c>
      <c r="S3197" t="s">
        <v>202</v>
      </c>
      <c r="T3197" t="s">
        <v>203</v>
      </c>
      <c r="U3197" t="s">
        <v>4805</v>
      </c>
      <c r="V3197" t="s">
        <v>4806</v>
      </c>
      <c r="W3197" t="s">
        <v>658</v>
      </c>
    </row>
    <row r="3198" spans="1:23" x14ac:dyDescent="0.25">
      <c r="A3198" s="15">
        <v>43363</v>
      </c>
      <c r="B3198" t="s">
        <v>285</v>
      </c>
      <c r="C3198" t="s">
        <v>212</v>
      </c>
      <c r="E3198" t="s">
        <v>195</v>
      </c>
      <c r="F3198">
        <v>359.74</v>
      </c>
      <c r="G3198">
        <v>359.74</v>
      </c>
      <c r="H3198" t="s">
        <v>196</v>
      </c>
      <c r="I3198" t="s">
        <v>197</v>
      </c>
      <c r="J3198">
        <v>359.74</v>
      </c>
      <c r="K3198">
        <v>359.74</v>
      </c>
      <c r="L3198" t="s">
        <v>285</v>
      </c>
      <c r="M3198" t="s">
        <v>198</v>
      </c>
      <c r="N3198" t="s">
        <v>199</v>
      </c>
      <c r="O3198">
        <v>0</v>
      </c>
      <c r="P3198" t="s">
        <v>200</v>
      </c>
      <c r="Q3198">
        <v>56702</v>
      </c>
      <c r="R3198" t="s">
        <v>201</v>
      </c>
      <c r="S3198" t="s">
        <v>202</v>
      </c>
      <c r="T3198" t="s">
        <v>203</v>
      </c>
      <c r="U3198" t="s">
        <v>4807</v>
      </c>
      <c r="V3198" t="s">
        <v>4808</v>
      </c>
      <c r="W3198" t="s">
        <v>658</v>
      </c>
    </row>
    <row r="3199" spans="1:23" x14ac:dyDescent="0.25">
      <c r="A3199" s="15">
        <v>43363</v>
      </c>
      <c r="B3199" t="s">
        <v>225</v>
      </c>
      <c r="C3199" t="s">
        <v>194</v>
      </c>
      <c r="E3199" t="s">
        <v>195</v>
      </c>
      <c r="F3199">
        <v>-15.6</v>
      </c>
      <c r="G3199">
        <v>15.6</v>
      </c>
      <c r="H3199" t="s">
        <v>217</v>
      </c>
      <c r="I3199" t="s">
        <v>218</v>
      </c>
      <c r="J3199">
        <v>15.6</v>
      </c>
      <c r="K3199">
        <v>-15.6</v>
      </c>
      <c r="L3199" t="s">
        <v>225</v>
      </c>
      <c r="M3199" t="s">
        <v>198</v>
      </c>
      <c r="N3199" t="s">
        <v>199</v>
      </c>
      <c r="O3199">
        <v>0</v>
      </c>
      <c r="P3199" t="s">
        <v>200</v>
      </c>
      <c r="Q3199">
        <v>56779</v>
      </c>
      <c r="R3199" t="s">
        <v>201</v>
      </c>
      <c r="S3199" t="s">
        <v>202</v>
      </c>
      <c r="T3199" t="s">
        <v>203</v>
      </c>
      <c r="U3199" t="s">
        <v>4809</v>
      </c>
      <c r="V3199" t="s">
        <v>4810</v>
      </c>
      <c r="W3199" t="s">
        <v>658</v>
      </c>
    </row>
    <row r="3200" spans="1:23" x14ac:dyDescent="0.25">
      <c r="A3200" s="15">
        <v>43363</v>
      </c>
      <c r="B3200" t="s">
        <v>225</v>
      </c>
      <c r="C3200" t="s">
        <v>194</v>
      </c>
      <c r="E3200" t="s">
        <v>195</v>
      </c>
      <c r="F3200">
        <v>104</v>
      </c>
      <c r="G3200">
        <v>104</v>
      </c>
      <c r="H3200" t="s">
        <v>196</v>
      </c>
      <c r="I3200" t="s">
        <v>197</v>
      </c>
      <c r="J3200">
        <v>104</v>
      </c>
      <c r="K3200">
        <v>104</v>
      </c>
      <c r="L3200" t="s">
        <v>225</v>
      </c>
      <c r="M3200" t="s">
        <v>198</v>
      </c>
      <c r="N3200" t="s">
        <v>199</v>
      </c>
      <c r="O3200">
        <v>0</v>
      </c>
      <c r="P3200" t="s">
        <v>200</v>
      </c>
      <c r="Q3200">
        <v>56804</v>
      </c>
      <c r="R3200" t="s">
        <v>201</v>
      </c>
      <c r="S3200" t="s">
        <v>202</v>
      </c>
      <c r="T3200" t="s">
        <v>203</v>
      </c>
      <c r="U3200" t="s">
        <v>4811</v>
      </c>
      <c r="V3200" t="s">
        <v>4812</v>
      </c>
      <c r="W3200" t="s">
        <v>658</v>
      </c>
    </row>
    <row r="3201" spans="1:23" x14ac:dyDescent="0.25">
      <c r="A3201" s="15">
        <v>43363</v>
      </c>
      <c r="B3201" t="s">
        <v>225</v>
      </c>
      <c r="C3201" t="s">
        <v>194</v>
      </c>
      <c r="E3201" t="s">
        <v>195</v>
      </c>
      <c r="F3201">
        <v>497</v>
      </c>
      <c r="G3201">
        <v>497</v>
      </c>
      <c r="H3201" t="s">
        <v>196</v>
      </c>
      <c r="I3201" t="s">
        <v>197</v>
      </c>
      <c r="J3201">
        <v>497</v>
      </c>
      <c r="K3201">
        <v>497</v>
      </c>
      <c r="L3201" t="s">
        <v>225</v>
      </c>
      <c r="M3201" t="s">
        <v>198</v>
      </c>
      <c r="N3201" t="s">
        <v>199</v>
      </c>
      <c r="O3201">
        <v>0</v>
      </c>
      <c r="P3201" t="s">
        <v>200</v>
      </c>
      <c r="Q3201">
        <v>56811</v>
      </c>
      <c r="R3201" t="s">
        <v>201</v>
      </c>
      <c r="S3201" t="s">
        <v>202</v>
      </c>
      <c r="T3201" t="s">
        <v>203</v>
      </c>
      <c r="U3201" t="s">
        <v>4813</v>
      </c>
      <c r="V3201" t="s">
        <v>4814</v>
      </c>
      <c r="W3201" t="s">
        <v>658</v>
      </c>
    </row>
    <row r="3202" spans="1:23" x14ac:dyDescent="0.25">
      <c r="A3202" s="15">
        <v>43363</v>
      </c>
      <c r="B3202" t="s">
        <v>449</v>
      </c>
      <c r="C3202" t="s">
        <v>208</v>
      </c>
      <c r="E3202" t="s">
        <v>195</v>
      </c>
      <c r="F3202">
        <v>25.17</v>
      </c>
      <c r="G3202">
        <v>25.17</v>
      </c>
      <c r="H3202" t="s">
        <v>196</v>
      </c>
      <c r="I3202" t="s">
        <v>197</v>
      </c>
      <c r="J3202">
        <v>25.17</v>
      </c>
      <c r="K3202">
        <v>25.17</v>
      </c>
      <c r="L3202" t="s">
        <v>449</v>
      </c>
      <c r="M3202" t="s">
        <v>198</v>
      </c>
      <c r="N3202" t="s">
        <v>199</v>
      </c>
      <c r="O3202">
        <v>0</v>
      </c>
      <c r="P3202" t="s">
        <v>200</v>
      </c>
      <c r="Q3202">
        <v>56845</v>
      </c>
      <c r="R3202" t="s">
        <v>201</v>
      </c>
      <c r="S3202" t="s">
        <v>202</v>
      </c>
      <c r="T3202" t="s">
        <v>203</v>
      </c>
      <c r="U3202" t="s">
        <v>4815</v>
      </c>
      <c r="V3202" t="s">
        <v>4816</v>
      </c>
      <c r="W3202" t="s">
        <v>658</v>
      </c>
    </row>
    <row r="3203" spans="1:23" x14ac:dyDescent="0.25">
      <c r="A3203" s="15">
        <v>43363</v>
      </c>
      <c r="B3203" t="s">
        <v>449</v>
      </c>
      <c r="C3203" t="s">
        <v>194</v>
      </c>
      <c r="E3203" t="s">
        <v>195</v>
      </c>
      <c r="F3203">
        <v>28.1</v>
      </c>
      <c r="G3203">
        <v>28.1</v>
      </c>
      <c r="H3203" t="s">
        <v>196</v>
      </c>
      <c r="I3203" t="s">
        <v>197</v>
      </c>
      <c r="J3203">
        <v>28.1</v>
      </c>
      <c r="K3203">
        <v>28.1</v>
      </c>
      <c r="L3203" t="s">
        <v>449</v>
      </c>
      <c r="M3203" t="s">
        <v>198</v>
      </c>
      <c r="N3203" t="s">
        <v>199</v>
      </c>
      <c r="O3203">
        <v>0</v>
      </c>
      <c r="P3203" t="s">
        <v>200</v>
      </c>
      <c r="Q3203">
        <v>56846</v>
      </c>
      <c r="R3203" t="s">
        <v>201</v>
      </c>
      <c r="S3203" t="s">
        <v>202</v>
      </c>
      <c r="T3203" t="s">
        <v>203</v>
      </c>
      <c r="U3203" t="s">
        <v>4815</v>
      </c>
      <c r="V3203" t="s">
        <v>4817</v>
      </c>
      <c r="W3203" t="s">
        <v>658</v>
      </c>
    </row>
    <row r="3204" spans="1:23" x14ac:dyDescent="0.25">
      <c r="A3204" s="15">
        <v>43363</v>
      </c>
      <c r="B3204" t="s">
        <v>449</v>
      </c>
      <c r="C3204" t="s">
        <v>211</v>
      </c>
      <c r="E3204" t="s">
        <v>195</v>
      </c>
      <c r="F3204">
        <v>25.17</v>
      </c>
      <c r="G3204">
        <v>25.17</v>
      </c>
      <c r="H3204" t="s">
        <v>196</v>
      </c>
      <c r="I3204" t="s">
        <v>197</v>
      </c>
      <c r="J3204">
        <v>25.17</v>
      </c>
      <c r="K3204">
        <v>25.17</v>
      </c>
      <c r="L3204" t="s">
        <v>449</v>
      </c>
      <c r="M3204" t="s">
        <v>198</v>
      </c>
      <c r="N3204" t="s">
        <v>199</v>
      </c>
      <c r="O3204">
        <v>0</v>
      </c>
      <c r="P3204" t="s">
        <v>200</v>
      </c>
      <c r="Q3204">
        <v>56845</v>
      </c>
      <c r="R3204" t="s">
        <v>201</v>
      </c>
      <c r="S3204" t="s">
        <v>202</v>
      </c>
      <c r="T3204" t="s">
        <v>203</v>
      </c>
      <c r="U3204" t="s">
        <v>4815</v>
      </c>
      <c r="V3204" t="s">
        <v>4816</v>
      </c>
      <c r="W3204" t="s">
        <v>658</v>
      </c>
    </row>
    <row r="3205" spans="1:23" x14ac:dyDescent="0.25">
      <c r="A3205" s="15">
        <v>43363</v>
      </c>
      <c r="B3205" t="s">
        <v>449</v>
      </c>
      <c r="C3205" t="s">
        <v>212</v>
      </c>
      <c r="E3205" t="s">
        <v>195</v>
      </c>
      <c r="F3205">
        <v>25.17</v>
      </c>
      <c r="G3205">
        <v>25.17</v>
      </c>
      <c r="H3205" t="s">
        <v>196</v>
      </c>
      <c r="I3205" t="s">
        <v>197</v>
      </c>
      <c r="J3205">
        <v>25.17</v>
      </c>
      <c r="K3205">
        <v>25.17</v>
      </c>
      <c r="L3205" t="s">
        <v>449</v>
      </c>
      <c r="M3205" t="s">
        <v>198</v>
      </c>
      <c r="N3205" t="s">
        <v>199</v>
      </c>
      <c r="O3205">
        <v>0</v>
      </c>
      <c r="P3205" t="s">
        <v>200</v>
      </c>
      <c r="Q3205">
        <v>56845</v>
      </c>
      <c r="R3205" t="s">
        <v>201</v>
      </c>
      <c r="S3205" t="s">
        <v>202</v>
      </c>
      <c r="T3205" t="s">
        <v>203</v>
      </c>
      <c r="U3205" t="s">
        <v>4815</v>
      </c>
      <c r="V3205" t="s">
        <v>4816</v>
      </c>
      <c r="W3205" t="s">
        <v>658</v>
      </c>
    </row>
    <row r="3206" spans="1:23" x14ac:dyDescent="0.25">
      <c r="A3206" s="15">
        <v>43363</v>
      </c>
      <c r="B3206" t="s">
        <v>449</v>
      </c>
      <c r="C3206" t="s">
        <v>207</v>
      </c>
      <c r="E3206" t="s">
        <v>195</v>
      </c>
      <c r="F3206">
        <v>28.1</v>
      </c>
      <c r="G3206">
        <v>28.1</v>
      </c>
      <c r="H3206" t="s">
        <v>196</v>
      </c>
      <c r="I3206" t="s">
        <v>197</v>
      </c>
      <c r="J3206">
        <v>28.1</v>
      </c>
      <c r="K3206">
        <v>28.1</v>
      </c>
      <c r="L3206" t="s">
        <v>449</v>
      </c>
      <c r="M3206" t="s">
        <v>198</v>
      </c>
      <c r="N3206" t="s">
        <v>199</v>
      </c>
      <c r="O3206">
        <v>0</v>
      </c>
      <c r="P3206" t="s">
        <v>200</v>
      </c>
      <c r="Q3206">
        <v>56846</v>
      </c>
      <c r="R3206" t="s">
        <v>201</v>
      </c>
      <c r="S3206" t="s">
        <v>202</v>
      </c>
      <c r="T3206" t="s">
        <v>203</v>
      </c>
      <c r="U3206" t="s">
        <v>4815</v>
      </c>
      <c r="V3206" t="s">
        <v>4817</v>
      </c>
      <c r="W3206" t="s">
        <v>658</v>
      </c>
    </row>
    <row r="3207" spans="1:23" x14ac:dyDescent="0.25">
      <c r="A3207" s="15">
        <v>43364</v>
      </c>
      <c r="B3207" t="s">
        <v>380</v>
      </c>
      <c r="C3207" t="s">
        <v>208</v>
      </c>
      <c r="E3207" t="s">
        <v>195</v>
      </c>
      <c r="F3207">
        <v>56.45</v>
      </c>
      <c r="G3207">
        <v>56.45</v>
      </c>
      <c r="H3207" t="s">
        <v>196</v>
      </c>
      <c r="I3207" t="s">
        <v>197</v>
      </c>
      <c r="J3207">
        <v>56.45</v>
      </c>
      <c r="K3207">
        <v>56.45</v>
      </c>
      <c r="L3207" t="s">
        <v>380</v>
      </c>
      <c r="M3207" t="s">
        <v>198</v>
      </c>
      <c r="N3207" t="s">
        <v>199</v>
      </c>
      <c r="O3207">
        <v>0</v>
      </c>
      <c r="P3207" t="s">
        <v>200</v>
      </c>
      <c r="Q3207">
        <v>56156</v>
      </c>
      <c r="R3207" t="s">
        <v>201</v>
      </c>
      <c r="S3207" t="s">
        <v>202</v>
      </c>
      <c r="T3207" t="s">
        <v>203</v>
      </c>
      <c r="U3207" t="s">
        <v>4818</v>
      </c>
      <c r="V3207" t="s">
        <v>4819</v>
      </c>
      <c r="W3207" t="s">
        <v>658</v>
      </c>
    </row>
    <row r="3208" spans="1:23" x14ac:dyDescent="0.25">
      <c r="A3208" s="15">
        <v>43364</v>
      </c>
      <c r="B3208" t="s">
        <v>310</v>
      </c>
      <c r="C3208" t="s">
        <v>194</v>
      </c>
      <c r="E3208" t="s">
        <v>195</v>
      </c>
      <c r="F3208">
        <v>0.01</v>
      </c>
      <c r="G3208">
        <v>0.01</v>
      </c>
      <c r="H3208" t="s">
        <v>196</v>
      </c>
      <c r="I3208" t="s">
        <v>197</v>
      </c>
      <c r="J3208">
        <v>0.01</v>
      </c>
      <c r="K3208">
        <v>0.01</v>
      </c>
      <c r="L3208" t="s">
        <v>310</v>
      </c>
      <c r="M3208" t="s">
        <v>198</v>
      </c>
      <c r="N3208" t="s">
        <v>307</v>
      </c>
      <c r="O3208">
        <v>0</v>
      </c>
      <c r="P3208" t="s">
        <v>200</v>
      </c>
      <c r="Q3208">
        <v>56601</v>
      </c>
      <c r="R3208" t="s">
        <v>201</v>
      </c>
      <c r="S3208" t="s">
        <v>202</v>
      </c>
      <c r="T3208" t="s">
        <v>203</v>
      </c>
      <c r="U3208" t="s">
        <v>4820</v>
      </c>
      <c r="V3208" t="s">
        <v>4821</v>
      </c>
      <c r="W3208" t="s">
        <v>658</v>
      </c>
    </row>
    <row r="3209" spans="1:23" x14ac:dyDescent="0.25">
      <c r="A3209" s="15">
        <v>43364</v>
      </c>
      <c r="B3209" t="s">
        <v>403</v>
      </c>
      <c r="C3209" t="s">
        <v>208</v>
      </c>
      <c r="E3209" t="s">
        <v>195</v>
      </c>
      <c r="F3209">
        <v>149</v>
      </c>
      <c r="G3209">
        <v>149</v>
      </c>
      <c r="H3209" t="s">
        <v>196</v>
      </c>
      <c r="I3209" t="s">
        <v>197</v>
      </c>
      <c r="J3209">
        <v>149</v>
      </c>
      <c r="K3209">
        <v>149</v>
      </c>
      <c r="L3209" t="s">
        <v>403</v>
      </c>
      <c r="M3209" t="s">
        <v>198</v>
      </c>
      <c r="N3209" t="s">
        <v>199</v>
      </c>
      <c r="O3209">
        <v>0</v>
      </c>
      <c r="P3209" t="s">
        <v>200</v>
      </c>
      <c r="Q3209">
        <v>56718</v>
      </c>
      <c r="R3209" t="s">
        <v>201</v>
      </c>
      <c r="S3209" t="s">
        <v>202</v>
      </c>
      <c r="T3209" t="s">
        <v>203</v>
      </c>
      <c r="U3209" t="s">
        <v>4822</v>
      </c>
      <c r="V3209" t="s">
        <v>4823</v>
      </c>
      <c r="W3209" t="s">
        <v>658</v>
      </c>
    </row>
    <row r="3210" spans="1:23" x14ac:dyDescent="0.25">
      <c r="A3210" s="15">
        <v>43364</v>
      </c>
      <c r="B3210" t="s">
        <v>458</v>
      </c>
      <c r="C3210" t="s">
        <v>194</v>
      </c>
      <c r="E3210" t="s">
        <v>195</v>
      </c>
      <c r="F3210">
        <v>46.69</v>
      </c>
      <c r="G3210">
        <v>46.69</v>
      </c>
      <c r="H3210" t="s">
        <v>196</v>
      </c>
      <c r="I3210" t="s">
        <v>197</v>
      </c>
      <c r="J3210">
        <v>46.69</v>
      </c>
      <c r="K3210">
        <v>46.69</v>
      </c>
      <c r="L3210" t="s">
        <v>458</v>
      </c>
      <c r="M3210" t="s">
        <v>198</v>
      </c>
      <c r="N3210" t="s">
        <v>199</v>
      </c>
      <c r="O3210">
        <v>0</v>
      </c>
      <c r="P3210" t="s">
        <v>200</v>
      </c>
      <c r="Q3210">
        <v>56775</v>
      </c>
      <c r="R3210" t="s">
        <v>201</v>
      </c>
      <c r="S3210" t="s">
        <v>202</v>
      </c>
      <c r="T3210" t="s">
        <v>203</v>
      </c>
      <c r="U3210" t="s">
        <v>4824</v>
      </c>
      <c r="V3210" t="s">
        <v>4825</v>
      </c>
      <c r="W3210" t="s">
        <v>658</v>
      </c>
    </row>
    <row r="3211" spans="1:23" x14ac:dyDescent="0.25">
      <c r="A3211" s="15">
        <v>43364</v>
      </c>
      <c r="B3211" t="s">
        <v>458</v>
      </c>
      <c r="C3211" t="s">
        <v>194</v>
      </c>
      <c r="E3211" t="s">
        <v>195</v>
      </c>
      <c r="F3211">
        <v>127.82</v>
      </c>
      <c r="G3211">
        <v>127.82</v>
      </c>
      <c r="H3211" t="s">
        <v>196</v>
      </c>
      <c r="I3211" t="s">
        <v>197</v>
      </c>
      <c r="J3211">
        <v>127.82</v>
      </c>
      <c r="K3211">
        <v>127.82</v>
      </c>
      <c r="L3211" t="s">
        <v>458</v>
      </c>
      <c r="M3211" t="s">
        <v>198</v>
      </c>
      <c r="N3211" t="s">
        <v>199</v>
      </c>
      <c r="O3211">
        <v>0</v>
      </c>
      <c r="P3211" t="s">
        <v>200</v>
      </c>
      <c r="Q3211">
        <v>56797</v>
      </c>
      <c r="R3211" t="s">
        <v>201</v>
      </c>
      <c r="S3211" t="s">
        <v>202</v>
      </c>
      <c r="T3211" t="s">
        <v>203</v>
      </c>
      <c r="U3211" t="s">
        <v>4826</v>
      </c>
      <c r="V3211" t="s">
        <v>4827</v>
      </c>
      <c r="W3211" t="s">
        <v>658</v>
      </c>
    </row>
    <row r="3212" spans="1:23" x14ac:dyDescent="0.25">
      <c r="A3212" s="15">
        <v>43364</v>
      </c>
      <c r="B3212" t="s">
        <v>403</v>
      </c>
      <c r="C3212" t="s">
        <v>194</v>
      </c>
      <c r="E3212" t="s">
        <v>195</v>
      </c>
      <c r="F3212">
        <v>244.8</v>
      </c>
      <c r="G3212">
        <v>244.8</v>
      </c>
      <c r="H3212" t="s">
        <v>196</v>
      </c>
      <c r="I3212" t="s">
        <v>197</v>
      </c>
      <c r="J3212">
        <v>244.8</v>
      </c>
      <c r="K3212">
        <v>244.8</v>
      </c>
      <c r="L3212" t="s">
        <v>403</v>
      </c>
      <c r="M3212" t="s">
        <v>198</v>
      </c>
      <c r="N3212" t="s">
        <v>199</v>
      </c>
      <c r="O3212">
        <v>0</v>
      </c>
      <c r="P3212" t="s">
        <v>200</v>
      </c>
      <c r="Q3212">
        <v>56831</v>
      </c>
      <c r="R3212" t="s">
        <v>201</v>
      </c>
      <c r="S3212" t="s">
        <v>202</v>
      </c>
      <c r="T3212" t="s">
        <v>203</v>
      </c>
      <c r="U3212" t="s">
        <v>4828</v>
      </c>
      <c r="V3212" t="s">
        <v>4829</v>
      </c>
      <c r="W3212" t="s">
        <v>658</v>
      </c>
    </row>
    <row r="3213" spans="1:23" x14ac:dyDescent="0.25">
      <c r="A3213" s="15">
        <v>43364</v>
      </c>
      <c r="B3213" t="s">
        <v>403</v>
      </c>
      <c r="C3213" t="s">
        <v>207</v>
      </c>
      <c r="E3213" t="s">
        <v>195</v>
      </c>
      <c r="F3213">
        <v>244.8</v>
      </c>
      <c r="G3213">
        <v>244.8</v>
      </c>
      <c r="H3213" t="s">
        <v>196</v>
      </c>
      <c r="I3213" t="s">
        <v>197</v>
      </c>
      <c r="J3213">
        <v>244.8</v>
      </c>
      <c r="K3213">
        <v>244.8</v>
      </c>
      <c r="L3213" t="s">
        <v>403</v>
      </c>
      <c r="M3213" t="s">
        <v>198</v>
      </c>
      <c r="N3213" t="s">
        <v>199</v>
      </c>
      <c r="O3213">
        <v>0</v>
      </c>
      <c r="P3213" t="s">
        <v>200</v>
      </c>
      <c r="Q3213">
        <v>56832</v>
      </c>
      <c r="R3213" t="s">
        <v>201</v>
      </c>
      <c r="S3213" t="s">
        <v>202</v>
      </c>
      <c r="T3213" t="s">
        <v>203</v>
      </c>
      <c r="U3213" t="s">
        <v>4830</v>
      </c>
      <c r="V3213" t="s">
        <v>4831</v>
      </c>
      <c r="W3213" t="s">
        <v>658</v>
      </c>
    </row>
    <row r="3214" spans="1:23" x14ac:dyDescent="0.25">
      <c r="A3214" s="15">
        <v>43364</v>
      </c>
      <c r="B3214" t="s">
        <v>403</v>
      </c>
      <c r="C3214" t="s">
        <v>194</v>
      </c>
      <c r="E3214" t="s">
        <v>195</v>
      </c>
      <c r="F3214">
        <v>58.5</v>
      </c>
      <c r="G3214">
        <v>58.5</v>
      </c>
      <c r="H3214" t="s">
        <v>196</v>
      </c>
      <c r="I3214" t="s">
        <v>197</v>
      </c>
      <c r="J3214">
        <v>58.5</v>
      </c>
      <c r="K3214">
        <v>58.5</v>
      </c>
      <c r="L3214" t="s">
        <v>403</v>
      </c>
      <c r="M3214" t="s">
        <v>198</v>
      </c>
      <c r="N3214" t="s">
        <v>199</v>
      </c>
      <c r="O3214">
        <v>0</v>
      </c>
      <c r="P3214" t="s">
        <v>200</v>
      </c>
      <c r="Q3214">
        <v>56834</v>
      </c>
      <c r="R3214" t="s">
        <v>201</v>
      </c>
      <c r="S3214" t="s">
        <v>202</v>
      </c>
      <c r="T3214" t="s">
        <v>203</v>
      </c>
      <c r="U3214" t="s">
        <v>4832</v>
      </c>
      <c r="V3214" t="s">
        <v>4833</v>
      </c>
      <c r="W3214" t="s">
        <v>658</v>
      </c>
    </row>
    <row r="3215" spans="1:23" x14ac:dyDescent="0.25">
      <c r="A3215" s="15">
        <v>43364</v>
      </c>
      <c r="B3215" t="s">
        <v>403</v>
      </c>
      <c r="C3215" t="s">
        <v>207</v>
      </c>
      <c r="E3215" t="s">
        <v>195</v>
      </c>
      <c r="F3215">
        <v>58.5</v>
      </c>
      <c r="G3215">
        <v>58.5</v>
      </c>
      <c r="H3215" t="s">
        <v>196</v>
      </c>
      <c r="I3215" t="s">
        <v>197</v>
      </c>
      <c r="J3215">
        <v>58.5</v>
      </c>
      <c r="K3215">
        <v>58.5</v>
      </c>
      <c r="L3215" t="s">
        <v>403</v>
      </c>
      <c r="M3215" t="s">
        <v>198</v>
      </c>
      <c r="N3215" t="s">
        <v>199</v>
      </c>
      <c r="O3215">
        <v>0</v>
      </c>
      <c r="P3215" t="s">
        <v>200</v>
      </c>
      <c r="Q3215">
        <v>56834</v>
      </c>
      <c r="R3215" t="s">
        <v>201</v>
      </c>
      <c r="S3215" t="s">
        <v>202</v>
      </c>
      <c r="T3215" t="s">
        <v>203</v>
      </c>
      <c r="U3215" t="s">
        <v>4832</v>
      </c>
      <c r="V3215" t="s">
        <v>4833</v>
      </c>
      <c r="W3215" t="s">
        <v>658</v>
      </c>
    </row>
    <row r="3216" spans="1:23" x14ac:dyDescent="0.25">
      <c r="A3216" s="15">
        <v>43365</v>
      </c>
      <c r="B3216" t="s">
        <v>248</v>
      </c>
      <c r="C3216" t="s">
        <v>249</v>
      </c>
      <c r="E3216" t="s">
        <v>195</v>
      </c>
      <c r="F3216">
        <v>2044.07</v>
      </c>
      <c r="G3216">
        <v>2044.07</v>
      </c>
      <c r="H3216" t="s">
        <v>196</v>
      </c>
      <c r="I3216" t="s">
        <v>197</v>
      </c>
      <c r="J3216">
        <v>2044.07</v>
      </c>
      <c r="K3216">
        <v>2044.07</v>
      </c>
      <c r="L3216" t="s">
        <v>248</v>
      </c>
      <c r="M3216" t="s">
        <v>198</v>
      </c>
      <c r="N3216" t="s">
        <v>199</v>
      </c>
      <c r="O3216">
        <v>0</v>
      </c>
      <c r="P3216" t="s">
        <v>200</v>
      </c>
      <c r="Q3216">
        <v>56161</v>
      </c>
      <c r="R3216" t="s">
        <v>201</v>
      </c>
      <c r="S3216" t="s">
        <v>202</v>
      </c>
      <c r="T3216" t="s">
        <v>203</v>
      </c>
      <c r="U3216" t="s">
        <v>4834</v>
      </c>
      <c r="V3216" t="s">
        <v>4835</v>
      </c>
      <c r="W3216" t="s">
        <v>658</v>
      </c>
    </row>
    <row r="3217" spans="1:23" x14ac:dyDescent="0.25">
      <c r="A3217" s="15">
        <v>43365</v>
      </c>
      <c r="B3217" t="s">
        <v>620</v>
      </c>
      <c r="C3217" t="s">
        <v>211</v>
      </c>
      <c r="E3217" t="s">
        <v>195</v>
      </c>
      <c r="F3217">
        <v>692.18</v>
      </c>
      <c r="G3217">
        <v>692.18</v>
      </c>
      <c r="H3217" t="s">
        <v>196</v>
      </c>
      <c r="I3217" t="s">
        <v>197</v>
      </c>
      <c r="J3217">
        <v>692.18</v>
      </c>
      <c r="K3217">
        <v>692.18</v>
      </c>
      <c r="L3217" t="s">
        <v>620</v>
      </c>
      <c r="M3217" t="s">
        <v>198</v>
      </c>
      <c r="N3217" t="s">
        <v>199</v>
      </c>
      <c r="O3217">
        <v>0</v>
      </c>
      <c r="P3217" t="s">
        <v>200</v>
      </c>
      <c r="Q3217">
        <v>56666</v>
      </c>
      <c r="R3217" t="s">
        <v>201</v>
      </c>
      <c r="S3217" t="s">
        <v>202</v>
      </c>
      <c r="T3217" t="s">
        <v>203</v>
      </c>
      <c r="U3217" t="s">
        <v>4836</v>
      </c>
      <c r="V3217" t="s">
        <v>4837</v>
      </c>
      <c r="W3217" t="s">
        <v>658</v>
      </c>
    </row>
    <row r="3218" spans="1:23" x14ac:dyDescent="0.25">
      <c r="A3218" s="15">
        <v>43365</v>
      </c>
      <c r="B3218" t="s">
        <v>285</v>
      </c>
      <c r="C3218" t="s">
        <v>208</v>
      </c>
      <c r="E3218" t="s">
        <v>195</v>
      </c>
      <c r="F3218">
        <v>2622.15</v>
      </c>
      <c r="G3218">
        <v>2622.15</v>
      </c>
      <c r="H3218" t="s">
        <v>196</v>
      </c>
      <c r="I3218" t="s">
        <v>197</v>
      </c>
      <c r="J3218">
        <v>2622.15</v>
      </c>
      <c r="K3218">
        <v>2622.15</v>
      </c>
      <c r="L3218" t="s">
        <v>285</v>
      </c>
      <c r="M3218" t="s">
        <v>198</v>
      </c>
      <c r="N3218" t="s">
        <v>199</v>
      </c>
      <c r="O3218">
        <v>0</v>
      </c>
      <c r="P3218" t="s">
        <v>200</v>
      </c>
      <c r="Q3218">
        <v>56697</v>
      </c>
      <c r="R3218" t="s">
        <v>201</v>
      </c>
      <c r="S3218" t="s">
        <v>202</v>
      </c>
      <c r="T3218" t="s">
        <v>203</v>
      </c>
      <c r="U3218" t="s">
        <v>4838</v>
      </c>
      <c r="V3218" t="s">
        <v>4839</v>
      </c>
      <c r="W3218" t="s">
        <v>658</v>
      </c>
    </row>
    <row r="3219" spans="1:23" x14ac:dyDescent="0.25">
      <c r="A3219" s="15">
        <v>43365</v>
      </c>
      <c r="B3219" t="s">
        <v>285</v>
      </c>
      <c r="C3219" t="s">
        <v>212</v>
      </c>
      <c r="E3219" t="s">
        <v>195</v>
      </c>
      <c r="F3219">
        <v>1846.4</v>
      </c>
      <c r="G3219">
        <v>1846.4</v>
      </c>
      <c r="H3219" t="s">
        <v>196</v>
      </c>
      <c r="I3219" t="s">
        <v>197</v>
      </c>
      <c r="J3219">
        <v>1846.4</v>
      </c>
      <c r="K3219">
        <v>1846.4</v>
      </c>
      <c r="L3219" t="s">
        <v>285</v>
      </c>
      <c r="M3219" t="s">
        <v>198</v>
      </c>
      <c r="N3219" t="s">
        <v>199</v>
      </c>
      <c r="O3219">
        <v>0</v>
      </c>
      <c r="P3219" t="s">
        <v>200</v>
      </c>
      <c r="Q3219">
        <v>56700</v>
      </c>
      <c r="R3219" t="s">
        <v>201</v>
      </c>
      <c r="S3219" t="s">
        <v>202</v>
      </c>
      <c r="T3219" t="s">
        <v>203</v>
      </c>
      <c r="U3219" t="s">
        <v>4840</v>
      </c>
      <c r="V3219" t="s">
        <v>4841</v>
      </c>
      <c r="W3219" t="s">
        <v>658</v>
      </c>
    </row>
    <row r="3220" spans="1:23" x14ac:dyDescent="0.25">
      <c r="A3220" s="15">
        <v>43366</v>
      </c>
      <c r="B3220" t="s">
        <v>1709</v>
      </c>
      <c r="C3220" t="s">
        <v>194</v>
      </c>
      <c r="E3220" t="s">
        <v>195</v>
      </c>
      <c r="F3220">
        <v>728.4</v>
      </c>
      <c r="G3220">
        <v>728.4</v>
      </c>
      <c r="H3220" t="s">
        <v>196</v>
      </c>
      <c r="I3220" t="s">
        <v>197</v>
      </c>
      <c r="J3220">
        <v>728.4</v>
      </c>
      <c r="K3220">
        <v>728.4</v>
      </c>
      <c r="L3220" t="s">
        <v>1709</v>
      </c>
      <c r="M3220" t="s">
        <v>198</v>
      </c>
      <c r="N3220" t="s">
        <v>199</v>
      </c>
      <c r="O3220">
        <v>0</v>
      </c>
      <c r="P3220" t="s">
        <v>200</v>
      </c>
      <c r="Q3220">
        <v>56757</v>
      </c>
      <c r="R3220" t="s">
        <v>201</v>
      </c>
      <c r="S3220" t="s">
        <v>202</v>
      </c>
      <c r="T3220" t="s">
        <v>203</v>
      </c>
      <c r="U3220" t="s">
        <v>4842</v>
      </c>
      <c r="V3220" t="s">
        <v>4843</v>
      </c>
      <c r="W3220" t="s">
        <v>658</v>
      </c>
    </row>
    <row r="3221" spans="1:23" x14ac:dyDescent="0.25">
      <c r="A3221" s="15">
        <v>43367</v>
      </c>
      <c r="B3221" t="s">
        <v>295</v>
      </c>
      <c r="C3221" t="s">
        <v>249</v>
      </c>
      <c r="E3221" t="s">
        <v>195</v>
      </c>
      <c r="F3221">
        <v>300</v>
      </c>
      <c r="G3221">
        <v>300</v>
      </c>
      <c r="H3221" t="s">
        <v>196</v>
      </c>
      <c r="I3221" t="s">
        <v>197</v>
      </c>
      <c r="J3221">
        <v>300</v>
      </c>
      <c r="K3221">
        <v>300</v>
      </c>
      <c r="L3221" t="s">
        <v>295</v>
      </c>
      <c r="M3221" t="s">
        <v>198</v>
      </c>
      <c r="N3221" t="s">
        <v>199</v>
      </c>
      <c r="O3221">
        <v>0</v>
      </c>
      <c r="P3221" t="s">
        <v>200</v>
      </c>
      <c r="Q3221">
        <v>56155</v>
      </c>
      <c r="R3221" t="s">
        <v>201</v>
      </c>
      <c r="S3221" t="s">
        <v>202</v>
      </c>
      <c r="T3221" t="s">
        <v>203</v>
      </c>
      <c r="U3221" t="s">
        <v>4844</v>
      </c>
      <c r="V3221" t="s">
        <v>4845</v>
      </c>
      <c r="W3221" t="s">
        <v>658</v>
      </c>
    </row>
    <row r="3222" spans="1:23" x14ac:dyDescent="0.25">
      <c r="A3222" s="15">
        <v>43367</v>
      </c>
      <c r="B3222" t="s">
        <v>306</v>
      </c>
      <c r="C3222" t="s">
        <v>207</v>
      </c>
      <c r="E3222" t="s">
        <v>195</v>
      </c>
      <c r="F3222">
        <v>28.8</v>
      </c>
      <c r="G3222">
        <v>28.8</v>
      </c>
      <c r="H3222" t="s">
        <v>196</v>
      </c>
      <c r="I3222" t="s">
        <v>197</v>
      </c>
      <c r="J3222">
        <v>28.8</v>
      </c>
      <c r="K3222">
        <v>28.8</v>
      </c>
      <c r="L3222" t="s">
        <v>306</v>
      </c>
      <c r="M3222" t="s">
        <v>198</v>
      </c>
      <c r="N3222" t="s">
        <v>307</v>
      </c>
      <c r="O3222">
        <v>0</v>
      </c>
      <c r="P3222" t="s">
        <v>200</v>
      </c>
      <c r="Q3222">
        <v>56597</v>
      </c>
      <c r="R3222" t="s">
        <v>201</v>
      </c>
      <c r="S3222" t="s">
        <v>202</v>
      </c>
      <c r="T3222" t="s">
        <v>203</v>
      </c>
      <c r="U3222" t="s">
        <v>4846</v>
      </c>
      <c r="V3222" t="s">
        <v>4847</v>
      </c>
      <c r="W3222" t="s">
        <v>658</v>
      </c>
    </row>
    <row r="3223" spans="1:23" x14ac:dyDescent="0.25">
      <c r="A3223" s="15">
        <v>43367</v>
      </c>
      <c r="B3223" t="s">
        <v>458</v>
      </c>
      <c r="C3223" t="s">
        <v>194</v>
      </c>
      <c r="E3223" t="s">
        <v>195</v>
      </c>
      <c r="F3223">
        <v>708.67</v>
      </c>
      <c r="G3223">
        <v>708.67</v>
      </c>
      <c r="H3223" t="s">
        <v>196</v>
      </c>
      <c r="I3223" t="s">
        <v>197</v>
      </c>
      <c r="J3223">
        <v>708.67</v>
      </c>
      <c r="K3223">
        <v>708.67</v>
      </c>
      <c r="L3223" t="s">
        <v>458</v>
      </c>
      <c r="M3223" t="s">
        <v>198</v>
      </c>
      <c r="N3223" t="s">
        <v>199</v>
      </c>
      <c r="O3223">
        <v>0</v>
      </c>
      <c r="P3223" t="s">
        <v>200</v>
      </c>
      <c r="Q3223">
        <v>56778</v>
      </c>
      <c r="R3223" t="s">
        <v>201</v>
      </c>
      <c r="S3223" t="s">
        <v>202</v>
      </c>
      <c r="T3223" t="s">
        <v>203</v>
      </c>
      <c r="U3223" t="s">
        <v>4848</v>
      </c>
      <c r="V3223" t="s">
        <v>4849</v>
      </c>
      <c r="W3223" t="s">
        <v>658</v>
      </c>
    </row>
    <row r="3224" spans="1:23" x14ac:dyDescent="0.25">
      <c r="A3224" s="15">
        <v>43367</v>
      </c>
      <c r="B3224" t="s">
        <v>295</v>
      </c>
      <c r="C3224" t="s">
        <v>194</v>
      </c>
      <c r="E3224" t="s">
        <v>195</v>
      </c>
      <c r="F3224">
        <v>274.8</v>
      </c>
      <c r="G3224">
        <v>274.8</v>
      </c>
      <c r="H3224" t="s">
        <v>196</v>
      </c>
      <c r="I3224" t="s">
        <v>197</v>
      </c>
      <c r="J3224">
        <v>274.8</v>
      </c>
      <c r="K3224">
        <v>274.8</v>
      </c>
      <c r="L3224" t="s">
        <v>295</v>
      </c>
      <c r="M3224" t="s">
        <v>198</v>
      </c>
      <c r="N3224" t="s">
        <v>199</v>
      </c>
      <c r="O3224">
        <v>0</v>
      </c>
      <c r="P3224" t="s">
        <v>200</v>
      </c>
      <c r="Q3224">
        <v>56909</v>
      </c>
      <c r="R3224" t="s">
        <v>201</v>
      </c>
      <c r="S3224" t="s">
        <v>202</v>
      </c>
      <c r="T3224" t="s">
        <v>203</v>
      </c>
      <c r="U3224" t="s">
        <v>4850</v>
      </c>
      <c r="V3224" t="s">
        <v>4851</v>
      </c>
      <c r="W3224" t="s">
        <v>658</v>
      </c>
    </row>
    <row r="3225" spans="1:23" x14ac:dyDescent="0.25">
      <c r="A3225" s="15">
        <v>43368</v>
      </c>
      <c r="B3225" t="s">
        <v>380</v>
      </c>
      <c r="C3225" t="s">
        <v>249</v>
      </c>
      <c r="E3225" t="s">
        <v>195</v>
      </c>
      <c r="F3225">
        <v>100</v>
      </c>
      <c r="G3225">
        <v>100</v>
      </c>
      <c r="H3225" t="s">
        <v>196</v>
      </c>
      <c r="I3225" t="s">
        <v>197</v>
      </c>
      <c r="J3225">
        <v>100</v>
      </c>
      <c r="K3225">
        <v>100</v>
      </c>
      <c r="L3225" t="s">
        <v>380</v>
      </c>
      <c r="M3225" t="s">
        <v>198</v>
      </c>
      <c r="N3225" t="s">
        <v>199</v>
      </c>
      <c r="O3225">
        <v>0</v>
      </c>
      <c r="P3225" t="s">
        <v>200</v>
      </c>
      <c r="Q3225">
        <v>56162</v>
      </c>
      <c r="R3225" t="s">
        <v>201</v>
      </c>
      <c r="S3225" t="s">
        <v>202</v>
      </c>
      <c r="T3225" t="s">
        <v>203</v>
      </c>
      <c r="U3225" t="s">
        <v>4852</v>
      </c>
      <c r="V3225" t="s">
        <v>4853</v>
      </c>
      <c r="W3225" t="s">
        <v>658</v>
      </c>
    </row>
    <row r="3226" spans="1:23" x14ac:dyDescent="0.25">
      <c r="A3226" s="15">
        <v>43368</v>
      </c>
      <c r="B3226" t="s">
        <v>544</v>
      </c>
      <c r="C3226" t="s">
        <v>207</v>
      </c>
      <c r="E3226" t="s">
        <v>195</v>
      </c>
      <c r="F3226">
        <v>60.06</v>
      </c>
      <c r="G3226">
        <v>60.06</v>
      </c>
      <c r="H3226" t="s">
        <v>196</v>
      </c>
      <c r="I3226" t="s">
        <v>197</v>
      </c>
      <c r="J3226">
        <v>60.06</v>
      </c>
      <c r="K3226">
        <v>60.06</v>
      </c>
      <c r="L3226" t="s">
        <v>544</v>
      </c>
      <c r="M3226" t="s">
        <v>198</v>
      </c>
      <c r="N3226" t="s">
        <v>199</v>
      </c>
      <c r="O3226">
        <v>0</v>
      </c>
      <c r="P3226" t="s">
        <v>200</v>
      </c>
      <c r="Q3226">
        <v>56166</v>
      </c>
      <c r="R3226" t="s">
        <v>201</v>
      </c>
      <c r="S3226" t="s">
        <v>202</v>
      </c>
      <c r="T3226" t="s">
        <v>203</v>
      </c>
      <c r="U3226" t="s">
        <v>4854</v>
      </c>
      <c r="V3226" t="s">
        <v>4855</v>
      </c>
      <c r="W3226" t="s">
        <v>658</v>
      </c>
    </row>
    <row r="3227" spans="1:23" x14ac:dyDescent="0.25">
      <c r="A3227" s="15">
        <v>43369</v>
      </c>
      <c r="B3227" t="s">
        <v>225</v>
      </c>
      <c r="C3227" t="s">
        <v>194</v>
      </c>
      <c r="E3227" t="s">
        <v>195</v>
      </c>
      <c r="F3227">
        <v>90.5</v>
      </c>
      <c r="G3227">
        <v>90.5</v>
      </c>
      <c r="H3227" t="s">
        <v>196</v>
      </c>
      <c r="I3227" t="s">
        <v>197</v>
      </c>
      <c r="J3227">
        <v>90.5</v>
      </c>
      <c r="K3227">
        <v>90.5</v>
      </c>
      <c r="L3227" t="s">
        <v>225</v>
      </c>
      <c r="M3227" t="s">
        <v>198</v>
      </c>
      <c r="N3227" t="s">
        <v>199</v>
      </c>
      <c r="O3227">
        <v>0</v>
      </c>
      <c r="P3227" t="s">
        <v>200</v>
      </c>
      <c r="Q3227">
        <v>56781</v>
      </c>
      <c r="R3227" t="s">
        <v>201</v>
      </c>
      <c r="S3227" t="s">
        <v>202</v>
      </c>
      <c r="T3227" t="s">
        <v>203</v>
      </c>
      <c r="U3227" t="s">
        <v>4856</v>
      </c>
      <c r="V3227" t="s">
        <v>4857</v>
      </c>
      <c r="W3227" t="s">
        <v>658</v>
      </c>
    </row>
    <row r="3228" spans="1:23" x14ac:dyDescent="0.25">
      <c r="A3228" s="15">
        <v>43369</v>
      </c>
      <c r="B3228" t="s">
        <v>225</v>
      </c>
      <c r="C3228" t="s">
        <v>194</v>
      </c>
      <c r="E3228" t="s">
        <v>195</v>
      </c>
      <c r="F3228">
        <v>28</v>
      </c>
      <c r="G3228">
        <v>28</v>
      </c>
      <c r="H3228" t="s">
        <v>196</v>
      </c>
      <c r="I3228" t="s">
        <v>197</v>
      </c>
      <c r="J3228">
        <v>28</v>
      </c>
      <c r="K3228">
        <v>28</v>
      </c>
      <c r="L3228" t="s">
        <v>225</v>
      </c>
      <c r="M3228" t="s">
        <v>198</v>
      </c>
      <c r="N3228" t="s">
        <v>199</v>
      </c>
      <c r="O3228">
        <v>0</v>
      </c>
      <c r="P3228" t="s">
        <v>200</v>
      </c>
      <c r="Q3228">
        <v>56782</v>
      </c>
      <c r="R3228" t="s">
        <v>201</v>
      </c>
      <c r="S3228" t="s">
        <v>202</v>
      </c>
      <c r="T3228" t="s">
        <v>203</v>
      </c>
      <c r="U3228" t="s">
        <v>4858</v>
      </c>
      <c r="V3228" t="s">
        <v>4859</v>
      </c>
      <c r="W3228" t="s">
        <v>658</v>
      </c>
    </row>
    <row r="3229" spans="1:23" x14ac:dyDescent="0.25">
      <c r="A3229" s="15">
        <v>43369</v>
      </c>
      <c r="B3229" t="s">
        <v>225</v>
      </c>
      <c r="C3229" t="s">
        <v>194</v>
      </c>
      <c r="E3229" t="s">
        <v>195</v>
      </c>
      <c r="F3229">
        <v>26.51</v>
      </c>
      <c r="G3229">
        <v>26.51</v>
      </c>
      <c r="H3229" t="s">
        <v>196</v>
      </c>
      <c r="I3229" t="s">
        <v>197</v>
      </c>
      <c r="J3229">
        <v>26.51</v>
      </c>
      <c r="K3229">
        <v>26.51</v>
      </c>
      <c r="L3229" t="s">
        <v>225</v>
      </c>
      <c r="M3229" t="s">
        <v>198</v>
      </c>
      <c r="N3229" t="s">
        <v>199</v>
      </c>
      <c r="O3229">
        <v>0</v>
      </c>
      <c r="P3229" t="s">
        <v>200</v>
      </c>
      <c r="Q3229">
        <v>56783</v>
      </c>
      <c r="R3229" t="s">
        <v>201</v>
      </c>
      <c r="S3229" t="s">
        <v>202</v>
      </c>
      <c r="T3229" t="s">
        <v>203</v>
      </c>
      <c r="U3229" t="s">
        <v>4860</v>
      </c>
      <c r="V3229" t="s">
        <v>4861</v>
      </c>
      <c r="W3229" t="s">
        <v>658</v>
      </c>
    </row>
    <row r="3230" spans="1:23" x14ac:dyDescent="0.25">
      <c r="A3230" s="15">
        <v>43369</v>
      </c>
      <c r="B3230" t="s">
        <v>225</v>
      </c>
      <c r="C3230" t="s">
        <v>194</v>
      </c>
      <c r="E3230" t="s">
        <v>195</v>
      </c>
      <c r="F3230">
        <v>96.43</v>
      </c>
      <c r="G3230">
        <v>96.43</v>
      </c>
      <c r="H3230" t="s">
        <v>196</v>
      </c>
      <c r="I3230" t="s">
        <v>197</v>
      </c>
      <c r="J3230">
        <v>96.43</v>
      </c>
      <c r="K3230">
        <v>96.43</v>
      </c>
      <c r="L3230" t="s">
        <v>225</v>
      </c>
      <c r="M3230" t="s">
        <v>198</v>
      </c>
      <c r="N3230" t="s">
        <v>199</v>
      </c>
      <c r="O3230">
        <v>0</v>
      </c>
      <c r="P3230" t="s">
        <v>200</v>
      </c>
      <c r="Q3230">
        <v>56784</v>
      </c>
      <c r="R3230" t="s">
        <v>201</v>
      </c>
      <c r="S3230" t="s">
        <v>202</v>
      </c>
      <c r="T3230" t="s">
        <v>203</v>
      </c>
      <c r="U3230" t="s">
        <v>4862</v>
      </c>
      <c r="V3230" t="s">
        <v>4863</v>
      </c>
      <c r="W3230" t="s">
        <v>658</v>
      </c>
    </row>
    <row r="3231" spans="1:23" x14ac:dyDescent="0.25">
      <c r="A3231" s="15">
        <v>43370</v>
      </c>
      <c r="B3231" t="s">
        <v>253</v>
      </c>
      <c r="C3231" t="s">
        <v>208</v>
      </c>
      <c r="E3231" t="s">
        <v>195</v>
      </c>
      <c r="F3231">
        <v>1800</v>
      </c>
      <c r="G3231">
        <v>1800</v>
      </c>
      <c r="H3231" t="s">
        <v>196</v>
      </c>
      <c r="I3231" t="s">
        <v>197</v>
      </c>
      <c r="J3231">
        <v>1800</v>
      </c>
      <c r="K3231">
        <v>1800</v>
      </c>
      <c r="L3231" t="s">
        <v>253</v>
      </c>
      <c r="M3231" t="s">
        <v>198</v>
      </c>
      <c r="N3231" t="s">
        <v>199</v>
      </c>
      <c r="O3231">
        <v>0</v>
      </c>
      <c r="P3231" t="s">
        <v>200</v>
      </c>
      <c r="Q3231">
        <v>56164</v>
      </c>
      <c r="R3231" t="s">
        <v>201</v>
      </c>
      <c r="S3231" t="s">
        <v>202</v>
      </c>
      <c r="T3231" t="s">
        <v>203</v>
      </c>
      <c r="U3231" t="s">
        <v>4864</v>
      </c>
      <c r="V3231" t="s">
        <v>4865</v>
      </c>
      <c r="W3231" t="s">
        <v>658</v>
      </c>
    </row>
    <row r="3232" spans="1:23" x14ac:dyDescent="0.25">
      <c r="A3232" s="15">
        <v>43370</v>
      </c>
      <c r="B3232" t="s">
        <v>480</v>
      </c>
      <c r="C3232" t="s">
        <v>208</v>
      </c>
      <c r="E3232" t="s">
        <v>195</v>
      </c>
      <c r="F3232">
        <v>350</v>
      </c>
      <c r="G3232">
        <v>350</v>
      </c>
      <c r="H3232" t="s">
        <v>196</v>
      </c>
      <c r="I3232" t="s">
        <v>197</v>
      </c>
      <c r="J3232">
        <v>350</v>
      </c>
      <c r="K3232">
        <v>350</v>
      </c>
      <c r="L3232" t="s">
        <v>480</v>
      </c>
      <c r="M3232" t="s">
        <v>198</v>
      </c>
      <c r="N3232" t="s">
        <v>199</v>
      </c>
      <c r="O3232">
        <v>0</v>
      </c>
      <c r="P3232" t="s">
        <v>200</v>
      </c>
      <c r="Q3232">
        <v>56165</v>
      </c>
      <c r="R3232" t="s">
        <v>201</v>
      </c>
      <c r="S3232" t="s">
        <v>202</v>
      </c>
      <c r="T3232" t="s">
        <v>203</v>
      </c>
      <c r="U3232" t="s">
        <v>4864</v>
      </c>
      <c r="V3232" t="s">
        <v>4866</v>
      </c>
      <c r="W3232" t="s">
        <v>658</v>
      </c>
    </row>
    <row r="3233" spans="1:23" x14ac:dyDescent="0.25">
      <c r="A3233" s="15">
        <v>43370</v>
      </c>
      <c r="B3233" t="s">
        <v>244</v>
      </c>
      <c r="C3233" t="s">
        <v>211</v>
      </c>
      <c r="E3233" t="s">
        <v>195</v>
      </c>
      <c r="F3233">
        <v>170</v>
      </c>
      <c r="G3233">
        <v>170</v>
      </c>
      <c r="H3233" t="s">
        <v>196</v>
      </c>
      <c r="I3233" t="s">
        <v>197</v>
      </c>
      <c r="J3233">
        <v>170</v>
      </c>
      <c r="K3233">
        <v>170</v>
      </c>
      <c r="L3233" t="s">
        <v>244</v>
      </c>
      <c r="M3233" t="s">
        <v>198</v>
      </c>
      <c r="N3233" t="s">
        <v>276</v>
      </c>
      <c r="O3233">
        <v>0</v>
      </c>
      <c r="P3233" t="s">
        <v>200</v>
      </c>
      <c r="Q3233">
        <v>56179</v>
      </c>
      <c r="R3233" t="s">
        <v>201</v>
      </c>
      <c r="S3233" t="s">
        <v>202</v>
      </c>
      <c r="T3233" t="s">
        <v>203</v>
      </c>
      <c r="U3233" t="s">
        <v>4867</v>
      </c>
      <c r="V3233" t="s">
        <v>4868</v>
      </c>
      <c r="W3233" t="s">
        <v>658</v>
      </c>
    </row>
    <row r="3234" spans="1:23" x14ac:dyDescent="0.25">
      <c r="A3234" s="15">
        <v>43370</v>
      </c>
      <c r="B3234" t="s">
        <v>193</v>
      </c>
      <c r="C3234" t="s">
        <v>211</v>
      </c>
      <c r="E3234" t="s">
        <v>195</v>
      </c>
      <c r="F3234">
        <v>22.98</v>
      </c>
      <c r="G3234">
        <v>22.98</v>
      </c>
      <c r="H3234" t="s">
        <v>196</v>
      </c>
      <c r="I3234" t="s">
        <v>197</v>
      </c>
      <c r="J3234">
        <v>22.98</v>
      </c>
      <c r="K3234">
        <v>22.98</v>
      </c>
      <c r="L3234" t="s">
        <v>193</v>
      </c>
      <c r="M3234" t="s">
        <v>198</v>
      </c>
      <c r="N3234" t="s">
        <v>276</v>
      </c>
      <c r="O3234">
        <v>0</v>
      </c>
      <c r="P3234" t="s">
        <v>200</v>
      </c>
      <c r="Q3234">
        <v>56180</v>
      </c>
      <c r="R3234" t="s">
        <v>201</v>
      </c>
      <c r="S3234" t="s">
        <v>202</v>
      </c>
      <c r="T3234" t="s">
        <v>203</v>
      </c>
      <c r="U3234" t="s">
        <v>4867</v>
      </c>
      <c r="V3234" t="s">
        <v>4869</v>
      </c>
      <c r="W3234" t="s">
        <v>658</v>
      </c>
    </row>
    <row r="3235" spans="1:23" x14ac:dyDescent="0.25">
      <c r="A3235" s="15">
        <v>43370</v>
      </c>
      <c r="B3235" t="s">
        <v>228</v>
      </c>
      <c r="C3235" t="s">
        <v>211</v>
      </c>
      <c r="E3235" t="s">
        <v>195</v>
      </c>
      <c r="F3235">
        <v>70.56</v>
      </c>
      <c r="G3235">
        <v>70.56</v>
      </c>
      <c r="H3235" t="s">
        <v>196</v>
      </c>
      <c r="I3235" t="s">
        <v>197</v>
      </c>
      <c r="J3235">
        <v>70.56</v>
      </c>
      <c r="K3235">
        <v>70.56</v>
      </c>
      <c r="L3235" t="s">
        <v>228</v>
      </c>
      <c r="M3235" t="s">
        <v>198</v>
      </c>
      <c r="N3235" t="s">
        <v>199</v>
      </c>
      <c r="O3235">
        <v>0</v>
      </c>
      <c r="P3235" t="s">
        <v>200</v>
      </c>
      <c r="Q3235">
        <v>56667</v>
      </c>
      <c r="R3235" t="s">
        <v>201</v>
      </c>
      <c r="S3235" t="s">
        <v>202</v>
      </c>
      <c r="T3235" t="s">
        <v>203</v>
      </c>
      <c r="U3235" t="s">
        <v>4870</v>
      </c>
      <c r="V3235" t="s">
        <v>4871</v>
      </c>
      <c r="W3235" t="s">
        <v>658</v>
      </c>
    </row>
    <row r="3236" spans="1:23" x14ac:dyDescent="0.25">
      <c r="A3236" s="15">
        <v>43370</v>
      </c>
      <c r="B3236" t="s">
        <v>228</v>
      </c>
      <c r="C3236" t="s">
        <v>208</v>
      </c>
      <c r="E3236" t="s">
        <v>195</v>
      </c>
      <c r="F3236">
        <v>80</v>
      </c>
      <c r="G3236">
        <v>80</v>
      </c>
      <c r="H3236" t="s">
        <v>196</v>
      </c>
      <c r="I3236" t="s">
        <v>197</v>
      </c>
      <c r="J3236">
        <v>80</v>
      </c>
      <c r="K3236">
        <v>80</v>
      </c>
      <c r="L3236" t="s">
        <v>228</v>
      </c>
      <c r="M3236" t="s">
        <v>198</v>
      </c>
      <c r="N3236" t="s">
        <v>199</v>
      </c>
      <c r="O3236">
        <v>0</v>
      </c>
      <c r="P3236" t="s">
        <v>200</v>
      </c>
      <c r="Q3236">
        <v>56689</v>
      </c>
      <c r="R3236" t="s">
        <v>201</v>
      </c>
      <c r="S3236" t="s">
        <v>202</v>
      </c>
      <c r="T3236" t="s">
        <v>203</v>
      </c>
      <c r="U3236" t="s">
        <v>4872</v>
      </c>
      <c r="V3236" t="s">
        <v>4873</v>
      </c>
      <c r="W3236" t="s">
        <v>658</v>
      </c>
    </row>
    <row r="3237" spans="1:23" x14ac:dyDescent="0.25">
      <c r="A3237" s="15">
        <v>43370</v>
      </c>
      <c r="B3237" t="s">
        <v>228</v>
      </c>
      <c r="C3237" t="s">
        <v>208</v>
      </c>
      <c r="E3237" t="s">
        <v>195</v>
      </c>
      <c r="F3237">
        <v>341</v>
      </c>
      <c r="G3237">
        <v>341</v>
      </c>
      <c r="H3237" t="s">
        <v>196</v>
      </c>
      <c r="I3237" t="s">
        <v>197</v>
      </c>
      <c r="J3237">
        <v>341</v>
      </c>
      <c r="K3237">
        <v>341</v>
      </c>
      <c r="L3237" t="s">
        <v>228</v>
      </c>
      <c r="M3237" t="s">
        <v>198</v>
      </c>
      <c r="N3237" t="s">
        <v>199</v>
      </c>
      <c r="O3237">
        <v>0</v>
      </c>
      <c r="P3237" t="s">
        <v>200</v>
      </c>
      <c r="Q3237">
        <v>56691</v>
      </c>
      <c r="R3237" t="s">
        <v>201</v>
      </c>
      <c r="S3237" t="s">
        <v>202</v>
      </c>
      <c r="T3237" t="s">
        <v>203</v>
      </c>
      <c r="U3237" t="s">
        <v>4874</v>
      </c>
      <c r="V3237" t="s">
        <v>4875</v>
      </c>
      <c r="W3237" t="s">
        <v>658</v>
      </c>
    </row>
    <row r="3238" spans="1:23" x14ac:dyDescent="0.25">
      <c r="A3238" s="15">
        <v>43370</v>
      </c>
      <c r="B3238" t="s">
        <v>228</v>
      </c>
      <c r="C3238" t="s">
        <v>208</v>
      </c>
      <c r="E3238" t="s">
        <v>195</v>
      </c>
      <c r="F3238">
        <v>-489.6</v>
      </c>
      <c r="G3238">
        <v>489.6</v>
      </c>
      <c r="H3238" t="s">
        <v>217</v>
      </c>
      <c r="I3238" t="s">
        <v>218</v>
      </c>
      <c r="J3238">
        <v>489.6</v>
      </c>
      <c r="K3238">
        <v>-489.6</v>
      </c>
      <c r="L3238" t="s">
        <v>228</v>
      </c>
      <c r="M3238" t="s">
        <v>198</v>
      </c>
      <c r="N3238" t="s">
        <v>199</v>
      </c>
      <c r="O3238">
        <v>0</v>
      </c>
      <c r="P3238" t="s">
        <v>200</v>
      </c>
      <c r="Q3238">
        <v>56692</v>
      </c>
      <c r="R3238" t="s">
        <v>201</v>
      </c>
      <c r="S3238" t="s">
        <v>202</v>
      </c>
      <c r="T3238" t="s">
        <v>203</v>
      </c>
      <c r="U3238" t="s">
        <v>4876</v>
      </c>
      <c r="V3238" t="s">
        <v>4877</v>
      </c>
      <c r="W3238" t="s">
        <v>658</v>
      </c>
    </row>
    <row r="3239" spans="1:23" x14ac:dyDescent="0.25">
      <c r="A3239" s="15">
        <v>43370</v>
      </c>
      <c r="B3239" t="s">
        <v>228</v>
      </c>
      <c r="C3239" t="s">
        <v>212</v>
      </c>
      <c r="E3239" t="s">
        <v>195</v>
      </c>
      <c r="F3239">
        <v>5933.36</v>
      </c>
      <c r="G3239">
        <v>5933.36</v>
      </c>
      <c r="H3239" t="s">
        <v>196</v>
      </c>
      <c r="I3239" t="s">
        <v>197</v>
      </c>
      <c r="J3239">
        <v>5933.36</v>
      </c>
      <c r="K3239">
        <v>5933.36</v>
      </c>
      <c r="L3239" t="s">
        <v>228</v>
      </c>
      <c r="M3239" t="s">
        <v>198</v>
      </c>
      <c r="N3239" t="s">
        <v>199</v>
      </c>
      <c r="O3239">
        <v>0</v>
      </c>
      <c r="P3239" t="s">
        <v>200</v>
      </c>
      <c r="Q3239">
        <v>56708</v>
      </c>
      <c r="R3239" t="s">
        <v>201</v>
      </c>
      <c r="S3239" t="s">
        <v>202</v>
      </c>
      <c r="T3239" t="s">
        <v>203</v>
      </c>
      <c r="U3239" t="s">
        <v>4878</v>
      </c>
      <c r="V3239" t="s">
        <v>4879</v>
      </c>
      <c r="W3239" t="s">
        <v>658</v>
      </c>
    </row>
    <row r="3240" spans="1:23" x14ac:dyDescent="0.25">
      <c r="A3240" s="15">
        <v>43370</v>
      </c>
      <c r="B3240" t="s">
        <v>1258</v>
      </c>
      <c r="C3240" t="s">
        <v>211</v>
      </c>
      <c r="E3240" t="s">
        <v>195</v>
      </c>
      <c r="F3240">
        <v>50.48</v>
      </c>
      <c r="G3240">
        <v>50.48</v>
      </c>
      <c r="H3240" t="s">
        <v>196</v>
      </c>
      <c r="I3240" t="s">
        <v>197</v>
      </c>
      <c r="J3240">
        <v>50.48</v>
      </c>
      <c r="K3240">
        <v>50.48</v>
      </c>
      <c r="L3240" t="s">
        <v>1258</v>
      </c>
      <c r="M3240" t="s">
        <v>198</v>
      </c>
      <c r="N3240" t="s">
        <v>199</v>
      </c>
      <c r="O3240">
        <v>0</v>
      </c>
      <c r="P3240" t="s">
        <v>200</v>
      </c>
      <c r="Q3240">
        <v>56731</v>
      </c>
      <c r="R3240" t="s">
        <v>201</v>
      </c>
      <c r="S3240" t="s">
        <v>202</v>
      </c>
      <c r="T3240" t="s">
        <v>203</v>
      </c>
      <c r="U3240" t="s">
        <v>4880</v>
      </c>
      <c r="V3240" t="s">
        <v>4881</v>
      </c>
      <c r="W3240" t="s">
        <v>658</v>
      </c>
    </row>
    <row r="3241" spans="1:23" x14ac:dyDescent="0.25">
      <c r="A3241" s="15">
        <v>43370</v>
      </c>
      <c r="B3241" t="s">
        <v>225</v>
      </c>
      <c r="C3241" t="s">
        <v>194</v>
      </c>
      <c r="E3241" t="s">
        <v>195</v>
      </c>
      <c r="F3241">
        <v>315</v>
      </c>
      <c r="G3241">
        <v>315</v>
      </c>
      <c r="H3241" t="s">
        <v>196</v>
      </c>
      <c r="I3241" t="s">
        <v>197</v>
      </c>
      <c r="J3241">
        <v>315</v>
      </c>
      <c r="K3241">
        <v>315</v>
      </c>
      <c r="L3241" t="s">
        <v>225</v>
      </c>
      <c r="M3241" t="s">
        <v>198</v>
      </c>
      <c r="N3241" t="s">
        <v>199</v>
      </c>
      <c r="O3241">
        <v>0</v>
      </c>
      <c r="P3241" t="s">
        <v>200</v>
      </c>
      <c r="Q3241">
        <v>56780</v>
      </c>
      <c r="R3241" t="s">
        <v>201</v>
      </c>
      <c r="S3241" t="s">
        <v>202</v>
      </c>
      <c r="T3241" t="s">
        <v>203</v>
      </c>
      <c r="U3241" t="s">
        <v>4882</v>
      </c>
      <c r="V3241" t="s">
        <v>4883</v>
      </c>
      <c r="W3241" t="s">
        <v>658</v>
      </c>
    </row>
    <row r="3242" spans="1:23" x14ac:dyDescent="0.25">
      <c r="A3242" s="15">
        <v>43370</v>
      </c>
      <c r="B3242" t="s">
        <v>3824</v>
      </c>
      <c r="C3242" t="s">
        <v>208</v>
      </c>
      <c r="E3242" t="s">
        <v>195</v>
      </c>
      <c r="F3242">
        <v>264.29000000000002</v>
      </c>
      <c r="G3242">
        <v>264.29000000000002</v>
      </c>
      <c r="H3242" t="s">
        <v>196</v>
      </c>
      <c r="I3242" t="s">
        <v>197</v>
      </c>
      <c r="J3242">
        <v>264.29000000000002</v>
      </c>
      <c r="K3242">
        <v>264.29000000000002</v>
      </c>
      <c r="L3242" t="s">
        <v>3824</v>
      </c>
      <c r="M3242" t="s">
        <v>198</v>
      </c>
      <c r="N3242" t="s">
        <v>199</v>
      </c>
      <c r="O3242">
        <v>0</v>
      </c>
      <c r="P3242" t="s">
        <v>200</v>
      </c>
      <c r="Q3242">
        <v>56798</v>
      </c>
      <c r="R3242" t="s">
        <v>201</v>
      </c>
      <c r="S3242" t="s">
        <v>202</v>
      </c>
      <c r="T3242" t="s">
        <v>203</v>
      </c>
      <c r="U3242" t="s">
        <v>4884</v>
      </c>
      <c r="V3242" t="s">
        <v>4885</v>
      </c>
      <c r="W3242" t="s">
        <v>658</v>
      </c>
    </row>
    <row r="3243" spans="1:23" x14ac:dyDescent="0.25">
      <c r="A3243" s="15">
        <v>43370</v>
      </c>
      <c r="B3243" t="s">
        <v>3824</v>
      </c>
      <c r="C3243" t="s">
        <v>194</v>
      </c>
      <c r="E3243" t="s">
        <v>195</v>
      </c>
      <c r="F3243">
        <v>317.14</v>
      </c>
      <c r="G3243">
        <v>317.14</v>
      </c>
      <c r="H3243" t="s">
        <v>196</v>
      </c>
      <c r="I3243" t="s">
        <v>197</v>
      </c>
      <c r="J3243">
        <v>317.14</v>
      </c>
      <c r="K3243">
        <v>317.14</v>
      </c>
      <c r="L3243" t="s">
        <v>3824</v>
      </c>
      <c r="M3243" t="s">
        <v>198</v>
      </c>
      <c r="N3243" t="s">
        <v>199</v>
      </c>
      <c r="O3243">
        <v>0</v>
      </c>
      <c r="P3243" t="s">
        <v>200</v>
      </c>
      <c r="Q3243">
        <v>56799</v>
      </c>
      <c r="R3243" t="s">
        <v>201</v>
      </c>
      <c r="S3243" t="s">
        <v>202</v>
      </c>
      <c r="T3243" t="s">
        <v>203</v>
      </c>
      <c r="U3243" t="s">
        <v>4884</v>
      </c>
      <c r="V3243" t="s">
        <v>4886</v>
      </c>
      <c r="W3243" t="s">
        <v>658</v>
      </c>
    </row>
    <row r="3244" spans="1:23" x14ac:dyDescent="0.25">
      <c r="A3244" s="15">
        <v>43370</v>
      </c>
      <c r="B3244" t="s">
        <v>3824</v>
      </c>
      <c r="C3244" t="s">
        <v>211</v>
      </c>
      <c r="E3244" t="s">
        <v>195</v>
      </c>
      <c r="F3244">
        <v>264.29000000000002</v>
      </c>
      <c r="G3244">
        <v>264.29000000000002</v>
      </c>
      <c r="H3244" t="s">
        <v>196</v>
      </c>
      <c r="I3244" t="s">
        <v>197</v>
      </c>
      <c r="J3244">
        <v>264.29000000000002</v>
      </c>
      <c r="K3244">
        <v>264.29000000000002</v>
      </c>
      <c r="L3244" t="s">
        <v>3824</v>
      </c>
      <c r="M3244" t="s">
        <v>198</v>
      </c>
      <c r="N3244" t="s">
        <v>199</v>
      </c>
      <c r="O3244">
        <v>0</v>
      </c>
      <c r="P3244" t="s">
        <v>200</v>
      </c>
      <c r="Q3244">
        <v>56798</v>
      </c>
      <c r="R3244" t="s">
        <v>201</v>
      </c>
      <c r="S3244" t="s">
        <v>202</v>
      </c>
      <c r="T3244" t="s">
        <v>203</v>
      </c>
      <c r="U3244" t="s">
        <v>4884</v>
      </c>
      <c r="V3244" t="s">
        <v>4885</v>
      </c>
      <c r="W3244" t="s">
        <v>658</v>
      </c>
    </row>
    <row r="3245" spans="1:23" x14ac:dyDescent="0.25">
      <c r="A3245" s="15">
        <v>43370</v>
      </c>
      <c r="B3245" t="s">
        <v>3824</v>
      </c>
      <c r="C3245" t="s">
        <v>212</v>
      </c>
      <c r="E3245" t="s">
        <v>195</v>
      </c>
      <c r="F3245">
        <v>264.29000000000002</v>
      </c>
      <c r="G3245">
        <v>264.29000000000002</v>
      </c>
      <c r="H3245" t="s">
        <v>196</v>
      </c>
      <c r="I3245" t="s">
        <v>197</v>
      </c>
      <c r="J3245">
        <v>264.29000000000002</v>
      </c>
      <c r="K3245">
        <v>264.29000000000002</v>
      </c>
      <c r="L3245" t="s">
        <v>3824</v>
      </c>
      <c r="M3245" t="s">
        <v>198</v>
      </c>
      <c r="N3245" t="s">
        <v>199</v>
      </c>
      <c r="O3245">
        <v>0</v>
      </c>
      <c r="P3245" t="s">
        <v>200</v>
      </c>
      <c r="Q3245">
        <v>56798</v>
      </c>
      <c r="R3245" t="s">
        <v>201</v>
      </c>
      <c r="S3245" t="s">
        <v>202</v>
      </c>
      <c r="T3245" t="s">
        <v>203</v>
      </c>
      <c r="U3245" t="s">
        <v>4884</v>
      </c>
      <c r="V3245" t="s">
        <v>4885</v>
      </c>
      <c r="W3245" t="s">
        <v>658</v>
      </c>
    </row>
    <row r="3246" spans="1:23" x14ac:dyDescent="0.25">
      <c r="A3246" s="15">
        <v>43370</v>
      </c>
      <c r="B3246" t="s">
        <v>3824</v>
      </c>
      <c r="C3246" t="s">
        <v>207</v>
      </c>
      <c r="E3246" t="s">
        <v>195</v>
      </c>
      <c r="F3246">
        <v>317.14</v>
      </c>
      <c r="G3246">
        <v>317.14</v>
      </c>
      <c r="H3246" t="s">
        <v>196</v>
      </c>
      <c r="I3246" t="s">
        <v>197</v>
      </c>
      <c r="J3246">
        <v>317.14</v>
      </c>
      <c r="K3246">
        <v>317.14</v>
      </c>
      <c r="L3246" t="s">
        <v>3824</v>
      </c>
      <c r="M3246" t="s">
        <v>198</v>
      </c>
      <c r="N3246" t="s">
        <v>199</v>
      </c>
      <c r="O3246">
        <v>0</v>
      </c>
      <c r="P3246" t="s">
        <v>200</v>
      </c>
      <c r="Q3246">
        <v>56799</v>
      </c>
      <c r="R3246" t="s">
        <v>201</v>
      </c>
      <c r="S3246" t="s">
        <v>202</v>
      </c>
      <c r="T3246" t="s">
        <v>203</v>
      </c>
      <c r="U3246" t="s">
        <v>4884</v>
      </c>
      <c r="V3246" t="s">
        <v>4886</v>
      </c>
      <c r="W3246" t="s">
        <v>658</v>
      </c>
    </row>
    <row r="3247" spans="1:23" x14ac:dyDescent="0.25">
      <c r="A3247" s="15">
        <v>43370</v>
      </c>
      <c r="B3247" t="s">
        <v>380</v>
      </c>
      <c r="C3247" t="s">
        <v>194</v>
      </c>
      <c r="E3247" t="s">
        <v>195</v>
      </c>
      <c r="F3247">
        <v>8.01</v>
      </c>
      <c r="G3247">
        <v>8.01</v>
      </c>
      <c r="H3247" t="s">
        <v>196</v>
      </c>
      <c r="I3247" t="s">
        <v>197</v>
      </c>
      <c r="J3247">
        <v>8.01</v>
      </c>
      <c r="K3247">
        <v>8.01</v>
      </c>
      <c r="L3247" t="s">
        <v>380</v>
      </c>
      <c r="M3247" t="s">
        <v>198</v>
      </c>
      <c r="N3247" t="s">
        <v>199</v>
      </c>
      <c r="O3247">
        <v>0</v>
      </c>
      <c r="P3247" t="s">
        <v>200</v>
      </c>
      <c r="Q3247">
        <v>56882</v>
      </c>
      <c r="R3247" t="s">
        <v>201</v>
      </c>
      <c r="S3247" t="s">
        <v>202</v>
      </c>
      <c r="T3247" t="s">
        <v>203</v>
      </c>
      <c r="U3247" t="s">
        <v>4887</v>
      </c>
      <c r="V3247" t="s">
        <v>4888</v>
      </c>
      <c r="W3247" t="s">
        <v>658</v>
      </c>
    </row>
    <row r="3248" spans="1:23" x14ac:dyDescent="0.25">
      <c r="A3248" s="15">
        <v>43370</v>
      </c>
      <c r="B3248" t="s">
        <v>544</v>
      </c>
      <c r="C3248" t="s">
        <v>194</v>
      </c>
      <c r="E3248" t="s">
        <v>195</v>
      </c>
      <c r="F3248">
        <v>52.27</v>
      </c>
      <c r="G3248">
        <v>52.27</v>
      </c>
      <c r="H3248" t="s">
        <v>196</v>
      </c>
      <c r="I3248" t="s">
        <v>197</v>
      </c>
      <c r="J3248">
        <v>52.27</v>
      </c>
      <c r="K3248">
        <v>52.27</v>
      </c>
      <c r="L3248" t="s">
        <v>544</v>
      </c>
      <c r="M3248" t="s">
        <v>198</v>
      </c>
      <c r="N3248" t="s">
        <v>199</v>
      </c>
      <c r="O3248">
        <v>0</v>
      </c>
      <c r="P3248" t="s">
        <v>200</v>
      </c>
      <c r="Q3248">
        <v>56883</v>
      </c>
      <c r="R3248" t="s">
        <v>201</v>
      </c>
      <c r="S3248" t="s">
        <v>202</v>
      </c>
      <c r="T3248" t="s">
        <v>203</v>
      </c>
      <c r="U3248" t="s">
        <v>4887</v>
      </c>
      <c r="V3248" t="s">
        <v>4889</v>
      </c>
      <c r="W3248" t="s">
        <v>658</v>
      </c>
    </row>
    <row r="3249" spans="1:23" x14ac:dyDescent="0.25">
      <c r="A3249" s="15">
        <v>43370</v>
      </c>
      <c r="B3249" t="s">
        <v>225</v>
      </c>
      <c r="C3249" t="s">
        <v>194</v>
      </c>
      <c r="E3249" t="s">
        <v>195</v>
      </c>
      <c r="F3249">
        <v>402.92</v>
      </c>
      <c r="G3249">
        <v>402.92</v>
      </c>
      <c r="H3249" t="s">
        <v>196</v>
      </c>
      <c r="I3249" t="s">
        <v>197</v>
      </c>
      <c r="J3249">
        <v>402.92</v>
      </c>
      <c r="K3249">
        <v>402.92</v>
      </c>
      <c r="L3249" t="s">
        <v>225</v>
      </c>
      <c r="M3249" t="s">
        <v>198</v>
      </c>
      <c r="N3249" t="s">
        <v>199</v>
      </c>
      <c r="O3249">
        <v>0</v>
      </c>
      <c r="P3249" t="s">
        <v>200</v>
      </c>
      <c r="Q3249">
        <v>57527</v>
      </c>
      <c r="R3249" t="s">
        <v>201</v>
      </c>
      <c r="S3249" t="s">
        <v>202</v>
      </c>
      <c r="T3249" t="s">
        <v>203</v>
      </c>
      <c r="U3249" t="s">
        <v>4890</v>
      </c>
      <c r="V3249" t="s">
        <v>4891</v>
      </c>
      <c r="W3249" t="s">
        <v>658</v>
      </c>
    </row>
    <row r="3250" spans="1:23" x14ac:dyDescent="0.25">
      <c r="A3250" s="15">
        <v>43371</v>
      </c>
      <c r="B3250" t="s">
        <v>213</v>
      </c>
      <c r="C3250" t="s">
        <v>194</v>
      </c>
      <c r="E3250" t="s">
        <v>195</v>
      </c>
      <c r="F3250">
        <v>4.45</v>
      </c>
      <c r="G3250">
        <v>4.45</v>
      </c>
      <c r="H3250" t="s">
        <v>196</v>
      </c>
      <c r="I3250" t="s">
        <v>197</v>
      </c>
      <c r="J3250">
        <v>4.45</v>
      </c>
      <c r="K3250">
        <v>4.45</v>
      </c>
      <c r="L3250" t="s">
        <v>213</v>
      </c>
      <c r="M3250" t="s">
        <v>198</v>
      </c>
      <c r="N3250" t="s">
        <v>316</v>
      </c>
      <c r="O3250">
        <v>0</v>
      </c>
      <c r="P3250" t="s">
        <v>200</v>
      </c>
      <c r="Q3250">
        <v>56633</v>
      </c>
      <c r="R3250" t="s">
        <v>201</v>
      </c>
      <c r="S3250" t="s">
        <v>202</v>
      </c>
      <c r="T3250" t="s">
        <v>203</v>
      </c>
      <c r="U3250" t="s">
        <v>4892</v>
      </c>
      <c r="V3250" t="s">
        <v>4893</v>
      </c>
      <c r="W3250" t="s">
        <v>658</v>
      </c>
    </row>
    <row r="3251" spans="1:23" x14ac:dyDescent="0.25">
      <c r="A3251" s="15">
        <v>43371</v>
      </c>
      <c r="B3251" t="s">
        <v>213</v>
      </c>
      <c r="C3251" t="s">
        <v>207</v>
      </c>
      <c r="E3251" t="s">
        <v>195</v>
      </c>
      <c r="F3251">
        <v>4.45</v>
      </c>
      <c r="G3251">
        <v>4.45</v>
      </c>
      <c r="H3251" t="s">
        <v>196</v>
      </c>
      <c r="I3251" t="s">
        <v>197</v>
      </c>
      <c r="J3251">
        <v>4.45</v>
      </c>
      <c r="K3251">
        <v>4.45</v>
      </c>
      <c r="L3251" t="s">
        <v>213</v>
      </c>
      <c r="M3251" t="s">
        <v>198</v>
      </c>
      <c r="N3251" t="s">
        <v>316</v>
      </c>
      <c r="O3251">
        <v>0</v>
      </c>
      <c r="P3251" t="s">
        <v>200</v>
      </c>
      <c r="Q3251">
        <v>56633</v>
      </c>
      <c r="R3251" t="s">
        <v>201</v>
      </c>
      <c r="S3251" t="s">
        <v>202</v>
      </c>
      <c r="T3251" t="s">
        <v>203</v>
      </c>
      <c r="U3251" t="s">
        <v>4892</v>
      </c>
      <c r="V3251" t="s">
        <v>4893</v>
      </c>
      <c r="W3251" t="s">
        <v>658</v>
      </c>
    </row>
    <row r="3252" spans="1:23" x14ac:dyDescent="0.25">
      <c r="A3252" s="15">
        <v>43371</v>
      </c>
      <c r="B3252" t="s">
        <v>193</v>
      </c>
      <c r="C3252" t="s">
        <v>194</v>
      </c>
      <c r="E3252" t="s">
        <v>195</v>
      </c>
      <c r="F3252">
        <v>428.57</v>
      </c>
      <c r="G3252">
        <v>428.57</v>
      </c>
      <c r="H3252" t="s">
        <v>196</v>
      </c>
      <c r="I3252" t="s">
        <v>197</v>
      </c>
      <c r="J3252">
        <v>428.57</v>
      </c>
      <c r="K3252">
        <v>428.57</v>
      </c>
      <c r="L3252" t="s">
        <v>193</v>
      </c>
      <c r="M3252" t="s">
        <v>198</v>
      </c>
      <c r="N3252" t="s">
        <v>199</v>
      </c>
      <c r="O3252">
        <v>0</v>
      </c>
      <c r="P3252" t="s">
        <v>200</v>
      </c>
      <c r="Q3252">
        <v>56636</v>
      </c>
      <c r="R3252" t="s">
        <v>201</v>
      </c>
      <c r="S3252" t="s">
        <v>202</v>
      </c>
      <c r="T3252" t="s">
        <v>203</v>
      </c>
      <c r="U3252" t="s">
        <v>4894</v>
      </c>
      <c r="V3252" t="s">
        <v>4895</v>
      </c>
      <c r="W3252" t="s">
        <v>658</v>
      </c>
    </row>
    <row r="3253" spans="1:23" x14ac:dyDescent="0.25">
      <c r="A3253" s="15">
        <v>43371</v>
      </c>
      <c r="B3253" t="s">
        <v>193</v>
      </c>
      <c r="C3253" t="s">
        <v>207</v>
      </c>
      <c r="E3253" t="s">
        <v>195</v>
      </c>
      <c r="F3253">
        <v>428.57</v>
      </c>
      <c r="G3253">
        <v>428.57</v>
      </c>
      <c r="H3253" t="s">
        <v>196</v>
      </c>
      <c r="I3253" t="s">
        <v>197</v>
      </c>
      <c r="J3253">
        <v>428.57</v>
      </c>
      <c r="K3253">
        <v>428.57</v>
      </c>
      <c r="L3253" t="s">
        <v>193</v>
      </c>
      <c r="M3253" t="s">
        <v>198</v>
      </c>
      <c r="N3253" t="s">
        <v>199</v>
      </c>
      <c r="O3253">
        <v>0</v>
      </c>
      <c r="P3253" t="s">
        <v>200</v>
      </c>
      <c r="Q3253">
        <v>56636</v>
      </c>
      <c r="R3253" t="s">
        <v>201</v>
      </c>
      <c r="S3253" t="s">
        <v>202</v>
      </c>
      <c r="T3253" t="s">
        <v>203</v>
      </c>
      <c r="U3253" t="s">
        <v>4894</v>
      </c>
      <c r="V3253" t="s">
        <v>4895</v>
      </c>
      <c r="W3253" t="s">
        <v>658</v>
      </c>
    </row>
    <row r="3254" spans="1:23" x14ac:dyDescent="0.25">
      <c r="A3254" s="15">
        <v>43371</v>
      </c>
      <c r="B3254" t="s">
        <v>193</v>
      </c>
      <c r="C3254" t="s">
        <v>208</v>
      </c>
      <c r="E3254" t="s">
        <v>195</v>
      </c>
      <c r="F3254">
        <v>428.58</v>
      </c>
      <c r="G3254">
        <v>428.58</v>
      </c>
      <c r="H3254" t="s">
        <v>196</v>
      </c>
      <c r="I3254" t="s">
        <v>197</v>
      </c>
      <c r="J3254">
        <v>428.58</v>
      </c>
      <c r="K3254">
        <v>428.58</v>
      </c>
      <c r="L3254" t="s">
        <v>193</v>
      </c>
      <c r="M3254" t="s">
        <v>198</v>
      </c>
      <c r="N3254" t="s">
        <v>199</v>
      </c>
      <c r="O3254">
        <v>0</v>
      </c>
      <c r="P3254" t="s">
        <v>200</v>
      </c>
      <c r="Q3254">
        <v>56636</v>
      </c>
      <c r="R3254" t="s">
        <v>201</v>
      </c>
      <c r="S3254" t="s">
        <v>202</v>
      </c>
      <c r="T3254" t="s">
        <v>203</v>
      </c>
      <c r="U3254" t="s">
        <v>4894</v>
      </c>
      <c r="V3254" t="s">
        <v>4895</v>
      </c>
      <c r="W3254" t="s">
        <v>658</v>
      </c>
    </row>
    <row r="3255" spans="1:23" x14ac:dyDescent="0.25">
      <c r="A3255" s="15">
        <v>43371</v>
      </c>
      <c r="B3255" t="s">
        <v>193</v>
      </c>
      <c r="C3255" t="s">
        <v>211</v>
      </c>
      <c r="E3255" t="s">
        <v>195</v>
      </c>
      <c r="F3255">
        <v>428.57</v>
      </c>
      <c r="G3255">
        <v>428.57</v>
      </c>
      <c r="H3255" t="s">
        <v>196</v>
      </c>
      <c r="I3255" t="s">
        <v>197</v>
      </c>
      <c r="J3255">
        <v>428.57</v>
      </c>
      <c r="K3255">
        <v>428.57</v>
      </c>
      <c r="L3255" t="s">
        <v>193</v>
      </c>
      <c r="M3255" t="s">
        <v>198</v>
      </c>
      <c r="N3255" t="s">
        <v>199</v>
      </c>
      <c r="O3255">
        <v>0</v>
      </c>
      <c r="P3255" t="s">
        <v>200</v>
      </c>
      <c r="Q3255">
        <v>56636</v>
      </c>
      <c r="R3255" t="s">
        <v>201</v>
      </c>
      <c r="S3255" t="s">
        <v>202</v>
      </c>
      <c r="T3255" t="s">
        <v>203</v>
      </c>
      <c r="U3255" t="s">
        <v>4894</v>
      </c>
      <c r="V3255" t="s">
        <v>4895</v>
      </c>
      <c r="W3255" t="s">
        <v>658</v>
      </c>
    </row>
    <row r="3256" spans="1:23" x14ac:dyDescent="0.25">
      <c r="A3256" s="15">
        <v>43371</v>
      </c>
      <c r="B3256" t="s">
        <v>193</v>
      </c>
      <c r="C3256" t="s">
        <v>212</v>
      </c>
      <c r="E3256" t="s">
        <v>195</v>
      </c>
      <c r="F3256">
        <v>428.57</v>
      </c>
      <c r="G3256">
        <v>428.57</v>
      </c>
      <c r="H3256" t="s">
        <v>196</v>
      </c>
      <c r="I3256" t="s">
        <v>197</v>
      </c>
      <c r="J3256">
        <v>428.57</v>
      </c>
      <c r="K3256">
        <v>428.57</v>
      </c>
      <c r="L3256" t="s">
        <v>193</v>
      </c>
      <c r="M3256" t="s">
        <v>198</v>
      </c>
      <c r="N3256" t="s">
        <v>199</v>
      </c>
      <c r="O3256">
        <v>0</v>
      </c>
      <c r="P3256" t="s">
        <v>200</v>
      </c>
      <c r="Q3256">
        <v>56636</v>
      </c>
      <c r="R3256" t="s">
        <v>201</v>
      </c>
      <c r="S3256" t="s">
        <v>202</v>
      </c>
      <c r="T3256" t="s">
        <v>203</v>
      </c>
      <c r="U3256" t="s">
        <v>4894</v>
      </c>
      <c r="V3256" t="s">
        <v>4895</v>
      </c>
      <c r="W3256" t="s">
        <v>658</v>
      </c>
    </row>
    <row r="3257" spans="1:23" x14ac:dyDescent="0.25">
      <c r="A3257" s="15">
        <v>43371</v>
      </c>
      <c r="B3257" t="s">
        <v>306</v>
      </c>
      <c r="C3257" t="s">
        <v>208</v>
      </c>
      <c r="E3257" t="s">
        <v>195</v>
      </c>
      <c r="F3257">
        <v>9.6</v>
      </c>
      <c r="G3257">
        <v>9.6</v>
      </c>
      <c r="H3257" t="s">
        <v>196</v>
      </c>
      <c r="I3257" t="s">
        <v>197</v>
      </c>
      <c r="J3257">
        <v>9.6</v>
      </c>
      <c r="K3257">
        <v>9.6</v>
      </c>
      <c r="L3257" t="s">
        <v>306</v>
      </c>
      <c r="M3257" t="s">
        <v>198</v>
      </c>
      <c r="N3257" t="s">
        <v>307</v>
      </c>
      <c r="O3257">
        <v>0</v>
      </c>
      <c r="P3257" t="s">
        <v>200</v>
      </c>
      <c r="Q3257">
        <v>56638</v>
      </c>
      <c r="R3257" t="s">
        <v>201</v>
      </c>
      <c r="S3257" t="s">
        <v>202</v>
      </c>
      <c r="T3257" t="s">
        <v>203</v>
      </c>
      <c r="U3257" t="s">
        <v>4896</v>
      </c>
      <c r="V3257" t="s">
        <v>4897</v>
      </c>
      <c r="W3257" t="s">
        <v>658</v>
      </c>
    </row>
    <row r="3258" spans="1:23" x14ac:dyDescent="0.25">
      <c r="A3258" s="15">
        <v>43371</v>
      </c>
      <c r="B3258" t="s">
        <v>306</v>
      </c>
      <c r="C3258" t="s">
        <v>208</v>
      </c>
      <c r="E3258" t="s">
        <v>195</v>
      </c>
      <c r="F3258">
        <v>14.85</v>
      </c>
      <c r="G3258">
        <v>14.85</v>
      </c>
      <c r="H3258" t="s">
        <v>196</v>
      </c>
      <c r="I3258" t="s">
        <v>197</v>
      </c>
      <c r="J3258">
        <v>14.85</v>
      </c>
      <c r="K3258">
        <v>14.85</v>
      </c>
      <c r="L3258" t="s">
        <v>306</v>
      </c>
      <c r="M3258" t="s">
        <v>198</v>
      </c>
      <c r="N3258" t="s">
        <v>307</v>
      </c>
      <c r="O3258">
        <v>0</v>
      </c>
      <c r="P3258" t="s">
        <v>200</v>
      </c>
      <c r="Q3258">
        <v>56661</v>
      </c>
      <c r="R3258" t="s">
        <v>201</v>
      </c>
      <c r="S3258" t="s">
        <v>202</v>
      </c>
      <c r="T3258" t="s">
        <v>203</v>
      </c>
      <c r="U3258" t="s">
        <v>4898</v>
      </c>
      <c r="V3258" t="s">
        <v>4899</v>
      </c>
      <c r="W3258" t="s">
        <v>658</v>
      </c>
    </row>
    <row r="3259" spans="1:23" x14ac:dyDescent="0.25">
      <c r="A3259" s="15">
        <v>43371</v>
      </c>
      <c r="B3259" t="s">
        <v>228</v>
      </c>
      <c r="C3259" t="s">
        <v>208</v>
      </c>
      <c r="E3259" t="s">
        <v>195</v>
      </c>
      <c r="F3259">
        <v>-46.75</v>
      </c>
      <c r="G3259">
        <v>46.75</v>
      </c>
      <c r="H3259" t="s">
        <v>217</v>
      </c>
      <c r="I3259" t="s">
        <v>218</v>
      </c>
      <c r="J3259">
        <v>46.75</v>
      </c>
      <c r="K3259">
        <v>-46.75</v>
      </c>
      <c r="L3259" t="s">
        <v>228</v>
      </c>
      <c r="M3259" t="s">
        <v>198</v>
      </c>
      <c r="N3259" t="s">
        <v>199</v>
      </c>
      <c r="O3259">
        <v>0</v>
      </c>
      <c r="P3259" t="s">
        <v>200</v>
      </c>
      <c r="Q3259">
        <v>56673</v>
      </c>
      <c r="R3259" t="s">
        <v>201</v>
      </c>
      <c r="S3259" t="s">
        <v>202</v>
      </c>
      <c r="T3259" t="s">
        <v>203</v>
      </c>
      <c r="U3259" t="s">
        <v>4900</v>
      </c>
      <c r="V3259" t="s">
        <v>4901</v>
      </c>
      <c r="W3259" t="s">
        <v>658</v>
      </c>
    </row>
    <row r="3260" spans="1:23" x14ac:dyDescent="0.25">
      <c r="A3260" s="15">
        <v>43371</v>
      </c>
      <c r="B3260" t="s">
        <v>228</v>
      </c>
      <c r="C3260" t="s">
        <v>208</v>
      </c>
      <c r="E3260" t="s">
        <v>195</v>
      </c>
      <c r="F3260">
        <v>700.2</v>
      </c>
      <c r="G3260">
        <v>700.2</v>
      </c>
      <c r="H3260" t="s">
        <v>196</v>
      </c>
      <c r="I3260" t="s">
        <v>197</v>
      </c>
      <c r="J3260">
        <v>700.2</v>
      </c>
      <c r="K3260">
        <v>700.2</v>
      </c>
      <c r="L3260" t="s">
        <v>228</v>
      </c>
      <c r="M3260" t="s">
        <v>198</v>
      </c>
      <c r="N3260" t="s">
        <v>199</v>
      </c>
      <c r="O3260">
        <v>0</v>
      </c>
      <c r="P3260" t="s">
        <v>200</v>
      </c>
      <c r="Q3260">
        <v>56676</v>
      </c>
      <c r="R3260" t="s">
        <v>201</v>
      </c>
      <c r="S3260" t="s">
        <v>202</v>
      </c>
      <c r="T3260" t="s">
        <v>203</v>
      </c>
      <c r="U3260" t="s">
        <v>4902</v>
      </c>
      <c r="V3260" t="s">
        <v>4903</v>
      </c>
      <c r="W3260" t="s">
        <v>658</v>
      </c>
    </row>
    <row r="3261" spans="1:23" x14ac:dyDescent="0.25">
      <c r="A3261" s="15">
        <v>43371</v>
      </c>
      <c r="B3261" t="s">
        <v>228</v>
      </c>
      <c r="C3261" t="s">
        <v>208</v>
      </c>
      <c r="E3261" t="s">
        <v>195</v>
      </c>
      <c r="F3261">
        <v>9.9</v>
      </c>
      <c r="G3261">
        <v>9.9</v>
      </c>
      <c r="H3261" t="s">
        <v>196</v>
      </c>
      <c r="I3261" t="s">
        <v>197</v>
      </c>
      <c r="J3261">
        <v>9.9</v>
      </c>
      <c r="K3261">
        <v>9.9</v>
      </c>
      <c r="L3261" t="s">
        <v>228</v>
      </c>
      <c r="M3261" t="s">
        <v>198</v>
      </c>
      <c r="N3261" t="s">
        <v>199</v>
      </c>
      <c r="O3261">
        <v>0</v>
      </c>
      <c r="P3261" t="s">
        <v>200</v>
      </c>
      <c r="Q3261">
        <v>56677</v>
      </c>
      <c r="R3261" t="s">
        <v>201</v>
      </c>
      <c r="S3261" t="s">
        <v>202</v>
      </c>
      <c r="T3261" t="s">
        <v>203</v>
      </c>
      <c r="U3261" t="s">
        <v>4904</v>
      </c>
      <c r="V3261" t="s">
        <v>4905</v>
      </c>
      <c r="W3261" t="s">
        <v>658</v>
      </c>
    </row>
    <row r="3262" spans="1:23" x14ac:dyDescent="0.25">
      <c r="A3262" s="15">
        <v>43371</v>
      </c>
      <c r="B3262" t="s">
        <v>228</v>
      </c>
      <c r="C3262" t="s">
        <v>208</v>
      </c>
      <c r="E3262" t="s">
        <v>195</v>
      </c>
      <c r="F3262">
        <v>103.86</v>
      </c>
      <c r="G3262">
        <v>103.86</v>
      </c>
      <c r="H3262" t="s">
        <v>196</v>
      </c>
      <c r="I3262" t="s">
        <v>197</v>
      </c>
      <c r="J3262">
        <v>103.86</v>
      </c>
      <c r="K3262">
        <v>103.86</v>
      </c>
      <c r="L3262" t="s">
        <v>228</v>
      </c>
      <c r="M3262" t="s">
        <v>198</v>
      </c>
      <c r="N3262" t="s">
        <v>199</v>
      </c>
      <c r="O3262">
        <v>0</v>
      </c>
      <c r="P3262" t="s">
        <v>200</v>
      </c>
      <c r="Q3262">
        <v>56686</v>
      </c>
      <c r="R3262" t="s">
        <v>201</v>
      </c>
      <c r="S3262" t="s">
        <v>202</v>
      </c>
      <c r="T3262" t="s">
        <v>203</v>
      </c>
      <c r="U3262" t="s">
        <v>4906</v>
      </c>
      <c r="V3262" t="s">
        <v>4907</v>
      </c>
      <c r="W3262" t="s">
        <v>658</v>
      </c>
    </row>
    <row r="3263" spans="1:23" x14ac:dyDescent="0.25">
      <c r="A3263" s="15">
        <v>43371</v>
      </c>
      <c r="B3263" t="s">
        <v>285</v>
      </c>
      <c r="C3263" t="s">
        <v>208</v>
      </c>
      <c r="E3263" t="s">
        <v>195</v>
      </c>
      <c r="F3263">
        <v>162.33000000000001</v>
      </c>
      <c r="G3263">
        <v>162.33000000000001</v>
      </c>
      <c r="H3263" t="s">
        <v>196</v>
      </c>
      <c r="I3263" t="s">
        <v>197</v>
      </c>
      <c r="J3263">
        <v>162.33000000000001</v>
      </c>
      <c r="K3263">
        <v>162.33000000000001</v>
      </c>
      <c r="L3263" t="s">
        <v>285</v>
      </c>
      <c r="M3263" t="s">
        <v>198</v>
      </c>
      <c r="N3263" t="s">
        <v>199</v>
      </c>
      <c r="O3263">
        <v>0</v>
      </c>
      <c r="P3263" t="s">
        <v>200</v>
      </c>
      <c r="Q3263">
        <v>56688</v>
      </c>
      <c r="R3263" t="s">
        <v>201</v>
      </c>
      <c r="S3263" t="s">
        <v>202</v>
      </c>
      <c r="T3263" t="s">
        <v>203</v>
      </c>
      <c r="U3263" t="s">
        <v>4908</v>
      </c>
      <c r="V3263" t="s">
        <v>4909</v>
      </c>
      <c r="W3263" t="s">
        <v>658</v>
      </c>
    </row>
    <row r="3264" spans="1:23" x14ac:dyDescent="0.25">
      <c r="A3264" s="15">
        <v>43371</v>
      </c>
      <c r="B3264" t="s">
        <v>228</v>
      </c>
      <c r="C3264" t="s">
        <v>208</v>
      </c>
      <c r="E3264" t="s">
        <v>195</v>
      </c>
      <c r="F3264">
        <v>51</v>
      </c>
      <c r="G3264">
        <v>51</v>
      </c>
      <c r="H3264" t="s">
        <v>196</v>
      </c>
      <c r="I3264" t="s">
        <v>197</v>
      </c>
      <c r="J3264">
        <v>51</v>
      </c>
      <c r="K3264">
        <v>51</v>
      </c>
      <c r="L3264" t="s">
        <v>228</v>
      </c>
      <c r="M3264" t="s">
        <v>198</v>
      </c>
      <c r="N3264" t="s">
        <v>199</v>
      </c>
      <c r="O3264">
        <v>0</v>
      </c>
      <c r="P3264" t="s">
        <v>200</v>
      </c>
      <c r="Q3264">
        <v>56695</v>
      </c>
      <c r="R3264" t="s">
        <v>201</v>
      </c>
      <c r="S3264" t="s">
        <v>202</v>
      </c>
      <c r="T3264" t="s">
        <v>203</v>
      </c>
      <c r="U3264" t="s">
        <v>4910</v>
      </c>
      <c r="V3264" t="s">
        <v>4911</v>
      </c>
      <c r="W3264" t="s">
        <v>658</v>
      </c>
    </row>
    <row r="3265" spans="1:23" x14ac:dyDescent="0.25">
      <c r="A3265" s="15">
        <v>43371</v>
      </c>
      <c r="B3265" t="s">
        <v>228</v>
      </c>
      <c r="C3265" t="s">
        <v>208</v>
      </c>
      <c r="E3265" t="s">
        <v>195</v>
      </c>
      <c r="F3265">
        <v>490.8</v>
      </c>
      <c r="G3265">
        <v>490.8</v>
      </c>
      <c r="H3265" t="s">
        <v>196</v>
      </c>
      <c r="I3265" t="s">
        <v>197</v>
      </c>
      <c r="J3265">
        <v>490.8</v>
      </c>
      <c r="K3265">
        <v>490.8</v>
      </c>
      <c r="L3265" t="s">
        <v>228</v>
      </c>
      <c r="M3265" t="s">
        <v>198</v>
      </c>
      <c r="N3265" t="s">
        <v>199</v>
      </c>
      <c r="O3265">
        <v>0</v>
      </c>
      <c r="P3265" t="s">
        <v>200</v>
      </c>
      <c r="Q3265">
        <v>56704</v>
      </c>
      <c r="R3265" t="s">
        <v>201</v>
      </c>
      <c r="S3265" t="s">
        <v>202</v>
      </c>
      <c r="T3265" t="s">
        <v>203</v>
      </c>
      <c r="U3265" t="s">
        <v>4912</v>
      </c>
      <c r="V3265" t="s">
        <v>4913</v>
      </c>
      <c r="W3265" t="s">
        <v>658</v>
      </c>
    </row>
    <row r="3266" spans="1:23" x14ac:dyDescent="0.25">
      <c r="A3266" s="15">
        <v>43371</v>
      </c>
      <c r="B3266" t="s">
        <v>228</v>
      </c>
      <c r="C3266" t="s">
        <v>208</v>
      </c>
      <c r="E3266" t="s">
        <v>195</v>
      </c>
      <c r="F3266">
        <v>46.64</v>
      </c>
      <c r="G3266">
        <v>46.64</v>
      </c>
      <c r="H3266" t="s">
        <v>196</v>
      </c>
      <c r="I3266" t="s">
        <v>197</v>
      </c>
      <c r="J3266">
        <v>46.64</v>
      </c>
      <c r="K3266">
        <v>46.64</v>
      </c>
      <c r="L3266" t="s">
        <v>228</v>
      </c>
      <c r="M3266" t="s">
        <v>198</v>
      </c>
      <c r="N3266" t="s">
        <v>199</v>
      </c>
      <c r="O3266">
        <v>0</v>
      </c>
      <c r="P3266" t="s">
        <v>200</v>
      </c>
      <c r="Q3266">
        <v>56705</v>
      </c>
      <c r="R3266" t="s">
        <v>201</v>
      </c>
      <c r="S3266" t="s">
        <v>202</v>
      </c>
      <c r="T3266" t="s">
        <v>203</v>
      </c>
      <c r="U3266" t="s">
        <v>4914</v>
      </c>
      <c r="V3266" t="s">
        <v>4915</v>
      </c>
      <c r="W3266" t="s">
        <v>658</v>
      </c>
    </row>
    <row r="3267" spans="1:23" x14ac:dyDescent="0.25">
      <c r="A3267" s="15">
        <v>43371</v>
      </c>
      <c r="B3267" t="s">
        <v>228</v>
      </c>
      <c r="C3267" t="s">
        <v>212</v>
      </c>
      <c r="E3267" t="s">
        <v>195</v>
      </c>
      <c r="F3267">
        <v>-93.5</v>
      </c>
      <c r="G3267">
        <v>93.5</v>
      </c>
      <c r="H3267" t="s">
        <v>217</v>
      </c>
      <c r="I3267" t="s">
        <v>218</v>
      </c>
      <c r="J3267">
        <v>93.5</v>
      </c>
      <c r="K3267">
        <v>-93.5</v>
      </c>
      <c r="L3267" t="s">
        <v>228</v>
      </c>
      <c r="M3267" t="s">
        <v>198</v>
      </c>
      <c r="N3267" t="s">
        <v>199</v>
      </c>
      <c r="O3267">
        <v>0</v>
      </c>
      <c r="P3267" t="s">
        <v>200</v>
      </c>
      <c r="Q3267">
        <v>56711</v>
      </c>
      <c r="R3267" t="s">
        <v>201</v>
      </c>
      <c r="S3267" t="s">
        <v>202</v>
      </c>
      <c r="T3267" t="s">
        <v>203</v>
      </c>
      <c r="U3267" t="s">
        <v>4916</v>
      </c>
      <c r="V3267" t="s">
        <v>4917</v>
      </c>
      <c r="W3267" t="s">
        <v>658</v>
      </c>
    </row>
    <row r="3268" spans="1:23" x14ac:dyDescent="0.25">
      <c r="A3268" s="15">
        <v>43371</v>
      </c>
      <c r="B3268" t="s">
        <v>228</v>
      </c>
      <c r="C3268" t="s">
        <v>212</v>
      </c>
      <c r="E3268" t="s">
        <v>195</v>
      </c>
      <c r="F3268">
        <v>402.95</v>
      </c>
      <c r="G3268">
        <v>402.95</v>
      </c>
      <c r="H3268" t="s">
        <v>196</v>
      </c>
      <c r="I3268" t="s">
        <v>197</v>
      </c>
      <c r="J3268">
        <v>402.95</v>
      </c>
      <c r="K3268">
        <v>402.95</v>
      </c>
      <c r="L3268" t="s">
        <v>228</v>
      </c>
      <c r="M3268" t="s">
        <v>198</v>
      </c>
      <c r="N3268" t="s">
        <v>199</v>
      </c>
      <c r="O3268">
        <v>0</v>
      </c>
      <c r="P3268" t="s">
        <v>200</v>
      </c>
      <c r="Q3268">
        <v>56712</v>
      </c>
      <c r="R3268" t="s">
        <v>201</v>
      </c>
      <c r="S3268" t="s">
        <v>202</v>
      </c>
      <c r="T3268" t="s">
        <v>203</v>
      </c>
      <c r="U3268" t="s">
        <v>4918</v>
      </c>
      <c r="V3268" t="s">
        <v>4919</v>
      </c>
      <c r="W3268" t="s">
        <v>658</v>
      </c>
    </row>
    <row r="3269" spans="1:23" x14ac:dyDescent="0.25">
      <c r="A3269" s="15">
        <v>43371</v>
      </c>
      <c r="B3269" t="s">
        <v>216</v>
      </c>
      <c r="C3269" t="s">
        <v>208</v>
      </c>
      <c r="E3269" t="s">
        <v>195</v>
      </c>
      <c r="F3269">
        <v>237.51</v>
      </c>
      <c r="G3269">
        <v>237.51</v>
      </c>
      <c r="H3269" t="s">
        <v>196</v>
      </c>
      <c r="I3269" t="s">
        <v>197</v>
      </c>
      <c r="J3269">
        <v>237.51</v>
      </c>
      <c r="K3269">
        <v>237.51</v>
      </c>
      <c r="L3269" t="s">
        <v>216</v>
      </c>
      <c r="M3269" t="s">
        <v>198</v>
      </c>
      <c r="N3269" t="s">
        <v>199</v>
      </c>
      <c r="O3269">
        <v>0</v>
      </c>
      <c r="P3269" t="s">
        <v>200</v>
      </c>
      <c r="Q3269">
        <v>56729</v>
      </c>
      <c r="R3269" t="s">
        <v>201</v>
      </c>
      <c r="S3269" t="s">
        <v>202</v>
      </c>
      <c r="T3269" t="s">
        <v>203</v>
      </c>
      <c r="U3269" t="s">
        <v>4920</v>
      </c>
      <c r="V3269" t="s">
        <v>4921</v>
      </c>
      <c r="W3269" t="s">
        <v>658</v>
      </c>
    </row>
    <row r="3270" spans="1:23" x14ac:dyDescent="0.25">
      <c r="A3270" s="15">
        <v>43371</v>
      </c>
      <c r="B3270" t="s">
        <v>216</v>
      </c>
      <c r="C3270" t="s">
        <v>208</v>
      </c>
      <c r="E3270" t="s">
        <v>195</v>
      </c>
      <c r="F3270">
        <v>4.0199999999999996</v>
      </c>
      <c r="G3270">
        <v>4.0199999999999996</v>
      </c>
      <c r="H3270" t="s">
        <v>196</v>
      </c>
      <c r="I3270" t="s">
        <v>197</v>
      </c>
      <c r="J3270">
        <v>4.0199999999999996</v>
      </c>
      <c r="K3270">
        <v>4.0199999999999996</v>
      </c>
      <c r="L3270" t="s">
        <v>216</v>
      </c>
      <c r="M3270" t="s">
        <v>198</v>
      </c>
      <c r="N3270" t="s">
        <v>199</v>
      </c>
      <c r="O3270">
        <v>0</v>
      </c>
      <c r="P3270" t="s">
        <v>200</v>
      </c>
      <c r="Q3270">
        <v>56730</v>
      </c>
      <c r="R3270" t="s">
        <v>201</v>
      </c>
      <c r="S3270" t="s">
        <v>202</v>
      </c>
      <c r="T3270" t="s">
        <v>203</v>
      </c>
      <c r="U3270" t="s">
        <v>4920</v>
      </c>
      <c r="V3270" t="s">
        <v>4922</v>
      </c>
      <c r="W3270" t="s">
        <v>658</v>
      </c>
    </row>
    <row r="3271" spans="1:23" x14ac:dyDescent="0.25">
      <c r="A3271" s="15">
        <v>43371</v>
      </c>
      <c r="B3271" t="s">
        <v>490</v>
      </c>
      <c r="C3271" t="s">
        <v>194</v>
      </c>
      <c r="E3271" t="s">
        <v>195</v>
      </c>
      <c r="F3271">
        <v>254</v>
      </c>
      <c r="G3271">
        <v>254</v>
      </c>
      <c r="H3271" t="s">
        <v>196</v>
      </c>
      <c r="I3271" t="s">
        <v>197</v>
      </c>
      <c r="J3271">
        <v>254</v>
      </c>
      <c r="K3271">
        <v>254</v>
      </c>
      <c r="L3271" t="s">
        <v>490</v>
      </c>
      <c r="M3271" t="s">
        <v>198</v>
      </c>
      <c r="N3271" t="s">
        <v>199</v>
      </c>
      <c r="O3271">
        <v>0</v>
      </c>
      <c r="P3271" t="s">
        <v>200</v>
      </c>
      <c r="Q3271">
        <v>56751</v>
      </c>
      <c r="R3271" t="s">
        <v>201</v>
      </c>
      <c r="S3271" t="s">
        <v>202</v>
      </c>
      <c r="T3271" t="s">
        <v>203</v>
      </c>
      <c r="U3271" t="s">
        <v>4923</v>
      </c>
      <c r="V3271" t="s">
        <v>4924</v>
      </c>
      <c r="W3271" t="s">
        <v>658</v>
      </c>
    </row>
    <row r="3272" spans="1:23" x14ac:dyDescent="0.25">
      <c r="A3272" s="15">
        <v>43371</v>
      </c>
      <c r="B3272" t="s">
        <v>490</v>
      </c>
      <c r="C3272" t="s">
        <v>194</v>
      </c>
      <c r="E3272" t="s">
        <v>195</v>
      </c>
      <c r="F3272">
        <v>1068.5999999999999</v>
      </c>
      <c r="G3272">
        <v>1068.5999999999999</v>
      </c>
      <c r="H3272" t="s">
        <v>196</v>
      </c>
      <c r="I3272" t="s">
        <v>197</v>
      </c>
      <c r="J3272">
        <v>1068.5999999999999</v>
      </c>
      <c r="K3272">
        <v>1068.5999999999999</v>
      </c>
      <c r="L3272" t="s">
        <v>490</v>
      </c>
      <c r="M3272" t="s">
        <v>198</v>
      </c>
      <c r="N3272" t="s">
        <v>199</v>
      </c>
      <c r="O3272">
        <v>0</v>
      </c>
      <c r="P3272" t="s">
        <v>200</v>
      </c>
      <c r="Q3272">
        <v>56773</v>
      </c>
      <c r="R3272" t="s">
        <v>201</v>
      </c>
      <c r="S3272" t="s">
        <v>202</v>
      </c>
      <c r="T3272" t="s">
        <v>203</v>
      </c>
      <c r="U3272" t="s">
        <v>4925</v>
      </c>
      <c r="V3272" t="s">
        <v>4926</v>
      </c>
      <c r="W3272" t="s">
        <v>658</v>
      </c>
    </row>
    <row r="3273" spans="1:23" x14ac:dyDescent="0.25">
      <c r="A3273" s="15">
        <v>43371</v>
      </c>
      <c r="B3273" t="s">
        <v>490</v>
      </c>
      <c r="C3273" t="s">
        <v>194</v>
      </c>
      <c r="E3273" t="s">
        <v>195</v>
      </c>
      <c r="F3273">
        <v>1166.5</v>
      </c>
      <c r="G3273">
        <v>1166.5</v>
      </c>
      <c r="H3273" t="s">
        <v>196</v>
      </c>
      <c r="I3273" t="s">
        <v>197</v>
      </c>
      <c r="J3273">
        <v>1166.5</v>
      </c>
      <c r="K3273">
        <v>1166.5</v>
      </c>
      <c r="L3273" t="s">
        <v>490</v>
      </c>
      <c r="M3273" t="s">
        <v>198</v>
      </c>
      <c r="N3273" t="s">
        <v>199</v>
      </c>
      <c r="O3273">
        <v>0</v>
      </c>
      <c r="P3273" t="s">
        <v>200</v>
      </c>
      <c r="Q3273">
        <v>56774</v>
      </c>
      <c r="R3273" t="s">
        <v>201</v>
      </c>
      <c r="S3273" t="s">
        <v>202</v>
      </c>
      <c r="T3273" t="s">
        <v>203</v>
      </c>
      <c r="U3273" t="s">
        <v>4927</v>
      </c>
      <c r="V3273" t="s">
        <v>4928</v>
      </c>
      <c r="W3273" t="s">
        <v>658</v>
      </c>
    </row>
    <row r="3274" spans="1:23" x14ac:dyDescent="0.25">
      <c r="A3274" s="15">
        <v>43371</v>
      </c>
      <c r="B3274" t="s">
        <v>490</v>
      </c>
      <c r="C3274" t="s">
        <v>194</v>
      </c>
      <c r="E3274" t="s">
        <v>195</v>
      </c>
      <c r="F3274">
        <v>3055.87</v>
      </c>
      <c r="G3274">
        <v>3055.87</v>
      </c>
      <c r="H3274" t="s">
        <v>196</v>
      </c>
      <c r="I3274" t="s">
        <v>197</v>
      </c>
      <c r="J3274">
        <v>3055.87</v>
      </c>
      <c r="K3274">
        <v>3055.87</v>
      </c>
      <c r="L3274" t="s">
        <v>490</v>
      </c>
      <c r="M3274" t="s">
        <v>198</v>
      </c>
      <c r="N3274" t="s">
        <v>199</v>
      </c>
      <c r="O3274">
        <v>0</v>
      </c>
      <c r="P3274" t="s">
        <v>200</v>
      </c>
      <c r="Q3274">
        <v>56805</v>
      </c>
      <c r="R3274" t="s">
        <v>201</v>
      </c>
      <c r="S3274" t="s">
        <v>202</v>
      </c>
      <c r="T3274" t="s">
        <v>203</v>
      </c>
      <c r="U3274" t="s">
        <v>4929</v>
      </c>
      <c r="V3274" t="s">
        <v>4930</v>
      </c>
      <c r="W3274" t="s">
        <v>658</v>
      </c>
    </row>
    <row r="3275" spans="1:23" x14ac:dyDescent="0.25">
      <c r="A3275" s="15">
        <v>43371</v>
      </c>
      <c r="B3275" t="s">
        <v>490</v>
      </c>
      <c r="C3275" t="s">
        <v>194</v>
      </c>
      <c r="E3275" t="s">
        <v>195</v>
      </c>
      <c r="F3275">
        <v>39</v>
      </c>
      <c r="G3275">
        <v>39</v>
      </c>
      <c r="H3275" t="s">
        <v>196</v>
      </c>
      <c r="I3275" t="s">
        <v>197</v>
      </c>
      <c r="J3275">
        <v>39</v>
      </c>
      <c r="K3275">
        <v>39</v>
      </c>
      <c r="L3275" t="s">
        <v>490</v>
      </c>
      <c r="M3275" t="s">
        <v>198</v>
      </c>
      <c r="N3275" t="s">
        <v>199</v>
      </c>
      <c r="O3275">
        <v>0</v>
      </c>
      <c r="P3275" t="s">
        <v>200</v>
      </c>
      <c r="Q3275">
        <v>56806</v>
      </c>
      <c r="R3275" t="s">
        <v>201</v>
      </c>
      <c r="S3275" t="s">
        <v>202</v>
      </c>
      <c r="T3275" t="s">
        <v>203</v>
      </c>
      <c r="U3275" t="s">
        <v>4931</v>
      </c>
      <c r="V3275" t="s">
        <v>4932</v>
      </c>
      <c r="W3275" t="s">
        <v>658</v>
      </c>
    </row>
    <row r="3276" spans="1:23" x14ac:dyDescent="0.25">
      <c r="A3276" s="15">
        <v>43371</v>
      </c>
      <c r="B3276" t="s">
        <v>490</v>
      </c>
      <c r="C3276" t="s">
        <v>207</v>
      </c>
      <c r="E3276" t="s">
        <v>195</v>
      </c>
      <c r="F3276">
        <v>2942</v>
      </c>
      <c r="G3276">
        <v>2942</v>
      </c>
      <c r="H3276" t="s">
        <v>196</v>
      </c>
      <c r="I3276" t="s">
        <v>197</v>
      </c>
      <c r="J3276">
        <v>2942</v>
      </c>
      <c r="K3276">
        <v>2942</v>
      </c>
      <c r="L3276" t="s">
        <v>490</v>
      </c>
      <c r="M3276" t="s">
        <v>198</v>
      </c>
      <c r="N3276" t="s">
        <v>199</v>
      </c>
      <c r="O3276">
        <v>0</v>
      </c>
      <c r="P3276" t="s">
        <v>200</v>
      </c>
      <c r="Q3276">
        <v>56812</v>
      </c>
      <c r="R3276" t="s">
        <v>201</v>
      </c>
      <c r="S3276" t="s">
        <v>202</v>
      </c>
      <c r="T3276" t="s">
        <v>203</v>
      </c>
      <c r="U3276" t="s">
        <v>4933</v>
      </c>
      <c r="V3276" t="s">
        <v>4934</v>
      </c>
      <c r="W3276" t="s">
        <v>658</v>
      </c>
    </row>
    <row r="3277" spans="1:23" x14ac:dyDescent="0.25">
      <c r="A3277" s="15">
        <v>43371</v>
      </c>
      <c r="B3277" t="s">
        <v>490</v>
      </c>
      <c r="C3277" t="s">
        <v>207</v>
      </c>
      <c r="E3277" t="s">
        <v>195</v>
      </c>
      <c r="F3277">
        <v>1516.5</v>
      </c>
      <c r="G3277">
        <v>1516.5</v>
      </c>
      <c r="H3277" t="s">
        <v>196</v>
      </c>
      <c r="I3277" t="s">
        <v>197</v>
      </c>
      <c r="J3277">
        <v>1516.5</v>
      </c>
      <c r="K3277">
        <v>1516.5</v>
      </c>
      <c r="L3277" t="s">
        <v>490</v>
      </c>
      <c r="M3277" t="s">
        <v>198</v>
      </c>
      <c r="N3277" t="s">
        <v>199</v>
      </c>
      <c r="O3277">
        <v>0</v>
      </c>
      <c r="P3277" t="s">
        <v>200</v>
      </c>
      <c r="Q3277">
        <v>56813</v>
      </c>
      <c r="R3277" t="s">
        <v>201</v>
      </c>
      <c r="S3277" t="s">
        <v>202</v>
      </c>
      <c r="T3277" t="s">
        <v>203</v>
      </c>
      <c r="U3277" t="s">
        <v>4935</v>
      </c>
      <c r="V3277" t="s">
        <v>4936</v>
      </c>
      <c r="W3277" t="s">
        <v>658</v>
      </c>
    </row>
    <row r="3278" spans="1:23" x14ac:dyDescent="0.25">
      <c r="A3278" s="15">
        <v>43371</v>
      </c>
      <c r="B3278" t="s">
        <v>490</v>
      </c>
      <c r="C3278" t="s">
        <v>194</v>
      </c>
      <c r="E3278" t="s">
        <v>195</v>
      </c>
      <c r="F3278">
        <v>740</v>
      </c>
      <c r="G3278">
        <v>740</v>
      </c>
      <c r="H3278" t="s">
        <v>196</v>
      </c>
      <c r="I3278" t="s">
        <v>197</v>
      </c>
      <c r="J3278">
        <v>740</v>
      </c>
      <c r="K3278">
        <v>740</v>
      </c>
      <c r="L3278" t="s">
        <v>490</v>
      </c>
      <c r="M3278" t="s">
        <v>198</v>
      </c>
      <c r="N3278" t="s">
        <v>199</v>
      </c>
      <c r="O3278">
        <v>0</v>
      </c>
      <c r="P3278" t="s">
        <v>200</v>
      </c>
      <c r="Q3278">
        <v>56910</v>
      </c>
      <c r="R3278" t="s">
        <v>201</v>
      </c>
      <c r="S3278" t="s">
        <v>202</v>
      </c>
      <c r="T3278" t="s">
        <v>203</v>
      </c>
      <c r="U3278" t="s">
        <v>4937</v>
      </c>
      <c r="V3278" t="s">
        <v>4938</v>
      </c>
      <c r="W3278" t="s">
        <v>658</v>
      </c>
    </row>
    <row r="3279" spans="1:23" x14ac:dyDescent="0.25">
      <c r="A3279" s="15">
        <v>43371</v>
      </c>
      <c r="B3279" t="s">
        <v>490</v>
      </c>
      <c r="C3279" t="s">
        <v>194</v>
      </c>
      <c r="E3279" t="s">
        <v>195</v>
      </c>
      <c r="F3279">
        <v>195.8</v>
      </c>
      <c r="G3279">
        <v>195.8</v>
      </c>
      <c r="H3279" t="s">
        <v>196</v>
      </c>
      <c r="I3279" t="s">
        <v>197</v>
      </c>
      <c r="J3279">
        <v>195.8</v>
      </c>
      <c r="K3279">
        <v>195.8</v>
      </c>
      <c r="L3279" t="s">
        <v>490</v>
      </c>
      <c r="M3279" t="s">
        <v>198</v>
      </c>
      <c r="N3279" t="s">
        <v>199</v>
      </c>
      <c r="O3279">
        <v>0</v>
      </c>
      <c r="P3279" t="s">
        <v>200</v>
      </c>
      <c r="Q3279">
        <v>56941</v>
      </c>
      <c r="R3279" t="s">
        <v>201</v>
      </c>
      <c r="S3279" t="s">
        <v>202</v>
      </c>
      <c r="T3279" t="s">
        <v>203</v>
      </c>
      <c r="U3279" t="s">
        <v>4939</v>
      </c>
      <c r="V3279" t="s">
        <v>4940</v>
      </c>
      <c r="W3279" t="s">
        <v>658</v>
      </c>
    </row>
    <row r="3280" spans="1:23" x14ac:dyDescent="0.25">
      <c r="A3280" s="15">
        <v>43371</v>
      </c>
      <c r="B3280" t="s">
        <v>475</v>
      </c>
      <c r="C3280" t="s">
        <v>211</v>
      </c>
      <c r="E3280" t="s">
        <v>195</v>
      </c>
      <c r="F3280">
        <v>494.15</v>
      </c>
      <c r="G3280">
        <v>494.15</v>
      </c>
      <c r="H3280" t="s">
        <v>196</v>
      </c>
      <c r="I3280" t="s">
        <v>197</v>
      </c>
      <c r="J3280">
        <v>494.15</v>
      </c>
      <c r="K3280">
        <v>494.15</v>
      </c>
      <c r="L3280" t="s">
        <v>475</v>
      </c>
      <c r="M3280" t="s">
        <v>198</v>
      </c>
      <c r="N3280" t="s">
        <v>199</v>
      </c>
      <c r="O3280">
        <v>0</v>
      </c>
      <c r="P3280" t="s">
        <v>200</v>
      </c>
      <c r="Q3280">
        <v>56973</v>
      </c>
      <c r="R3280" t="s">
        <v>201</v>
      </c>
      <c r="S3280" t="s">
        <v>202</v>
      </c>
      <c r="T3280" t="s">
        <v>203</v>
      </c>
      <c r="U3280" t="s">
        <v>4941</v>
      </c>
      <c r="V3280" t="s">
        <v>4942</v>
      </c>
      <c r="W3280" t="s">
        <v>658</v>
      </c>
    </row>
    <row r="3281" spans="1:23" x14ac:dyDescent="0.25">
      <c r="A3281" s="15">
        <v>43372</v>
      </c>
      <c r="B3281" t="s">
        <v>417</v>
      </c>
      <c r="C3281" t="s">
        <v>208</v>
      </c>
      <c r="E3281" t="s">
        <v>195</v>
      </c>
      <c r="F3281">
        <v>2.98</v>
      </c>
      <c r="G3281">
        <v>2.98</v>
      </c>
      <c r="H3281" t="s">
        <v>196</v>
      </c>
      <c r="I3281" t="s">
        <v>197</v>
      </c>
      <c r="J3281">
        <v>2.98</v>
      </c>
      <c r="K3281">
        <v>2.98</v>
      </c>
      <c r="L3281" t="s">
        <v>417</v>
      </c>
      <c r="M3281" t="s">
        <v>198</v>
      </c>
      <c r="N3281" t="s">
        <v>307</v>
      </c>
      <c r="O3281">
        <v>0</v>
      </c>
      <c r="P3281" t="s">
        <v>200</v>
      </c>
      <c r="Q3281">
        <v>56662</v>
      </c>
      <c r="R3281" t="s">
        <v>201</v>
      </c>
      <c r="S3281" t="s">
        <v>202</v>
      </c>
      <c r="T3281" t="s">
        <v>203</v>
      </c>
      <c r="U3281" t="s">
        <v>4943</v>
      </c>
      <c r="V3281" t="s">
        <v>4944</v>
      </c>
      <c r="W3281" t="s">
        <v>658</v>
      </c>
    </row>
    <row r="3282" spans="1:23" x14ac:dyDescent="0.25">
      <c r="A3282" s="15">
        <v>43372</v>
      </c>
      <c r="B3282" t="s">
        <v>285</v>
      </c>
      <c r="C3282" t="s">
        <v>212</v>
      </c>
      <c r="E3282" t="s">
        <v>195</v>
      </c>
      <c r="F3282">
        <v>124.5</v>
      </c>
      <c r="G3282">
        <v>124.5</v>
      </c>
      <c r="H3282" t="s">
        <v>196</v>
      </c>
      <c r="I3282" t="s">
        <v>197</v>
      </c>
      <c r="J3282">
        <v>124.5</v>
      </c>
      <c r="K3282">
        <v>124.5</v>
      </c>
      <c r="L3282" t="s">
        <v>285</v>
      </c>
      <c r="M3282" t="s">
        <v>198</v>
      </c>
      <c r="N3282" t="s">
        <v>199</v>
      </c>
      <c r="O3282">
        <v>0</v>
      </c>
      <c r="P3282" t="s">
        <v>200</v>
      </c>
      <c r="Q3282">
        <v>56680</v>
      </c>
      <c r="R3282" t="s">
        <v>201</v>
      </c>
      <c r="S3282" t="s">
        <v>202</v>
      </c>
      <c r="T3282" t="s">
        <v>203</v>
      </c>
      <c r="U3282" t="s">
        <v>4945</v>
      </c>
      <c r="V3282" t="s">
        <v>4946</v>
      </c>
      <c r="W3282" t="s">
        <v>658</v>
      </c>
    </row>
    <row r="3283" spans="1:23" x14ac:dyDescent="0.25">
      <c r="A3283" s="15">
        <v>43372</v>
      </c>
      <c r="B3283" t="s">
        <v>566</v>
      </c>
      <c r="C3283" t="s">
        <v>208</v>
      </c>
      <c r="E3283" t="s">
        <v>195</v>
      </c>
      <c r="F3283">
        <v>-80.94</v>
      </c>
      <c r="G3283">
        <v>80.94</v>
      </c>
      <c r="H3283" t="s">
        <v>217</v>
      </c>
      <c r="I3283" t="s">
        <v>197</v>
      </c>
      <c r="J3283">
        <v>80.94</v>
      </c>
      <c r="K3283">
        <v>-80.94</v>
      </c>
      <c r="L3283" t="s">
        <v>566</v>
      </c>
      <c r="M3283" t="s">
        <v>198</v>
      </c>
      <c r="N3283" t="s">
        <v>199</v>
      </c>
      <c r="O3283">
        <v>0</v>
      </c>
      <c r="P3283" t="s">
        <v>200</v>
      </c>
      <c r="Q3283">
        <v>56687</v>
      </c>
      <c r="R3283" t="s">
        <v>201</v>
      </c>
      <c r="S3283" t="s">
        <v>202</v>
      </c>
      <c r="T3283" t="s">
        <v>203</v>
      </c>
      <c r="U3283" t="s">
        <v>4947</v>
      </c>
      <c r="V3283" t="s">
        <v>4948</v>
      </c>
      <c r="W3283" t="s">
        <v>658</v>
      </c>
    </row>
    <row r="3284" spans="1:23" x14ac:dyDescent="0.25">
      <c r="A3284" s="15">
        <v>43372</v>
      </c>
      <c r="B3284" t="s">
        <v>285</v>
      </c>
      <c r="C3284" t="s">
        <v>208</v>
      </c>
      <c r="E3284" t="s">
        <v>195</v>
      </c>
      <c r="F3284">
        <v>15.38</v>
      </c>
      <c r="G3284">
        <v>15.38</v>
      </c>
      <c r="H3284" t="s">
        <v>196</v>
      </c>
      <c r="I3284" t="s">
        <v>197</v>
      </c>
      <c r="J3284">
        <v>15.38</v>
      </c>
      <c r="K3284">
        <v>15.38</v>
      </c>
      <c r="L3284" t="s">
        <v>285</v>
      </c>
      <c r="M3284" t="s">
        <v>198</v>
      </c>
      <c r="N3284" t="s">
        <v>199</v>
      </c>
      <c r="O3284">
        <v>0</v>
      </c>
      <c r="P3284" t="s">
        <v>200</v>
      </c>
      <c r="Q3284">
        <v>56690</v>
      </c>
      <c r="R3284" t="s">
        <v>201</v>
      </c>
      <c r="S3284" t="s">
        <v>202</v>
      </c>
      <c r="T3284" t="s">
        <v>203</v>
      </c>
      <c r="U3284" t="s">
        <v>4949</v>
      </c>
      <c r="V3284" t="s">
        <v>4950</v>
      </c>
      <c r="W3284" t="s">
        <v>658</v>
      </c>
    </row>
    <row r="3285" spans="1:23" x14ac:dyDescent="0.25">
      <c r="A3285" s="15">
        <v>43372</v>
      </c>
      <c r="B3285" t="s">
        <v>228</v>
      </c>
      <c r="C3285" t="s">
        <v>208</v>
      </c>
      <c r="E3285" t="s">
        <v>195</v>
      </c>
      <c r="F3285">
        <v>-75.91</v>
      </c>
      <c r="G3285">
        <v>75.91</v>
      </c>
      <c r="H3285" t="s">
        <v>217</v>
      </c>
      <c r="I3285" t="s">
        <v>218</v>
      </c>
      <c r="J3285">
        <v>75.91</v>
      </c>
      <c r="K3285">
        <v>-75.91</v>
      </c>
      <c r="L3285" t="s">
        <v>228</v>
      </c>
      <c r="M3285" t="s">
        <v>198</v>
      </c>
      <c r="N3285" t="s">
        <v>199</v>
      </c>
      <c r="O3285">
        <v>0</v>
      </c>
      <c r="P3285" t="s">
        <v>200</v>
      </c>
      <c r="Q3285">
        <v>56693</v>
      </c>
      <c r="R3285" t="s">
        <v>201</v>
      </c>
      <c r="S3285" t="s">
        <v>202</v>
      </c>
      <c r="T3285" t="s">
        <v>203</v>
      </c>
      <c r="U3285" t="s">
        <v>4951</v>
      </c>
      <c r="V3285" t="s">
        <v>4952</v>
      </c>
      <c r="W3285" t="s">
        <v>658</v>
      </c>
    </row>
    <row r="3286" spans="1:23" x14ac:dyDescent="0.25">
      <c r="A3286" s="15">
        <v>43372</v>
      </c>
      <c r="B3286" t="s">
        <v>228</v>
      </c>
      <c r="C3286" t="s">
        <v>208</v>
      </c>
      <c r="E3286" t="s">
        <v>195</v>
      </c>
      <c r="F3286">
        <v>40.47</v>
      </c>
      <c r="G3286">
        <v>40.47</v>
      </c>
      <c r="H3286" t="s">
        <v>196</v>
      </c>
      <c r="I3286" t="s">
        <v>197</v>
      </c>
      <c r="J3286">
        <v>40.47</v>
      </c>
      <c r="K3286">
        <v>40.47</v>
      </c>
      <c r="L3286" t="s">
        <v>228</v>
      </c>
      <c r="M3286" t="s">
        <v>198</v>
      </c>
      <c r="N3286" t="s">
        <v>199</v>
      </c>
      <c r="O3286">
        <v>0</v>
      </c>
      <c r="P3286" t="s">
        <v>200</v>
      </c>
      <c r="Q3286">
        <v>56694</v>
      </c>
      <c r="R3286" t="s">
        <v>201</v>
      </c>
      <c r="S3286" t="s">
        <v>202</v>
      </c>
      <c r="T3286" t="s">
        <v>203</v>
      </c>
      <c r="U3286" t="s">
        <v>4953</v>
      </c>
      <c r="V3286" t="s">
        <v>4954</v>
      </c>
      <c r="W3286" t="s">
        <v>658</v>
      </c>
    </row>
    <row r="3287" spans="1:23" x14ac:dyDescent="0.25">
      <c r="A3287" s="15">
        <v>43372</v>
      </c>
      <c r="B3287" t="s">
        <v>285</v>
      </c>
      <c r="C3287" t="s">
        <v>212</v>
      </c>
      <c r="E3287" t="s">
        <v>195</v>
      </c>
      <c r="F3287">
        <v>1977.94</v>
      </c>
      <c r="G3287">
        <v>1977.94</v>
      </c>
      <c r="H3287" t="s">
        <v>196</v>
      </c>
      <c r="I3287" t="s">
        <v>197</v>
      </c>
      <c r="J3287">
        <v>1977.94</v>
      </c>
      <c r="K3287">
        <v>1977.94</v>
      </c>
      <c r="L3287" t="s">
        <v>285</v>
      </c>
      <c r="M3287" t="s">
        <v>198</v>
      </c>
      <c r="N3287" t="s">
        <v>199</v>
      </c>
      <c r="O3287">
        <v>0</v>
      </c>
      <c r="P3287" t="s">
        <v>200</v>
      </c>
      <c r="Q3287">
        <v>56709</v>
      </c>
      <c r="R3287" t="s">
        <v>201</v>
      </c>
      <c r="S3287" t="s">
        <v>202</v>
      </c>
      <c r="T3287" t="s">
        <v>203</v>
      </c>
      <c r="U3287" t="s">
        <v>4955</v>
      </c>
      <c r="V3287" t="s">
        <v>4956</v>
      </c>
      <c r="W3287" t="s">
        <v>658</v>
      </c>
    </row>
    <row r="3288" spans="1:23" x14ac:dyDescent="0.25">
      <c r="A3288" s="15">
        <v>43372</v>
      </c>
      <c r="B3288" t="s">
        <v>285</v>
      </c>
      <c r="C3288" t="s">
        <v>212</v>
      </c>
      <c r="E3288" t="s">
        <v>195</v>
      </c>
      <c r="F3288">
        <v>-1025.7</v>
      </c>
      <c r="G3288">
        <v>1025.7</v>
      </c>
      <c r="H3288" t="s">
        <v>217</v>
      </c>
      <c r="I3288" t="s">
        <v>218</v>
      </c>
      <c r="J3288">
        <v>1025.7</v>
      </c>
      <c r="K3288">
        <v>-1025.7</v>
      </c>
      <c r="L3288" t="s">
        <v>285</v>
      </c>
      <c r="M3288" t="s">
        <v>198</v>
      </c>
      <c r="N3288" t="s">
        <v>199</v>
      </c>
      <c r="O3288">
        <v>0</v>
      </c>
      <c r="P3288" t="s">
        <v>200</v>
      </c>
      <c r="Q3288">
        <v>56710</v>
      </c>
      <c r="R3288" t="s">
        <v>201</v>
      </c>
      <c r="S3288" t="s">
        <v>202</v>
      </c>
      <c r="T3288" t="s">
        <v>203</v>
      </c>
      <c r="U3288" t="s">
        <v>4957</v>
      </c>
      <c r="V3288" t="s">
        <v>4958</v>
      </c>
      <c r="W3288" t="s">
        <v>658</v>
      </c>
    </row>
    <row r="3289" spans="1:23" x14ac:dyDescent="0.25">
      <c r="A3289" s="15">
        <v>43372</v>
      </c>
      <c r="B3289" t="s">
        <v>228</v>
      </c>
      <c r="C3289" t="s">
        <v>211</v>
      </c>
      <c r="E3289" t="s">
        <v>195</v>
      </c>
      <c r="F3289">
        <v>64.22</v>
      </c>
      <c r="G3289">
        <v>64.22</v>
      </c>
      <c r="H3289" t="s">
        <v>196</v>
      </c>
      <c r="I3289" t="s">
        <v>197</v>
      </c>
      <c r="J3289">
        <v>64.22</v>
      </c>
      <c r="K3289">
        <v>64.22</v>
      </c>
      <c r="L3289" t="s">
        <v>228</v>
      </c>
      <c r="M3289" t="s">
        <v>198</v>
      </c>
      <c r="N3289" t="s">
        <v>199</v>
      </c>
      <c r="O3289">
        <v>0</v>
      </c>
      <c r="P3289" t="s">
        <v>200</v>
      </c>
      <c r="Q3289">
        <v>56719</v>
      </c>
      <c r="R3289" t="s">
        <v>201</v>
      </c>
      <c r="S3289" t="s">
        <v>202</v>
      </c>
      <c r="T3289" t="s">
        <v>203</v>
      </c>
      <c r="U3289" t="s">
        <v>4959</v>
      </c>
      <c r="V3289" t="s">
        <v>4960</v>
      </c>
      <c r="W3289" t="s">
        <v>658</v>
      </c>
    </row>
    <row r="3290" spans="1:23" x14ac:dyDescent="0.25">
      <c r="A3290" s="15">
        <v>43372</v>
      </c>
      <c r="B3290" t="s">
        <v>228</v>
      </c>
      <c r="C3290" t="s">
        <v>208</v>
      </c>
      <c r="E3290" t="s">
        <v>195</v>
      </c>
      <c r="F3290">
        <v>2242.5700000000002</v>
      </c>
      <c r="G3290">
        <v>2242.5700000000002</v>
      </c>
      <c r="H3290" t="s">
        <v>196</v>
      </c>
      <c r="I3290" t="s">
        <v>197</v>
      </c>
      <c r="J3290">
        <v>2242.5700000000002</v>
      </c>
      <c r="K3290">
        <v>2242.5700000000002</v>
      </c>
      <c r="L3290" t="s">
        <v>228</v>
      </c>
      <c r="M3290" t="s">
        <v>198</v>
      </c>
      <c r="N3290" t="s">
        <v>199</v>
      </c>
      <c r="O3290">
        <v>0</v>
      </c>
      <c r="P3290" t="s">
        <v>200</v>
      </c>
      <c r="Q3290">
        <v>56720</v>
      </c>
      <c r="R3290" t="s">
        <v>201</v>
      </c>
      <c r="S3290" t="s">
        <v>202</v>
      </c>
      <c r="T3290" t="s">
        <v>203</v>
      </c>
      <c r="U3290" t="s">
        <v>4961</v>
      </c>
      <c r="V3290" t="s">
        <v>4962</v>
      </c>
      <c r="W3290" t="s">
        <v>658</v>
      </c>
    </row>
    <row r="3291" spans="1:23" x14ac:dyDescent="0.25">
      <c r="A3291" s="15">
        <v>43372</v>
      </c>
      <c r="B3291" t="s">
        <v>566</v>
      </c>
      <c r="C3291" t="s">
        <v>211</v>
      </c>
      <c r="E3291" t="s">
        <v>195</v>
      </c>
      <c r="F3291">
        <v>-161.94999999999999</v>
      </c>
      <c r="G3291">
        <v>161.94999999999999</v>
      </c>
      <c r="H3291" t="s">
        <v>217</v>
      </c>
      <c r="I3291" t="s">
        <v>197</v>
      </c>
      <c r="J3291">
        <v>161.94999999999999</v>
      </c>
      <c r="K3291">
        <v>-161.94999999999999</v>
      </c>
      <c r="L3291" t="s">
        <v>566</v>
      </c>
      <c r="M3291" t="s">
        <v>198</v>
      </c>
      <c r="N3291" t="s">
        <v>199</v>
      </c>
      <c r="O3291">
        <v>0</v>
      </c>
      <c r="P3291" t="s">
        <v>200</v>
      </c>
      <c r="Q3291">
        <v>56745</v>
      </c>
      <c r="R3291" t="s">
        <v>201</v>
      </c>
      <c r="S3291" t="s">
        <v>202</v>
      </c>
      <c r="T3291" t="s">
        <v>203</v>
      </c>
      <c r="U3291" t="s">
        <v>4963</v>
      </c>
      <c r="V3291" t="s">
        <v>4964</v>
      </c>
      <c r="W3291" t="s">
        <v>658</v>
      </c>
    </row>
    <row r="3292" spans="1:23" x14ac:dyDescent="0.25">
      <c r="A3292" s="15">
        <v>43372</v>
      </c>
      <c r="B3292" t="s">
        <v>458</v>
      </c>
      <c r="C3292" t="s">
        <v>194</v>
      </c>
      <c r="E3292" t="s">
        <v>195</v>
      </c>
      <c r="F3292">
        <v>489</v>
      </c>
      <c r="G3292">
        <v>489</v>
      </c>
      <c r="H3292" t="s">
        <v>196</v>
      </c>
      <c r="I3292" t="s">
        <v>197</v>
      </c>
      <c r="J3292">
        <v>489</v>
      </c>
      <c r="K3292">
        <v>489</v>
      </c>
      <c r="L3292" t="s">
        <v>458</v>
      </c>
      <c r="M3292" t="s">
        <v>198</v>
      </c>
      <c r="N3292" t="s">
        <v>199</v>
      </c>
      <c r="O3292">
        <v>0</v>
      </c>
      <c r="P3292" t="s">
        <v>200</v>
      </c>
      <c r="Q3292">
        <v>56776</v>
      </c>
      <c r="R3292" t="s">
        <v>201</v>
      </c>
      <c r="S3292" t="s">
        <v>202</v>
      </c>
      <c r="T3292" t="s">
        <v>203</v>
      </c>
      <c r="U3292" t="s">
        <v>4965</v>
      </c>
      <c r="V3292" t="s">
        <v>4966</v>
      </c>
      <c r="W3292" t="s">
        <v>658</v>
      </c>
    </row>
    <row r="3293" spans="1:23" x14ac:dyDescent="0.25">
      <c r="A3293" s="15">
        <v>43372</v>
      </c>
      <c r="B3293" t="s">
        <v>285</v>
      </c>
      <c r="C3293" t="s">
        <v>208</v>
      </c>
      <c r="E3293" t="s">
        <v>195</v>
      </c>
      <c r="F3293">
        <v>4373.7700000000004</v>
      </c>
      <c r="G3293">
        <v>4373.7700000000004</v>
      </c>
      <c r="H3293" t="s">
        <v>196</v>
      </c>
      <c r="I3293" t="s">
        <v>197</v>
      </c>
      <c r="J3293">
        <v>4373.7700000000004</v>
      </c>
      <c r="K3293">
        <v>4373.7700000000004</v>
      </c>
      <c r="L3293" t="s">
        <v>285</v>
      </c>
      <c r="M3293" t="s">
        <v>198</v>
      </c>
      <c r="N3293" t="s">
        <v>199</v>
      </c>
      <c r="O3293">
        <v>0</v>
      </c>
      <c r="P3293" t="s">
        <v>200</v>
      </c>
      <c r="Q3293">
        <v>56821</v>
      </c>
      <c r="R3293" t="s">
        <v>201</v>
      </c>
      <c r="S3293" t="s">
        <v>202</v>
      </c>
      <c r="T3293" t="s">
        <v>203</v>
      </c>
      <c r="U3293" t="s">
        <v>4967</v>
      </c>
      <c r="V3293" t="s">
        <v>4968</v>
      </c>
      <c r="W3293" t="s">
        <v>658</v>
      </c>
    </row>
    <row r="3294" spans="1:23" x14ac:dyDescent="0.25">
      <c r="A3294" s="15">
        <v>43372</v>
      </c>
      <c r="B3294" t="s">
        <v>566</v>
      </c>
      <c r="C3294" t="s">
        <v>208</v>
      </c>
      <c r="E3294" t="s">
        <v>195</v>
      </c>
      <c r="F3294">
        <v>-1480.56</v>
      </c>
      <c r="G3294">
        <v>1480.56</v>
      </c>
      <c r="H3294" t="s">
        <v>217</v>
      </c>
      <c r="I3294" t="s">
        <v>197</v>
      </c>
      <c r="J3294">
        <v>1480.56</v>
      </c>
      <c r="K3294">
        <v>-1480.56</v>
      </c>
      <c r="L3294" t="s">
        <v>566</v>
      </c>
      <c r="M3294" t="s">
        <v>198</v>
      </c>
      <c r="N3294" t="s">
        <v>199</v>
      </c>
      <c r="O3294">
        <v>0</v>
      </c>
      <c r="P3294" t="s">
        <v>200</v>
      </c>
      <c r="Q3294">
        <v>56822</v>
      </c>
      <c r="R3294" t="s">
        <v>201</v>
      </c>
      <c r="S3294" t="s">
        <v>202</v>
      </c>
      <c r="T3294" t="s">
        <v>203</v>
      </c>
      <c r="U3294" t="s">
        <v>4969</v>
      </c>
      <c r="V3294" t="s">
        <v>4970</v>
      </c>
      <c r="W3294" t="s">
        <v>658</v>
      </c>
    </row>
    <row r="3295" spans="1:23" x14ac:dyDescent="0.25">
      <c r="A3295" s="15">
        <v>43373</v>
      </c>
      <c r="B3295" t="s">
        <v>310</v>
      </c>
      <c r="C3295" t="s">
        <v>211</v>
      </c>
      <c r="E3295" t="s">
        <v>195</v>
      </c>
      <c r="F3295">
        <v>0.01</v>
      </c>
      <c r="G3295">
        <v>0.01</v>
      </c>
      <c r="H3295" t="s">
        <v>196</v>
      </c>
      <c r="I3295" t="s">
        <v>197</v>
      </c>
      <c r="J3295">
        <v>0.01</v>
      </c>
      <c r="K3295">
        <v>0.01</v>
      </c>
      <c r="L3295" t="s">
        <v>310</v>
      </c>
      <c r="M3295" t="s">
        <v>198</v>
      </c>
      <c r="N3295" t="s">
        <v>307</v>
      </c>
      <c r="O3295">
        <v>0</v>
      </c>
      <c r="P3295" t="s">
        <v>200</v>
      </c>
      <c r="Q3295">
        <v>56109</v>
      </c>
      <c r="R3295" t="s">
        <v>201</v>
      </c>
      <c r="S3295" t="s">
        <v>202</v>
      </c>
      <c r="T3295" t="s">
        <v>203</v>
      </c>
      <c r="U3295" t="s">
        <v>4971</v>
      </c>
      <c r="V3295" t="s">
        <v>4972</v>
      </c>
      <c r="W3295" t="s">
        <v>658</v>
      </c>
    </row>
    <row r="3296" spans="1:23" x14ac:dyDescent="0.25">
      <c r="A3296" s="15">
        <v>43373</v>
      </c>
      <c r="B3296" t="s">
        <v>310</v>
      </c>
      <c r="C3296" t="s">
        <v>208</v>
      </c>
      <c r="E3296" t="s">
        <v>195</v>
      </c>
      <c r="F3296">
        <v>0.05</v>
      </c>
      <c r="G3296">
        <v>0.05</v>
      </c>
      <c r="H3296" t="s">
        <v>196</v>
      </c>
      <c r="I3296" t="s">
        <v>197</v>
      </c>
      <c r="J3296">
        <v>0.05</v>
      </c>
      <c r="K3296">
        <v>0.05</v>
      </c>
      <c r="L3296" t="s">
        <v>310</v>
      </c>
      <c r="M3296" t="s">
        <v>198</v>
      </c>
      <c r="N3296" t="s">
        <v>307</v>
      </c>
      <c r="O3296">
        <v>0</v>
      </c>
      <c r="P3296" t="s">
        <v>200</v>
      </c>
      <c r="Q3296">
        <v>56109</v>
      </c>
      <c r="R3296" t="s">
        <v>201</v>
      </c>
      <c r="S3296" t="s">
        <v>202</v>
      </c>
      <c r="T3296" t="s">
        <v>203</v>
      </c>
      <c r="U3296" t="s">
        <v>4971</v>
      </c>
      <c r="V3296" t="s">
        <v>4972</v>
      </c>
      <c r="W3296" t="s">
        <v>658</v>
      </c>
    </row>
    <row r="3297" spans="1:23" x14ac:dyDescent="0.25">
      <c r="A3297" s="15">
        <v>43373</v>
      </c>
      <c r="B3297" t="s">
        <v>310</v>
      </c>
      <c r="C3297" t="s">
        <v>212</v>
      </c>
      <c r="E3297" t="s">
        <v>195</v>
      </c>
      <c r="F3297">
        <v>0.01</v>
      </c>
      <c r="G3297">
        <v>0.01</v>
      </c>
      <c r="H3297" t="s">
        <v>196</v>
      </c>
      <c r="I3297" t="s">
        <v>197</v>
      </c>
      <c r="J3297">
        <v>0.01</v>
      </c>
      <c r="K3297">
        <v>0.01</v>
      </c>
      <c r="L3297" t="s">
        <v>310</v>
      </c>
      <c r="M3297" t="s">
        <v>198</v>
      </c>
      <c r="N3297" t="s">
        <v>307</v>
      </c>
      <c r="O3297">
        <v>0</v>
      </c>
      <c r="P3297" t="s">
        <v>200</v>
      </c>
      <c r="Q3297">
        <v>56114</v>
      </c>
      <c r="R3297" t="s">
        <v>201</v>
      </c>
      <c r="S3297" t="s">
        <v>202</v>
      </c>
      <c r="T3297" t="s">
        <v>203</v>
      </c>
      <c r="U3297" t="s">
        <v>4973</v>
      </c>
      <c r="V3297" t="s">
        <v>4974</v>
      </c>
      <c r="W3297" t="s">
        <v>658</v>
      </c>
    </row>
    <row r="3298" spans="1:23" x14ac:dyDescent="0.25">
      <c r="A3298" s="15">
        <v>43373</v>
      </c>
      <c r="B3298" t="s">
        <v>310</v>
      </c>
      <c r="C3298" t="s">
        <v>208</v>
      </c>
      <c r="E3298" t="s">
        <v>195</v>
      </c>
      <c r="F3298">
        <v>0.01</v>
      </c>
      <c r="G3298">
        <v>0.01</v>
      </c>
      <c r="H3298" t="s">
        <v>196</v>
      </c>
      <c r="I3298" t="s">
        <v>197</v>
      </c>
      <c r="J3298">
        <v>0.01</v>
      </c>
      <c r="K3298">
        <v>0.01</v>
      </c>
      <c r="L3298" t="s">
        <v>310</v>
      </c>
      <c r="M3298" t="s">
        <v>198</v>
      </c>
      <c r="N3298" t="s">
        <v>307</v>
      </c>
      <c r="O3298">
        <v>0</v>
      </c>
      <c r="P3298" t="s">
        <v>200</v>
      </c>
      <c r="Q3298">
        <v>56116</v>
      </c>
      <c r="R3298" t="s">
        <v>201</v>
      </c>
      <c r="S3298" t="s">
        <v>202</v>
      </c>
      <c r="T3298" t="s">
        <v>203</v>
      </c>
      <c r="U3298" t="s">
        <v>4975</v>
      </c>
      <c r="V3298" t="s">
        <v>4976</v>
      </c>
      <c r="W3298" t="s">
        <v>658</v>
      </c>
    </row>
    <row r="3299" spans="1:23" x14ac:dyDescent="0.25">
      <c r="A3299" s="15">
        <v>43373</v>
      </c>
      <c r="B3299" t="s">
        <v>310</v>
      </c>
      <c r="C3299" t="s">
        <v>208</v>
      </c>
      <c r="E3299" t="s">
        <v>195</v>
      </c>
      <c r="F3299">
        <v>0.01</v>
      </c>
      <c r="G3299">
        <v>0.01</v>
      </c>
      <c r="H3299" t="s">
        <v>196</v>
      </c>
      <c r="I3299" t="s">
        <v>197</v>
      </c>
      <c r="J3299">
        <v>0.01</v>
      </c>
      <c r="K3299">
        <v>0.01</v>
      </c>
      <c r="L3299" t="s">
        <v>310</v>
      </c>
      <c r="M3299" t="s">
        <v>198</v>
      </c>
      <c r="N3299" t="s">
        <v>307</v>
      </c>
      <c r="O3299">
        <v>0</v>
      </c>
      <c r="P3299" t="s">
        <v>200</v>
      </c>
      <c r="Q3299">
        <v>56117</v>
      </c>
      <c r="R3299" t="s">
        <v>201</v>
      </c>
      <c r="S3299" t="s">
        <v>202</v>
      </c>
      <c r="T3299" t="s">
        <v>203</v>
      </c>
      <c r="U3299" t="s">
        <v>4977</v>
      </c>
      <c r="V3299" t="s">
        <v>4978</v>
      </c>
      <c r="W3299" t="s">
        <v>658</v>
      </c>
    </row>
    <row r="3300" spans="1:23" x14ac:dyDescent="0.25">
      <c r="A3300" s="15">
        <v>43373</v>
      </c>
      <c r="B3300" t="s">
        <v>310</v>
      </c>
      <c r="C3300" t="s">
        <v>208</v>
      </c>
      <c r="E3300" t="s">
        <v>195</v>
      </c>
      <c r="F3300">
        <v>0.03</v>
      </c>
      <c r="G3300">
        <v>0.03</v>
      </c>
      <c r="H3300" t="s">
        <v>196</v>
      </c>
      <c r="I3300" t="s">
        <v>197</v>
      </c>
      <c r="J3300">
        <v>0.03</v>
      </c>
      <c r="K3300">
        <v>0.03</v>
      </c>
      <c r="L3300" t="s">
        <v>310</v>
      </c>
      <c r="M3300" t="s">
        <v>198</v>
      </c>
      <c r="N3300" t="s">
        <v>307</v>
      </c>
      <c r="O3300">
        <v>0</v>
      </c>
      <c r="P3300" t="s">
        <v>200</v>
      </c>
      <c r="Q3300">
        <v>56118</v>
      </c>
      <c r="R3300" t="s">
        <v>201</v>
      </c>
      <c r="S3300" t="s">
        <v>202</v>
      </c>
      <c r="T3300" t="s">
        <v>203</v>
      </c>
      <c r="U3300" t="s">
        <v>4979</v>
      </c>
      <c r="V3300" t="s">
        <v>4980</v>
      </c>
      <c r="W3300" t="s">
        <v>658</v>
      </c>
    </row>
    <row r="3301" spans="1:23" x14ac:dyDescent="0.25">
      <c r="A3301" s="15">
        <v>43373</v>
      </c>
      <c r="B3301" t="s">
        <v>310</v>
      </c>
      <c r="C3301" t="s">
        <v>211</v>
      </c>
      <c r="E3301" t="s">
        <v>195</v>
      </c>
      <c r="F3301">
        <v>0.01</v>
      </c>
      <c r="G3301">
        <v>0.01</v>
      </c>
      <c r="H3301" t="s">
        <v>196</v>
      </c>
      <c r="I3301" t="s">
        <v>197</v>
      </c>
      <c r="J3301">
        <v>0.01</v>
      </c>
      <c r="K3301">
        <v>0.01</v>
      </c>
      <c r="L3301" t="s">
        <v>310</v>
      </c>
      <c r="M3301" t="s">
        <v>198</v>
      </c>
      <c r="N3301" t="s">
        <v>307</v>
      </c>
      <c r="O3301">
        <v>0</v>
      </c>
      <c r="P3301" t="s">
        <v>200</v>
      </c>
      <c r="Q3301">
        <v>56120</v>
      </c>
      <c r="R3301" t="s">
        <v>201</v>
      </c>
      <c r="S3301" t="s">
        <v>202</v>
      </c>
      <c r="T3301" t="s">
        <v>203</v>
      </c>
      <c r="U3301" t="s">
        <v>4981</v>
      </c>
      <c r="V3301" t="s">
        <v>4982</v>
      </c>
      <c r="W3301" t="s">
        <v>658</v>
      </c>
    </row>
    <row r="3302" spans="1:23" x14ac:dyDescent="0.25">
      <c r="A3302" s="15">
        <v>43373</v>
      </c>
      <c r="B3302" t="s">
        <v>310</v>
      </c>
      <c r="C3302" t="s">
        <v>212</v>
      </c>
      <c r="E3302" t="s">
        <v>195</v>
      </c>
      <c r="F3302">
        <v>0.02</v>
      </c>
      <c r="G3302">
        <v>0.02</v>
      </c>
      <c r="H3302" t="s">
        <v>196</v>
      </c>
      <c r="I3302" t="s">
        <v>197</v>
      </c>
      <c r="J3302">
        <v>0.02</v>
      </c>
      <c r="K3302">
        <v>0.02</v>
      </c>
      <c r="L3302" t="s">
        <v>310</v>
      </c>
      <c r="M3302" t="s">
        <v>198</v>
      </c>
      <c r="N3302" t="s">
        <v>307</v>
      </c>
      <c r="O3302">
        <v>0</v>
      </c>
      <c r="P3302" t="s">
        <v>200</v>
      </c>
      <c r="Q3302">
        <v>56122</v>
      </c>
      <c r="R3302" t="s">
        <v>201</v>
      </c>
      <c r="S3302" t="s">
        <v>202</v>
      </c>
      <c r="T3302" t="s">
        <v>203</v>
      </c>
      <c r="U3302" t="s">
        <v>4983</v>
      </c>
      <c r="V3302" t="s">
        <v>4984</v>
      </c>
      <c r="W3302" t="s">
        <v>658</v>
      </c>
    </row>
    <row r="3303" spans="1:23" x14ac:dyDescent="0.25">
      <c r="A3303" s="15">
        <v>43373</v>
      </c>
      <c r="B3303" t="s">
        <v>517</v>
      </c>
      <c r="C3303" t="s">
        <v>207</v>
      </c>
      <c r="E3303" t="s">
        <v>195</v>
      </c>
      <c r="F3303">
        <v>39.5</v>
      </c>
      <c r="G3303">
        <v>39.5</v>
      </c>
      <c r="H3303" t="s">
        <v>196</v>
      </c>
      <c r="I3303" t="s">
        <v>197</v>
      </c>
      <c r="J3303">
        <v>39.5</v>
      </c>
      <c r="K3303">
        <v>39.5</v>
      </c>
      <c r="L3303" t="s">
        <v>517</v>
      </c>
      <c r="M3303" t="s">
        <v>198</v>
      </c>
      <c r="N3303" t="s">
        <v>518</v>
      </c>
      <c r="O3303">
        <v>0</v>
      </c>
      <c r="P3303" t="s">
        <v>200</v>
      </c>
      <c r="Q3303">
        <v>56168</v>
      </c>
      <c r="R3303" t="s">
        <v>201</v>
      </c>
      <c r="S3303" t="s">
        <v>202</v>
      </c>
      <c r="T3303" t="s">
        <v>203</v>
      </c>
      <c r="U3303" t="s">
        <v>4985</v>
      </c>
      <c r="V3303" t="s">
        <v>4986</v>
      </c>
      <c r="W3303" t="s">
        <v>658</v>
      </c>
    </row>
    <row r="3304" spans="1:23" x14ac:dyDescent="0.25">
      <c r="A3304" s="15">
        <v>43373</v>
      </c>
      <c r="B3304" t="s">
        <v>521</v>
      </c>
      <c r="C3304" t="s">
        <v>212</v>
      </c>
      <c r="E3304" t="s">
        <v>195</v>
      </c>
      <c r="F3304">
        <v>5362</v>
      </c>
      <c r="G3304">
        <v>5362</v>
      </c>
      <c r="H3304" t="s">
        <v>196</v>
      </c>
      <c r="I3304" t="s">
        <v>197</v>
      </c>
      <c r="J3304">
        <v>5362</v>
      </c>
      <c r="K3304">
        <v>5362</v>
      </c>
      <c r="L3304" t="s">
        <v>521</v>
      </c>
      <c r="M3304" t="s">
        <v>198</v>
      </c>
      <c r="N3304" t="s">
        <v>518</v>
      </c>
      <c r="O3304">
        <v>0</v>
      </c>
      <c r="P3304" t="s">
        <v>200</v>
      </c>
      <c r="Q3304">
        <v>56167</v>
      </c>
      <c r="R3304" t="s">
        <v>201</v>
      </c>
      <c r="S3304" t="s">
        <v>202</v>
      </c>
      <c r="T3304" t="s">
        <v>203</v>
      </c>
      <c r="U3304" t="s">
        <v>4985</v>
      </c>
      <c r="V3304" t="s">
        <v>4987</v>
      </c>
      <c r="W3304" t="s">
        <v>658</v>
      </c>
    </row>
    <row r="3305" spans="1:23" x14ac:dyDescent="0.25">
      <c r="A3305" s="15">
        <v>43373</v>
      </c>
      <c r="B3305" t="s">
        <v>521</v>
      </c>
      <c r="C3305" t="s">
        <v>211</v>
      </c>
      <c r="E3305" t="s">
        <v>195</v>
      </c>
      <c r="F3305">
        <v>2923.22</v>
      </c>
      <c r="G3305">
        <v>2923.22</v>
      </c>
      <c r="H3305" t="s">
        <v>196</v>
      </c>
      <c r="I3305" t="s">
        <v>197</v>
      </c>
      <c r="J3305">
        <v>2923.22</v>
      </c>
      <c r="K3305">
        <v>2923.22</v>
      </c>
      <c r="L3305" t="s">
        <v>521</v>
      </c>
      <c r="M3305" t="s">
        <v>198</v>
      </c>
      <c r="N3305" t="s">
        <v>518</v>
      </c>
      <c r="O3305">
        <v>0</v>
      </c>
      <c r="P3305" t="s">
        <v>200</v>
      </c>
      <c r="Q3305">
        <v>56167</v>
      </c>
      <c r="R3305" t="s">
        <v>201</v>
      </c>
      <c r="S3305" t="s">
        <v>202</v>
      </c>
      <c r="T3305" t="s">
        <v>203</v>
      </c>
      <c r="U3305" t="s">
        <v>4985</v>
      </c>
      <c r="V3305" t="s">
        <v>4987</v>
      </c>
      <c r="W3305" t="s">
        <v>658</v>
      </c>
    </row>
    <row r="3306" spans="1:23" x14ac:dyDescent="0.25">
      <c r="A3306" s="15">
        <v>43373</v>
      </c>
      <c r="B3306" t="s">
        <v>521</v>
      </c>
      <c r="C3306" t="s">
        <v>208</v>
      </c>
      <c r="E3306" t="s">
        <v>195</v>
      </c>
      <c r="F3306">
        <v>11438.75</v>
      </c>
      <c r="G3306">
        <v>11438.75</v>
      </c>
      <c r="H3306" t="s">
        <v>196</v>
      </c>
      <c r="I3306" t="s">
        <v>197</v>
      </c>
      <c r="J3306">
        <v>11438.75</v>
      </c>
      <c r="K3306">
        <v>11438.75</v>
      </c>
      <c r="L3306" t="s">
        <v>521</v>
      </c>
      <c r="M3306" t="s">
        <v>198</v>
      </c>
      <c r="N3306" t="s">
        <v>518</v>
      </c>
      <c r="O3306">
        <v>0</v>
      </c>
      <c r="P3306" t="s">
        <v>200</v>
      </c>
      <c r="Q3306">
        <v>56167</v>
      </c>
      <c r="R3306" t="s">
        <v>201</v>
      </c>
      <c r="S3306" t="s">
        <v>202</v>
      </c>
      <c r="T3306" t="s">
        <v>203</v>
      </c>
      <c r="U3306" t="s">
        <v>4985</v>
      </c>
      <c r="V3306" t="s">
        <v>4987</v>
      </c>
      <c r="W3306" t="s">
        <v>658</v>
      </c>
    </row>
    <row r="3307" spans="1:23" x14ac:dyDescent="0.25">
      <c r="A3307" s="15">
        <v>43373</v>
      </c>
      <c r="B3307" t="s">
        <v>521</v>
      </c>
      <c r="C3307" t="s">
        <v>207</v>
      </c>
      <c r="E3307" t="s">
        <v>195</v>
      </c>
      <c r="F3307">
        <v>8707.2199999999993</v>
      </c>
      <c r="G3307">
        <v>8707.2199999999993</v>
      </c>
      <c r="H3307" t="s">
        <v>196</v>
      </c>
      <c r="I3307" t="s">
        <v>197</v>
      </c>
      <c r="J3307">
        <v>8707.2199999999993</v>
      </c>
      <c r="K3307">
        <v>8707.2199999999993</v>
      </c>
      <c r="L3307" t="s">
        <v>521</v>
      </c>
      <c r="M3307" t="s">
        <v>198</v>
      </c>
      <c r="N3307" t="s">
        <v>518</v>
      </c>
      <c r="O3307">
        <v>0</v>
      </c>
      <c r="P3307" t="s">
        <v>200</v>
      </c>
      <c r="Q3307">
        <v>56167</v>
      </c>
      <c r="R3307" t="s">
        <v>201</v>
      </c>
      <c r="S3307" t="s">
        <v>202</v>
      </c>
      <c r="T3307" t="s">
        <v>203</v>
      </c>
      <c r="U3307" t="s">
        <v>4985</v>
      </c>
      <c r="V3307" t="s">
        <v>4987</v>
      </c>
      <c r="W3307" t="s">
        <v>658</v>
      </c>
    </row>
    <row r="3308" spans="1:23" x14ac:dyDescent="0.25">
      <c r="A3308" s="15">
        <v>43373</v>
      </c>
      <c r="B3308" t="s">
        <v>521</v>
      </c>
      <c r="C3308" t="s">
        <v>194</v>
      </c>
      <c r="E3308" t="s">
        <v>195</v>
      </c>
      <c r="F3308">
        <v>35690.15</v>
      </c>
      <c r="G3308">
        <v>35690.15</v>
      </c>
      <c r="H3308" t="s">
        <v>196</v>
      </c>
      <c r="I3308" t="s">
        <v>197</v>
      </c>
      <c r="J3308">
        <v>35690.15</v>
      </c>
      <c r="K3308">
        <v>35690.15</v>
      </c>
      <c r="L3308" t="s">
        <v>521</v>
      </c>
      <c r="M3308" t="s">
        <v>198</v>
      </c>
      <c r="N3308" t="s">
        <v>518</v>
      </c>
      <c r="O3308">
        <v>0</v>
      </c>
      <c r="P3308" t="s">
        <v>200</v>
      </c>
      <c r="Q3308">
        <v>56167</v>
      </c>
      <c r="R3308" t="s">
        <v>201</v>
      </c>
      <c r="S3308" t="s">
        <v>202</v>
      </c>
      <c r="T3308" t="s">
        <v>203</v>
      </c>
      <c r="U3308" t="s">
        <v>4985</v>
      </c>
      <c r="V3308" t="s">
        <v>4987</v>
      </c>
      <c r="W3308" t="s">
        <v>658</v>
      </c>
    </row>
    <row r="3309" spans="1:23" x14ac:dyDescent="0.25">
      <c r="A3309" s="15">
        <v>43373</v>
      </c>
      <c r="B3309" t="s">
        <v>523</v>
      </c>
      <c r="C3309" t="s">
        <v>212</v>
      </c>
      <c r="E3309" t="s">
        <v>195</v>
      </c>
      <c r="F3309">
        <v>1849.05</v>
      </c>
      <c r="G3309">
        <v>1849.05</v>
      </c>
      <c r="H3309" t="s">
        <v>196</v>
      </c>
      <c r="I3309" t="s">
        <v>197</v>
      </c>
      <c r="J3309">
        <v>1849.05</v>
      </c>
      <c r="K3309">
        <v>1849.05</v>
      </c>
      <c r="L3309" t="s">
        <v>523</v>
      </c>
      <c r="M3309" t="s">
        <v>198</v>
      </c>
      <c r="N3309" t="s">
        <v>518</v>
      </c>
      <c r="O3309">
        <v>0</v>
      </c>
      <c r="P3309" t="s">
        <v>200</v>
      </c>
      <c r="Q3309">
        <v>56170</v>
      </c>
      <c r="R3309" t="s">
        <v>201</v>
      </c>
      <c r="S3309" t="s">
        <v>202</v>
      </c>
      <c r="T3309" t="s">
        <v>203</v>
      </c>
      <c r="U3309" t="s">
        <v>4988</v>
      </c>
      <c r="V3309" t="s">
        <v>4989</v>
      </c>
      <c r="W3309" t="s">
        <v>658</v>
      </c>
    </row>
    <row r="3310" spans="1:23" x14ac:dyDescent="0.25">
      <c r="A3310" s="15">
        <v>43373</v>
      </c>
      <c r="B3310" t="s">
        <v>523</v>
      </c>
      <c r="C3310" t="s">
        <v>211</v>
      </c>
      <c r="E3310" t="s">
        <v>195</v>
      </c>
      <c r="F3310">
        <v>1022.91</v>
      </c>
      <c r="G3310">
        <v>1022.91</v>
      </c>
      <c r="H3310" t="s">
        <v>196</v>
      </c>
      <c r="I3310" t="s">
        <v>197</v>
      </c>
      <c r="J3310">
        <v>1022.91</v>
      </c>
      <c r="K3310">
        <v>1022.91</v>
      </c>
      <c r="L3310" t="s">
        <v>523</v>
      </c>
      <c r="M3310" t="s">
        <v>198</v>
      </c>
      <c r="N3310" t="s">
        <v>518</v>
      </c>
      <c r="O3310">
        <v>0</v>
      </c>
      <c r="P3310" t="s">
        <v>200</v>
      </c>
      <c r="Q3310">
        <v>56170</v>
      </c>
      <c r="R3310" t="s">
        <v>201</v>
      </c>
      <c r="S3310" t="s">
        <v>202</v>
      </c>
      <c r="T3310" t="s">
        <v>203</v>
      </c>
      <c r="U3310" t="s">
        <v>4988</v>
      </c>
      <c r="V3310" t="s">
        <v>4989</v>
      </c>
      <c r="W3310" t="s">
        <v>658</v>
      </c>
    </row>
    <row r="3311" spans="1:23" x14ac:dyDescent="0.25">
      <c r="A3311" s="15">
        <v>43373</v>
      </c>
      <c r="B3311" t="s">
        <v>523</v>
      </c>
      <c r="C3311" t="s">
        <v>208</v>
      </c>
      <c r="E3311" t="s">
        <v>195</v>
      </c>
      <c r="F3311">
        <v>3851.41</v>
      </c>
      <c r="G3311">
        <v>3851.41</v>
      </c>
      <c r="H3311" t="s">
        <v>196</v>
      </c>
      <c r="I3311" t="s">
        <v>197</v>
      </c>
      <c r="J3311">
        <v>3851.41</v>
      </c>
      <c r="K3311">
        <v>3851.41</v>
      </c>
      <c r="L3311" t="s">
        <v>523</v>
      </c>
      <c r="M3311" t="s">
        <v>198</v>
      </c>
      <c r="N3311" t="s">
        <v>518</v>
      </c>
      <c r="O3311">
        <v>0</v>
      </c>
      <c r="P3311" t="s">
        <v>200</v>
      </c>
      <c r="Q3311">
        <v>56170</v>
      </c>
      <c r="R3311" t="s">
        <v>201</v>
      </c>
      <c r="S3311" t="s">
        <v>202</v>
      </c>
      <c r="T3311" t="s">
        <v>203</v>
      </c>
      <c r="U3311" t="s">
        <v>4988</v>
      </c>
      <c r="V3311" t="s">
        <v>4989</v>
      </c>
      <c r="W3311" t="s">
        <v>658</v>
      </c>
    </row>
    <row r="3312" spans="1:23" x14ac:dyDescent="0.25">
      <c r="A3312" s="15">
        <v>43373</v>
      </c>
      <c r="B3312" t="s">
        <v>523</v>
      </c>
      <c r="C3312" t="s">
        <v>207</v>
      </c>
      <c r="E3312" t="s">
        <v>195</v>
      </c>
      <c r="F3312">
        <v>2478.65</v>
      </c>
      <c r="G3312">
        <v>2478.65</v>
      </c>
      <c r="H3312" t="s">
        <v>196</v>
      </c>
      <c r="I3312" t="s">
        <v>197</v>
      </c>
      <c r="J3312">
        <v>2478.65</v>
      </c>
      <c r="K3312">
        <v>2478.65</v>
      </c>
      <c r="L3312" t="s">
        <v>523</v>
      </c>
      <c r="M3312" t="s">
        <v>198</v>
      </c>
      <c r="N3312" t="s">
        <v>518</v>
      </c>
      <c r="O3312">
        <v>0</v>
      </c>
      <c r="P3312" t="s">
        <v>200</v>
      </c>
      <c r="Q3312">
        <v>56170</v>
      </c>
      <c r="R3312" t="s">
        <v>201</v>
      </c>
      <c r="S3312" t="s">
        <v>202</v>
      </c>
      <c r="T3312" t="s">
        <v>203</v>
      </c>
      <c r="U3312" t="s">
        <v>4988</v>
      </c>
      <c r="V3312" t="s">
        <v>4989</v>
      </c>
      <c r="W3312" t="s">
        <v>658</v>
      </c>
    </row>
    <row r="3313" spans="1:23" x14ac:dyDescent="0.25">
      <c r="A3313" s="15">
        <v>43373</v>
      </c>
      <c r="B3313" t="s">
        <v>523</v>
      </c>
      <c r="C3313" t="s">
        <v>194</v>
      </c>
      <c r="E3313" t="s">
        <v>195</v>
      </c>
      <c r="F3313">
        <v>10563.17</v>
      </c>
      <c r="G3313">
        <v>10563.17</v>
      </c>
      <c r="H3313" t="s">
        <v>196</v>
      </c>
      <c r="I3313" t="s">
        <v>197</v>
      </c>
      <c r="J3313">
        <v>10563.17</v>
      </c>
      <c r="K3313">
        <v>10563.17</v>
      </c>
      <c r="L3313" t="s">
        <v>523</v>
      </c>
      <c r="M3313" t="s">
        <v>198</v>
      </c>
      <c r="N3313" t="s">
        <v>518</v>
      </c>
      <c r="O3313">
        <v>0</v>
      </c>
      <c r="P3313" t="s">
        <v>200</v>
      </c>
      <c r="Q3313">
        <v>56170</v>
      </c>
      <c r="R3313" t="s">
        <v>201</v>
      </c>
      <c r="S3313" t="s">
        <v>202</v>
      </c>
      <c r="T3313" t="s">
        <v>203</v>
      </c>
      <c r="U3313" t="s">
        <v>4988</v>
      </c>
      <c r="V3313" t="s">
        <v>4989</v>
      </c>
      <c r="W3313" t="s">
        <v>658</v>
      </c>
    </row>
    <row r="3314" spans="1:23" x14ac:dyDescent="0.25">
      <c r="A3314" s="15">
        <v>43373</v>
      </c>
      <c r="B3314" t="s">
        <v>526</v>
      </c>
      <c r="C3314" t="s">
        <v>212</v>
      </c>
      <c r="E3314" t="s">
        <v>195</v>
      </c>
      <c r="F3314">
        <v>384.76</v>
      </c>
      <c r="G3314">
        <v>384.76</v>
      </c>
      <c r="H3314" t="s">
        <v>196</v>
      </c>
      <c r="I3314" t="s">
        <v>197</v>
      </c>
      <c r="J3314">
        <v>384.76</v>
      </c>
      <c r="K3314">
        <v>384.76</v>
      </c>
      <c r="L3314" t="s">
        <v>526</v>
      </c>
      <c r="M3314" t="s">
        <v>198</v>
      </c>
      <c r="N3314" t="s">
        <v>518</v>
      </c>
      <c r="O3314">
        <v>0</v>
      </c>
      <c r="P3314" t="s">
        <v>200</v>
      </c>
      <c r="Q3314">
        <v>56171</v>
      </c>
      <c r="R3314" t="s">
        <v>201</v>
      </c>
      <c r="S3314" t="s">
        <v>202</v>
      </c>
      <c r="T3314" t="s">
        <v>203</v>
      </c>
      <c r="U3314" t="s">
        <v>4988</v>
      </c>
      <c r="V3314" t="s">
        <v>4990</v>
      </c>
      <c r="W3314" t="s">
        <v>658</v>
      </c>
    </row>
    <row r="3315" spans="1:23" x14ac:dyDescent="0.25">
      <c r="A3315" s="15">
        <v>43373</v>
      </c>
      <c r="B3315" t="s">
        <v>526</v>
      </c>
      <c r="C3315" t="s">
        <v>211</v>
      </c>
      <c r="E3315" t="s">
        <v>195</v>
      </c>
      <c r="F3315">
        <v>233.83</v>
      </c>
      <c r="G3315">
        <v>233.83</v>
      </c>
      <c r="H3315" t="s">
        <v>196</v>
      </c>
      <c r="I3315" t="s">
        <v>197</v>
      </c>
      <c r="J3315">
        <v>233.83</v>
      </c>
      <c r="K3315">
        <v>233.83</v>
      </c>
      <c r="L3315" t="s">
        <v>526</v>
      </c>
      <c r="M3315" t="s">
        <v>198</v>
      </c>
      <c r="N3315" t="s">
        <v>518</v>
      </c>
      <c r="O3315">
        <v>0</v>
      </c>
      <c r="P3315" t="s">
        <v>200</v>
      </c>
      <c r="Q3315">
        <v>56171</v>
      </c>
      <c r="R3315" t="s">
        <v>201</v>
      </c>
      <c r="S3315" t="s">
        <v>202</v>
      </c>
      <c r="T3315" t="s">
        <v>203</v>
      </c>
      <c r="U3315" t="s">
        <v>4988</v>
      </c>
      <c r="V3315" t="s">
        <v>4990</v>
      </c>
      <c r="W3315" t="s">
        <v>658</v>
      </c>
    </row>
    <row r="3316" spans="1:23" x14ac:dyDescent="0.25">
      <c r="A3316" s="15">
        <v>43373</v>
      </c>
      <c r="B3316" t="s">
        <v>526</v>
      </c>
      <c r="C3316" t="s">
        <v>208</v>
      </c>
      <c r="E3316" t="s">
        <v>195</v>
      </c>
      <c r="F3316">
        <v>767.29</v>
      </c>
      <c r="G3316">
        <v>767.29</v>
      </c>
      <c r="H3316" t="s">
        <v>196</v>
      </c>
      <c r="I3316" t="s">
        <v>197</v>
      </c>
      <c r="J3316">
        <v>767.29</v>
      </c>
      <c r="K3316">
        <v>767.29</v>
      </c>
      <c r="L3316" t="s">
        <v>526</v>
      </c>
      <c r="M3316" t="s">
        <v>198</v>
      </c>
      <c r="N3316" t="s">
        <v>518</v>
      </c>
      <c r="O3316">
        <v>0</v>
      </c>
      <c r="P3316" t="s">
        <v>200</v>
      </c>
      <c r="Q3316">
        <v>56171</v>
      </c>
      <c r="R3316" t="s">
        <v>201</v>
      </c>
      <c r="S3316" t="s">
        <v>202</v>
      </c>
      <c r="T3316" t="s">
        <v>203</v>
      </c>
      <c r="U3316" t="s">
        <v>4988</v>
      </c>
      <c r="V3316" t="s">
        <v>4990</v>
      </c>
      <c r="W3316" t="s">
        <v>658</v>
      </c>
    </row>
    <row r="3317" spans="1:23" x14ac:dyDescent="0.25">
      <c r="A3317" s="15">
        <v>43373</v>
      </c>
      <c r="B3317" t="s">
        <v>526</v>
      </c>
      <c r="C3317" t="s">
        <v>207</v>
      </c>
      <c r="E3317" t="s">
        <v>195</v>
      </c>
      <c r="F3317">
        <v>838.12</v>
      </c>
      <c r="G3317">
        <v>838.12</v>
      </c>
      <c r="H3317" t="s">
        <v>196</v>
      </c>
      <c r="I3317" t="s">
        <v>197</v>
      </c>
      <c r="J3317">
        <v>838.12</v>
      </c>
      <c r="K3317">
        <v>838.12</v>
      </c>
      <c r="L3317" t="s">
        <v>526</v>
      </c>
      <c r="M3317" t="s">
        <v>198</v>
      </c>
      <c r="N3317" t="s">
        <v>518</v>
      </c>
      <c r="O3317">
        <v>0</v>
      </c>
      <c r="P3317" t="s">
        <v>200</v>
      </c>
      <c r="Q3317">
        <v>56171</v>
      </c>
      <c r="R3317" t="s">
        <v>201</v>
      </c>
      <c r="S3317" t="s">
        <v>202</v>
      </c>
      <c r="T3317" t="s">
        <v>203</v>
      </c>
      <c r="U3317" t="s">
        <v>4988</v>
      </c>
      <c r="V3317" t="s">
        <v>4990</v>
      </c>
      <c r="W3317" t="s">
        <v>658</v>
      </c>
    </row>
    <row r="3318" spans="1:23" x14ac:dyDescent="0.25">
      <c r="A3318" s="15">
        <v>43373</v>
      </c>
      <c r="B3318" t="s">
        <v>526</v>
      </c>
      <c r="C3318" t="s">
        <v>194</v>
      </c>
      <c r="E3318" t="s">
        <v>195</v>
      </c>
      <c r="F3318">
        <v>3505.3</v>
      </c>
      <c r="G3318">
        <v>3505.3</v>
      </c>
      <c r="H3318" t="s">
        <v>196</v>
      </c>
      <c r="I3318" t="s">
        <v>197</v>
      </c>
      <c r="J3318">
        <v>3505.3</v>
      </c>
      <c r="K3318">
        <v>3505.3</v>
      </c>
      <c r="L3318" t="s">
        <v>526</v>
      </c>
      <c r="M3318" t="s">
        <v>198</v>
      </c>
      <c r="N3318" t="s">
        <v>518</v>
      </c>
      <c r="O3318">
        <v>0</v>
      </c>
      <c r="P3318" t="s">
        <v>200</v>
      </c>
      <c r="Q3318">
        <v>56171</v>
      </c>
      <c r="R3318" t="s">
        <v>201</v>
      </c>
      <c r="S3318" t="s">
        <v>202</v>
      </c>
      <c r="T3318" t="s">
        <v>203</v>
      </c>
      <c r="U3318" t="s">
        <v>4988</v>
      </c>
      <c r="V3318" t="s">
        <v>4990</v>
      </c>
      <c r="W3318" t="s">
        <v>658</v>
      </c>
    </row>
    <row r="3319" spans="1:23" x14ac:dyDescent="0.25">
      <c r="A3319" s="15">
        <v>43373</v>
      </c>
      <c r="B3319" t="s">
        <v>528</v>
      </c>
      <c r="C3319" t="s">
        <v>212</v>
      </c>
      <c r="E3319" t="s">
        <v>195</v>
      </c>
      <c r="F3319">
        <v>108.85</v>
      </c>
      <c r="G3319">
        <v>108.85</v>
      </c>
      <c r="H3319" t="s">
        <v>196</v>
      </c>
      <c r="I3319" t="s">
        <v>197</v>
      </c>
      <c r="J3319">
        <v>108.85</v>
      </c>
      <c r="K3319">
        <v>108.85</v>
      </c>
      <c r="L3319" t="s">
        <v>528</v>
      </c>
      <c r="M3319" t="s">
        <v>198</v>
      </c>
      <c r="N3319" t="s">
        <v>518</v>
      </c>
      <c r="O3319">
        <v>0</v>
      </c>
      <c r="P3319" t="s">
        <v>200</v>
      </c>
      <c r="Q3319">
        <v>56172</v>
      </c>
      <c r="R3319" t="s">
        <v>201</v>
      </c>
      <c r="S3319" t="s">
        <v>202</v>
      </c>
      <c r="T3319" t="s">
        <v>203</v>
      </c>
      <c r="U3319" t="s">
        <v>4988</v>
      </c>
      <c r="V3319" t="s">
        <v>4991</v>
      </c>
      <c r="W3319" t="s">
        <v>658</v>
      </c>
    </row>
    <row r="3320" spans="1:23" x14ac:dyDescent="0.25">
      <c r="A3320" s="15">
        <v>43373</v>
      </c>
      <c r="B3320" t="s">
        <v>528</v>
      </c>
      <c r="C3320" t="s">
        <v>211</v>
      </c>
      <c r="E3320" t="s">
        <v>195</v>
      </c>
      <c r="F3320">
        <v>59.35</v>
      </c>
      <c r="G3320">
        <v>59.35</v>
      </c>
      <c r="H3320" t="s">
        <v>196</v>
      </c>
      <c r="I3320" t="s">
        <v>197</v>
      </c>
      <c r="J3320">
        <v>59.35</v>
      </c>
      <c r="K3320">
        <v>59.35</v>
      </c>
      <c r="L3320" t="s">
        <v>528</v>
      </c>
      <c r="M3320" t="s">
        <v>198</v>
      </c>
      <c r="N3320" t="s">
        <v>518</v>
      </c>
      <c r="O3320">
        <v>0</v>
      </c>
      <c r="P3320" t="s">
        <v>200</v>
      </c>
      <c r="Q3320">
        <v>56172</v>
      </c>
      <c r="R3320" t="s">
        <v>201</v>
      </c>
      <c r="S3320" t="s">
        <v>202</v>
      </c>
      <c r="T3320" t="s">
        <v>203</v>
      </c>
      <c r="U3320" t="s">
        <v>4988</v>
      </c>
      <c r="V3320" t="s">
        <v>4991</v>
      </c>
      <c r="W3320" t="s">
        <v>658</v>
      </c>
    </row>
    <row r="3321" spans="1:23" x14ac:dyDescent="0.25">
      <c r="A3321" s="15">
        <v>43373</v>
      </c>
      <c r="B3321" t="s">
        <v>528</v>
      </c>
      <c r="C3321" t="s">
        <v>208</v>
      </c>
      <c r="E3321" t="s">
        <v>195</v>
      </c>
      <c r="F3321">
        <v>231.22</v>
      </c>
      <c r="G3321">
        <v>231.22</v>
      </c>
      <c r="H3321" t="s">
        <v>196</v>
      </c>
      <c r="I3321" t="s">
        <v>197</v>
      </c>
      <c r="J3321">
        <v>231.22</v>
      </c>
      <c r="K3321">
        <v>231.22</v>
      </c>
      <c r="L3321" t="s">
        <v>528</v>
      </c>
      <c r="M3321" t="s">
        <v>198</v>
      </c>
      <c r="N3321" t="s">
        <v>518</v>
      </c>
      <c r="O3321">
        <v>0</v>
      </c>
      <c r="P3321" t="s">
        <v>200</v>
      </c>
      <c r="Q3321">
        <v>56172</v>
      </c>
      <c r="R3321" t="s">
        <v>201</v>
      </c>
      <c r="S3321" t="s">
        <v>202</v>
      </c>
      <c r="T3321" t="s">
        <v>203</v>
      </c>
      <c r="U3321" t="s">
        <v>4988</v>
      </c>
      <c r="V3321" t="s">
        <v>4991</v>
      </c>
      <c r="W3321" t="s">
        <v>658</v>
      </c>
    </row>
    <row r="3322" spans="1:23" x14ac:dyDescent="0.25">
      <c r="A3322" s="15">
        <v>43373</v>
      </c>
      <c r="B3322" t="s">
        <v>528</v>
      </c>
      <c r="C3322" t="s">
        <v>207</v>
      </c>
      <c r="E3322" t="s">
        <v>195</v>
      </c>
      <c r="F3322">
        <v>217.88</v>
      </c>
      <c r="G3322">
        <v>217.88</v>
      </c>
      <c r="H3322" t="s">
        <v>196</v>
      </c>
      <c r="I3322" t="s">
        <v>197</v>
      </c>
      <c r="J3322">
        <v>217.88</v>
      </c>
      <c r="K3322">
        <v>217.88</v>
      </c>
      <c r="L3322" t="s">
        <v>528</v>
      </c>
      <c r="M3322" t="s">
        <v>198</v>
      </c>
      <c r="N3322" t="s">
        <v>518</v>
      </c>
      <c r="O3322">
        <v>0</v>
      </c>
      <c r="P3322" t="s">
        <v>200</v>
      </c>
      <c r="Q3322">
        <v>56172</v>
      </c>
      <c r="R3322" t="s">
        <v>201</v>
      </c>
      <c r="S3322" t="s">
        <v>202</v>
      </c>
      <c r="T3322" t="s">
        <v>203</v>
      </c>
      <c r="U3322" t="s">
        <v>4988</v>
      </c>
      <c r="V3322" t="s">
        <v>4991</v>
      </c>
      <c r="W3322" t="s">
        <v>658</v>
      </c>
    </row>
    <row r="3323" spans="1:23" x14ac:dyDescent="0.25">
      <c r="A3323" s="15">
        <v>43373</v>
      </c>
      <c r="B3323" t="s">
        <v>528</v>
      </c>
      <c r="C3323" t="s">
        <v>194</v>
      </c>
      <c r="E3323" t="s">
        <v>195</v>
      </c>
      <c r="F3323">
        <v>893.37</v>
      </c>
      <c r="G3323">
        <v>893.37</v>
      </c>
      <c r="H3323" t="s">
        <v>196</v>
      </c>
      <c r="I3323" t="s">
        <v>197</v>
      </c>
      <c r="J3323">
        <v>893.37</v>
      </c>
      <c r="K3323">
        <v>893.37</v>
      </c>
      <c r="L3323" t="s">
        <v>528</v>
      </c>
      <c r="M3323" t="s">
        <v>198</v>
      </c>
      <c r="N3323" t="s">
        <v>518</v>
      </c>
      <c r="O3323">
        <v>0</v>
      </c>
      <c r="P3323" t="s">
        <v>200</v>
      </c>
      <c r="Q3323">
        <v>56172</v>
      </c>
      <c r="R3323" t="s">
        <v>201</v>
      </c>
      <c r="S3323" t="s">
        <v>202</v>
      </c>
      <c r="T3323" t="s">
        <v>203</v>
      </c>
      <c r="U3323" t="s">
        <v>4988</v>
      </c>
      <c r="V3323" t="s">
        <v>4991</v>
      </c>
      <c r="W3323" t="s">
        <v>658</v>
      </c>
    </row>
    <row r="3324" spans="1:23" x14ac:dyDescent="0.25">
      <c r="A3324" s="15">
        <v>43373</v>
      </c>
      <c r="B3324" t="s">
        <v>530</v>
      </c>
      <c r="C3324" t="s">
        <v>212</v>
      </c>
      <c r="E3324" t="s">
        <v>195</v>
      </c>
      <c r="F3324">
        <v>222.26</v>
      </c>
      <c r="G3324">
        <v>222.26</v>
      </c>
      <c r="H3324" t="s">
        <v>196</v>
      </c>
      <c r="I3324" t="s">
        <v>197</v>
      </c>
      <c r="J3324">
        <v>222.26</v>
      </c>
      <c r="K3324">
        <v>222.26</v>
      </c>
      <c r="L3324" t="s">
        <v>530</v>
      </c>
      <c r="M3324" t="s">
        <v>198</v>
      </c>
      <c r="N3324" t="s">
        <v>518</v>
      </c>
      <c r="O3324">
        <v>0</v>
      </c>
      <c r="P3324" t="s">
        <v>200</v>
      </c>
      <c r="Q3324">
        <v>56173</v>
      </c>
      <c r="R3324" t="s">
        <v>201</v>
      </c>
      <c r="S3324" t="s">
        <v>202</v>
      </c>
      <c r="T3324" t="s">
        <v>203</v>
      </c>
      <c r="U3324" t="s">
        <v>4988</v>
      </c>
      <c r="V3324" t="s">
        <v>4992</v>
      </c>
      <c r="W3324" t="s">
        <v>658</v>
      </c>
    </row>
    <row r="3325" spans="1:23" x14ac:dyDescent="0.25">
      <c r="A3325" s="15">
        <v>43373</v>
      </c>
      <c r="B3325" t="s">
        <v>530</v>
      </c>
      <c r="C3325" t="s">
        <v>208</v>
      </c>
      <c r="E3325" t="s">
        <v>195</v>
      </c>
      <c r="F3325">
        <v>444.52</v>
      </c>
      <c r="G3325">
        <v>444.52</v>
      </c>
      <c r="H3325" t="s">
        <v>196</v>
      </c>
      <c r="I3325" t="s">
        <v>197</v>
      </c>
      <c r="J3325">
        <v>444.52</v>
      </c>
      <c r="K3325">
        <v>444.52</v>
      </c>
      <c r="L3325" t="s">
        <v>530</v>
      </c>
      <c r="M3325" t="s">
        <v>198</v>
      </c>
      <c r="N3325" t="s">
        <v>518</v>
      </c>
      <c r="O3325">
        <v>0</v>
      </c>
      <c r="P3325" t="s">
        <v>200</v>
      </c>
      <c r="Q3325">
        <v>56173</v>
      </c>
      <c r="R3325" t="s">
        <v>201</v>
      </c>
      <c r="S3325" t="s">
        <v>202</v>
      </c>
      <c r="T3325" t="s">
        <v>203</v>
      </c>
      <c r="U3325" t="s">
        <v>4988</v>
      </c>
      <c r="V3325" t="s">
        <v>4992</v>
      </c>
      <c r="W3325" t="s">
        <v>658</v>
      </c>
    </row>
    <row r="3326" spans="1:23" x14ac:dyDescent="0.25">
      <c r="A3326" s="15">
        <v>43373</v>
      </c>
      <c r="B3326" t="s">
        <v>530</v>
      </c>
      <c r="C3326" t="s">
        <v>207</v>
      </c>
      <c r="E3326" t="s">
        <v>195</v>
      </c>
      <c r="F3326">
        <v>222.26</v>
      </c>
      <c r="G3326">
        <v>222.26</v>
      </c>
      <c r="H3326" t="s">
        <v>196</v>
      </c>
      <c r="I3326" t="s">
        <v>197</v>
      </c>
      <c r="J3326">
        <v>222.26</v>
      </c>
      <c r="K3326">
        <v>222.26</v>
      </c>
      <c r="L3326" t="s">
        <v>530</v>
      </c>
      <c r="M3326" t="s">
        <v>198</v>
      </c>
      <c r="N3326" t="s">
        <v>518</v>
      </c>
      <c r="O3326">
        <v>0</v>
      </c>
      <c r="P3326" t="s">
        <v>200</v>
      </c>
      <c r="Q3326">
        <v>56173</v>
      </c>
      <c r="R3326" t="s">
        <v>201</v>
      </c>
      <c r="S3326" t="s">
        <v>202</v>
      </c>
      <c r="T3326" t="s">
        <v>203</v>
      </c>
      <c r="U3326" t="s">
        <v>4988</v>
      </c>
      <c r="V3326" t="s">
        <v>4992</v>
      </c>
      <c r="W3326" t="s">
        <v>658</v>
      </c>
    </row>
    <row r="3327" spans="1:23" x14ac:dyDescent="0.25">
      <c r="A3327" s="15">
        <v>43373</v>
      </c>
      <c r="B3327" t="s">
        <v>530</v>
      </c>
      <c r="C3327" t="s">
        <v>194</v>
      </c>
      <c r="E3327" t="s">
        <v>195</v>
      </c>
      <c r="F3327">
        <v>1000.17</v>
      </c>
      <c r="G3327">
        <v>1000.17</v>
      </c>
      <c r="H3327" t="s">
        <v>196</v>
      </c>
      <c r="I3327" t="s">
        <v>197</v>
      </c>
      <c r="J3327">
        <v>1000.17</v>
      </c>
      <c r="K3327">
        <v>1000.17</v>
      </c>
      <c r="L3327" t="s">
        <v>530</v>
      </c>
      <c r="M3327" t="s">
        <v>198</v>
      </c>
      <c r="N3327" t="s">
        <v>518</v>
      </c>
      <c r="O3327">
        <v>0</v>
      </c>
      <c r="P3327" t="s">
        <v>200</v>
      </c>
      <c r="Q3327">
        <v>56173</v>
      </c>
      <c r="R3327" t="s">
        <v>201</v>
      </c>
      <c r="S3327" t="s">
        <v>202</v>
      </c>
      <c r="T3327" t="s">
        <v>203</v>
      </c>
      <c r="U3327" t="s">
        <v>4988</v>
      </c>
      <c r="V3327" t="s">
        <v>4992</v>
      </c>
      <c r="W3327" t="s">
        <v>658</v>
      </c>
    </row>
    <row r="3328" spans="1:23" x14ac:dyDescent="0.25">
      <c r="A3328" s="15">
        <v>43373</v>
      </c>
      <c r="B3328" t="s">
        <v>532</v>
      </c>
      <c r="C3328" t="s">
        <v>212</v>
      </c>
      <c r="E3328" t="s">
        <v>195</v>
      </c>
      <c r="F3328">
        <v>55.79</v>
      </c>
      <c r="G3328">
        <v>55.79</v>
      </c>
      <c r="H3328" t="s">
        <v>196</v>
      </c>
      <c r="I3328" t="s">
        <v>197</v>
      </c>
      <c r="J3328">
        <v>55.79</v>
      </c>
      <c r="K3328">
        <v>55.79</v>
      </c>
      <c r="L3328" t="s">
        <v>532</v>
      </c>
      <c r="M3328" t="s">
        <v>198</v>
      </c>
      <c r="N3328" t="s">
        <v>518</v>
      </c>
      <c r="O3328">
        <v>0</v>
      </c>
      <c r="P3328" t="s">
        <v>200</v>
      </c>
      <c r="Q3328">
        <v>56174</v>
      </c>
      <c r="R3328" t="s">
        <v>201</v>
      </c>
      <c r="S3328" t="s">
        <v>202</v>
      </c>
      <c r="T3328" t="s">
        <v>203</v>
      </c>
      <c r="U3328" t="s">
        <v>4988</v>
      </c>
      <c r="V3328" t="s">
        <v>4993</v>
      </c>
      <c r="W3328" t="s">
        <v>658</v>
      </c>
    </row>
    <row r="3329" spans="1:23" x14ac:dyDescent="0.25">
      <c r="A3329" s="15">
        <v>43373</v>
      </c>
      <c r="B3329" t="s">
        <v>532</v>
      </c>
      <c r="C3329" t="s">
        <v>211</v>
      </c>
      <c r="E3329" t="s">
        <v>195</v>
      </c>
      <c r="F3329">
        <v>51.5</v>
      </c>
      <c r="G3329">
        <v>51.5</v>
      </c>
      <c r="H3329" t="s">
        <v>196</v>
      </c>
      <c r="I3329" t="s">
        <v>197</v>
      </c>
      <c r="J3329">
        <v>51.5</v>
      </c>
      <c r="K3329">
        <v>51.5</v>
      </c>
      <c r="L3329" t="s">
        <v>532</v>
      </c>
      <c r="M3329" t="s">
        <v>198</v>
      </c>
      <c r="N3329" t="s">
        <v>518</v>
      </c>
      <c r="O3329">
        <v>0</v>
      </c>
      <c r="P3329" t="s">
        <v>200</v>
      </c>
      <c r="Q3329">
        <v>56174</v>
      </c>
      <c r="R3329" t="s">
        <v>201</v>
      </c>
      <c r="S3329" t="s">
        <v>202</v>
      </c>
      <c r="T3329" t="s">
        <v>203</v>
      </c>
      <c r="U3329" t="s">
        <v>4988</v>
      </c>
      <c r="V3329" t="s">
        <v>4993</v>
      </c>
      <c r="W3329" t="s">
        <v>658</v>
      </c>
    </row>
    <row r="3330" spans="1:23" x14ac:dyDescent="0.25">
      <c r="A3330" s="15">
        <v>43373</v>
      </c>
      <c r="B3330" t="s">
        <v>532</v>
      </c>
      <c r="C3330" t="s">
        <v>208</v>
      </c>
      <c r="E3330" t="s">
        <v>195</v>
      </c>
      <c r="F3330">
        <v>154.5</v>
      </c>
      <c r="G3330">
        <v>154.5</v>
      </c>
      <c r="H3330" t="s">
        <v>196</v>
      </c>
      <c r="I3330" t="s">
        <v>197</v>
      </c>
      <c r="J3330">
        <v>154.5</v>
      </c>
      <c r="K3330">
        <v>154.5</v>
      </c>
      <c r="L3330" t="s">
        <v>532</v>
      </c>
      <c r="M3330" t="s">
        <v>198</v>
      </c>
      <c r="N3330" t="s">
        <v>518</v>
      </c>
      <c r="O3330">
        <v>0</v>
      </c>
      <c r="P3330" t="s">
        <v>200</v>
      </c>
      <c r="Q3330">
        <v>56174</v>
      </c>
      <c r="R3330" t="s">
        <v>201</v>
      </c>
      <c r="S3330" t="s">
        <v>202</v>
      </c>
      <c r="T3330" t="s">
        <v>203</v>
      </c>
      <c r="U3330" t="s">
        <v>4988</v>
      </c>
      <c r="V3330" t="s">
        <v>4993</v>
      </c>
      <c r="W3330" t="s">
        <v>658</v>
      </c>
    </row>
    <row r="3331" spans="1:23" x14ac:dyDescent="0.25">
      <c r="A3331" s="15">
        <v>43373</v>
      </c>
      <c r="B3331" t="s">
        <v>532</v>
      </c>
      <c r="C3331" t="s">
        <v>207</v>
      </c>
      <c r="E3331" t="s">
        <v>195</v>
      </c>
      <c r="F3331">
        <v>90.3</v>
      </c>
      <c r="G3331">
        <v>90.3</v>
      </c>
      <c r="H3331" t="s">
        <v>196</v>
      </c>
      <c r="I3331" t="s">
        <v>197</v>
      </c>
      <c r="J3331">
        <v>90.3</v>
      </c>
      <c r="K3331">
        <v>90.3</v>
      </c>
      <c r="L3331" t="s">
        <v>532</v>
      </c>
      <c r="M3331" t="s">
        <v>198</v>
      </c>
      <c r="N3331" t="s">
        <v>518</v>
      </c>
      <c r="O3331">
        <v>0</v>
      </c>
      <c r="P3331" t="s">
        <v>200</v>
      </c>
      <c r="Q3331">
        <v>56174</v>
      </c>
      <c r="R3331" t="s">
        <v>201</v>
      </c>
      <c r="S3331" t="s">
        <v>202</v>
      </c>
      <c r="T3331" t="s">
        <v>203</v>
      </c>
      <c r="U3331" t="s">
        <v>4988</v>
      </c>
      <c r="V3331" t="s">
        <v>4993</v>
      </c>
      <c r="W3331" t="s">
        <v>658</v>
      </c>
    </row>
    <row r="3332" spans="1:23" x14ac:dyDescent="0.25">
      <c r="A3332" s="15">
        <v>43373</v>
      </c>
      <c r="B3332" t="s">
        <v>532</v>
      </c>
      <c r="C3332" t="s">
        <v>194</v>
      </c>
      <c r="E3332" t="s">
        <v>195</v>
      </c>
      <c r="F3332">
        <v>326.8</v>
      </c>
      <c r="G3332">
        <v>326.8</v>
      </c>
      <c r="H3332" t="s">
        <v>196</v>
      </c>
      <c r="I3332" t="s">
        <v>197</v>
      </c>
      <c r="J3332">
        <v>326.8</v>
      </c>
      <c r="K3332">
        <v>326.8</v>
      </c>
      <c r="L3332" t="s">
        <v>532</v>
      </c>
      <c r="M3332" t="s">
        <v>198</v>
      </c>
      <c r="N3332" t="s">
        <v>518</v>
      </c>
      <c r="O3332">
        <v>0</v>
      </c>
      <c r="P3332" t="s">
        <v>200</v>
      </c>
      <c r="Q3332">
        <v>56174</v>
      </c>
      <c r="R3332" t="s">
        <v>201</v>
      </c>
      <c r="S3332" t="s">
        <v>202</v>
      </c>
      <c r="T3332" t="s">
        <v>203</v>
      </c>
      <c r="U3332" t="s">
        <v>4988</v>
      </c>
      <c r="V3332" t="s">
        <v>4993</v>
      </c>
      <c r="W3332" t="s">
        <v>658</v>
      </c>
    </row>
    <row r="3333" spans="1:23" x14ac:dyDescent="0.25">
      <c r="A3333" s="15">
        <v>43373</v>
      </c>
      <c r="B3333" t="s">
        <v>285</v>
      </c>
      <c r="C3333" t="s">
        <v>212</v>
      </c>
      <c r="E3333" t="s">
        <v>195</v>
      </c>
      <c r="F3333">
        <v>143.94999999999999</v>
      </c>
      <c r="G3333">
        <v>143.94999999999999</v>
      </c>
      <c r="H3333" t="s">
        <v>196</v>
      </c>
      <c r="I3333" t="s">
        <v>197</v>
      </c>
      <c r="J3333">
        <v>143.94999999999999</v>
      </c>
      <c r="K3333">
        <v>143.94999999999999</v>
      </c>
      <c r="L3333" t="s">
        <v>285</v>
      </c>
      <c r="M3333" t="s">
        <v>198</v>
      </c>
      <c r="N3333" t="s">
        <v>199</v>
      </c>
      <c r="O3333">
        <v>0</v>
      </c>
      <c r="P3333" t="s">
        <v>200</v>
      </c>
      <c r="Q3333">
        <v>56678</v>
      </c>
      <c r="R3333" t="s">
        <v>201</v>
      </c>
      <c r="S3333" t="s">
        <v>202</v>
      </c>
      <c r="T3333" t="s">
        <v>203</v>
      </c>
      <c r="U3333" t="s">
        <v>4994</v>
      </c>
      <c r="V3333" t="s">
        <v>4995</v>
      </c>
      <c r="W3333" t="s">
        <v>658</v>
      </c>
    </row>
    <row r="3334" spans="1:23" x14ac:dyDescent="0.25">
      <c r="A3334" s="15">
        <v>43373</v>
      </c>
      <c r="B3334" t="s">
        <v>632</v>
      </c>
      <c r="C3334" t="s">
        <v>212</v>
      </c>
      <c r="E3334" t="s">
        <v>195</v>
      </c>
      <c r="F3334">
        <v>36.369999999999997</v>
      </c>
      <c r="G3334">
        <v>36.369999999999997</v>
      </c>
      <c r="H3334" t="s">
        <v>196</v>
      </c>
      <c r="I3334" t="s">
        <v>197</v>
      </c>
      <c r="J3334">
        <v>36.369999999999997</v>
      </c>
      <c r="K3334">
        <v>36.369999999999997</v>
      </c>
      <c r="L3334" t="s">
        <v>632</v>
      </c>
      <c r="M3334" t="s">
        <v>198</v>
      </c>
      <c r="N3334" t="s">
        <v>199</v>
      </c>
      <c r="O3334">
        <v>0</v>
      </c>
      <c r="P3334" t="s">
        <v>200</v>
      </c>
      <c r="Q3334">
        <v>56679</v>
      </c>
      <c r="R3334" t="s">
        <v>201</v>
      </c>
      <c r="S3334" t="s">
        <v>202</v>
      </c>
      <c r="T3334" t="s">
        <v>203</v>
      </c>
      <c r="U3334" t="s">
        <v>4996</v>
      </c>
      <c r="V3334" t="s">
        <v>4997</v>
      </c>
      <c r="W3334" t="s">
        <v>658</v>
      </c>
    </row>
    <row r="3335" spans="1:23" x14ac:dyDescent="0.25">
      <c r="A3335" s="15">
        <v>43373</v>
      </c>
      <c r="B3335" t="s">
        <v>228</v>
      </c>
      <c r="C3335" t="s">
        <v>212</v>
      </c>
      <c r="E3335" t="s">
        <v>195</v>
      </c>
      <c r="F3335">
        <v>173.2</v>
      </c>
      <c r="G3335">
        <v>173.2</v>
      </c>
      <c r="H3335" t="s">
        <v>196</v>
      </c>
      <c r="I3335" t="s">
        <v>197</v>
      </c>
      <c r="J3335">
        <v>173.2</v>
      </c>
      <c r="K3335">
        <v>173.2</v>
      </c>
      <c r="L3335" t="s">
        <v>228</v>
      </c>
      <c r="M3335" t="s">
        <v>198</v>
      </c>
      <c r="N3335" t="s">
        <v>199</v>
      </c>
      <c r="O3335">
        <v>0</v>
      </c>
      <c r="P3335" t="s">
        <v>200</v>
      </c>
      <c r="Q3335">
        <v>56681</v>
      </c>
      <c r="R3335" t="s">
        <v>201</v>
      </c>
      <c r="S3335" t="s">
        <v>202</v>
      </c>
      <c r="T3335" t="s">
        <v>203</v>
      </c>
      <c r="U3335" t="s">
        <v>4998</v>
      </c>
      <c r="V3335" t="s">
        <v>4999</v>
      </c>
      <c r="W3335" t="s">
        <v>658</v>
      </c>
    </row>
    <row r="3336" spans="1:23" x14ac:dyDescent="0.25">
      <c r="A3336" s="15">
        <v>43373</v>
      </c>
      <c r="B3336" t="s">
        <v>285</v>
      </c>
      <c r="C3336" t="s">
        <v>208</v>
      </c>
      <c r="E3336" t="s">
        <v>195</v>
      </c>
      <c r="F3336">
        <v>560.25</v>
      </c>
      <c r="G3336">
        <v>560.25</v>
      </c>
      <c r="H3336" t="s">
        <v>196</v>
      </c>
      <c r="I3336" t="s">
        <v>197</v>
      </c>
      <c r="J3336">
        <v>560.25</v>
      </c>
      <c r="K3336">
        <v>560.25</v>
      </c>
      <c r="L3336" t="s">
        <v>285</v>
      </c>
      <c r="M3336" t="s">
        <v>198</v>
      </c>
      <c r="N3336" t="s">
        <v>199</v>
      </c>
      <c r="O3336">
        <v>0</v>
      </c>
      <c r="P3336" t="s">
        <v>200</v>
      </c>
      <c r="Q3336">
        <v>56684</v>
      </c>
      <c r="R3336" t="s">
        <v>201</v>
      </c>
      <c r="S3336" t="s">
        <v>202</v>
      </c>
      <c r="T3336" t="s">
        <v>203</v>
      </c>
      <c r="U3336" t="s">
        <v>5000</v>
      </c>
      <c r="V3336" t="s">
        <v>5001</v>
      </c>
      <c r="W3336" t="s">
        <v>658</v>
      </c>
    </row>
    <row r="3337" spans="1:23" x14ac:dyDescent="0.25">
      <c r="A3337" s="15">
        <v>43373</v>
      </c>
      <c r="B3337" t="s">
        <v>620</v>
      </c>
      <c r="C3337" t="s">
        <v>208</v>
      </c>
      <c r="E3337" t="s">
        <v>195</v>
      </c>
      <c r="F3337">
        <v>75.400000000000006</v>
      </c>
      <c r="G3337">
        <v>75.400000000000006</v>
      </c>
      <c r="H3337" t="s">
        <v>196</v>
      </c>
      <c r="I3337" t="s">
        <v>197</v>
      </c>
      <c r="J3337">
        <v>75.400000000000006</v>
      </c>
      <c r="K3337">
        <v>75.400000000000006</v>
      </c>
      <c r="L3337" t="s">
        <v>620</v>
      </c>
      <c r="M3337" t="s">
        <v>198</v>
      </c>
      <c r="N3337" t="s">
        <v>199</v>
      </c>
      <c r="O3337">
        <v>0</v>
      </c>
      <c r="P3337" t="s">
        <v>200</v>
      </c>
      <c r="Q3337">
        <v>56685</v>
      </c>
      <c r="R3337" t="s">
        <v>201</v>
      </c>
      <c r="S3337" t="s">
        <v>202</v>
      </c>
      <c r="T3337" t="s">
        <v>203</v>
      </c>
      <c r="U3337" t="s">
        <v>5000</v>
      </c>
      <c r="V3337" t="s">
        <v>5002</v>
      </c>
      <c r="W3337" t="s">
        <v>658</v>
      </c>
    </row>
    <row r="3338" spans="1:23" x14ac:dyDescent="0.25">
      <c r="A3338" s="15">
        <v>43373</v>
      </c>
      <c r="B3338" t="s">
        <v>475</v>
      </c>
      <c r="C3338" t="s">
        <v>208</v>
      </c>
      <c r="E3338" t="s">
        <v>195</v>
      </c>
      <c r="F3338">
        <v>903.95</v>
      </c>
      <c r="G3338">
        <v>903.95</v>
      </c>
      <c r="H3338" t="s">
        <v>196</v>
      </c>
      <c r="I3338" t="s">
        <v>197</v>
      </c>
      <c r="J3338">
        <v>903.95</v>
      </c>
      <c r="K3338">
        <v>903.95</v>
      </c>
      <c r="L3338" t="s">
        <v>475</v>
      </c>
      <c r="M3338" t="s">
        <v>198</v>
      </c>
      <c r="N3338" t="s">
        <v>199</v>
      </c>
      <c r="O3338">
        <v>0</v>
      </c>
      <c r="P3338" t="s">
        <v>200</v>
      </c>
      <c r="Q3338">
        <v>56696</v>
      </c>
      <c r="R3338" t="s">
        <v>201</v>
      </c>
      <c r="S3338" t="s">
        <v>202</v>
      </c>
      <c r="T3338" t="s">
        <v>203</v>
      </c>
      <c r="U3338" t="s">
        <v>5003</v>
      </c>
      <c r="V3338" t="s">
        <v>5004</v>
      </c>
      <c r="W3338" t="s">
        <v>658</v>
      </c>
    </row>
    <row r="3339" spans="1:23" x14ac:dyDescent="0.25">
      <c r="A3339" s="15">
        <v>43373</v>
      </c>
      <c r="B3339" t="s">
        <v>475</v>
      </c>
      <c r="C3339" t="s">
        <v>212</v>
      </c>
      <c r="E3339" t="s">
        <v>195</v>
      </c>
      <c r="F3339">
        <v>324.75</v>
      </c>
      <c r="G3339">
        <v>324.75</v>
      </c>
      <c r="H3339" t="s">
        <v>196</v>
      </c>
      <c r="I3339" t="s">
        <v>197</v>
      </c>
      <c r="J3339">
        <v>324.75</v>
      </c>
      <c r="K3339">
        <v>324.75</v>
      </c>
      <c r="L3339" t="s">
        <v>475</v>
      </c>
      <c r="M3339" t="s">
        <v>198</v>
      </c>
      <c r="N3339" t="s">
        <v>199</v>
      </c>
      <c r="O3339">
        <v>0</v>
      </c>
      <c r="P3339" t="s">
        <v>200</v>
      </c>
      <c r="Q3339">
        <v>56703</v>
      </c>
      <c r="R3339" t="s">
        <v>201</v>
      </c>
      <c r="S3339" t="s">
        <v>202</v>
      </c>
      <c r="T3339" t="s">
        <v>203</v>
      </c>
      <c r="U3339" t="s">
        <v>5005</v>
      </c>
      <c r="V3339" t="s">
        <v>5006</v>
      </c>
      <c r="W3339" t="s">
        <v>658</v>
      </c>
    </row>
    <row r="3340" spans="1:23" x14ac:dyDescent="0.25">
      <c r="A3340" s="15">
        <v>43373</v>
      </c>
      <c r="B3340" t="s">
        <v>285</v>
      </c>
      <c r="C3340" t="s">
        <v>211</v>
      </c>
      <c r="E3340" t="s">
        <v>195</v>
      </c>
      <c r="F3340">
        <v>19.7</v>
      </c>
      <c r="G3340">
        <v>19.7</v>
      </c>
      <c r="H3340" t="s">
        <v>196</v>
      </c>
      <c r="I3340" t="s">
        <v>197</v>
      </c>
      <c r="J3340">
        <v>19.7</v>
      </c>
      <c r="K3340">
        <v>19.7</v>
      </c>
      <c r="L3340" t="s">
        <v>285</v>
      </c>
      <c r="M3340" t="s">
        <v>198</v>
      </c>
      <c r="N3340" t="s">
        <v>199</v>
      </c>
      <c r="O3340">
        <v>0</v>
      </c>
      <c r="P3340" t="s">
        <v>200</v>
      </c>
      <c r="Q3340">
        <v>56707</v>
      </c>
      <c r="R3340" t="s">
        <v>201</v>
      </c>
      <c r="S3340" t="s">
        <v>202</v>
      </c>
      <c r="T3340" t="s">
        <v>203</v>
      </c>
      <c r="U3340" t="s">
        <v>5007</v>
      </c>
      <c r="V3340" t="s">
        <v>5008</v>
      </c>
      <c r="W3340" t="s">
        <v>658</v>
      </c>
    </row>
    <row r="3341" spans="1:23" x14ac:dyDescent="0.25">
      <c r="A3341" s="15">
        <v>43373</v>
      </c>
      <c r="B3341" t="s">
        <v>1229</v>
      </c>
      <c r="C3341" t="s">
        <v>194</v>
      </c>
      <c r="E3341" t="s">
        <v>195</v>
      </c>
      <c r="F3341">
        <v>7.74</v>
      </c>
      <c r="G3341">
        <v>7.74</v>
      </c>
      <c r="H3341" t="s">
        <v>196</v>
      </c>
      <c r="I3341" t="s">
        <v>197</v>
      </c>
      <c r="J3341">
        <v>7.74</v>
      </c>
      <c r="K3341">
        <v>7.74</v>
      </c>
      <c r="L3341" t="s">
        <v>1229</v>
      </c>
      <c r="M3341" t="s">
        <v>198</v>
      </c>
      <c r="N3341" t="s">
        <v>199</v>
      </c>
      <c r="O3341">
        <v>0</v>
      </c>
      <c r="P3341" t="s">
        <v>200</v>
      </c>
      <c r="Q3341">
        <v>56721</v>
      </c>
      <c r="R3341" t="s">
        <v>201</v>
      </c>
      <c r="S3341" t="s">
        <v>202</v>
      </c>
      <c r="T3341" t="s">
        <v>203</v>
      </c>
      <c r="U3341" t="s">
        <v>5009</v>
      </c>
      <c r="V3341" t="s">
        <v>5010</v>
      </c>
      <c r="W3341" t="s">
        <v>658</v>
      </c>
    </row>
    <row r="3342" spans="1:23" x14ac:dyDescent="0.25">
      <c r="A3342" s="15">
        <v>43373</v>
      </c>
      <c r="B3342" t="s">
        <v>1229</v>
      </c>
      <c r="C3342" t="s">
        <v>208</v>
      </c>
      <c r="E3342" t="s">
        <v>195</v>
      </c>
      <c r="F3342">
        <v>16.5</v>
      </c>
      <c r="G3342">
        <v>16.5</v>
      </c>
      <c r="H3342" t="s">
        <v>196</v>
      </c>
      <c r="I3342" t="s">
        <v>197</v>
      </c>
      <c r="J3342">
        <v>16.5</v>
      </c>
      <c r="K3342">
        <v>16.5</v>
      </c>
      <c r="L3342" t="s">
        <v>1229</v>
      </c>
      <c r="M3342" t="s">
        <v>198</v>
      </c>
      <c r="N3342" t="s">
        <v>199</v>
      </c>
      <c r="O3342">
        <v>0</v>
      </c>
      <c r="P3342" t="s">
        <v>200</v>
      </c>
      <c r="Q3342">
        <v>56722</v>
      </c>
      <c r="R3342" t="s">
        <v>201</v>
      </c>
      <c r="S3342" t="s">
        <v>202</v>
      </c>
      <c r="T3342" t="s">
        <v>203</v>
      </c>
      <c r="U3342" t="s">
        <v>5009</v>
      </c>
      <c r="V3342" t="s">
        <v>5011</v>
      </c>
      <c r="W3342" t="s">
        <v>658</v>
      </c>
    </row>
    <row r="3343" spans="1:23" x14ac:dyDescent="0.25">
      <c r="A3343" s="15">
        <v>43373</v>
      </c>
      <c r="B3343" t="s">
        <v>1229</v>
      </c>
      <c r="C3343" t="s">
        <v>211</v>
      </c>
      <c r="E3343" t="s">
        <v>195</v>
      </c>
      <c r="F3343">
        <v>16.510000000000002</v>
      </c>
      <c r="G3343">
        <v>16.510000000000002</v>
      </c>
      <c r="H3343" t="s">
        <v>196</v>
      </c>
      <c r="I3343" t="s">
        <v>197</v>
      </c>
      <c r="J3343">
        <v>16.510000000000002</v>
      </c>
      <c r="K3343">
        <v>16.510000000000002</v>
      </c>
      <c r="L3343" t="s">
        <v>1229</v>
      </c>
      <c r="M3343" t="s">
        <v>198</v>
      </c>
      <c r="N3343" t="s">
        <v>199</v>
      </c>
      <c r="O3343">
        <v>0</v>
      </c>
      <c r="P3343" t="s">
        <v>200</v>
      </c>
      <c r="Q3343">
        <v>56722</v>
      </c>
      <c r="R3343" t="s">
        <v>201</v>
      </c>
      <c r="S3343" t="s">
        <v>202</v>
      </c>
      <c r="T3343" t="s">
        <v>203</v>
      </c>
      <c r="U3343" t="s">
        <v>5009</v>
      </c>
      <c r="V3343" t="s">
        <v>5011</v>
      </c>
      <c r="W3343" t="s">
        <v>658</v>
      </c>
    </row>
    <row r="3344" spans="1:23" x14ac:dyDescent="0.25">
      <c r="A3344" s="15">
        <v>43373</v>
      </c>
      <c r="B3344" t="s">
        <v>1229</v>
      </c>
      <c r="C3344" t="s">
        <v>212</v>
      </c>
      <c r="E3344" t="s">
        <v>195</v>
      </c>
      <c r="F3344">
        <v>16.510000000000002</v>
      </c>
      <c r="G3344">
        <v>16.510000000000002</v>
      </c>
      <c r="H3344" t="s">
        <v>196</v>
      </c>
      <c r="I3344" t="s">
        <v>197</v>
      </c>
      <c r="J3344">
        <v>16.510000000000002</v>
      </c>
      <c r="K3344">
        <v>16.510000000000002</v>
      </c>
      <c r="L3344" t="s">
        <v>1229</v>
      </c>
      <c r="M3344" t="s">
        <v>198</v>
      </c>
      <c r="N3344" t="s">
        <v>199</v>
      </c>
      <c r="O3344">
        <v>0</v>
      </c>
      <c r="P3344" t="s">
        <v>200</v>
      </c>
      <c r="Q3344">
        <v>56722</v>
      </c>
      <c r="R3344" t="s">
        <v>201</v>
      </c>
      <c r="S3344" t="s">
        <v>202</v>
      </c>
      <c r="T3344" t="s">
        <v>203</v>
      </c>
      <c r="U3344" t="s">
        <v>5009</v>
      </c>
      <c r="V3344" t="s">
        <v>5011</v>
      </c>
      <c r="W3344" t="s">
        <v>658</v>
      </c>
    </row>
    <row r="3345" spans="1:23" x14ac:dyDescent="0.25">
      <c r="A3345" s="15">
        <v>43373</v>
      </c>
      <c r="B3345" t="s">
        <v>1229</v>
      </c>
      <c r="C3345" t="s">
        <v>207</v>
      </c>
      <c r="E3345" t="s">
        <v>195</v>
      </c>
      <c r="F3345">
        <v>7.73</v>
      </c>
      <c r="G3345">
        <v>7.73</v>
      </c>
      <c r="H3345" t="s">
        <v>196</v>
      </c>
      <c r="I3345" t="s">
        <v>197</v>
      </c>
      <c r="J3345">
        <v>7.73</v>
      </c>
      <c r="K3345">
        <v>7.73</v>
      </c>
      <c r="L3345" t="s">
        <v>1229</v>
      </c>
      <c r="M3345" t="s">
        <v>198</v>
      </c>
      <c r="N3345" t="s">
        <v>199</v>
      </c>
      <c r="O3345">
        <v>0</v>
      </c>
      <c r="P3345" t="s">
        <v>200</v>
      </c>
      <c r="Q3345">
        <v>56721</v>
      </c>
      <c r="R3345" t="s">
        <v>201</v>
      </c>
      <c r="S3345" t="s">
        <v>202</v>
      </c>
      <c r="T3345" t="s">
        <v>203</v>
      </c>
      <c r="U3345" t="s">
        <v>5009</v>
      </c>
      <c r="V3345" t="s">
        <v>5010</v>
      </c>
      <c r="W3345" t="s">
        <v>658</v>
      </c>
    </row>
    <row r="3346" spans="1:23" x14ac:dyDescent="0.25">
      <c r="A3346" s="15">
        <v>43373</v>
      </c>
      <c r="B3346" t="s">
        <v>193</v>
      </c>
      <c r="C3346" t="s">
        <v>208</v>
      </c>
      <c r="E3346" t="s">
        <v>195</v>
      </c>
      <c r="F3346">
        <v>124.05</v>
      </c>
      <c r="G3346">
        <v>124.05</v>
      </c>
      <c r="H3346" t="s">
        <v>196</v>
      </c>
      <c r="I3346" t="s">
        <v>197</v>
      </c>
      <c r="J3346">
        <v>124.05</v>
      </c>
      <c r="K3346">
        <v>124.05</v>
      </c>
      <c r="L3346" t="s">
        <v>193</v>
      </c>
      <c r="M3346" t="s">
        <v>198</v>
      </c>
      <c r="N3346" t="s">
        <v>199</v>
      </c>
      <c r="O3346">
        <v>0</v>
      </c>
      <c r="P3346" t="s">
        <v>200</v>
      </c>
      <c r="Q3346">
        <v>56727</v>
      </c>
      <c r="R3346" t="s">
        <v>201</v>
      </c>
      <c r="S3346" t="s">
        <v>202</v>
      </c>
      <c r="T3346" t="s">
        <v>203</v>
      </c>
      <c r="U3346" t="s">
        <v>5012</v>
      </c>
      <c r="V3346" t="s">
        <v>5013</v>
      </c>
      <c r="W3346" t="s">
        <v>658</v>
      </c>
    </row>
    <row r="3347" spans="1:23" x14ac:dyDescent="0.25">
      <c r="A3347" s="15">
        <v>43373</v>
      </c>
      <c r="B3347" t="s">
        <v>193</v>
      </c>
      <c r="C3347" t="s">
        <v>194</v>
      </c>
      <c r="E3347" t="s">
        <v>195</v>
      </c>
      <c r="F3347">
        <v>148.87</v>
      </c>
      <c r="G3347">
        <v>148.87</v>
      </c>
      <c r="H3347" t="s">
        <v>196</v>
      </c>
      <c r="I3347" t="s">
        <v>197</v>
      </c>
      <c r="J3347">
        <v>148.87</v>
      </c>
      <c r="K3347">
        <v>148.87</v>
      </c>
      <c r="L3347" t="s">
        <v>193</v>
      </c>
      <c r="M3347" t="s">
        <v>198</v>
      </c>
      <c r="N3347" t="s">
        <v>199</v>
      </c>
      <c r="O3347">
        <v>0</v>
      </c>
      <c r="P3347" t="s">
        <v>200</v>
      </c>
      <c r="Q3347">
        <v>56728</v>
      </c>
      <c r="R3347" t="s">
        <v>201</v>
      </c>
      <c r="S3347" t="s">
        <v>202</v>
      </c>
      <c r="T3347" t="s">
        <v>203</v>
      </c>
      <c r="U3347" t="s">
        <v>5012</v>
      </c>
      <c r="V3347" t="s">
        <v>5014</v>
      </c>
      <c r="W3347" t="s">
        <v>658</v>
      </c>
    </row>
    <row r="3348" spans="1:23" x14ac:dyDescent="0.25">
      <c r="A3348" s="15">
        <v>43373</v>
      </c>
      <c r="B3348" t="s">
        <v>193</v>
      </c>
      <c r="C3348" t="s">
        <v>207</v>
      </c>
      <c r="E3348" t="s">
        <v>195</v>
      </c>
      <c r="F3348">
        <v>148.85</v>
      </c>
      <c r="G3348">
        <v>148.85</v>
      </c>
      <c r="H3348" t="s">
        <v>196</v>
      </c>
      <c r="I3348" t="s">
        <v>197</v>
      </c>
      <c r="J3348">
        <v>148.85</v>
      </c>
      <c r="K3348">
        <v>148.85</v>
      </c>
      <c r="L3348" t="s">
        <v>193</v>
      </c>
      <c r="M3348" t="s">
        <v>198</v>
      </c>
      <c r="N3348" t="s">
        <v>199</v>
      </c>
      <c r="O3348">
        <v>0</v>
      </c>
      <c r="P3348" t="s">
        <v>200</v>
      </c>
      <c r="Q3348">
        <v>56728</v>
      </c>
      <c r="R3348" t="s">
        <v>201</v>
      </c>
      <c r="S3348" t="s">
        <v>202</v>
      </c>
      <c r="T3348" t="s">
        <v>203</v>
      </c>
      <c r="U3348" t="s">
        <v>5012</v>
      </c>
      <c r="V3348" t="s">
        <v>5014</v>
      </c>
      <c r="W3348" t="s">
        <v>658</v>
      </c>
    </row>
    <row r="3349" spans="1:23" x14ac:dyDescent="0.25">
      <c r="A3349" s="15">
        <v>43373</v>
      </c>
      <c r="B3349" t="s">
        <v>193</v>
      </c>
      <c r="C3349" t="s">
        <v>211</v>
      </c>
      <c r="E3349" t="s">
        <v>195</v>
      </c>
      <c r="F3349">
        <v>124.05</v>
      </c>
      <c r="G3349">
        <v>124.05</v>
      </c>
      <c r="H3349" t="s">
        <v>196</v>
      </c>
      <c r="I3349" t="s">
        <v>197</v>
      </c>
      <c r="J3349">
        <v>124.05</v>
      </c>
      <c r="K3349">
        <v>124.05</v>
      </c>
      <c r="L3349" t="s">
        <v>193</v>
      </c>
      <c r="M3349" t="s">
        <v>198</v>
      </c>
      <c r="N3349" t="s">
        <v>199</v>
      </c>
      <c r="O3349">
        <v>0</v>
      </c>
      <c r="P3349" t="s">
        <v>200</v>
      </c>
      <c r="Q3349">
        <v>56727</v>
      </c>
      <c r="R3349" t="s">
        <v>201</v>
      </c>
      <c r="S3349" t="s">
        <v>202</v>
      </c>
      <c r="T3349" t="s">
        <v>203</v>
      </c>
      <c r="U3349" t="s">
        <v>5012</v>
      </c>
      <c r="V3349" t="s">
        <v>5013</v>
      </c>
      <c r="W3349" t="s">
        <v>658</v>
      </c>
    </row>
    <row r="3350" spans="1:23" x14ac:dyDescent="0.25">
      <c r="A3350" s="15">
        <v>43373</v>
      </c>
      <c r="B3350" t="s">
        <v>193</v>
      </c>
      <c r="C3350" t="s">
        <v>212</v>
      </c>
      <c r="E3350" t="s">
        <v>195</v>
      </c>
      <c r="F3350">
        <v>124.05</v>
      </c>
      <c r="G3350">
        <v>124.05</v>
      </c>
      <c r="H3350" t="s">
        <v>196</v>
      </c>
      <c r="I3350" t="s">
        <v>197</v>
      </c>
      <c r="J3350">
        <v>124.05</v>
      </c>
      <c r="K3350">
        <v>124.05</v>
      </c>
      <c r="L3350" t="s">
        <v>193</v>
      </c>
      <c r="M3350" t="s">
        <v>198</v>
      </c>
      <c r="N3350" t="s">
        <v>199</v>
      </c>
      <c r="O3350">
        <v>0</v>
      </c>
      <c r="P3350" t="s">
        <v>200</v>
      </c>
      <c r="Q3350">
        <v>56727</v>
      </c>
      <c r="R3350" t="s">
        <v>201</v>
      </c>
      <c r="S3350" t="s">
        <v>202</v>
      </c>
      <c r="T3350" t="s">
        <v>203</v>
      </c>
      <c r="U3350" t="s">
        <v>5012</v>
      </c>
      <c r="V3350" t="s">
        <v>5013</v>
      </c>
      <c r="W3350" t="s">
        <v>658</v>
      </c>
    </row>
    <row r="3351" spans="1:23" x14ac:dyDescent="0.25">
      <c r="A3351" s="15">
        <v>43373</v>
      </c>
      <c r="B3351" t="s">
        <v>193</v>
      </c>
      <c r="C3351" t="s">
        <v>194</v>
      </c>
      <c r="E3351" t="s">
        <v>195</v>
      </c>
      <c r="F3351">
        <v>202.03</v>
      </c>
      <c r="G3351">
        <v>202.03</v>
      </c>
      <c r="H3351" t="s">
        <v>196</v>
      </c>
      <c r="I3351" t="s">
        <v>197</v>
      </c>
      <c r="J3351">
        <v>202.03</v>
      </c>
      <c r="K3351">
        <v>202.03</v>
      </c>
      <c r="L3351" t="s">
        <v>193</v>
      </c>
      <c r="M3351" t="s">
        <v>198</v>
      </c>
      <c r="N3351" t="s">
        <v>199</v>
      </c>
      <c r="O3351">
        <v>0</v>
      </c>
      <c r="P3351" t="s">
        <v>200</v>
      </c>
      <c r="Q3351">
        <v>56771</v>
      </c>
      <c r="R3351" t="s">
        <v>201</v>
      </c>
      <c r="S3351" t="s">
        <v>202</v>
      </c>
      <c r="T3351" t="s">
        <v>203</v>
      </c>
      <c r="U3351" t="s">
        <v>5015</v>
      </c>
      <c r="V3351" t="s">
        <v>5016</v>
      </c>
      <c r="W3351" t="s">
        <v>658</v>
      </c>
    </row>
    <row r="3352" spans="1:23" x14ac:dyDescent="0.25">
      <c r="A3352" s="15">
        <v>43373</v>
      </c>
      <c r="B3352" t="s">
        <v>475</v>
      </c>
      <c r="C3352" t="s">
        <v>207</v>
      </c>
      <c r="E3352" t="s">
        <v>195</v>
      </c>
      <c r="F3352">
        <v>1047.56</v>
      </c>
      <c r="G3352">
        <v>1047.56</v>
      </c>
      <c r="H3352" t="s">
        <v>196</v>
      </c>
      <c r="I3352" t="s">
        <v>197</v>
      </c>
      <c r="J3352">
        <v>1047.56</v>
      </c>
      <c r="K3352">
        <v>1047.56</v>
      </c>
      <c r="L3352" t="s">
        <v>475</v>
      </c>
      <c r="M3352" t="s">
        <v>198</v>
      </c>
      <c r="N3352" t="s">
        <v>199</v>
      </c>
      <c r="O3352">
        <v>0</v>
      </c>
      <c r="P3352" t="s">
        <v>200</v>
      </c>
      <c r="Q3352">
        <v>56785</v>
      </c>
      <c r="R3352" t="s">
        <v>201</v>
      </c>
      <c r="S3352" t="s">
        <v>202</v>
      </c>
      <c r="T3352" t="s">
        <v>203</v>
      </c>
      <c r="U3352" t="s">
        <v>5017</v>
      </c>
      <c r="V3352" t="s">
        <v>5018</v>
      </c>
      <c r="W3352" t="s">
        <v>658</v>
      </c>
    </row>
    <row r="3353" spans="1:23" x14ac:dyDescent="0.25">
      <c r="A3353" s="15">
        <v>43373</v>
      </c>
      <c r="B3353" t="s">
        <v>475</v>
      </c>
      <c r="C3353" t="s">
        <v>194</v>
      </c>
      <c r="E3353" t="s">
        <v>195</v>
      </c>
      <c r="F3353">
        <v>651.62</v>
      </c>
      <c r="G3353">
        <v>651.62</v>
      </c>
      <c r="H3353" t="s">
        <v>196</v>
      </c>
      <c r="I3353" t="s">
        <v>197</v>
      </c>
      <c r="J3353">
        <v>651.62</v>
      </c>
      <c r="K3353">
        <v>651.62</v>
      </c>
      <c r="L3353" t="s">
        <v>475</v>
      </c>
      <c r="M3353" t="s">
        <v>198</v>
      </c>
      <c r="N3353" t="s">
        <v>199</v>
      </c>
      <c r="O3353">
        <v>0</v>
      </c>
      <c r="P3353" t="s">
        <v>200</v>
      </c>
      <c r="Q3353">
        <v>56786</v>
      </c>
      <c r="R3353" t="s">
        <v>201</v>
      </c>
      <c r="S3353" t="s">
        <v>202</v>
      </c>
      <c r="T3353" t="s">
        <v>203</v>
      </c>
      <c r="U3353" t="s">
        <v>5019</v>
      </c>
      <c r="V3353" t="s">
        <v>5020</v>
      </c>
      <c r="W3353" t="s">
        <v>658</v>
      </c>
    </row>
    <row r="3354" spans="1:23" x14ac:dyDescent="0.25">
      <c r="A3354" s="15">
        <v>43373</v>
      </c>
      <c r="B3354" t="s">
        <v>555</v>
      </c>
      <c r="C3354" t="s">
        <v>194</v>
      </c>
      <c r="E3354" t="s">
        <v>195</v>
      </c>
      <c r="F3354">
        <v>233.78</v>
      </c>
      <c r="G3354">
        <v>233.78</v>
      </c>
      <c r="H3354" t="s">
        <v>196</v>
      </c>
      <c r="I3354" t="s">
        <v>218</v>
      </c>
      <c r="J3354">
        <v>233.78</v>
      </c>
      <c r="K3354">
        <v>233.78</v>
      </c>
      <c r="L3354" t="s">
        <v>555</v>
      </c>
      <c r="M3354" t="s">
        <v>198</v>
      </c>
      <c r="N3354" t="s">
        <v>199</v>
      </c>
      <c r="O3354">
        <v>0</v>
      </c>
      <c r="P3354" t="s">
        <v>200</v>
      </c>
      <c r="Q3354">
        <v>56807</v>
      </c>
      <c r="R3354" t="s">
        <v>201</v>
      </c>
      <c r="S3354" t="s">
        <v>202</v>
      </c>
      <c r="T3354" t="s">
        <v>203</v>
      </c>
      <c r="U3354" t="s">
        <v>5021</v>
      </c>
      <c r="V3354" t="s">
        <v>5022</v>
      </c>
      <c r="W3354" t="s">
        <v>658</v>
      </c>
    </row>
    <row r="3355" spans="1:23" x14ac:dyDescent="0.25">
      <c r="A3355" s="15">
        <v>43373</v>
      </c>
      <c r="B3355" t="s">
        <v>555</v>
      </c>
      <c r="C3355" t="s">
        <v>207</v>
      </c>
      <c r="E3355" t="s">
        <v>195</v>
      </c>
      <c r="F3355">
        <v>82.78</v>
      </c>
      <c r="G3355">
        <v>82.78</v>
      </c>
      <c r="H3355" t="s">
        <v>196</v>
      </c>
      <c r="I3355" t="s">
        <v>218</v>
      </c>
      <c r="J3355">
        <v>82.78</v>
      </c>
      <c r="K3355">
        <v>82.78</v>
      </c>
      <c r="L3355" t="s">
        <v>555</v>
      </c>
      <c r="M3355" t="s">
        <v>198</v>
      </c>
      <c r="N3355" t="s">
        <v>199</v>
      </c>
      <c r="O3355">
        <v>0</v>
      </c>
      <c r="P3355" t="s">
        <v>200</v>
      </c>
      <c r="Q3355">
        <v>56814</v>
      </c>
      <c r="R3355" t="s">
        <v>201</v>
      </c>
      <c r="S3355" t="s">
        <v>202</v>
      </c>
      <c r="T3355" t="s">
        <v>203</v>
      </c>
      <c r="U3355" t="s">
        <v>5023</v>
      </c>
      <c r="V3355" t="s">
        <v>5024</v>
      </c>
      <c r="W3355" t="s">
        <v>658</v>
      </c>
    </row>
    <row r="3356" spans="1:23" x14ac:dyDescent="0.25">
      <c r="A3356" s="15">
        <v>43373</v>
      </c>
      <c r="B3356" t="s">
        <v>285</v>
      </c>
      <c r="C3356" t="s">
        <v>208</v>
      </c>
      <c r="E3356" t="s">
        <v>195</v>
      </c>
      <c r="F3356">
        <v>343.9</v>
      </c>
      <c r="G3356">
        <v>343.9</v>
      </c>
      <c r="H3356" t="s">
        <v>196</v>
      </c>
      <c r="I3356" t="s">
        <v>197</v>
      </c>
      <c r="J3356">
        <v>343.9</v>
      </c>
      <c r="K3356">
        <v>343.9</v>
      </c>
      <c r="L3356" t="s">
        <v>285</v>
      </c>
      <c r="M3356" t="s">
        <v>198</v>
      </c>
      <c r="N3356" t="s">
        <v>199</v>
      </c>
      <c r="O3356">
        <v>0</v>
      </c>
      <c r="P3356" t="s">
        <v>200</v>
      </c>
      <c r="Q3356">
        <v>56819</v>
      </c>
      <c r="R3356" t="s">
        <v>201</v>
      </c>
      <c r="S3356" t="s">
        <v>202</v>
      </c>
      <c r="T3356" t="s">
        <v>203</v>
      </c>
      <c r="U3356" t="s">
        <v>5025</v>
      </c>
      <c r="V3356" t="s">
        <v>5026</v>
      </c>
      <c r="W3356" t="s">
        <v>658</v>
      </c>
    </row>
    <row r="3357" spans="1:23" x14ac:dyDescent="0.25">
      <c r="A3357" s="15">
        <v>43373</v>
      </c>
      <c r="B3357" t="s">
        <v>285</v>
      </c>
      <c r="C3357" t="s">
        <v>208</v>
      </c>
      <c r="E3357" t="s">
        <v>195</v>
      </c>
      <c r="F3357">
        <v>-360</v>
      </c>
      <c r="G3357">
        <v>360</v>
      </c>
      <c r="H3357" t="s">
        <v>217</v>
      </c>
      <c r="I3357" t="s">
        <v>218</v>
      </c>
      <c r="J3357">
        <v>360</v>
      </c>
      <c r="K3357">
        <v>-360</v>
      </c>
      <c r="L3357" t="s">
        <v>285</v>
      </c>
      <c r="M3357" t="s">
        <v>198</v>
      </c>
      <c r="N3357" t="s">
        <v>199</v>
      </c>
      <c r="O3357">
        <v>0</v>
      </c>
      <c r="P3357" t="s">
        <v>200</v>
      </c>
      <c r="Q3357">
        <v>56820</v>
      </c>
      <c r="R3357" t="s">
        <v>201</v>
      </c>
      <c r="S3357" t="s">
        <v>202</v>
      </c>
      <c r="T3357" t="s">
        <v>203</v>
      </c>
      <c r="U3357" t="s">
        <v>5027</v>
      </c>
      <c r="V3357" t="s">
        <v>5028</v>
      </c>
      <c r="W3357" t="s">
        <v>658</v>
      </c>
    </row>
    <row r="3358" spans="1:23" x14ac:dyDescent="0.25">
      <c r="A3358" s="15">
        <v>43374</v>
      </c>
      <c r="B3358" t="s">
        <v>244</v>
      </c>
      <c r="C3358" t="s">
        <v>208</v>
      </c>
      <c r="E3358" t="s">
        <v>195</v>
      </c>
      <c r="F3358">
        <v>643.05999999999995</v>
      </c>
      <c r="G3358">
        <v>643.05999999999995</v>
      </c>
      <c r="H3358" t="s">
        <v>196</v>
      </c>
      <c r="I3358" t="s">
        <v>197</v>
      </c>
      <c r="J3358">
        <v>643.05999999999995</v>
      </c>
      <c r="K3358">
        <v>643.05999999999995</v>
      </c>
      <c r="L3358" t="s">
        <v>244</v>
      </c>
      <c r="M3358" t="s">
        <v>198</v>
      </c>
      <c r="N3358" t="s">
        <v>245</v>
      </c>
      <c r="O3358">
        <v>0</v>
      </c>
      <c r="P3358" t="s">
        <v>200</v>
      </c>
      <c r="Q3358">
        <v>56181</v>
      </c>
      <c r="R3358" t="s">
        <v>201</v>
      </c>
      <c r="S3358" t="s">
        <v>202</v>
      </c>
      <c r="T3358" t="s">
        <v>203</v>
      </c>
      <c r="U3358" t="s">
        <v>5029</v>
      </c>
      <c r="V3358" t="s">
        <v>5030</v>
      </c>
      <c r="W3358" t="s">
        <v>658</v>
      </c>
    </row>
    <row r="3359" spans="1:23" x14ac:dyDescent="0.25">
      <c r="A3359" s="15">
        <v>43374</v>
      </c>
      <c r="B3359" t="s">
        <v>244</v>
      </c>
      <c r="C3359" t="s">
        <v>208</v>
      </c>
      <c r="E3359" t="s">
        <v>195</v>
      </c>
      <c r="F3359">
        <v>255</v>
      </c>
      <c r="G3359">
        <v>255</v>
      </c>
      <c r="H3359" t="s">
        <v>196</v>
      </c>
      <c r="I3359" t="s">
        <v>197</v>
      </c>
      <c r="J3359">
        <v>255</v>
      </c>
      <c r="K3359">
        <v>255</v>
      </c>
      <c r="L3359" t="s">
        <v>244</v>
      </c>
      <c r="M3359" t="s">
        <v>198</v>
      </c>
      <c r="N3359" t="s">
        <v>245</v>
      </c>
      <c r="O3359">
        <v>0</v>
      </c>
      <c r="P3359" t="s">
        <v>200</v>
      </c>
      <c r="Q3359">
        <v>56182</v>
      </c>
      <c r="R3359" t="s">
        <v>201</v>
      </c>
      <c r="S3359" t="s">
        <v>202</v>
      </c>
      <c r="T3359" t="s">
        <v>203</v>
      </c>
      <c r="U3359" t="s">
        <v>5031</v>
      </c>
      <c r="V3359" t="s">
        <v>5032</v>
      </c>
      <c r="W3359" t="s">
        <v>658</v>
      </c>
    </row>
    <row r="3360" spans="1:23" x14ac:dyDescent="0.25">
      <c r="A3360" s="15">
        <v>43374</v>
      </c>
      <c r="B3360" t="s">
        <v>253</v>
      </c>
      <c r="C3360" t="s">
        <v>194</v>
      </c>
      <c r="E3360" t="s">
        <v>195</v>
      </c>
      <c r="F3360">
        <v>2400</v>
      </c>
      <c r="G3360">
        <v>2400</v>
      </c>
      <c r="H3360" t="s">
        <v>196</v>
      </c>
      <c r="I3360" t="s">
        <v>197</v>
      </c>
      <c r="J3360">
        <v>2400</v>
      </c>
      <c r="K3360">
        <v>2400</v>
      </c>
      <c r="L3360" t="s">
        <v>253</v>
      </c>
      <c r="M3360" t="s">
        <v>198</v>
      </c>
      <c r="N3360" t="s">
        <v>254</v>
      </c>
      <c r="O3360">
        <v>0</v>
      </c>
      <c r="P3360" t="s">
        <v>200</v>
      </c>
      <c r="Q3360">
        <v>56183</v>
      </c>
      <c r="R3360" t="s">
        <v>201</v>
      </c>
      <c r="S3360" t="s">
        <v>202</v>
      </c>
      <c r="T3360" t="s">
        <v>203</v>
      </c>
      <c r="U3360" t="s">
        <v>5033</v>
      </c>
      <c r="V3360" t="s">
        <v>5034</v>
      </c>
      <c r="W3360" t="s">
        <v>658</v>
      </c>
    </row>
    <row r="3361" spans="1:23" x14ac:dyDescent="0.25">
      <c r="A3361" s="15">
        <v>43374</v>
      </c>
      <c r="B3361" t="s">
        <v>1535</v>
      </c>
      <c r="C3361" t="s">
        <v>208</v>
      </c>
      <c r="E3361" t="s">
        <v>195</v>
      </c>
      <c r="F3361">
        <v>265</v>
      </c>
      <c r="G3361">
        <v>265</v>
      </c>
      <c r="H3361" t="s">
        <v>196</v>
      </c>
      <c r="I3361" t="s">
        <v>197</v>
      </c>
      <c r="J3361">
        <v>265</v>
      </c>
      <c r="K3361">
        <v>265</v>
      </c>
      <c r="L3361" t="s">
        <v>1535</v>
      </c>
      <c r="M3361" t="s">
        <v>198</v>
      </c>
      <c r="N3361" t="s">
        <v>199</v>
      </c>
      <c r="O3361">
        <v>0</v>
      </c>
      <c r="P3361" t="s">
        <v>200</v>
      </c>
      <c r="Q3361">
        <v>56699</v>
      </c>
      <c r="R3361" t="s">
        <v>201</v>
      </c>
      <c r="S3361" t="s">
        <v>202</v>
      </c>
      <c r="T3361" t="s">
        <v>203</v>
      </c>
      <c r="U3361" t="s">
        <v>5035</v>
      </c>
      <c r="V3361" t="s">
        <v>5036</v>
      </c>
      <c r="W3361" t="s">
        <v>658</v>
      </c>
    </row>
    <row r="3362" spans="1:23" x14ac:dyDescent="0.25">
      <c r="A3362" s="15">
        <v>43374</v>
      </c>
      <c r="B3362" t="s">
        <v>213</v>
      </c>
      <c r="C3362" t="s">
        <v>208</v>
      </c>
      <c r="E3362" t="s">
        <v>195</v>
      </c>
      <c r="F3362">
        <v>8.76</v>
      </c>
      <c r="G3362">
        <v>8.76</v>
      </c>
      <c r="H3362" t="s">
        <v>196</v>
      </c>
      <c r="I3362" t="s">
        <v>197</v>
      </c>
      <c r="J3362">
        <v>8.76</v>
      </c>
      <c r="K3362">
        <v>8.76</v>
      </c>
      <c r="L3362" t="s">
        <v>213</v>
      </c>
      <c r="M3362" t="s">
        <v>198</v>
      </c>
      <c r="N3362" t="s">
        <v>199</v>
      </c>
      <c r="O3362">
        <v>0</v>
      </c>
      <c r="P3362" t="s">
        <v>200</v>
      </c>
      <c r="Q3362">
        <v>56723</v>
      </c>
      <c r="R3362" t="s">
        <v>201</v>
      </c>
      <c r="S3362" t="s">
        <v>202</v>
      </c>
      <c r="T3362" t="s">
        <v>203</v>
      </c>
      <c r="U3362" t="s">
        <v>5037</v>
      </c>
      <c r="V3362" t="s">
        <v>5038</v>
      </c>
      <c r="W3362" t="s">
        <v>658</v>
      </c>
    </row>
    <row r="3363" spans="1:23" x14ac:dyDescent="0.25">
      <c r="A3363" s="15">
        <v>43374</v>
      </c>
      <c r="B3363" t="s">
        <v>213</v>
      </c>
      <c r="C3363" t="s">
        <v>194</v>
      </c>
      <c r="E3363" t="s">
        <v>195</v>
      </c>
      <c r="F3363">
        <v>10.51</v>
      </c>
      <c r="G3363">
        <v>10.51</v>
      </c>
      <c r="H3363" t="s">
        <v>196</v>
      </c>
      <c r="I3363" t="s">
        <v>197</v>
      </c>
      <c r="J3363">
        <v>10.51</v>
      </c>
      <c r="K3363">
        <v>10.51</v>
      </c>
      <c r="L3363" t="s">
        <v>213</v>
      </c>
      <c r="M3363" t="s">
        <v>198</v>
      </c>
      <c r="N3363" t="s">
        <v>199</v>
      </c>
      <c r="O3363">
        <v>0</v>
      </c>
      <c r="P3363" t="s">
        <v>200</v>
      </c>
      <c r="Q3363">
        <v>56724</v>
      </c>
      <c r="R3363" t="s">
        <v>201</v>
      </c>
      <c r="S3363" t="s">
        <v>202</v>
      </c>
      <c r="T3363" t="s">
        <v>203</v>
      </c>
      <c r="U3363" t="s">
        <v>5037</v>
      </c>
      <c r="V3363" t="s">
        <v>5039</v>
      </c>
      <c r="W3363" t="s">
        <v>658</v>
      </c>
    </row>
    <row r="3364" spans="1:23" x14ac:dyDescent="0.25">
      <c r="A3364" s="15">
        <v>43374</v>
      </c>
      <c r="B3364" t="s">
        <v>213</v>
      </c>
      <c r="C3364" t="s">
        <v>211</v>
      </c>
      <c r="E3364" t="s">
        <v>195</v>
      </c>
      <c r="F3364">
        <v>8.76</v>
      </c>
      <c r="G3364">
        <v>8.76</v>
      </c>
      <c r="H3364" t="s">
        <v>196</v>
      </c>
      <c r="I3364" t="s">
        <v>197</v>
      </c>
      <c r="J3364">
        <v>8.76</v>
      </c>
      <c r="K3364">
        <v>8.76</v>
      </c>
      <c r="L3364" t="s">
        <v>213</v>
      </c>
      <c r="M3364" t="s">
        <v>198</v>
      </c>
      <c r="N3364" t="s">
        <v>199</v>
      </c>
      <c r="O3364">
        <v>0</v>
      </c>
      <c r="P3364" t="s">
        <v>200</v>
      </c>
      <c r="Q3364">
        <v>56723</v>
      </c>
      <c r="R3364" t="s">
        <v>201</v>
      </c>
      <c r="S3364" t="s">
        <v>202</v>
      </c>
      <c r="T3364" t="s">
        <v>203</v>
      </c>
      <c r="U3364" t="s">
        <v>5037</v>
      </c>
      <c r="V3364" t="s">
        <v>5038</v>
      </c>
      <c r="W3364" t="s">
        <v>658</v>
      </c>
    </row>
    <row r="3365" spans="1:23" x14ac:dyDescent="0.25">
      <c r="A3365" s="15">
        <v>43374</v>
      </c>
      <c r="B3365" t="s">
        <v>213</v>
      </c>
      <c r="C3365" t="s">
        <v>212</v>
      </c>
      <c r="E3365" t="s">
        <v>195</v>
      </c>
      <c r="F3365">
        <v>8.76</v>
      </c>
      <c r="G3365">
        <v>8.76</v>
      </c>
      <c r="H3365" t="s">
        <v>196</v>
      </c>
      <c r="I3365" t="s">
        <v>197</v>
      </c>
      <c r="J3365">
        <v>8.76</v>
      </c>
      <c r="K3365">
        <v>8.76</v>
      </c>
      <c r="L3365" t="s">
        <v>213</v>
      </c>
      <c r="M3365" t="s">
        <v>198</v>
      </c>
      <c r="N3365" t="s">
        <v>199</v>
      </c>
      <c r="O3365">
        <v>0</v>
      </c>
      <c r="P3365" t="s">
        <v>200</v>
      </c>
      <c r="Q3365">
        <v>56723</v>
      </c>
      <c r="R3365" t="s">
        <v>201</v>
      </c>
      <c r="S3365" t="s">
        <v>202</v>
      </c>
      <c r="T3365" t="s">
        <v>203</v>
      </c>
      <c r="U3365" t="s">
        <v>5037</v>
      </c>
      <c r="V3365" t="s">
        <v>5038</v>
      </c>
      <c r="W3365" t="s">
        <v>658</v>
      </c>
    </row>
    <row r="3366" spans="1:23" x14ac:dyDescent="0.25">
      <c r="A3366" s="15">
        <v>43374</v>
      </c>
      <c r="B3366" t="s">
        <v>213</v>
      </c>
      <c r="C3366" t="s">
        <v>207</v>
      </c>
      <c r="E3366" t="s">
        <v>195</v>
      </c>
      <c r="F3366">
        <v>10.51</v>
      </c>
      <c r="G3366">
        <v>10.51</v>
      </c>
      <c r="H3366" t="s">
        <v>196</v>
      </c>
      <c r="I3366" t="s">
        <v>197</v>
      </c>
      <c r="J3366">
        <v>10.51</v>
      </c>
      <c r="K3366">
        <v>10.51</v>
      </c>
      <c r="L3366" t="s">
        <v>213</v>
      </c>
      <c r="M3366" t="s">
        <v>198</v>
      </c>
      <c r="N3366" t="s">
        <v>199</v>
      </c>
      <c r="O3366">
        <v>0</v>
      </c>
      <c r="P3366" t="s">
        <v>200</v>
      </c>
      <c r="Q3366">
        <v>56724</v>
      </c>
      <c r="R3366" t="s">
        <v>201</v>
      </c>
      <c r="S3366" t="s">
        <v>202</v>
      </c>
      <c r="T3366" t="s">
        <v>203</v>
      </c>
      <c r="U3366" t="s">
        <v>5037</v>
      </c>
      <c r="V3366" t="s">
        <v>5039</v>
      </c>
      <c r="W3366" t="s">
        <v>658</v>
      </c>
    </row>
    <row r="3367" spans="1:23" x14ac:dyDescent="0.25">
      <c r="A3367" s="15">
        <v>43374</v>
      </c>
      <c r="B3367" t="s">
        <v>193</v>
      </c>
      <c r="C3367" t="s">
        <v>208</v>
      </c>
      <c r="E3367" t="s">
        <v>195</v>
      </c>
      <c r="F3367">
        <v>313.39</v>
      </c>
      <c r="G3367">
        <v>313.39</v>
      </c>
      <c r="H3367" t="s">
        <v>196</v>
      </c>
      <c r="I3367" t="s">
        <v>197</v>
      </c>
      <c r="J3367">
        <v>313.39</v>
      </c>
      <c r="K3367">
        <v>313.39</v>
      </c>
      <c r="L3367" t="s">
        <v>193</v>
      </c>
      <c r="M3367" t="s">
        <v>198</v>
      </c>
      <c r="N3367" t="s">
        <v>199</v>
      </c>
      <c r="O3367">
        <v>0</v>
      </c>
      <c r="P3367" t="s">
        <v>200</v>
      </c>
      <c r="Q3367">
        <v>56725</v>
      </c>
      <c r="R3367" t="s">
        <v>201</v>
      </c>
      <c r="S3367" t="s">
        <v>202</v>
      </c>
      <c r="T3367" t="s">
        <v>203</v>
      </c>
      <c r="U3367" t="s">
        <v>5040</v>
      </c>
      <c r="V3367" t="s">
        <v>5041</v>
      </c>
      <c r="W3367" t="s">
        <v>658</v>
      </c>
    </row>
    <row r="3368" spans="1:23" x14ac:dyDescent="0.25">
      <c r="A3368" s="15">
        <v>43374</v>
      </c>
      <c r="B3368" t="s">
        <v>193</v>
      </c>
      <c r="C3368" t="s">
        <v>211</v>
      </c>
      <c r="E3368" t="s">
        <v>195</v>
      </c>
      <c r="F3368">
        <v>313.38</v>
      </c>
      <c r="G3368">
        <v>313.38</v>
      </c>
      <c r="H3368" t="s">
        <v>196</v>
      </c>
      <c r="I3368" t="s">
        <v>197</v>
      </c>
      <c r="J3368">
        <v>313.38</v>
      </c>
      <c r="K3368">
        <v>313.38</v>
      </c>
      <c r="L3368" t="s">
        <v>193</v>
      </c>
      <c r="M3368" t="s">
        <v>198</v>
      </c>
      <c r="N3368" t="s">
        <v>199</v>
      </c>
      <c r="O3368">
        <v>0</v>
      </c>
      <c r="P3368" t="s">
        <v>200</v>
      </c>
      <c r="Q3368">
        <v>56725</v>
      </c>
      <c r="R3368" t="s">
        <v>201</v>
      </c>
      <c r="S3368" t="s">
        <v>202</v>
      </c>
      <c r="T3368" t="s">
        <v>203</v>
      </c>
      <c r="U3368" t="s">
        <v>5040</v>
      </c>
      <c r="V3368" t="s">
        <v>5041</v>
      </c>
      <c r="W3368" t="s">
        <v>658</v>
      </c>
    </row>
    <row r="3369" spans="1:23" x14ac:dyDescent="0.25">
      <c r="A3369" s="15">
        <v>43374</v>
      </c>
      <c r="B3369" t="s">
        <v>193</v>
      </c>
      <c r="C3369" t="s">
        <v>212</v>
      </c>
      <c r="E3369" t="s">
        <v>195</v>
      </c>
      <c r="F3369">
        <v>313.39</v>
      </c>
      <c r="G3369">
        <v>313.39</v>
      </c>
      <c r="H3369" t="s">
        <v>196</v>
      </c>
      <c r="I3369" t="s">
        <v>197</v>
      </c>
      <c r="J3369">
        <v>313.39</v>
      </c>
      <c r="K3369">
        <v>313.39</v>
      </c>
      <c r="L3369" t="s">
        <v>193</v>
      </c>
      <c r="M3369" t="s">
        <v>198</v>
      </c>
      <c r="N3369" t="s">
        <v>199</v>
      </c>
      <c r="O3369">
        <v>0</v>
      </c>
      <c r="P3369" t="s">
        <v>200</v>
      </c>
      <c r="Q3369">
        <v>56725</v>
      </c>
      <c r="R3369" t="s">
        <v>201</v>
      </c>
      <c r="S3369" t="s">
        <v>202</v>
      </c>
      <c r="T3369" t="s">
        <v>203</v>
      </c>
      <c r="U3369" t="s">
        <v>5040</v>
      </c>
      <c r="V3369" t="s">
        <v>5041</v>
      </c>
      <c r="W3369" t="s">
        <v>658</v>
      </c>
    </row>
    <row r="3370" spans="1:23" x14ac:dyDescent="0.25">
      <c r="A3370" s="15">
        <v>43374</v>
      </c>
      <c r="B3370" t="s">
        <v>193</v>
      </c>
      <c r="C3370" t="s">
        <v>194</v>
      </c>
      <c r="E3370" t="s">
        <v>195</v>
      </c>
      <c r="F3370">
        <v>420.04</v>
      </c>
      <c r="G3370">
        <v>420.04</v>
      </c>
      <c r="H3370" t="s">
        <v>196</v>
      </c>
      <c r="I3370" t="s">
        <v>197</v>
      </c>
      <c r="J3370">
        <v>420.04</v>
      </c>
      <c r="K3370">
        <v>420.04</v>
      </c>
      <c r="L3370" t="s">
        <v>193</v>
      </c>
      <c r="M3370" t="s">
        <v>198</v>
      </c>
      <c r="N3370" t="s">
        <v>199</v>
      </c>
      <c r="O3370">
        <v>0</v>
      </c>
      <c r="P3370" t="s">
        <v>200</v>
      </c>
      <c r="Q3370">
        <v>56726</v>
      </c>
      <c r="R3370" t="s">
        <v>201</v>
      </c>
      <c r="S3370" t="s">
        <v>202</v>
      </c>
      <c r="T3370" t="s">
        <v>203</v>
      </c>
      <c r="U3370" t="s">
        <v>5042</v>
      </c>
      <c r="V3370" t="s">
        <v>5043</v>
      </c>
      <c r="W3370" t="s">
        <v>658</v>
      </c>
    </row>
    <row r="3371" spans="1:23" x14ac:dyDescent="0.25">
      <c r="A3371" s="15">
        <v>43374</v>
      </c>
      <c r="B3371" t="s">
        <v>193</v>
      </c>
      <c r="C3371" t="s">
        <v>207</v>
      </c>
      <c r="E3371" t="s">
        <v>195</v>
      </c>
      <c r="F3371">
        <v>420.04</v>
      </c>
      <c r="G3371">
        <v>420.04</v>
      </c>
      <c r="H3371" t="s">
        <v>196</v>
      </c>
      <c r="I3371" t="s">
        <v>197</v>
      </c>
      <c r="J3371">
        <v>420.04</v>
      </c>
      <c r="K3371">
        <v>420.04</v>
      </c>
      <c r="L3371" t="s">
        <v>193</v>
      </c>
      <c r="M3371" t="s">
        <v>198</v>
      </c>
      <c r="N3371" t="s">
        <v>199</v>
      </c>
      <c r="O3371">
        <v>0</v>
      </c>
      <c r="P3371" t="s">
        <v>200</v>
      </c>
      <c r="Q3371">
        <v>56726</v>
      </c>
      <c r="R3371" t="s">
        <v>201</v>
      </c>
      <c r="S3371" t="s">
        <v>202</v>
      </c>
      <c r="T3371" t="s">
        <v>203</v>
      </c>
      <c r="U3371" t="s">
        <v>5042</v>
      </c>
      <c r="V3371" t="s">
        <v>5043</v>
      </c>
      <c r="W3371" t="s">
        <v>658</v>
      </c>
    </row>
    <row r="3372" spans="1:23" x14ac:dyDescent="0.25">
      <c r="A3372" s="15">
        <v>43374</v>
      </c>
      <c r="B3372" t="s">
        <v>241</v>
      </c>
      <c r="C3372" t="s">
        <v>194</v>
      </c>
      <c r="E3372" t="s">
        <v>195</v>
      </c>
      <c r="F3372">
        <v>475.69</v>
      </c>
      <c r="G3372">
        <v>475.69</v>
      </c>
      <c r="H3372" t="s">
        <v>196</v>
      </c>
      <c r="I3372" t="s">
        <v>197</v>
      </c>
      <c r="J3372">
        <v>475.69</v>
      </c>
      <c r="K3372">
        <v>475.69</v>
      </c>
      <c r="L3372" t="s">
        <v>241</v>
      </c>
      <c r="M3372" t="s">
        <v>198</v>
      </c>
      <c r="N3372" t="s">
        <v>199</v>
      </c>
      <c r="O3372">
        <v>0</v>
      </c>
      <c r="P3372" t="s">
        <v>200</v>
      </c>
      <c r="Q3372">
        <v>56732</v>
      </c>
      <c r="R3372" t="s">
        <v>201</v>
      </c>
      <c r="S3372" t="s">
        <v>202</v>
      </c>
      <c r="T3372" t="s">
        <v>203</v>
      </c>
      <c r="U3372" t="s">
        <v>5044</v>
      </c>
      <c r="V3372" t="s">
        <v>5045</v>
      </c>
      <c r="W3372" t="s">
        <v>658</v>
      </c>
    </row>
    <row r="3373" spans="1:23" x14ac:dyDescent="0.25">
      <c r="A3373" s="15">
        <v>43374</v>
      </c>
      <c r="B3373" t="s">
        <v>241</v>
      </c>
      <c r="C3373" t="s">
        <v>207</v>
      </c>
      <c r="E3373" t="s">
        <v>195</v>
      </c>
      <c r="F3373">
        <v>475.68</v>
      </c>
      <c r="G3373">
        <v>475.68</v>
      </c>
      <c r="H3373" t="s">
        <v>196</v>
      </c>
      <c r="I3373" t="s">
        <v>197</v>
      </c>
      <c r="J3373">
        <v>475.68</v>
      </c>
      <c r="K3373">
        <v>475.68</v>
      </c>
      <c r="L3373" t="s">
        <v>241</v>
      </c>
      <c r="M3373" t="s">
        <v>198</v>
      </c>
      <c r="N3373" t="s">
        <v>199</v>
      </c>
      <c r="O3373">
        <v>0</v>
      </c>
      <c r="P3373" t="s">
        <v>200</v>
      </c>
      <c r="Q3373">
        <v>56732</v>
      </c>
      <c r="R3373" t="s">
        <v>201</v>
      </c>
      <c r="S3373" t="s">
        <v>202</v>
      </c>
      <c r="T3373" t="s">
        <v>203</v>
      </c>
      <c r="U3373" t="s">
        <v>5044</v>
      </c>
      <c r="V3373" t="s">
        <v>5045</v>
      </c>
      <c r="W3373" t="s">
        <v>658</v>
      </c>
    </row>
    <row r="3374" spans="1:23" x14ac:dyDescent="0.25">
      <c r="A3374" s="15">
        <v>43374</v>
      </c>
      <c r="B3374" t="s">
        <v>417</v>
      </c>
      <c r="C3374" t="s">
        <v>211</v>
      </c>
      <c r="E3374" t="s">
        <v>195</v>
      </c>
      <c r="F3374">
        <v>14.01</v>
      </c>
      <c r="G3374">
        <v>14.01</v>
      </c>
      <c r="H3374" t="s">
        <v>196</v>
      </c>
      <c r="I3374" t="s">
        <v>197</v>
      </c>
      <c r="J3374">
        <v>14.01</v>
      </c>
      <c r="K3374">
        <v>14.01</v>
      </c>
      <c r="L3374" t="s">
        <v>417</v>
      </c>
      <c r="M3374" t="s">
        <v>198</v>
      </c>
      <c r="N3374" t="s">
        <v>307</v>
      </c>
      <c r="O3374">
        <v>0</v>
      </c>
      <c r="P3374" t="s">
        <v>200</v>
      </c>
      <c r="Q3374">
        <v>56879</v>
      </c>
      <c r="R3374" t="s">
        <v>201</v>
      </c>
      <c r="S3374" t="s">
        <v>202</v>
      </c>
      <c r="T3374" t="s">
        <v>203</v>
      </c>
      <c r="U3374" t="s">
        <v>5046</v>
      </c>
      <c r="V3374" t="s">
        <v>5047</v>
      </c>
      <c r="W3374" t="s">
        <v>658</v>
      </c>
    </row>
    <row r="3375" spans="1:23" x14ac:dyDescent="0.25">
      <c r="A3375" s="15">
        <v>43374</v>
      </c>
      <c r="B3375" t="s">
        <v>449</v>
      </c>
      <c r="C3375" t="s">
        <v>208</v>
      </c>
      <c r="E3375" t="s">
        <v>195</v>
      </c>
      <c r="F3375">
        <v>20.43</v>
      </c>
      <c r="G3375">
        <v>20.43</v>
      </c>
      <c r="H3375" t="s">
        <v>196</v>
      </c>
      <c r="I3375" t="s">
        <v>197</v>
      </c>
      <c r="J3375">
        <v>20.43</v>
      </c>
      <c r="K3375">
        <v>20.43</v>
      </c>
      <c r="L3375" t="s">
        <v>449</v>
      </c>
      <c r="M3375" t="s">
        <v>198</v>
      </c>
      <c r="N3375" t="s">
        <v>199</v>
      </c>
      <c r="O3375">
        <v>0</v>
      </c>
      <c r="P3375" t="s">
        <v>200</v>
      </c>
      <c r="Q3375">
        <v>56877</v>
      </c>
      <c r="R3375" t="s">
        <v>201</v>
      </c>
      <c r="S3375" t="s">
        <v>202</v>
      </c>
      <c r="T3375" t="s">
        <v>203</v>
      </c>
      <c r="U3375" t="s">
        <v>5048</v>
      </c>
      <c r="V3375" t="s">
        <v>5049</v>
      </c>
      <c r="W3375" t="s">
        <v>658</v>
      </c>
    </row>
    <row r="3376" spans="1:23" x14ac:dyDescent="0.25">
      <c r="A3376" s="15">
        <v>43374</v>
      </c>
      <c r="B3376" t="s">
        <v>449</v>
      </c>
      <c r="C3376" t="s">
        <v>194</v>
      </c>
      <c r="E3376" t="s">
        <v>195</v>
      </c>
      <c r="F3376">
        <v>22.47</v>
      </c>
      <c r="G3376">
        <v>22.47</v>
      </c>
      <c r="H3376" t="s">
        <v>196</v>
      </c>
      <c r="I3376" t="s">
        <v>197</v>
      </c>
      <c r="J3376">
        <v>22.47</v>
      </c>
      <c r="K3376">
        <v>22.47</v>
      </c>
      <c r="L3376" t="s">
        <v>449</v>
      </c>
      <c r="M3376" t="s">
        <v>198</v>
      </c>
      <c r="N3376" t="s">
        <v>199</v>
      </c>
      <c r="O3376">
        <v>0</v>
      </c>
      <c r="P3376" t="s">
        <v>200</v>
      </c>
      <c r="Q3376">
        <v>56878</v>
      </c>
      <c r="R3376" t="s">
        <v>201</v>
      </c>
      <c r="S3376" t="s">
        <v>202</v>
      </c>
      <c r="T3376" t="s">
        <v>203</v>
      </c>
      <c r="U3376" t="s">
        <v>5048</v>
      </c>
      <c r="V3376" t="s">
        <v>5050</v>
      </c>
      <c r="W3376" t="s">
        <v>658</v>
      </c>
    </row>
    <row r="3377" spans="1:23" x14ac:dyDescent="0.25">
      <c r="A3377" s="15">
        <v>43374</v>
      </c>
      <c r="B3377" t="s">
        <v>449</v>
      </c>
      <c r="C3377" t="s">
        <v>211</v>
      </c>
      <c r="E3377" t="s">
        <v>195</v>
      </c>
      <c r="F3377">
        <v>20.43</v>
      </c>
      <c r="G3377">
        <v>20.43</v>
      </c>
      <c r="H3377" t="s">
        <v>196</v>
      </c>
      <c r="I3377" t="s">
        <v>197</v>
      </c>
      <c r="J3377">
        <v>20.43</v>
      </c>
      <c r="K3377">
        <v>20.43</v>
      </c>
      <c r="L3377" t="s">
        <v>449</v>
      </c>
      <c r="M3377" t="s">
        <v>198</v>
      </c>
      <c r="N3377" t="s">
        <v>199</v>
      </c>
      <c r="O3377">
        <v>0</v>
      </c>
      <c r="P3377" t="s">
        <v>200</v>
      </c>
      <c r="Q3377">
        <v>56877</v>
      </c>
      <c r="R3377" t="s">
        <v>201</v>
      </c>
      <c r="S3377" t="s">
        <v>202</v>
      </c>
      <c r="T3377" t="s">
        <v>203</v>
      </c>
      <c r="U3377" t="s">
        <v>5048</v>
      </c>
      <c r="V3377" t="s">
        <v>5049</v>
      </c>
      <c r="W3377" t="s">
        <v>658</v>
      </c>
    </row>
    <row r="3378" spans="1:23" x14ac:dyDescent="0.25">
      <c r="A3378" s="15">
        <v>43374</v>
      </c>
      <c r="B3378" t="s">
        <v>449</v>
      </c>
      <c r="C3378" t="s">
        <v>212</v>
      </c>
      <c r="E3378" t="s">
        <v>195</v>
      </c>
      <c r="F3378">
        <v>20.43</v>
      </c>
      <c r="G3378">
        <v>20.43</v>
      </c>
      <c r="H3378" t="s">
        <v>196</v>
      </c>
      <c r="I3378" t="s">
        <v>197</v>
      </c>
      <c r="J3378">
        <v>20.43</v>
      </c>
      <c r="K3378">
        <v>20.43</v>
      </c>
      <c r="L3378" t="s">
        <v>449</v>
      </c>
      <c r="M3378" t="s">
        <v>198</v>
      </c>
      <c r="N3378" t="s">
        <v>199</v>
      </c>
      <c r="O3378">
        <v>0</v>
      </c>
      <c r="P3378" t="s">
        <v>200</v>
      </c>
      <c r="Q3378">
        <v>56877</v>
      </c>
      <c r="R3378" t="s">
        <v>201</v>
      </c>
      <c r="S3378" t="s">
        <v>202</v>
      </c>
      <c r="T3378" t="s">
        <v>203</v>
      </c>
      <c r="U3378" t="s">
        <v>5048</v>
      </c>
      <c r="V3378" t="s">
        <v>5049</v>
      </c>
      <c r="W3378" t="s">
        <v>658</v>
      </c>
    </row>
    <row r="3379" spans="1:23" x14ac:dyDescent="0.25">
      <c r="A3379" s="15">
        <v>43374</v>
      </c>
      <c r="B3379" t="s">
        <v>449</v>
      </c>
      <c r="C3379" t="s">
        <v>207</v>
      </c>
      <c r="E3379" t="s">
        <v>195</v>
      </c>
      <c r="F3379">
        <v>22.47</v>
      </c>
      <c r="G3379">
        <v>22.47</v>
      </c>
      <c r="H3379" t="s">
        <v>196</v>
      </c>
      <c r="I3379" t="s">
        <v>197</v>
      </c>
      <c r="J3379">
        <v>22.47</v>
      </c>
      <c r="K3379">
        <v>22.47</v>
      </c>
      <c r="L3379" t="s">
        <v>449</v>
      </c>
      <c r="M3379" t="s">
        <v>198</v>
      </c>
      <c r="N3379" t="s">
        <v>199</v>
      </c>
      <c r="O3379">
        <v>0</v>
      </c>
      <c r="P3379" t="s">
        <v>200</v>
      </c>
      <c r="Q3379">
        <v>56878</v>
      </c>
      <c r="R3379" t="s">
        <v>201</v>
      </c>
      <c r="S3379" t="s">
        <v>202</v>
      </c>
      <c r="T3379" t="s">
        <v>203</v>
      </c>
      <c r="U3379" t="s">
        <v>5048</v>
      </c>
      <c r="V3379" t="s">
        <v>5050</v>
      </c>
      <c r="W3379" t="s">
        <v>658</v>
      </c>
    </row>
    <row r="3380" spans="1:23" x14ac:dyDescent="0.25">
      <c r="A3380" s="15">
        <v>43374</v>
      </c>
      <c r="B3380" t="s">
        <v>403</v>
      </c>
      <c r="C3380" t="s">
        <v>211</v>
      </c>
      <c r="E3380" t="s">
        <v>195</v>
      </c>
      <c r="F3380">
        <v>100</v>
      </c>
      <c r="G3380">
        <v>100</v>
      </c>
      <c r="H3380" t="s">
        <v>196</v>
      </c>
      <c r="I3380" t="s">
        <v>197</v>
      </c>
      <c r="J3380">
        <v>100</v>
      </c>
      <c r="K3380">
        <v>100</v>
      </c>
      <c r="L3380" t="s">
        <v>403</v>
      </c>
      <c r="M3380" t="s">
        <v>198</v>
      </c>
      <c r="N3380" t="s">
        <v>199</v>
      </c>
      <c r="O3380">
        <v>0</v>
      </c>
      <c r="P3380" t="s">
        <v>200</v>
      </c>
      <c r="Q3380">
        <v>57477</v>
      </c>
      <c r="R3380" t="s">
        <v>201</v>
      </c>
      <c r="S3380" t="s">
        <v>202</v>
      </c>
      <c r="T3380" t="s">
        <v>203</v>
      </c>
      <c r="U3380" t="s">
        <v>5051</v>
      </c>
      <c r="V3380" t="s">
        <v>5052</v>
      </c>
      <c r="W3380" t="s">
        <v>658</v>
      </c>
    </row>
    <row r="3381" spans="1:23" x14ac:dyDescent="0.25">
      <c r="A3381" s="15">
        <v>43374</v>
      </c>
      <c r="B3381" t="s">
        <v>292</v>
      </c>
      <c r="C3381" t="s">
        <v>208</v>
      </c>
      <c r="E3381" t="s">
        <v>195</v>
      </c>
      <c r="F3381">
        <v>45.82</v>
      </c>
      <c r="G3381">
        <v>45.82</v>
      </c>
      <c r="H3381" t="s">
        <v>196</v>
      </c>
      <c r="I3381" t="s">
        <v>197</v>
      </c>
      <c r="J3381">
        <v>45.82</v>
      </c>
      <c r="K3381">
        <v>45.82</v>
      </c>
      <c r="L3381" t="s">
        <v>292</v>
      </c>
      <c r="M3381" t="s">
        <v>198</v>
      </c>
      <c r="N3381" t="s">
        <v>199</v>
      </c>
      <c r="O3381">
        <v>0</v>
      </c>
      <c r="P3381" t="s">
        <v>200</v>
      </c>
      <c r="Q3381">
        <v>57489</v>
      </c>
      <c r="R3381" t="s">
        <v>201</v>
      </c>
      <c r="S3381" t="s">
        <v>202</v>
      </c>
      <c r="T3381" t="s">
        <v>203</v>
      </c>
      <c r="U3381" t="s">
        <v>5053</v>
      </c>
      <c r="V3381" t="s">
        <v>5054</v>
      </c>
      <c r="W3381" t="s">
        <v>658</v>
      </c>
    </row>
    <row r="3382" spans="1:23" x14ac:dyDescent="0.25">
      <c r="A3382" s="15">
        <v>43374</v>
      </c>
      <c r="B3382" t="s">
        <v>292</v>
      </c>
      <c r="C3382" t="s">
        <v>208</v>
      </c>
      <c r="E3382" t="s">
        <v>195</v>
      </c>
      <c r="F3382">
        <v>212.09</v>
      </c>
      <c r="G3382">
        <v>212.09</v>
      </c>
      <c r="H3382" t="s">
        <v>196</v>
      </c>
      <c r="I3382" t="s">
        <v>197</v>
      </c>
      <c r="J3382">
        <v>212.09</v>
      </c>
      <c r="K3382">
        <v>212.09</v>
      </c>
      <c r="L3382" t="s">
        <v>292</v>
      </c>
      <c r="M3382" t="s">
        <v>198</v>
      </c>
      <c r="N3382" t="s">
        <v>199</v>
      </c>
      <c r="O3382">
        <v>0</v>
      </c>
      <c r="P3382" t="s">
        <v>200</v>
      </c>
      <c r="Q3382">
        <v>57490</v>
      </c>
      <c r="R3382" t="s">
        <v>201</v>
      </c>
      <c r="S3382" t="s">
        <v>202</v>
      </c>
      <c r="T3382" t="s">
        <v>203</v>
      </c>
      <c r="U3382" t="s">
        <v>5055</v>
      </c>
      <c r="V3382" t="s">
        <v>5056</v>
      </c>
      <c r="W3382" t="s">
        <v>658</v>
      </c>
    </row>
    <row r="3383" spans="1:23" x14ac:dyDescent="0.25">
      <c r="A3383" s="15">
        <v>43374</v>
      </c>
      <c r="B3383" t="s">
        <v>917</v>
      </c>
      <c r="C3383" t="s">
        <v>211</v>
      </c>
      <c r="E3383" t="s">
        <v>195</v>
      </c>
      <c r="F3383">
        <v>3760.71</v>
      </c>
      <c r="G3383">
        <v>3760.71</v>
      </c>
      <c r="H3383" t="s">
        <v>196</v>
      </c>
      <c r="I3383" t="s">
        <v>197</v>
      </c>
      <c r="J3383">
        <v>3760.71</v>
      </c>
      <c r="K3383">
        <v>3760.71</v>
      </c>
      <c r="L3383" t="s">
        <v>917</v>
      </c>
      <c r="M3383" t="s">
        <v>198</v>
      </c>
      <c r="N3383" t="s">
        <v>199</v>
      </c>
      <c r="O3383">
        <v>0</v>
      </c>
      <c r="P3383" t="s">
        <v>200</v>
      </c>
      <c r="Q3383">
        <v>57487</v>
      </c>
      <c r="R3383" t="s">
        <v>201</v>
      </c>
      <c r="S3383" t="s">
        <v>202</v>
      </c>
      <c r="T3383" t="s">
        <v>203</v>
      </c>
      <c r="U3383" t="s">
        <v>5057</v>
      </c>
      <c r="V3383" t="s">
        <v>5058</v>
      </c>
      <c r="W3383" t="s">
        <v>658</v>
      </c>
    </row>
    <row r="3384" spans="1:23" x14ac:dyDescent="0.25">
      <c r="A3384" s="15">
        <v>43375</v>
      </c>
      <c r="B3384" t="s">
        <v>3892</v>
      </c>
      <c r="C3384" t="s">
        <v>208</v>
      </c>
      <c r="E3384" t="s">
        <v>195</v>
      </c>
      <c r="F3384">
        <v>437.1</v>
      </c>
      <c r="G3384">
        <v>437.1</v>
      </c>
      <c r="H3384" t="s">
        <v>196</v>
      </c>
      <c r="I3384" t="s">
        <v>197</v>
      </c>
      <c r="J3384">
        <v>437.1</v>
      </c>
      <c r="K3384">
        <v>437.1</v>
      </c>
      <c r="L3384" t="s">
        <v>3892</v>
      </c>
      <c r="M3384" t="s">
        <v>198</v>
      </c>
      <c r="N3384" t="s">
        <v>199</v>
      </c>
      <c r="O3384">
        <v>0</v>
      </c>
      <c r="P3384" t="s">
        <v>200</v>
      </c>
      <c r="Q3384">
        <v>56881</v>
      </c>
      <c r="R3384" t="s">
        <v>201</v>
      </c>
      <c r="S3384" t="s">
        <v>202</v>
      </c>
      <c r="T3384" t="s">
        <v>203</v>
      </c>
      <c r="U3384" t="s">
        <v>5059</v>
      </c>
      <c r="V3384" t="s">
        <v>5060</v>
      </c>
      <c r="W3384" t="s">
        <v>658</v>
      </c>
    </row>
    <row r="3385" spans="1:23" x14ac:dyDescent="0.25">
      <c r="A3385" s="15">
        <v>43376</v>
      </c>
      <c r="B3385" t="s">
        <v>228</v>
      </c>
      <c r="C3385" t="s">
        <v>208</v>
      </c>
      <c r="E3385" t="s">
        <v>195</v>
      </c>
      <c r="F3385">
        <v>1874.29</v>
      </c>
      <c r="G3385">
        <v>1874.29</v>
      </c>
      <c r="H3385" t="s">
        <v>196</v>
      </c>
      <c r="I3385" t="s">
        <v>197</v>
      </c>
      <c r="J3385">
        <v>1874.29</v>
      </c>
      <c r="K3385">
        <v>1874.29</v>
      </c>
      <c r="L3385" t="s">
        <v>228</v>
      </c>
      <c r="M3385" t="s">
        <v>198</v>
      </c>
      <c r="N3385" t="s">
        <v>199</v>
      </c>
      <c r="O3385">
        <v>0</v>
      </c>
      <c r="P3385" t="s">
        <v>200</v>
      </c>
      <c r="Q3385">
        <v>56717</v>
      </c>
      <c r="R3385" t="s">
        <v>201</v>
      </c>
      <c r="S3385" t="s">
        <v>202</v>
      </c>
      <c r="T3385" t="s">
        <v>203</v>
      </c>
      <c r="U3385" t="s">
        <v>5061</v>
      </c>
      <c r="V3385" t="s">
        <v>5062</v>
      </c>
      <c r="W3385" t="s">
        <v>658</v>
      </c>
    </row>
    <row r="3386" spans="1:23" x14ac:dyDescent="0.25">
      <c r="A3386" s="15">
        <v>43376</v>
      </c>
      <c r="B3386" t="s">
        <v>310</v>
      </c>
      <c r="C3386" t="s">
        <v>194</v>
      </c>
      <c r="E3386" t="s">
        <v>195</v>
      </c>
      <c r="F3386">
        <v>336.51</v>
      </c>
      <c r="G3386">
        <v>336.51</v>
      </c>
      <c r="H3386" t="s">
        <v>196</v>
      </c>
      <c r="I3386" t="s">
        <v>197</v>
      </c>
      <c r="J3386">
        <v>336.51</v>
      </c>
      <c r="K3386">
        <v>336.51</v>
      </c>
      <c r="L3386" t="s">
        <v>310</v>
      </c>
      <c r="M3386" t="s">
        <v>198</v>
      </c>
      <c r="N3386" t="s">
        <v>307</v>
      </c>
      <c r="O3386">
        <v>0</v>
      </c>
      <c r="P3386" t="s">
        <v>200</v>
      </c>
      <c r="Q3386">
        <v>57294</v>
      </c>
      <c r="R3386" t="s">
        <v>201</v>
      </c>
      <c r="S3386" t="s">
        <v>202</v>
      </c>
      <c r="T3386" t="s">
        <v>203</v>
      </c>
      <c r="U3386" t="s">
        <v>5063</v>
      </c>
      <c r="V3386" t="s">
        <v>5064</v>
      </c>
      <c r="W3386" t="s">
        <v>658</v>
      </c>
    </row>
    <row r="3387" spans="1:23" x14ac:dyDescent="0.25">
      <c r="A3387" s="15">
        <v>43376</v>
      </c>
      <c r="B3387" t="s">
        <v>632</v>
      </c>
      <c r="C3387" t="s">
        <v>212</v>
      </c>
      <c r="E3387" t="s">
        <v>195</v>
      </c>
      <c r="F3387">
        <v>23.92</v>
      </c>
      <c r="G3387">
        <v>23.92</v>
      </c>
      <c r="H3387" t="s">
        <v>196</v>
      </c>
      <c r="I3387" t="s">
        <v>197</v>
      </c>
      <c r="J3387">
        <v>23.92</v>
      </c>
      <c r="K3387">
        <v>23.92</v>
      </c>
      <c r="L3387" t="s">
        <v>632</v>
      </c>
      <c r="M3387" t="s">
        <v>198</v>
      </c>
      <c r="N3387" t="s">
        <v>199</v>
      </c>
      <c r="O3387">
        <v>0</v>
      </c>
      <c r="P3387" t="s">
        <v>200</v>
      </c>
      <c r="Q3387">
        <v>57445</v>
      </c>
      <c r="R3387" t="s">
        <v>201</v>
      </c>
      <c r="S3387" t="s">
        <v>202</v>
      </c>
      <c r="T3387" t="s">
        <v>203</v>
      </c>
      <c r="U3387" t="s">
        <v>5065</v>
      </c>
      <c r="V3387" t="s">
        <v>5066</v>
      </c>
      <c r="W3387" t="s">
        <v>658</v>
      </c>
    </row>
    <row r="3388" spans="1:23" x14ac:dyDescent="0.25">
      <c r="A3388" s="15">
        <v>43377</v>
      </c>
      <c r="B3388" t="s">
        <v>262</v>
      </c>
      <c r="C3388" t="s">
        <v>208</v>
      </c>
      <c r="E3388" t="s">
        <v>195</v>
      </c>
      <c r="F3388">
        <v>17.93</v>
      </c>
      <c r="G3388">
        <v>17.93</v>
      </c>
      <c r="H3388" t="s">
        <v>196</v>
      </c>
      <c r="I3388" t="s">
        <v>197</v>
      </c>
      <c r="J3388">
        <v>17.93</v>
      </c>
      <c r="K3388">
        <v>17.93</v>
      </c>
      <c r="L3388" t="s">
        <v>262</v>
      </c>
      <c r="M3388" t="s">
        <v>198</v>
      </c>
      <c r="N3388" t="s">
        <v>245</v>
      </c>
      <c r="O3388">
        <v>0</v>
      </c>
      <c r="P3388" t="s">
        <v>200</v>
      </c>
      <c r="Q3388">
        <v>56618</v>
      </c>
      <c r="R3388" t="s">
        <v>201</v>
      </c>
      <c r="S3388" t="s">
        <v>202</v>
      </c>
      <c r="T3388" t="s">
        <v>203</v>
      </c>
      <c r="U3388" t="s">
        <v>5067</v>
      </c>
      <c r="V3388" t="s">
        <v>5068</v>
      </c>
      <c r="W3388" t="s">
        <v>658</v>
      </c>
    </row>
    <row r="3389" spans="1:23" x14ac:dyDescent="0.25">
      <c r="A3389" s="15">
        <v>43377</v>
      </c>
      <c r="B3389" t="s">
        <v>262</v>
      </c>
      <c r="C3389" t="s">
        <v>211</v>
      </c>
      <c r="E3389" t="s">
        <v>195</v>
      </c>
      <c r="F3389">
        <v>1.1100000000000001</v>
      </c>
      <c r="G3389">
        <v>1.1100000000000001</v>
      </c>
      <c r="H3389" t="s">
        <v>196</v>
      </c>
      <c r="I3389" t="s">
        <v>197</v>
      </c>
      <c r="J3389">
        <v>1.1100000000000001</v>
      </c>
      <c r="K3389">
        <v>1.1100000000000001</v>
      </c>
      <c r="L3389" t="s">
        <v>262</v>
      </c>
      <c r="M3389" t="s">
        <v>198</v>
      </c>
      <c r="N3389" t="s">
        <v>276</v>
      </c>
      <c r="O3389">
        <v>0</v>
      </c>
      <c r="P3389" t="s">
        <v>200</v>
      </c>
      <c r="Q3389">
        <v>56619</v>
      </c>
      <c r="R3389" t="s">
        <v>201</v>
      </c>
      <c r="S3389" t="s">
        <v>202</v>
      </c>
      <c r="T3389" t="s">
        <v>203</v>
      </c>
      <c r="U3389" t="s">
        <v>5069</v>
      </c>
      <c r="V3389" t="s">
        <v>5070</v>
      </c>
      <c r="W3389" t="s">
        <v>658</v>
      </c>
    </row>
    <row r="3390" spans="1:23" x14ac:dyDescent="0.25">
      <c r="A3390" s="15">
        <v>43377</v>
      </c>
      <c r="B3390" t="s">
        <v>262</v>
      </c>
      <c r="C3390" t="s">
        <v>212</v>
      </c>
      <c r="E3390" t="s">
        <v>195</v>
      </c>
      <c r="F3390">
        <v>14.68</v>
      </c>
      <c r="G3390">
        <v>14.68</v>
      </c>
      <c r="H3390" t="s">
        <v>196</v>
      </c>
      <c r="I3390" t="s">
        <v>197</v>
      </c>
      <c r="J3390">
        <v>14.68</v>
      </c>
      <c r="K3390">
        <v>14.68</v>
      </c>
      <c r="L3390" t="s">
        <v>262</v>
      </c>
      <c r="M3390" t="s">
        <v>198</v>
      </c>
      <c r="N3390" t="s">
        <v>265</v>
      </c>
      <c r="O3390">
        <v>0</v>
      </c>
      <c r="P3390" t="s">
        <v>200</v>
      </c>
      <c r="Q3390">
        <v>56620</v>
      </c>
      <c r="R3390" t="s">
        <v>201</v>
      </c>
      <c r="S3390" t="s">
        <v>202</v>
      </c>
      <c r="T3390" t="s">
        <v>203</v>
      </c>
      <c r="U3390" t="s">
        <v>5071</v>
      </c>
      <c r="V3390" t="s">
        <v>5072</v>
      </c>
      <c r="W3390" t="s">
        <v>658</v>
      </c>
    </row>
    <row r="3391" spans="1:23" x14ac:dyDescent="0.25">
      <c r="A3391" s="15">
        <v>43377</v>
      </c>
      <c r="B3391" t="s">
        <v>262</v>
      </c>
      <c r="C3391" t="s">
        <v>194</v>
      </c>
      <c r="E3391" t="s">
        <v>195</v>
      </c>
      <c r="F3391">
        <v>34.479999999999997</v>
      </c>
      <c r="G3391">
        <v>34.479999999999997</v>
      </c>
      <c r="H3391" t="s">
        <v>196</v>
      </c>
      <c r="I3391" t="s">
        <v>197</v>
      </c>
      <c r="J3391">
        <v>34.479999999999997</v>
      </c>
      <c r="K3391">
        <v>34.479999999999997</v>
      </c>
      <c r="L3391" t="s">
        <v>262</v>
      </c>
      <c r="M3391" t="s">
        <v>198</v>
      </c>
      <c r="N3391" t="s">
        <v>254</v>
      </c>
      <c r="O3391">
        <v>0</v>
      </c>
      <c r="P3391" t="s">
        <v>200</v>
      </c>
      <c r="Q3391">
        <v>56621</v>
      </c>
      <c r="R3391" t="s">
        <v>201</v>
      </c>
      <c r="S3391" t="s">
        <v>202</v>
      </c>
      <c r="T3391" t="s">
        <v>203</v>
      </c>
      <c r="U3391" t="s">
        <v>5073</v>
      </c>
      <c r="V3391" t="s">
        <v>5074</v>
      </c>
      <c r="W3391" t="s">
        <v>658</v>
      </c>
    </row>
    <row r="3392" spans="1:23" x14ac:dyDescent="0.25">
      <c r="A3392" s="15">
        <v>43377</v>
      </c>
      <c r="B3392" t="s">
        <v>262</v>
      </c>
      <c r="C3392" t="s">
        <v>207</v>
      </c>
      <c r="E3392" t="s">
        <v>195</v>
      </c>
      <c r="F3392">
        <v>3.48</v>
      </c>
      <c r="G3392">
        <v>3.48</v>
      </c>
      <c r="H3392" t="s">
        <v>196</v>
      </c>
      <c r="I3392" t="s">
        <v>197</v>
      </c>
      <c r="J3392">
        <v>3.48</v>
      </c>
      <c r="K3392">
        <v>3.48</v>
      </c>
      <c r="L3392" t="s">
        <v>262</v>
      </c>
      <c r="M3392" t="s">
        <v>198</v>
      </c>
      <c r="N3392" t="s">
        <v>270</v>
      </c>
      <c r="O3392">
        <v>0</v>
      </c>
      <c r="P3392" t="s">
        <v>200</v>
      </c>
      <c r="Q3392">
        <v>56624</v>
      </c>
      <c r="R3392" t="s">
        <v>201</v>
      </c>
      <c r="S3392" t="s">
        <v>202</v>
      </c>
      <c r="T3392" t="s">
        <v>203</v>
      </c>
      <c r="U3392" t="s">
        <v>5075</v>
      </c>
      <c r="V3392" t="s">
        <v>5076</v>
      </c>
      <c r="W3392" t="s">
        <v>658</v>
      </c>
    </row>
    <row r="3393" spans="1:23" x14ac:dyDescent="0.25">
      <c r="A3393" s="15">
        <v>43377</v>
      </c>
      <c r="B3393" t="s">
        <v>292</v>
      </c>
      <c r="C3393" t="s">
        <v>208</v>
      </c>
      <c r="E3393" t="s">
        <v>195</v>
      </c>
      <c r="F3393">
        <v>182.41</v>
      </c>
      <c r="G3393">
        <v>182.41</v>
      </c>
      <c r="H3393" t="s">
        <v>196</v>
      </c>
      <c r="I3393" t="s">
        <v>197</v>
      </c>
      <c r="J3393">
        <v>182.41</v>
      </c>
      <c r="K3393">
        <v>182.41</v>
      </c>
      <c r="L3393" t="s">
        <v>292</v>
      </c>
      <c r="M3393" t="s">
        <v>198</v>
      </c>
      <c r="N3393" t="s">
        <v>199</v>
      </c>
      <c r="O3393">
        <v>0</v>
      </c>
      <c r="P3393" t="s">
        <v>200</v>
      </c>
      <c r="Q3393">
        <v>56892</v>
      </c>
      <c r="R3393" t="s">
        <v>201</v>
      </c>
      <c r="S3393" t="s">
        <v>202</v>
      </c>
      <c r="T3393" t="s">
        <v>203</v>
      </c>
      <c r="U3393" t="s">
        <v>5077</v>
      </c>
      <c r="V3393" t="s">
        <v>5078</v>
      </c>
      <c r="W3393" t="s">
        <v>658</v>
      </c>
    </row>
    <row r="3394" spans="1:23" x14ac:dyDescent="0.25">
      <c r="A3394" s="15">
        <v>43377</v>
      </c>
      <c r="B3394" t="s">
        <v>292</v>
      </c>
      <c r="C3394" t="s">
        <v>212</v>
      </c>
      <c r="E3394" t="s">
        <v>195</v>
      </c>
      <c r="F3394">
        <v>121.59</v>
      </c>
      <c r="G3394">
        <v>121.59</v>
      </c>
      <c r="H3394" t="s">
        <v>196</v>
      </c>
      <c r="I3394" t="s">
        <v>197</v>
      </c>
      <c r="J3394">
        <v>121.59</v>
      </c>
      <c r="K3394">
        <v>121.59</v>
      </c>
      <c r="L3394" t="s">
        <v>292</v>
      </c>
      <c r="M3394" t="s">
        <v>198</v>
      </c>
      <c r="N3394" t="s">
        <v>199</v>
      </c>
      <c r="O3394">
        <v>0</v>
      </c>
      <c r="P3394" t="s">
        <v>200</v>
      </c>
      <c r="Q3394">
        <v>56893</v>
      </c>
      <c r="R3394" t="s">
        <v>201</v>
      </c>
      <c r="S3394" t="s">
        <v>202</v>
      </c>
      <c r="T3394" t="s">
        <v>203</v>
      </c>
      <c r="U3394" t="s">
        <v>5079</v>
      </c>
      <c r="V3394" t="s">
        <v>5080</v>
      </c>
      <c r="W3394" t="s">
        <v>658</v>
      </c>
    </row>
    <row r="3395" spans="1:23" x14ac:dyDescent="0.25">
      <c r="A3395" s="15">
        <v>43377</v>
      </c>
      <c r="B3395" t="s">
        <v>292</v>
      </c>
      <c r="C3395" t="s">
        <v>194</v>
      </c>
      <c r="E3395" t="s">
        <v>195</v>
      </c>
      <c r="F3395">
        <v>503.88</v>
      </c>
      <c r="G3395">
        <v>503.88</v>
      </c>
      <c r="H3395" t="s">
        <v>196</v>
      </c>
      <c r="I3395" t="s">
        <v>197</v>
      </c>
      <c r="J3395">
        <v>503.88</v>
      </c>
      <c r="K3395">
        <v>503.88</v>
      </c>
      <c r="L3395" t="s">
        <v>292</v>
      </c>
      <c r="M3395" t="s">
        <v>198</v>
      </c>
      <c r="N3395" t="s">
        <v>199</v>
      </c>
      <c r="O3395">
        <v>0</v>
      </c>
      <c r="P3395" t="s">
        <v>200</v>
      </c>
      <c r="Q3395">
        <v>56894</v>
      </c>
      <c r="R3395" t="s">
        <v>201</v>
      </c>
      <c r="S3395" t="s">
        <v>202</v>
      </c>
      <c r="T3395" t="s">
        <v>203</v>
      </c>
      <c r="U3395" t="s">
        <v>5081</v>
      </c>
      <c r="V3395" t="s">
        <v>5082</v>
      </c>
      <c r="W3395" t="s">
        <v>658</v>
      </c>
    </row>
    <row r="3396" spans="1:23" x14ac:dyDescent="0.25">
      <c r="A3396" s="15">
        <v>43377</v>
      </c>
      <c r="B3396" t="s">
        <v>292</v>
      </c>
      <c r="C3396" t="s">
        <v>212</v>
      </c>
      <c r="E3396" t="s">
        <v>195</v>
      </c>
      <c r="F3396">
        <v>64.98</v>
      </c>
      <c r="G3396">
        <v>64.98</v>
      </c>
      <c r="H3396" t="s">
        <v>196</v>
      </c>
      <c r="I3396" t="s">
        <v>197</v>
      </c>
      <c r="J3396">
        <v>64.98</v>
      </c>
      <c r="K3396">
        <v>64.98</v>
      </c>
      <c r="L3396" t="s">
        <v>292</v>
      </c>
      <c r="M3396" t="s">
        <v>198</v>
      </c>
      <c r="N3396" t="s">
        <v>199</v>
      </c>
      <c r="O3396">
        <v>0</v>
      </c>
      <c r="P3396" t="s">
        <v>200</v>
      </c>
      <c r="Q3396">
        <v>56895</v>
      </c>
      <c r="R3396" t="s">
        <v>201</v>
      </c>
      <c r="S3396" t="s">
        <v>202</v>
      </c>
      <c r="T3396" t="s">
        <v>203</v>
      </c>
      <c r="U3396" t="s">
        <v>5083</v>
      </c>
      <c r="V3396" t="s">
        <v>5084</v>
      </c>
      <c r="W3396" t="s">
        <v>658</v>
      </c>
    </row>
    <row r="3397" spans="1:23" x14ac:dyDescent="0.25">
      <c r="A3397" s="15">
        <v>43377</v>
      </c>
      <c r="B3397" t="s">
        <v>292</v>
      </c>
      <c r="C3397" t="s">
        <v>194</v>
      </c>
      <c r="E3397" t="s">
        <v>195</v>
      </c>
      <c r="F3397">
        <v>55.02</v>
      </c>
      <c r="G3397">
        <v>55.02</v>
      </c>
      <c r="H3397" t="s">
        <v>196</v>
      </c>
      <c r="I3397" t="s">
        <v>197</v>
      </c>
      <c r="J3397">
        <v>55.02</v>
      </c>
      <c r="K3397">
        <v>55.02</v>
      </c>
      <c r="L3397" t="s">
        <v>292</v>
      </c>
      <c r="M3397" t="s">
        <v>198</v>
      </c>
      <c r="N3397" t="s">
        <v>199</v>
      </c>
      <c r="O3397">
        <v>0</v>
      </c>
      <c r="P3397" t="s">
        <v>200</v>
      </c>
      <c r="Q3397">
        <v>56896</v>
      </c>
      <c r="R3397" t="s">
        <v>201</v>
      </c>
      <c r="S3397" t="s">
        <v>202</v>
      </c>
      <c r="T3397" t="s">
        <v>203</v>
      </c>
      <c r="U3397" t="s">
        <v>5085</v>
      </c>
      <c r="V3397" t="s">
        <v>5086</v>
      </c>
      <c r="W3397" t="s">
        <v>658</v>
      </c>
    </row>
    <row r="3398" spans="1:23" x14ac:dyDescent="0.25">
      <c r="A3398" s="15">
        <v>43377</v>
      </c>
      <c r="B3398" t="s">
        <v>292</v>
      </c>
      <c r="C3398" t="s">
        <v>194</v>
      </c>
      <c r="E3398" t="s">
        <v>195</v>
      </c>
      <c r="F3398">
        <v>93.82</v>
      </c>
      <c r="G3398">
        <v>93.82</v>
      </c>
      <c r="H3398" t="s">
        <v>196</v>
      </c>
      <c r="I3398" t="s">
        <v>197</v>
      </c>
      <c r="J3398">
        <v>93.82</v>
      </c>
      <c r="K3398">
        <v>93.82</v>
      </c>
      <c r="L3398" t="s">
        <v>292</v>
      </c>
      <c r="M3398" t="s">
        <v>198</v>
      </c>
      <c r="N3398" t="s">
        <v>199</v>
      </c>
      <c r="O3398">
        <v>0</v>
      </c>
      <c r="P3398" t="s">
        <v>200</v>
      </c>
      <c r="Q3398">
        <v>56898</v>
      </c>
      <c r="R3398" t="s">
        <v>201</v>
      </c>
      <c r="S3398" t="s">
        <v>202</v>
      </c>
      <c r="T3398" t="s">
        <v>203</v>
      </c>
      <c r="U3398" t="s">
        <v>5087</v>
      </c>
      <c r="V3398" t="s">
        <v>5088</v>
      </c>
      <c r="W3398" t="s">
        <v>658</v>
      </c>
    </row>
    <row r="3399" spans="1:23" x14ac:dyDescent="0.25">
      <c r="A3399" s="15">
        <v>43377</v>
      </c>
      <c r="B3399" t="s">
        <v>292</v>
      </c>
      <c r="C3399" t="s">
        <v>211</v>
      </c>
      <c r="E3399" t="s">
        <v>195</v>
      </c>
      <c r="F3399">
        <v>77.319999999999993</v>
      </c>
      <c r="G3399">
        <v>77.319999999999993</v>
      </c>
      <c r="H3399" t="s">
        <v>196</v>
      </c>
      <c r="I3399" t="s">
        <v>197</v>
      </c>
      <c r="J3399">
        <v>77.319999999999993</v>
      </c>
      <c r="K3399">
        <v>77.319999999999993</v>
      </c>
      <c r="L3399" t="s">
        <v>292</v>
      </c>
      <c r="M3399" t="s">
        <v>198</v>
      </c>
      <c r="N3399" t="s">
        <v>199</v>
      </c>
      <c r="O3399">
        <v>0</v>
      </c>
      <c r="P3399" t="s">
        <v>200</v>
      </c>
      <c r="Q3399">
        <v>56900</v>
      </c>
      <c r="R3399" t="s">
        <v>201</v>
      </c>
      <c r="S3399" t="s">
        <v>202</v>
      </c>
      <c r="T3399" t="s">
        <v>203</v>
      </c>
      <c r="U3399" t="s">
        <v>5089</v>
      </c>
      <c r="V3399" t="s">
        <v>5090</v>
      </c>
      <c r="W3399" t="s">
        <v>658</v>
      </c>
    </row>
    <row r="3400" spans="1:23" x14ac:dyDescent="0.25">
      <c r="A3400" s="15">
        <v>43377</v>
      </c>
      <c r="B3400" t="s">
        <v>292</v>
      </c>
      <c r="C3400" t="s">
        <v>208</v>
      </c>
      <c r="E3400" t="s">
        <v>195</v>
      </c>
      <c r="F3400">
        <v>59.75</v>
      </c>
      <c r="G3400">
        <v>59.75</v>
      </c>
      <c r="H3400" t="s">
        <v>196</v>
      </c>
      <c r="I3400" t="s">
        <v>197</v>
      </c>
      <c r="J3400">
        <v>59.75</v>
      </c>
      <c r="K3400">
        <v>59.75</v>
      </c>
      <c r="L3400" t="s">
        <v>292</v>
      </c>
      <c r="M3400" t="s">
        <v>198</v>
      </c>
      <c r="N3400" t="s">
        <v>199</v>
      </c>
      <c r="O3400">
        <v>0</v>
      </c>
      <c r="P3400" t="s">
        <v>200</v>
      </c>
      <c r="Q3400">
        <v>56901</v>
      </c>
      <c r="R3400" t="s">
        <v>201</v>
      </c>
      <c r="S3400" t="s">
        <v>202</v>
      </c>
      <c r="T3400" t="s">
        <v>203</v>
      </c>
      <c r="U3400" t="s">
        <v>5091</v>
      </c>
      <c r="V3400" t="s">
        <v>5092</v>
      </c>
      <c r="W3400" t="s">
        <v>658</v>
      </c>
    </row>
    <row r="3401" spans="1:23" x14ac:dyDescent="0.25">
      <c r="A3401" s="15">
        <v>43377</v>
      </c>
      <c r="B3401" t="s">
        <v>216</v>
      </c>
      <c r="C3401" t="s">
        <v>212</v>
      </c>
      <c r="E3401" t="s">
        <v>195</v>
      </c>
      <c r="F3401">
        <v>222.76</v>
      </c>
      <c r="G3401">
        <v>222.76</v>
      </c>
      <c r="H3401" t="s">
        <v>196</v>
      </c>
      <c r="I3401" t="s">
        <v>197</v>
      </c>
      <c r="J3401">
        <v>222.76</v>
      </c>
      <c r="K3401">
        <v>222.76</v>
      </c>
      <c r="L3401" t="s">
        <v>216</v>
      </c>
      <c r="M3401" t="s">
        <v>198</v>
      </c>
      <c r="N3401" t="s">
        <v>199</v>
      </c>
      <c r="O3401">
        <v>0</v>
      </c>
      <c r="P3401" t="s">
        <v>200</v>
      </c>
      <c r="Q3401">
        <v>56903</v>
      </c>
      <c r="R3401" t="s">
        <v>201</v>
      </c>
      <c r="S3401" t="s">
        <v>202</v>
      </c>
      <c r="T3401" t="s">
        <v>203</v>
      </c>
      <c r="U3401" t="s">
        <v>5093</v>
      </c>
      <c r="V3401" t="s">
        <v>5094</v>
      </c>
      <c r="W3401" t="s">
        <v>658</v>
      </c>
    </row>
    <row r="3402" spans="1:23" x14ac:dyDescent="0.25">
      <c r="A3402" s="15">
        <v>43377</v>
      </c>
      <c r="B3402" t="s">
        <v>216</v>
      </c>
      <c r="C3402" t="s">
        <v>212</v>
      </c>
      <c r="E3402" t="s">
        <v>195</v>
      </c>
      <c r="F3402">
        <v>5.99</v>
      </c>
      <c r="G3402">
        <v>5.99</v>
      </c>
      <c r="H3402" t="s">
        <v>196</v>
      </c>
      <c r="I3402" t="s">
        <v>197</v>
      </c>
      <c r="J3402">
        <v>5.99</v>
      </c>
      <c r="K3402">
        <v>5.99</v>
      </c>
      <c r="L3402" t="s">
        <v>216</v>
      </c>
      <c r="M3402" t="s">
        <v>198</v>
      </c>
      <c r="N3402" t="s">
        <v>199</v>
      </c>
      <c r="O3402">
        <v>0</v>
      </c>
      <c r="P3402" t="s">
        <v>200</v>
      </c>
      <c r="Q3402">
        <v>56904</v>
      </c>
      <c r="R3402" t="s">
        <v>201</v>
      </c>
      <c r="S3402" t="s">
        <v>202</v>
      </c>
      <c r="T3402" t="s">
        <v>203</v>
      </c>
      <c r="U3402" t="s">
        <v>5095</v>
      </c>
      <c r="V3402" t="s">
        <v>5096</v>
      </c>
      <c r="W3402" t="s">
        <v>658</v>
      </c>
    </row>
    <row r="3403" spans="1:23" x14ac:dyDescent="0.25">
      <c r="A3403" s="15">
        <v>43377</v>
      </c>
      <c r="B3403" t="s">
        <v>216</v>
      </c>
      <c r="C3403" t="s">
        <v>212</v>
      </c>
      <c r="E3403" t="s">
        <v>195</v>
      </c>
      <c r="F3403">
        <v>21.73</v>
      </c>
      <c r="G3403">
        <v>21.73</v>
      </c>
      <c r="H3403" t="s">
        <v>196</v>
      </c>
      <c r="I3403" t="s">
        <v>197</v>
      </c>
      <c r="J3403">
        <v>21.73</v>
      </c>
      <c r="K3403">
        <v>21.73</v>
      </c>
      <c r="L3403" t="s">
        <v>216</v>
      </c>
      <c r="M3403" t="s">
        <v>198</v>
      </c>
      <c r="N3403" t="s">
        <v>199</v>
      </c>
      <c r="O3403">
        <v>0</v>
      </c>
      <c r="P3403" t="s">
        <v>200</v>
      </c>
      <c r="Q3403">
        <v>56905</v>
      </c>
      <c r="R3403" t="s">
        <v>201</v>
      </c>
      <c r="S3403" t="s">
        <v>202</v>
      </c>
      <c r="T3403" t="s">
        <v>203</v>
      </c>
      <c r="U3403" t="s">
        <v>5095</v>
      </c>
      <c r="V3403" t="s">
        <v>5097</v>
      </c>
      <c r="W3403" t="s">
        <v>658</v>
      </c>
    </row>
    <row r="3404" spans="1:23" x14ac:dyDescent="0.25">
      <c r="A3404" s="15">
        <v>43377</v>
      </c>
      <c r="B3404" t="s">
        <v>225</v>
      </c>
      <c r="C3404" t="s">
        <v>194</v>
      </c>
      <c r="E3404" t="s">
        <v>195</v>
      </c>
      <c r="F3404">
        <v>284</v>
      </c>
      <c r="G3404">
        <v>284</v>
      </c>
      <c r="H3404" t="s">
        <v>196</v>
      </c>
      <c r="I3404" t="s">
        <v>197</v>
      </c>
      <c r="J3404">
        <v>284</v>
      </c>
      <c r="K3404">
        <v>284</v>
      </c>
      <c r="L3404" t="s">
        <v>225</v>
      </c>
      <c r="M3404" t="s">
        <v>198</v>
      </c>
      <c r="N3404" t="s">
        <v>199</v>
      </c>
      <c r="O3404">
        <v>0</v>
      </c>
      <c r="P3404" t="s">
        <v>200</v>
      </c>
      <c r="Q3404">
        <v>56913</v>
      </c>
      <c r="R3404" t="s">
        <v>201</v>
      </c>
      <c r="S3404" t="s">
        <v>202</v>
      </c>
      <c r="T3404" t="s">
        <v>203</v>
      </c>
      <c r="U3404" t="s">
        <v>5098</v>
      </c>
      <c r="V3404" t="s">
        <v>5099</v>
      </c>
      <c r="W3404" t="s">
        <v>658</v>
      </c>
    </row>
    <row r="3405" spans="1:23" x14ac:dyDescent="0.25">
      <c r="A3405" s="15">
        <v>43377</v>
      </c>
      <c r="B3405" t="s">
        <v>216</v>
      </c>
      <c r="C3405" t="s">
        <v>212</v>
      </c>
      <c r="E3405" t="s">
        <v>195</v>
      </c>
      <c r="F3405">
        <v>25.44</v>
      </c>
      <c r="G3405">
        <v>25.44</v>
      </c>
      <c r="H3405" t="s">
        <v>196</v>
      </c>
      <c r="I3405" t="s">
        <v>197</v>
      </c>
      <c r="J3405">
        <v>25.44</v>
      </c>
      <c r="K3405">
        <v>25.44</v>
      </c>
      <c r="L3405" t="s">
        <v>216</v>
      </c>
      <c r="M3405" t="s">
        <v>198</v>
      </c>
      <c r="N3405" t="s">
        <v>199</v>
      </c>
      <c r="O3405">
        <v>0</v>
      </c>
      <c r="P3405" t="s">
        <v>200</v>
      </c>
      <c r="Q3405">
        <v>56930</v>
      </c>
      <c r="R3405" t="s">
        <v>201</v>
      </c>
      <c r="S3405" t="s">
        <v>202</v>
      </c>
      <c r="T3405" t="s">
        <v>203</v>
      </c>
      <c r="U3405" t="s">
        <v>5093</v>
      </c>
      <c r="V3405" t="s">
        <v>5100</v>
      </c>
      <c r="W3405" t="s">
        <v>658</v>
      </c>
    </row>
    <row r="3406" spans="1:23" x14ac:dyDescent="0.25">
      <c r="A3406" s="15">
        <v>43378</v>
      </c>
      <c r="B3406" t="s">
        <v>213</v>
      </c>
      <c r="C3406" t="s">
        <v>207</v>
      </c>
      <c r="E3406" t="s">
        <v>195</v>
      </c>
      <c r="F3406">
        <v>35.36</v>
      </c>
      <c r="G3406">
        <v>35.36</v>
      </c>
      <c r="H3406" t="s">
        <v>196</v>
      </c>
      <c r="I3406" t="s">
        <v>197</v>
      </c>
      <c r="J3406">
        <v>35.36</v>
      </c>
      <c r="K3406">
        <v>35.36</v>
      </c>
      <c r="L3406" t="s">
        <v>213</v>
      </c>
      <c r="M3406" t="s">
        <v>198</v>
      </c>
      <c r="N3406" t="s">
        <v>1128</v>
      </c>
      <c r="O3406">
        <v>0</v>
      </c>
      <c r="P3406" t="s">
        <v>200</v>
      </c>
      <c r="Q3406">
        <v>56603</v>
      </c>
      <c r="R3406" t="s">
        <v>201</v>
      </c>
      <c r="S3406" t="s">
        <v>202</v>
      </c>
      <c r="T3406" t="s">
        <v>203</v>
      </c>
      <c r="U3406" t="s">
        <v>5101</v>
      </c>
      <c r="V3406" t="s">
        <v>5102</v>
      </c>
      <c r="W3406" t="s">
        <v>658</v>
      </c>
    </row>
    <row r="3407" spans="1:23" x14ac:dyDescent="0.25">
      <c r="A3407" s="15">
        <v>43378</v>
      </c>
      <c r="B3407" t="s">
        <v>213</v>
      </c>
      <c r="C3407" t="s">
        <v>211</v>
      </c>
      <c r="E3407" t="s">
        <v>195</v>
      </c>
      <c r="F3407">
        <v>47.71</v>
      </c>
      <c r="G3407">
        <v>47.71</v>
      </c>
      <c r="H3407" t="s">
        <v>196</v>
      </c>
      <c r="I3407" t="s">
        <v>197</v>
      </c>
      <c r="J3407">
        <v>47.71</v>
      </c>
      <c r="K3407">
        <v>47.71</v>
      </c>
      <c r="L3407" t="s">
        <v>213</v>
      </c>
      <c r="M3407" t="s">
        <v>198</v>
      </c>
      <c r="N3407" t="s">
        <v>1128</v>
      </c>
      <c r="O3407">
        <v>0</v>
      </c>
      <c r="P3407" t="s">
        <v>200</v>
      </c>
      <c r="Q3407">
        <v>56604</v>
      </c>
      <c r="R3407" t="s">
        <v>201</v>
      </c>
      <c r="S3407" t="s">
        <v>202</v>
      </c>
      <c r="T3407" t="s">
        <v>203</v>
      </c>
      <c r="U3407" t="s">
        <v>5103</v>
      </c>
      <c r="V3407" t="s">
        <v>5104</v>
      </c>
      <c r="W3407" t="s">
        <v>658</v>
      </c>
    </row>
    <row r="3408" spans="1:23" x14ac:dyDescent="0.25">
      <c r="A3408" s="15">
        <v>43378</v>
      </c>
      <c r="B3408" t="s">
        <v>273</v>
      </c>
      <c r="C3408" t="s">
        <v>208</v>
      </c>
      <c r="E3408" t="s">
        <v>195</v>
      </c>
      <c r="F3408">
        <v>31.44</v>
      </c>
      <c r="G3408">
        <v>31.44</v>
      </c>
      <c r="H3408" t="s">
        <v>196</v>
      </c>
      <c r="I3408" t="s">
        <v>197</v>
      </c>
      <c r="J3408">
        <v>31.44</v>
      </c>
      <c r="K3408">
        <v>31.44</v>
      </c>
      <c r="L3408" t="s">
        <v>273</v>
      </c>
      <c r="M3408" t="s">
        <v>198</v>
      </c>
      <c r="N3408" t="s">
        <v>245</v>
      </c>
      <c r="O3408">
        <v>0</v>
      </c>
      <c r="P3408" t="s">
        <v>200</v>
      </c>
      <c r="Q3408">
        <v>56642</v>
      </c>
      <c r="R3408" t="s">
        <v>201</v>
      </c>
      <c r="S3408" t="s">
        <v>202</v>
      </c>
      <c r="T3408" t="s">
        <v>203</v>
      </c>
      <c r="U3408" t="s">
        <v>5105</v>
      </c>
      <c r="V3408" t="s">
        <v>5106</v>
      </c>
      <c r="W3408" t="s">
        <v>658</v>
      </c>
    </row>
    <row r="3409" spans="1:23" x14ac:dyDescent="0.25">
      <c r="A3409" s="15">
        <v>43378</v>
      </c>
      <c r="B3409" t="s">
        <v>273</v>
      </c>
      <c r="C3409" t="s">
        <v>211</v>
      </c>
      <c r="E3409" t="s">
        <v>195</v>
      </c>
      <c r="F3409">
        <v>30.65</v>
      </c>
      <c r="G3409">
        <v>30.65</v>
      </c>
      <c r="H3409" t="s">
        <v>196</v>
      </c>
      <c r="I3409" t="s">
        <v>197</v>
      </c>
      <c r="J3409">
        <v>30.65</v>
      </c>
      <c r="K3409">
        <v>30.65</v>
      </c>
      <c r="L3409" t="s">
        <v>273</v>
      </c>
      <c r="M3409" t="s">
        <v>198</v>
      </c>
      <c r="N3409" t="s">
        <v>276</v>
      </c>
      <c r="O3409">
        <v>0</v>
      </c>
      <c r="P3409" t="s">
        <v>200</v>
      </c>
      <c r="Q3409">
        <v>56645</v>
      </c>
      <c r="R3409" t="s">
        <v>201</v>
      </c>
      <c r="S3409" t="s">
        <v>202</v>
      </c>
      <c r="T3409" t="s">
        <v>203</v>
      </c>
      <c r="U3409" t="s">
        <v>5107</v>
      </c>
      <c r="V3409" t="s">
        <v>5108</v>
      </c>
      <c r="W3409" t="s">
        <v>658</v>
      </c>
    </row>
    <row r="3410" spans="1:23" x14ac:dyDescent="0.25">
      <c r="A3410" s="15">
        <v>43378</v>
      </c>
      <c r="B3410" t="s">
        <v>273</v>
      </c>
      <c r="C3410" t="s">
        <v>212</v>
      </c>
      <c r="E3410" t="s">
        <v>195</v>
      </c>
      <c r="F3410">
        <v>30.65</v>
      </c>
      <c r="G3410">
        <v>30.65</v>
      </c>
      <c r="H3410" t="s">
        <v>196</v>
      </c>
      <c r="I3410" t="s">
        <v>197</v>
      </c>
      <c r="J3410">
        <v>30.65</v>
      </c>
      <c r="K3410">
        <v>30.65</v>
      </c>
      <c r="L3410" t="s">
        <v>273</v>
      </c>
      <c r="M3410" t="s">
        <v>198</v>
      </c>
      <c r="N3410" t="s">
        <v>265</v>
      </c>
      <c r="O3410">
        <v>0</v>
      </c>
      <c r="P3410" t="s">
        <v>200</v>
      </c>
      <c r="Q3410">
        <v>56647</v>
      </c>
      <c r="R3410" t="s">
        <v>201</v>
      </c>
      <c r="S3410" t="s">
        <v>202</v>
      </c>
      <c r="T3410" t="s">
        <v>203</v>
      </c>
      <c r="U3410" t="s">
        <v>5109</v>
      </c>
      <c r="V3410" t="s">
        <v>5110</v>
      </c>
      <c r="W3410" t="s">
        <v>658</v>
      </c>
    </row>
    <row r="3411" spans="1:23" x14ac:dyDescent="0.25">
      <c r="A3411" s="15">
        <v>43378</v>
      </c>
      <c r="B3411" t="s">
        <v>273</v>
      </c>
      <c r="C3411" t="s">
        <v>194</v>
      </c>
      <c r="E3411" t="s">
        <v>195</v>
      </c>
      <c r="F3411">
        <v>12.36</v>
      </c>
      <c r="G3411">
        <v>12.36</v>
      </c>
      <c r="H3411" t="s">
        <v>196</v>
      </c>
      <c r="I3411" t="s">
        <v>197</v>
      </c>
      <c r="J3411">
        <v>12.36</v>
      </c>
      <c r="K3411">
        <v>12.36</v>
      </c>
      <c r="L3411" t="s">
        <v>273</v>
      </c>
      <c r="M3411" t="s">
        <v>198</v>
      </c>
      <c r="N3411" t="s">
        <v>254</v>
      </c>
      <c r="O3411">
        <v>0</v>
      </c>
      <c r="P3411" t="s">
        <v>200</v>
      </c>
      <c r="Q3411">
        <v>56650</v>
      </c>
      <c r="R3411" t="s">
        <v>201</v>
      </c>
      <c r="S3411" t="s">
        <v>202</v>
      </c>
      <c r="T3411" t="s">
        <v>203</v>
      </c>
      <c r="U3411" t="s">
        <v>5111</v>
      </c>
      <c r="V3411" t="s">
        <v>5112</v>
      </c>
      <c r="W3411" t="s">
        <v>658</v>
      </c>
    </row>
    <row r="3412" spans="1:23" x14ac:dyDescent="0.25">
      <c r="A3412" s="15">
        <v>43378</v>
      </c>
      <c r="B3412" t="s">
        <v>273</v>
      </c>
      <c r="C3412" t="s">
        <v>207</v>
      </c>
      <c r="E3412" t="s">
        <v>195</v>
      </c>
      <c r="F3412">
        <v>27.19</v>
      </c>
      <c r="G3412">
        <v>27.19</v>
      </c>
      <c r="H3412" t="s">
        <v>196</v>
      </c>
      <c r="I3412" t="s">
        <v>197</v>
      </c>
      <c r="J3412">
        <v>27.19</v>
      </c>
      <c r="K3412">
        <v>27.19</v>
      </c>
      <c r="L3412" t="s">
        <v>273</v>
      </c>
      <c r="M3412" t="s">
        <v>198</v>
      </c>
      <c r="N3412" t="s">
        <v>270</v>
      </c>
      <c r="O3412">
        <v>0</v>
      </c>
      <c r="P3412" t="s">
        <v>200</v>
      </c>
      <c r="Q3412">
        <v>56656</v>
      </c>
      <c r="R3412" t="s">
        <v>201</v>
      </c>
      <c r="S3412" t="s">
        <v>202</v>
      </c>
      <c r="T3412" t="s">
        <v>203</v>
      </c>
      <c r="U3412" t="s">
        <v>5113</v>
      </c>
      <c r="V3412" t="s">
        <v>5114</v>
      </c>
      <c r="W3412" t="s">
        <v>658</v>
      </c>
    </row>
    <row r="3413" spans="1:23" x14ac:dyDescent="0.25">
      <c r="A3413" s="15">
        <v>43378</v>
      </c>
      <c r="B3413" t="s">
        <v>225</v>
      </c>
      <c r="C3413" t="s">
        <v>194</v>
      </c>
      <c r="E3413" t="s">
        <v>195</v>
      </c>
      <c r="F3413">
        <v>22.5</v>
      </c>
      <c r="G3413">
        <v>22.5</v>
      </c>
      <c r="H3413" t="s">
        <v>196</v>
      </c>
      <c r="I3413" t="s">
        <v>197</v>
      </c>
      <c r="J3413">
        <v>22.5</v>
      </c>
      <c r="K3413">
        <v>22.5</v>
      </c>
      <c r="L3413" t="s">
        <v>225</v>
      </c>
      <c r="M3413" t="s">
        <v>198</v>
      </c>
      <c r="N3413" t="s">
        <v>199</v>
      </c>
      <c r="O3413">
        <v>0</v>
      </c>
      <c r="P3413" t="s">
        <v>200</v>
      </c>
      <c r="Q3413">
        <v>56808</v>
      </c>
      <c r="R3413" t="s">
        <v>201</v>
      </c>
      <c r="S3413" t="s">
        <v>202</v>
      </c>
      <c r="T3413" t="s">
        <v>203</v>
      </c>
      <c r="U3413" t="s">
        <v>5115</v>
      </c>
      <c r="V3413" t="s">
        <v>5116</v>
      </c>
      <c r="W3413" t="s">
        <v>658</v>
      </c>
    </row>
    <row r="3414" spans="1:23" x14ac:dyDescent="0.25">
      <c r="A3414" s="15">
        <v>43378</v>
      </c>
      <c r="B3414" t="s">
        <v>306</v>
      </c>
      <c r="C3414" t="s">
        <v>208</v>
      </c>
      <c r="E3414" t="s">
        <v>195</v>
      </c>
      <c r="F3414">
        <v>9.9</v>
      </c>
      <c r="G3414">
        <v>9.9</v>
      </c>
      <c r="H3414" t="s">
        <v>196</v>
      </c>
      <c r="I3414" t="s">
        <v>197</v>
      </c>
      <c r="J3414">
        <v>9.9</v>
      </c>
      <c r="K3414">
        <v>9.9</v>
      </c>
      <c r="L3414" t="s">
        <v>306</v>
      </c>
      <c r="M3414" t="s">
        <v>198</v>
      </c>
      <c r="N3414" t="s">
        <v>307</v>
      </c>
      <c r="O3414">
        <v>0</v>
      </c>
      <c r="P3414" t="s">
        <v>200</v>
      </c>
      <c r="Q3414">
        <v>56880</v>
      </c>
      <c r="R3414" t="s">
        <v>201</v>
      </c>
      <c r="S3414" t="s">
        <v>202</v>
      </c>
      <c r="T3414" t="s">
        <v>203</v>
      </c>
      <c r="U3414" t="s">
        <v>5117</v>
      </c>
      <c r="V3414" t="s">
        <v>5118</v>
      </c>
      <c r="W3414" t="s">
        <v>658</v>
      </c>
    </row>
    <row r="3415" spans="1:23" x14ac:dyDescent="0.25">
      <c r="A3415" s="15">
        <v>43379</v>
      </c>
      <c r="B3415" t="s">
        <v>285</v>
      </c>
      <c r="C3415" t="s">
        <v>208</v>
      </c>
      <c r="E3415" t="s">
        <v>195</v>
      </c>
      <c r="F3415">
        <v>3406.6</v>
      </c>
      <c r="G3415">
        <v>3406.6</v>
      </c>
      <c r="H3415" t="s">
        <v>196</v>
      </c>
      <c r="I3415" t="s">
        <v>197</v>
      </c>
      <c r="J3415">
        <v>3406.6</v>
      </c>
      <c r="K3415">
        <v>3406.6</v>
      </c>
      <c r="L3415" t="s">
        <v>285</v>
      </c>
      <c r="M3415" t="s">
        <v>198</v>
      </c>
      <c r="N3415" t="s">
        <v>199</v>
      </c>
      <c r="O3415">
        <v>0</v>
      </c>
      <c r="P3415" t="s">
        <v>200</v>
      </c>
      <c r="Q3415">
        <v>56713</v>
      </c>
      <c r="R3415" t="s">
        <v>201</v>
      </c>
      <c r="S3415" t="s">
        <v>202</v>
      </c>
      <c r="T3415" t="s">
        <v>203</v>
      </c>
      <c r="U3415" t="s">
        <v>5119</v>
      </c>
      <c r="V3415" t="s">
        <v>5120</v>
      </c>
      <c r="W3415" t="s">
        <v>658</v>
      </c>
    </row>
    <row r="3416" spans="1:23" x14ac:dyDescent="0.25">
      <c r="A3416" s="15">
        <v>43379</v>
      </c>
      <c r="B3416" t="s">
        <v>285</v>
      </c>
      <c r="C3416" t="s">
        <v>208</v>
      </c>
      <c r="E3416" t="s">
        <v>195</v>
      </c>
      <c r="F3416">
        <v>-82.54</v>
      </c>
      <c r="G3416">
        <v>82.54</v>
      </c>
      <c r="H3416" t="s">
        <v>217</v>
      </c>
      <c r="I3416" t="s">
        <v>218</v>
      </c>
      <c r="J3416">
        <v>82.54</v>
      </c>
      <c r="K3416">
        <v>-82.54</v>
      </c>
      <c r="L3416" t="s">
        <v>285</v>
      </c>
      <c r="M3416" t="s">
        <v>198</v>
      </c>
      <c r="N3416" t="s">
        <v>199</v>
      </c>
      <c r="O3416">
        <v>0</v>
      </c>
      <c r="P3416" t="s">
        <v>200</v>
      </c>
      <c r="Q3416">
        <v>56714</v>
      </c>
      <c r="R3416" t="s">
        <v>201</v>
      </c>
      <c r="S3416" t="s">
        <v>202</v>
      </c>
      <c r="T3416" t="s">
        <v>203</v>
      </c>
      <c r="U3416" t="s">
        <v>5121</v>
      </c>
      <c r="V3416" t="s">
        <v>5122</v>
      </c>
      <c r="W3416" t="s">
        <v>658</v>
      </c>
    </row>
    <row r="3417" spans="1:23" x14ac:dyDescent="0.25">
      <c r="A3417" s="15">
        <v>43379</v>
      </c>
      <c r="B3417" t="s">
        <v>285</v>
      </c>
      <c r="C3417" t="s">
        <v>211</v>
      </c>
      <c r="E3417" t="s">
        <v>195</v>
      </c>
      <c r="F3417">
        <v>548.08000000000004</v>
      </c>
      <c r="G3417">
        <v>548.08000000000004</v>
      </c>
      <c r="H3417" t="s">
        <v>196</v>
      </c>
      <c r="I3417" t="s">
        <v>197</v>
      </c>
      <c r="J3417">
        <v>548.08000000000004</v>
      </c>
      <c r="K3417">
        <v>548.08000000000004</v>
      </c>
      <c r="L3417" t="s">
        <v>285</v>
      </c>
      <c r="M3417" t="s">
        <v>198</v>
      </c>
      <c r="N3417" t="s">
        <v>199</v>
      </c>
      <c r="O3417">
        <v>0</v>
      </c>
      <c r="P3417" t="s">
        <v>200</v>
      </c>
      <c r="Q3417">
        <v>56746</v>
      </c>
      <c r="R3417" t="s">
        <v>201</v>
      </c>
      <c r="S3417" t="s">
        <v>202</v>
      </c>
      <c r="T3417" t="s">
        <v>203</v>
      </c>
      <c r="U3417" t="s">
        <v>5123</v>
      </c>
      <c r="V3417" t="s">
        <v>5124</v>
      </c>
      <c r="W3417" t="s">
        <v>658</v>
      </c>
    </row>
    <row r="3418" spans="1:23" x14ac:dyDescent="0.25">
      <c r="A3418" s="15">
        <v>43379</v>
      </c>
      <c r="B3418" t="s">
        <v>285</v>
      </c>
      <c r="C3418" t="s">
        <v>212</v>
      </c>
      <c r="E3418" t="s">
        <v>195</v>
      </c>
      <c r="F3418">
        <v>2846.32</v>
      </c>
      <c r="G3418">
        <v>2846.32</v>
      </c>
      <c r="H3418" t="s">
        <v>196</v>
      </c>
      <c r="I3418" t="s">
        <v>197</v>
      </c>
      <c r="J3418">
        <v>2846.32</v>
      </c>
      <c r="K3418">
        <v>2846.32</v>
      </c>
      <c r="L3418" t="s">
        <v>285</v>
      </c>
      <c r="M3418" t="s">
        <v>198</v>
      </c>
      <c r="N3418" t="s">
        <v>199</v>
      </c>
      <c r="O3418">
        <v>0</v>
      </c>
      <c r="P3418" t="s">
        <v>200</v>
      </c>
      <c r="Q3418">
        <v>56889</v>
      </c>
      <c r="R3418" t="s">
        <v>201</v>
      </c>
      <c r="S3418" t="s">
        <v>202</v>
      </c>
      <c r="T3418" t="s">
        <v>203</v>
      </c>
      <c r="U3418" t="s">
        <v>5125</v>
      </c>
      <c r="V3418" t="s">
        <v>5126</v>
      </c>
      <c r="W3418" t="s">
        <v>658</v>
      </c>
    </row>
    <row r="3419" spans="1:23" x14ac:dyDescent="0.25">
      <c r="A3419" s="15">
        <v>43379</v>
      </c>
      <c r="B3419" t="s">
        <v>216</v>
      </c>
      <c r="C3419" t="s">
        <v>207</v>
      </c>
      <c r="E3419" t="s">
        <v>195</v>
      </c>
      <c r="F3419">
        <v>217.37</v>
      </c>
      <c r="G3419">
        <v>217.37</v>
      </c>
      <c r="H3419" t="s">
        <v>196</v>
      </c>
      <c r="I3419" t="s">
        <v>197</v>
      </c>
      <c r="J3419">
        <v>217.37</v>
      </c>
      <c r="K3419">
        <v>217.37</v>
      </c>
      <c r="L3419" t="s">
        <v>216</v>
      </c>
      <c r="M3419" t="s">
        <v>198</v>
      </c>
      <c r="N3419" t="s">
        <v>199</v>
      </c>
      <c r="O3419">
        <v>0</v>
      </c>
      <c r="P3419" t="s">
        <v>200</v>
      </c>
      <c r="Q3419">
        <v>56891</v>
      </c>
      <c r="R3419" t="s">
        <v>201</v>
      </c>
      <c r="S3419" t="s">
        <v>202</v>
      </c>
      <c r="T3419" t="s">
        <v>203</v>
      </c>
      <c r="U3419" t="s">
        <v>5127</v>
      </c>
      <c r="V3419" t="s">
        <v>5128</v>
      </c>
      <c r="W3419" t="s">
        <v>658</v>
      </c>
    </row>
    <row r="3420" spans="1:23" x14ac:dyDescent="0.25">
      <c r="A3420" s="15">
        <v>43381</v>
      </c>
      <c r="B3420" t="s">
        <v>213</v>
      </c>
      <c r="C3420" t="s">
        <v>208</v>
      </c>
      <c r="E3420" t="s">
        <v>195</v>
      </c>
      <c r="F3420">
        <v>40.799999999999997</v>
      </c>
      <c r="G3420">
        <v>40.799999999999997</v>
      </c>
      <c r="H3420" t="s">
        <v>196</v>
      </c>
      <c r="I3420" t="s">
        <v>197</v>
      </c>
      <c r="J3420">
        <v>40.799999999999997</v>
      </c>
      <c r="K3420">
        <v>40.799999999999997</v>
      </c>
      <c r="L3420" t="s">
        <v>213</v>
      </c>
      <c r="M3420" t="s">
        <v>198</v>
      </c>
      <c r="N3420" t="s">
        <v>1128</v>
      </c>
      <c r="O3420">
        <v>0</v>
      </c>
      <c r="P3420" t="s">
        <v>200</v>
      </c>
      <c r="Q3420">
        <v>56627</v>
      </c>
      <c r="R3420" t="s">
        <v>201</v>
      </c>
      <c r="S3420" t="s">
        <v>202</v>
      </c>
      <c r="T3420" t="s">
        <v>203</v>
      </c>
      <c r="U3420" t="s">
        <v>5129</v>
      </c>
      <c r="V3420" t="s">
        <v>5130</v>
      </c>
      <c r="W3420" t="s">
        <v>658</v>
      </c>
    </row>
    <row r="3421" spans="1:23" x14ac:dyDescent="0.25">
      <c r="A3421" s="15">
        <v>43381</v>
      </c>
      <c r="B3421" t="s">
        <v>213</v>
      </c>
      <c r="C3421" t="s">
        <v>211</v>
      </c>
      <c r="E3421" t="s">
        <v>195</v>
      </c>
      <c r="F3421">
        <v>40.799999999999997</v>
      </c>
      <c r="G3421">
        <v>40.799999999999997</v>
      </c>
      <c r="H3421" t="s">
        <v>196</v>
      </c>
      <c r="I3421" t="s">
        <v>197</v>
      </c>
      <c r="J3421">
        <v>40.799999999999997</v>
      </c>
      <c r="K3421">
        <v>40.799999999999997</v>
      </c>
      <c r="L3421" t="s">
        <v>213</v>
      </c>
      <c r="M3421" t="s">
        <v>198</v>
      </c>
      <c r="N3421" t="s">
        <v>1128</v>
      </c>
      <c r="O3421">
        <v>0</v>
      </c>
      <c r="P3421" t="s">
        <v>200</v>
      </c>
      <c r="Q3421">
        <v>56627</v>
      </c>
      <c r="R3421" t="s">
        <v>201</v>
      </c>
      <c r="S3421" t="s">
        <v>202</v>
      </c>
      <c r="T3421" t="s">
        <v>203</v>
      </c>
      <c r="U3421" t="s">
        <v>5129</v>
      </c>
      <c r="V3421" t="s">
        <v>5130</v>
      </c>
      <c r="W3421" t="s">
        <v>658</v>
      </c>
    </row>
    <row r="3422" spans="1:23" x14ac:dyDescent="0.25">
      <c r="A3422" s="15">
        <v>43381</v>
      </c>
      <c r="B3422" t="s">
        <v>213</v>
      </c>
      <c r="C3422" t="s">
        <v>212</v>
      </c>
      <c r="E3422" t="s">
        <v>195</v>
      </c>
      <c r="F3422">
        <v>40.799999999999997</v>
      </c>
      <c r="G3422">
        <v>40.799999999999997</v>
      </c>
      <c r="H3422" t="s">
        <v>196</v>
      </c>
      <c r="I3422" t="s">
        <v>197</v>
      </c>
      <c r="J3422">
        <v>40.799999999999997</v>
      </c>
      <c r="K3422">
        <v>40.799999999999997</v>
      </c>
      <c r="L3422" t="s">
        <v>213</v>
      </c>
      <c r="M3422" t="s">
        <v>198</v>
      </c>
      <c r="N3422" t="s">
        <v>1128</v>
      </c>
      <c r="O3422">
        <v>0</v>
      </c>
      <c r="P3422" t="s">
        <v>200</v>
      </c>
      <c r="Q3422">
        <v>56627</v>
      </c>
      <c r="R3422" t="s">
        <v>201</v>
      </c>
      <c r="S3422" t="s">
        <v>202</v>
      </c>
      <c r="T3422" t="s">
        <v>203</v>
      </c>
      <c r="U3422" t="s">
        <v>5129</v>
      </c>
      <c r="V3422" t="s">
        <v>5130</v>
      </c>
      <c r="W3422" t="s">
        <v>658</v>
      </c>
    </row>
    <row r="3423" spans="1:23" x14ac:dyDescent="0.25">
      <c r="A3423" s="15">
        <v>43381</v>
      </c>
      <c r="B3423" t="s">
        <v>213</v>
      </c>
      <c r="C3423" t="s">
        <v>194</v>
      </c>
      <c r="E3423" t="s">
        <v>195</v>
      </c>
      <c r="F3423">
        <v>40.799999999999997</v>
      </c>
      <c r="G3423">
        <v>40.799999999999997</v>
      </c>
      <c r="H3423" t="s">
        <v>196</v>
      </c>
      <c r="I3423" t="s">
        <v>197</v>
      </c>
      <c r="J3423">
        <v>40.799999999999997</v>
      </c>
      <c r="K3423">
        <v>40.799999999999997</v>
      </c>
      <c r="L3423" t="s">
        <v>213</v>
      </c>
      <c r="M3423" t="s">
        <v>198</v>
      </c>
      <c r="N3423" t="s">
        <v>1128</v>
      </c>
      <c r="O3423">
        <v>0</v>
      </c>
      <c r="P3423" t="s">
        <v>200</v>
      </c>
      <c r="Q3423">
        <v>56627</v>
      </c>
      <c r="R3423" t="s">
        <v>201</v>
      </c>
      <c r="S3423" t="s">
        <v>202</v>
      </c>
      <c r="T3423" t="s">
        <v>203</v>
      </c>
      <c r="U3423" t="s">
        <v>5129</v>
      </c>
      <c r="V3423" t="s">
        <v>5130</v>
      </c>
      <c r="W3423" t="s">
        <v>658</v>
      </c>
    </row>
    <row r="3424" spans="1:23" x14ac:dyDescent="0.25">
      <c r="A3424" s="15">
        <v>43381</v>
      </c>
      <c r="B3424" t="s">
        <v>213</v>
      </c>
      <c r="C3424" t="s">
        <v>207</v>
      </c>
      <c r="E3424" t="s">
        <v>195</v>
      </c>
      <c r="F3424">
        <v>40.799999999999997</v>
      </c>
      <c r="G3424">
        <v>40.799999999999997</v>
      </c>
      <c r="H3424" t="s">
        <v>196</v>
      </c>
      <c r="I3424" t="s">
        <v>197</v>
      </c>
      <c r="J3424">
        <v>40.799999999999997</v>
      </c>
      <c r="K3424">
        <v>40.799999999999997</v>
      </c>
      <c r="L3424" t="s">
        <v>213</v>
      </c>
      <c r="M3424" t="s">
        <v>198</v>
      </c>
      <c r="N3424" t="s">
        <v>1128</v>
      </c>
      <c r="O3424">
        <v>0</v>
      </c>
      <c r="P3424" t="s">
        <v>200</v>
      </c>
      <c r="Q3424">
        <v>56627</v>
      </c>
      <c r="R3424" t="s">
        <v>201</v>
      </c>
      <c r="S3424" t="s">
        <v>202</v>
      </c>
      <c r="T3424" t="s">
        <v>203</v>
      </c>
      <c r="U3424" t="s">
        <v>5129</v>
      </c>
      <c r="V3424" t="s">
        <v>5130</v>
      </c>
      <c r="W3424" t="s">
        <v>658</v>
      </c>
    </row>
    <row r="3425" spans="1:23" x14ac:dyDescent="0.25">
      <c r="A3425" s="15">
        <v>43382</v>
      </c>
      <c r="B3425" t="s">
        <v>1584</v>
      </c>
      <c r="C3425" t="s">
        <v>208</v>
      </c>
      <c r="E3425" t="s">
        <v>195</v>
      </c>
      <c r="F3425">
        <v>168.11</v>
      </c>
      <c r="G3425">
        <v>168.11</v>
      </c>
      <c r="H3425" t="s">
        <v>196</v>
      </c>
      <c r="I3425" t="s">
        <v>197</v>
      </c>
      <c r="J3425">
        <v>168.11</v>
      </c>
      <c r="K3425">
        <v>168.11</v>
      </c>
      <c r="L3425" t="s">
        <v>1584</v>
      </c>
      <c r="M3425" t="s">
        <v>198</v>
      </c>
      <c r="N3425" t="s">
        <v>1585</v>
      </c>
      <c r="O3425">
        <v>0</v>
      </c>
      <c r="P3425" t="s">
        <v>200</v>
      </c>
      <c r="Q3425">
        <v>56635</v>
      </c>
      <c r="R3425" t="s">
        <v>201</v>
      </c>
      <c r="S3425" t="s">
        <v>202</v>
      </c>
      <c r="T3425" t="s">
        <v>203</v>
      </c>
      <c r="U3425" t="s">
        <v>5131</v>
      </c>
      <c r="V3425" t="s">
        <v>5132</v>
      </c>
      <c r="W3425" t="s">
        <v>658</v>
      </c>
    </row>
    <row r="3426" spans="1:23" x14ac:dyDescent="0.25">
      <c r="A3426" s="15">
        <v>43382</v>
      </c>
      <c r="B3426" t="s">
        <v>1584</v>
      </c>
      <c r="C3426" t="s">
        <v>211</v>
      </c>
      <c r="E3426" t="s">
        <v>195</v>
      </c>
      <c r="F3426">
        <v>168.11</v>
      </c>
      <c r="G3426">
        <v>168.11</v>
      </c>
      <c r="H3426" t="s">
        <v>196</v>
      </c>
      <c r="I3426" t="s">
        <v>197</v>
      </c>
      <c r="J3426">
        <v>168.11</v>
      </c>
      <c r="K3426">
        <v>168.11</v>
      </c>
      <c r="L3426" t="s">
        <v>1584</v>
      </c>
      <c r="M3426" t="s">
        <v>198</v>
      </c>
      <c r="N3426" t="s">
        <v>1585</v>
      </c>
      <c r="O3426">
        <v>0</v>
      </c>
      <c r="P3426" t="s">
        <v>200</v>
      </c>
      <c r="Q3426">
        <v>56635</v>
      </c>
      <c r="R3426" t="s">
        <v>201</v>
      </c>
      <c r="S3426" t="s">
        <v>202</v>
      </c>
      <c r="T3426" t="s">
        <v>203</v>
      </c>
      <c r="U3426" t="s">
        <v>5131</v>
      </c>
      <c r="V3426" t="s">
        <v>5132</v>
      </c>
      <c r="W3426" t="s">
        <v>658</v>
      </c>
    </row>
    <row r="3427" spans="1:23" x14ac:dyDescent="0.25">
      <c r="A3427" s="15">
        <v>43382</v>
      </c>
      <c r="B3427" t="s">
        <v>1584</v>
      </c>
      <c r="C3427" t="s">
        <v>212</v>
      </c>
      <c r="E3427" t="s">
        <v>195</v>
      </c>
      <c r="F3427">
        <v>168.11</v>
      </c>
      <c r="G3427">
        <v>168.11</v>
      </c>
      <c r="H3427" t="s">
        <v>196</v>
      </c>
      <c r="I3427" t="s">
        <v>197</v>
      </c>
      <c r="J3427">
        <v>168.11</v>
      </c>
      <c r="K3427">
        <v>168.11</v>
      </c>
      <c r="L3427" t="s">
        <v>1584</v>
      </c>
      <c r="M3427" t="s">
        <v>198</v>
      </c>
      <c r="N3427" t="s">
        <v>1585</v>
      </c>
      <c r="O3427">
        <v>0</v>
      </c>
      <c r="P3427" t="s">
        <v>200</v>
      </c>
      <c r="Q3427">
        <v>56635</v>
      </c>
      <c r="R3427" t="s">
        <v>201</v>
      </c>
      <c r="S3427" t="s">
        <v>202</v>
      </c>
      <c r="T3427" t="s">
        <v>203</v>
      </c>
      <c r="U3427" t="s">
        <v>5131</v>
      </c>
      <c r="V3427" t="s">
        <v>5132</v>
      </c>
      <c r="W3427" t="s">
        <v>658</v>
      </c>
    </row>
    <row r="3428" spans="1:23" x14ac:dyDescent="0.25">
      <c r="A3428" s="15">
        <v>43382</v>
      </c>
      <c r="B3428" t="s">
        <v>1584</v>
      </c>
      <c r="C3428" t="s">
        <v>194</v>
      </c>
      <c r="E3428" t="s">
        <v>195</v>
      </c>
      <c r="F3428">
        <v>168.11</v>
      </c>
      <c r="G3428">
        <v>168.11</v>
      </c>
      <c r="H3428" t="s">
        <v>196</v>
      </c>
      <c r="I3428" t="s">
        <v>197</v>
      </c>
      <c r="J3428">
        <v>168.11</v>
      </c>
      <c r="K3428">
        <v>168.11</v>
      </c>
      <c r="L3428" t="s">
        <v>1584</v>
      </c>
      <c r="M3428" t="s">
        <v>198</v>
      </c>
      <c r="N3428" t="s">
        <v>1585</v>
      </c>
      <c r="O3428">
        <v>0</v>
      </c>
      <c r="P3428" t="s">
        <v>200</v>
      </c>
      <c r="Q3428">
        <v>56635</v>
      </c>
      <c r="R3428" t="s">
        <v>201</v>
      </c>
      <c r="S3428" t="s">
        <v>202</v>
      </c>
      <c r="T3428" t="s">
        <v>203</v>
      </c>
      <c r="U3428" t="s">
        <v>5131</v>
      </c>
      <c r="V3428" t="s">
        <v>5132</v>
      </c>
      <c r="W3428" t="s">
        <v>658</v>
      </c>
    </row>
    <row r="3429" spans="1:23" x14ac:dyDescent="0.25">
      <c r="A3429" s="15">
        <v>43382</v>
      </c>
      <c r="B3429" t="s">
        <v>1584</v>
      </c>
      <c r="C3429" t="s">
        <v>207</v>
      </c>
      <c r="E3429" t="s">
        <v>195</v>
      </c>
      <c r="F3429">
        <v>168.08</v>
      </c>
      <c r="G3429">
        <v>168.08</v>
      </c>
      <c r="H3429" t="s">
        <v>196</v>
      </c>
      <c r="I3429" t="s">
        <v>197</v>
      </c>
      <c r="J3429">
        <v>168.08</v>
      </c>
      <c r="K3429">
        <v>168.08</v>
      </c>
      <c r="L3429" t="s">
        <v>1584</v>
      </c>
      <c r="M3429" t="s">
        <v>198</v>
      </c>
      <c r="N3429" t="s">
        <v>1585</v>
      </c>
      <c r="O3429">
        <v>0</v>
      </c>
      <c r="P3429" t="s">
        <v>200</v>
      </c>
      <c r="Q3429">
        <v>56635</v>
      </c>
      <c r="R3429" t="s">
        <v>201</v>
      </c>
      <c r="S3429" t="s">
        <v>202</v>
      </c>
      <c r="T3429" t="s">
        <v>203</v>
      </c>
      <c r="U3429" t="s">
        <v>5131</v>
      </c>
      <c r="V3429" t="s">
        <v>5132</v>
      </c>
      <c r="W3429" t="s">
        <v>658</v>
      </c>
    </row>
    <row r="3430" spans="1:23" x14ac:dyDescent="0.25">
      <c r="A3430" s="15">
        <v>43382</v>
      </c>
      <c r="B3430" t="s">
        <v>325</v>
      </c>
      <c r="C3430" t="s">
        <v>208</v>
      </c>
      <c r="E3430" t="s">
        <v>195</v>
      </c>
      <c r="F3430">
        <v>5</v>
      </c>
      <c r="G3430">
        <v>5</v>
      </c>
      <c r="H3430" t="s">
        <v>196</v>
      </c>
      <c r="I3430" t="s">
        <v>197</v>
      </c>
      <c r="J3430">
        <v>5</v>
      </c>
      <c r="K3430">
        <v>5</v>
      </c>
      <c r="L3430" t="s">
        <v>325</v>
      </c>
      <c r="M3430" t="s">
        <v>198</v>
      </c>
      <c r="N3430" t="s">
        <v>245</v>
      </c>
      <c r="O3430">
        <v>0</v>
      </c>
      <c r="P3430" t="s">
        <v>200</v>
      </c>
      <c r="Q3430">
        <v>56643</v>
      </c>
      <c r="R3430" t="s">
        <v>201</v>
      </c>
      <c r="S3430" t="s">
        <v>202</v>
      </c>
      <c r="T3430" t="s">
        <v>203</v>
      </c>
      <c r="U3430" t="s">
        <v>5133</v>
      </c>
      <c r="V3430" t="s">
        <v>5134</v>
      </c>
      <c r="W3430" t="s">
        <v>658</v>
      </c>
    </row>
    <row r="3431" spans="1:23" x14ac:dyDescent="0.25">
      <c r="A3431" s="15">
        <v>43382</v>
      </c>
      <c r="B3431" t="s">
        <v>325</v>
      </c>
      <c r="C3431" t="s">
        <v>212</v>
      </c>
      <c r="E3431" t="s">
        <v>195</v>
      </c>
      <c r="F3431">
        <v>5</v>
      </c>
      <c r="G3431">
        <v>5</v>
      </c>
      <c r="H3431" t="s">
        <v>196</v>
      </c>
      <c r="I3431" t="s">
        <v>197</v>
      </c>
      <c r="J3431">
        <v>5</v>
      </c>
      <c r="K3431">
        <v>5</v>
      </c>
      <c r="L3431" t="s">
        <v>325</v>
      </c>
      <c r="M3431" t="s">
        <v>198</v>
      </c>
      <c r="N3431" t="s">
        <v>265</v>
      </c>
      <c r="O3431">
        <v>0</v>
      </c>
      <c r="P3431" t="s">
        <v>200</v>
      </c>
      <c r="Q3431">
        <v>56648</v>
      </c>
      <c r="R3431" t="s">
        <v>201</v>
      </c>
      <c r="S3431" t="s">
        <v>202</v>
      </c>
      <c r="T3431" t="s">
        <v>203</v>
      </c>
      <c r="U3431" t="s">
        <v>5135</v>
      </c>
      <c r="V3431" t="s">
        <v>5136</v>
      </c>
      <c r="W3431" t="s">
        <v>658</v>
      </c>
    </row>
    <row r="3432" spans="1:23" x14ac:dyDescent="0.25">
      <c r="A3432" s="15">
        <v>43382</v>
      </c>
      <c r="B3432" t="s">
        <v>325</v>
      </c>
      <c r="C3432" t="s">
        <v>249</v>
      </c>
      <c r="E3432" t="s">
        <v>195</v>
      </c>
      <c r="F3432">
        <v>1.44</v>
      </c>
      <c r="G3432">
        <v>1.44</v>
      </c>
      <c r="H3432" t="s">
        <v>196</v>
      </c>
      <c r="I3432" t="s">
        <v>197</v>
      </c>
      <c r="J3432">
        <v>1.44</v>
      </c>
      <c r="K3432">
        <v>1.44</v>
      </c>
      <c r="L3432" t="s">
        <v>325</v>
      </c>
      <c r="M3432" t="s">
        <v>198</v>
      </c>
      <c r="N3432" t="s">
        <v>250</v>
      </c>
      <c r="O3432">
        <v>0</v>
      </c>
      <c r="P3432" t="s">
        <v>200</v>
      </c>
      <c r="Q3432">
        <v>56649</v>
      </c>
      <c r="R3432" t="s">
        <v>201</v>
      </c>
      <c r="S3432" t="s">
        <v>202</v>
      </c>
      <c r="T3432" t="s">
        <v>203</v>
      </c>
      <c r="U3432" t="s">
        <v>5137</v>
      </c>
      <c r="V3432" t="s">
        <v>5138</v>
      </c>
      <c r="W3432" t="s">
        <v>658</v>
      </c>
    </row>
    <row r="3433" spans="1:23" x14ac:dyDescent="0.25">
      <c r="A3433" s="15">
        <v>43382</v>
      </c>
      <c r="B3433" t="s">
        <v>325</v>
      </c>
      <c r="C3433" t="s">
        <v>194</v>
      </c>
      <c r="E3433" t="s">
        <v>195</v>
      </c>
      <c r="F3433">
        <v>5</v>
      </c>
      <c r="G3433">
        <v>5</v>
      </c>
      <c r="H3433" t="s">
        <v>196</v>
      </c>
      <c r="I3433" t="s">
        <v>197</v>
      </c>
      <c r="J3433">
        <v>5</v>
      </c>
      <c r="K3433">
        <v>5</v>
      </c>
      <c r="L3433" t="s">
        <v>325</v>
      </c>
      <c r="M3433" t="s">
        <v>198</v>
      </c>
      <c r="N3433" t="s">
        <v>254</v>
      </c>
      <c r="O3433">
        <v>0</v>
      </c>
      <c r="P3433" t="s">
        <v>200</v>
      </c>
      <c r="Q3433">
        <v>56651</v>
      </c>
      <c r="R3433" t="s">
        <v>201</v>
      </c>
      <c r="S3433" t="s">
        <v>202</v>
      </c>
      <c r="T3433" t="s">
        <v>203</v>
      </c>
      <c r="U3433" t="s">
        <v>5139</v>
      </c>
      <c r="V3433" t="s">
        <v>5140</v>
      </c>
      <c r="W3433" t="s">
        <v>658</v>
      </c>
    </row>
    <row r="3434" spans="1:23" x14ac:dyDescent="0.25">
      <c r="A3434" s="15">
        <v>43382</v>
      </c>
      <c r="B3434" t="s">
        <v>325</v>
      </c>
      <c r="C3434" t="s">
        <v>207</v>
      </c>
      <c r="E3434" t="s">
        <v>195</v>
      </c>
      <c r="F3434">
        <v>5</v>
      </c>
      <c r="G3434">
        <v>5</v>
      </c>
      <c r="H3434" t="s">
        <v>196</v>
      </c>
      <c r="I3434" t="s">
        <v>197</v>
      </c>
      <c r="J3434">
        <v>5</v>
      </c>
      <c r="K3434">
        <v>5</v>
      </c>
      <c r="L3434" t="s">
        <v>325</v>
      </c>
      <c r="M3434" t="s">
        <v>198</v>
      </c>
      <c r="N3434" t="s">
        <v>270</v>
      </c>
      <c r="O3434">
        <v>0</v>
      </c>
      <c r="P3434" t="s">
        <v>200</v>
      </c>
      <c r="Q3434">
        <v>56657</v>
      </c>
      <c r="R3434" t="s">
        <v>201</v>
      </c>
      <c r="S3434" t="s">
        <v>202</v>
      </c>
      <c r="T3434" t="s">
        <v>203</v>
      </c>
      <c r="U3434" t="s">
        <v>5141</v>
      </c>
      <c r="V3434" t="s">
        <v>5142</v>
      </c>
      <c r="W3434" t="s">
        <v>658</v>
      </c>
    </row>
    <row r="3435" spans="1:23" x14ac:dyDescent="0.25">
      <c r="A3435" s="15">
        <v>43382</v>
      </c>
      <c r="B3435" t="s">
        <v>228</v>
      </c>
      <c r="C3435" t="s">
        <v>208</v>
      </c>
      <c r="E3435" t="s">
        <v>195</v>
      </c>
      <c r="F3435">
        <v>124</v>
      </c>
      <c r="G3435">
        <v>124</v>
      </c>
      <c r="H3435" t="s">
        <v>196</v>
      </c>
      <c r="I3435" t="s">
        <v>197</v>
      </c>
      <c r="J3435">
        <v>124</v>
      </c>
      <c r="K3435">
        <v>124</v>
      </c>
      <c r="L3435" t="s">
        <v>228</v>
      </c>
      <c r="M3435" t="s">
        <v>198</v>
      </c>
      <c r="N3435" t="s">
        <v>199</v>
      </c>
      <c r="O3435">
        <v>0</v>
      </c>
      <c r="P3435" t="s">
        <v>200</v>
      </c>
      <c r="Q3435">
        <v>56675</v>
      </c>
      <c r="R3435" t="s">
        <v>201</v>
      </c>
      <c r="S3435" t="s">
        <v>202</v>
      </c>
      <c r="T3435" t="s">
        <v>203</v>
      </c>
      <c r="U3435" t="s">
        <v>5143</v>
      </c>
      <c r="V3435" t="s">
        <v>5144</v>
      </c>
      <c r="W3435" t="s">
        <v>658</v>
      </c>
    </row>
    <row r="3436" spans="1:23" x14ac:dyDescent="0.25">
      <c r="A3436" s="15">
        <v>43382</v>
      </c>
      <c r="B3436" t="s">
        <v>566</v>
      </c>
      <c r="C3436" t="s">
        <v>194</v>
      </c>
      <c r="E3436" t="s">
        <v>195</v>
      </c>
      <c r="F3436">
        <v>-140.4</v>
      </c>
      <c r="G3436">
        <v>140.4</v>
      </c>
      <c r="H3436" t="s">
        <v>217</v>
      </c>
      <c r="I3436" t="s">
        <v>197</v>
      </c>
      <c r="J3436">
        <v>140.4</v>
      </c>
      <c r="K3436">
        <v>-140.4</v>
      </c>
      <c r="L3436" t="s">
        <v>566</v>
      </c>
      <c r="M3436" t="s">
        <v>198</v>
      </c>
      <c r="N3436" t="s">
        <v>199</v>
      </c>
      <c r="O3436">
        <v>0</v>
      </c>
      <c r="P3436" t="s">
        <v>200</v>
      </c>
      <c r="Q3436">
        <v>56752</v>
      </c>
      <c r="R3436" t="s">
        <v>201</v>
      </c>
      <c r="S3436" t="s">
        <v>202</v>
      </c>
      <c r="T3436" t="s">
        <v>203</v>
      </c>
      <c r="U3436" t="s">
        <v>5145</v>
      </c>
      <c r="V3436" t="s">
        <v>5146</v>
      </c>
      <c r="W3436" t="s">
        <v>658</v>
      </c>
    </row>
    <row r="3437" spans="1:23" x14ac:dyDescent="0.25">
      <c r="A3437" s="15">
        <v>43382</v>
      </c>
      <c r="B3437" t="s">
        <v>566</v>
      </c>
      <c r="C3437" t="s">
        <v>194</v>
      </c>
      <c r="E3437" t="s">
        <v>195</v>
      </c>
      <c r="F3437">
        <v>-219.15</v>
      </c>
      <c r="G3437">
        <v>219.15</v>
      </c>
      <c r="H3437" t="s">
        <v>217</v>
      </c>
      <c r="I3437" t="s">
        <v>197</v>
      </c>
      <c r="J3437">
        <v>219.15</v>
      </c>
      <c r="K3437">
        <v>-219.15</v>
      </c>
      <c r="L3437" t="s">
        <v>566</v>
      </c>
      <c r="M3437" t="s">
        <v>198</v>
      </c>
      <c r="N3437" t="s">
        <v>199</v>
      </c>
      <c r="O3437">
        <v>0</v>
      </c>
      <c r="P3437" t="s">
        <v>200</v>
      </c>
      <c r="Q3437">
        <v>56753</v>
      </c>
      <c r="R3437" t="s">
        <v>201</v>
      </c>
      <c r="S3437" t="s">
        <v>202</v>
      </c>
      <c r="T3437" t="s">
        <v>203</v>
      </c>
      <c r="U3437" t="s">
        <v>5147</v>
      </c>
      <c r="V3437" t="s">
        <v>5148</v>
      </c>
      <c r="W3437" t="s">
        <v>658</v>
      </c>
    </row>
    <row r="3438" spans="1:23" x14ac:dyDescent="0.25">
      <c r="A3438" s="15">
        <v>43382</v>
      </c>
      <c r="B3438" t="s">
        <v>566</v>
      </c>
      <c r="C3438" t="s">
        <v>194</v>
      </c>
      <c r="E3438" t="s">
        <v>195</v>
      </c>
      <c r="F3438">
        <v>-93.9</v>
      </c>
      <c r="G3438">
        <v>93.9</v>
      </c>
      <c r="H3438" t="s">
        <v>217</v>
      </c>
      <c r="I3438" t="s">
        <v>197</v>
      </c>
      <c r="J3438">
        <v>93.9</v>
      </c>
      <c r="K3438">
        <v>-93.9</v>
      </c>
      <c r="L3438" t="s">
        <v>566</v>
      </c>
      <c r="M3438" t="s">
        <v>198</v>
      </c>
      <c r="N3438" t="s">
        <v>199</v>
      </c>
      <c r="O3438">
        <v>0</v>
      </c>
      <c r="P3438" t="s">
        <v>200</v>
      </c>
      <c r="Q3438">
        <v>56754</v>
      </c>
      <c r="R3438" t="s">
        <v>201</v>
      </c>
      <c r="S3438" t="s">
        <v>202</v>
      </c>
      <c r="T3438" t="s">
        <v>203</v>
      </c>
      <c r="U3438" t="s">
        <v>5149</v>
      </c>
      <c r="V3438" t="s">
        <v>5150</v>
      </c>
      <c r="W3438" t="s">
        <v>658</v>
      </c>
    </row>
    <row r="3439" spans="1:23" x14ac:dyDescent="0.25">
      <c r="A3439" s="15">
        <v>43382</v>
      </c>
      <c r="B3439" t="s">
        <v>193</v>
      </c>
      <c r="C3439" t="s">
        <v>207</v>
      </c>
      <c r="E3439" t="s">
        <v>195</v>
      </c>
      <c r="F3439">
        <v>104.59</v>
      </c>
      <c r="G3439">
        <v>104.59</v>
      </c>
      <c r="H3439" t="s">
        <v>196</v>
      </c>
      <c r="I3439" t="s">
        <v>197</v>
      </c>
      <c r="J3439">
        <v>104.59</v>
      </c>
      <c r="K3439">
        <v>104.59</v>
      </c>
      <c r="L3439" t="s">
        <v>193</v>
      </c>
      <c r="M3439" t="s">
        <v>198</v>
      </c>
      <c r="N3439" t="s">
        <v>199</v>
      </c>
      <c r="O3439">
        <v>0</v>
      </c>
      <c r="P3439" t="s">
        <v>200</v>
      </c>
      <c r="Q3439">
        <v>56830</v>
      </c>
      <c r="R3439" t="s">
        <v>201</v>
      </c>
      <c r="S3439" t="s">
        <v>202</v>
      </c>
      <c r="T3439" t="s">
        <v>203</v>
      </c>
      <c r="U3439" t="s">
        <v>5151</v>
      </c>
      <c r="V3439" t="s">
        <v>5152</v>
      </c>
      <c r="W3439" t="s">
        <v>658</v>
      </c>
    </row>
    <row r="3440" spans="1:23" x14ac:dyDescent="0.25">
      <c r="A3440" s="15">
        <v>43382</v>
      </c>
      <c r="B3440" t="s">
        <v>228</v>
      </c>
      <c r="C3440" t="s">
        <v>212</v>
      </c>
      <c r="E3440" t="s">
        <v>195</v>
      </c>
      <c r="F3440">
        <v>-296</v>
      </c>
      <c r="G3440">
        <v>296</v>
      </c>
      <c r="H3440" t="s">
        <v>217</v>
      </c>
      <c r="I3440" t="s">
        <v>218</v>
      </c>
      <c r="J3440">
        <v>296</v>
      </c>
      <c r="K3440">
        <v>-296</v>
      </c>
      <c r="L3440" t="s">
        <v>228</v>
      </c>
      <c r="M3440" t="s">
        <v>198</v>
      </c>
      <c r="N3440" t="s">
        <v>199</v>
      </c>
      <c r="O3440">
        <v>0</v>
      </c>
      <c r="P3440" t="s">
        <v>200</v>
      </c>
      <c r="Q3440">
        <v>56837</v>
      </c>
      <c r="R3440" t="s">
        <v>201</v>
      </c>
      <c r="S3440" t="s">
        <v>202</v>
      </c>
      <c r="T3440" t="s">
        <v>203</v>
      </c>
      <c r="U3440" t="s">
        <v>5153</v>
      </c>
      <c r="V3440" t="s">
        <v>5154</v>
      </c>
      <c r="W3440" t="s">
        <v>658</v>
      </c>
    </row>
    <row r="3441" spans="1:23" x14ac:dyDescent="0.25">
      <c r="A3441" s="15">
        <v>43382</v>
      </c>
      <c r="B3441" t="s">
        <v>228</v>
      </c>
      <c r="C3441" t="s">
        <v>212</v>
      </c>
      <c r="E3441" t="s">
        <v>195</v>
      </c>
      <c r="F3441">
        <v>-70</v>
      </c>
      <c r="G3441">
        <v>70</v>
      </c>
      <c r="H3441" t="s">
        <v>217</v>
      </c>
      <c r="I3441" t="s">
        <v>218</v>
      </c>
      <c r="J3441">
        <v>70</v>
      </c>
      <c r="K3441">
        <v>-70</v>
      </c>
      <c r="L3441" t="s">
        <v>228</v>
      </c>
      <c r="M3441" t="s">
        <v>198</v>
      </c>
      <c r="N3441" t="s">
        <v>199</v>
      </c>
      <c r="O3441">
        <v>0</v>
      </c>
      <c r="P3441" t="s">
        <v>200</v>
      </c>
      <c r="Q3441">
        <v>56838</v>
      </c>
      <c r="R3441" t="s">
        <v>201</v>
      </c>
      <c r="S3441" t="s">
        <v>202</v>
      </c>
      <c r="T3441" t="s">
        <v>203</v>
      </c>
      <c r="U3441" t="s">
        <v>5155</v>
      </c>
      <c r="V3441" t="s">
        <v>5156</v>
      </c>
      <c r="W3441" t="s">
        <v>658</v>
      </c>
    </row>
    <row r="3442" spans="1:23" x14ac:dyDescent="0.25">
      <c r="A3442" s="15">
        <v>43382</v>
      </c>
      <c r="B3442" t="s">
        <v>228</v>
      </c>
      <c r="C3442" t="s">
        <v>211</v>
      </c>
      <c r="E3442" t="s">
        <v>195</v>
      </c>
      <c r="F3442">
        <v>226.68</v>
      </c>
      <c r="G3442">
        <v>226.68</v>
      </c>
      <c r="H3442" t="s">
        <v>196</v>
      </c>
      <c r="I3442" t="s">
        <v>197</v>
      </c>
      <c r="J3442">
        <v>226.68</v>
      </c>
      <c r="K3442">
        <v>226.68</v>
      </c>
      <c r="L3442" t="s">
        <v>228</v>
      </c>
      <c r="M3442" t="s">
        <v>198</v>
      </c>
      <c r="N3442" t="s">
        <v>199</v>
      </c>
      <c r="O3442">
        <v>0</v>
      </c>
      <c r="P3442" t="s">
        <v>200</v>
      </c>
      <c r="Q3442">
        <v>57378</v>
      </c>
      <c r="R3442" t="s">
        <v>201</v>
      </c>
      <c r="S3442" t="s">
        <v>202</v>
      </c>
      <c r="T3442" t="s">
        <v>203</v>
      </c>
      <c r="U3442" t="s">
        <v>5157</v>
      </c>
      <c r="V3442" t="s">
        <v>5158</v>
      </c>
      <c r="W3442" t="s">
        <v>658</v>
      </c>
    </row>
    <row r="3443" spans="1:23" x14ac:dyDescent="0.25">
      <c r="A3443" s="15">
        <v>43382</v>
      </c>
      <c r="B3443" t="s">
        <v>325</v>
      </c>
      <c r="C3443" t="s">
        <v>211</v>
      </c>
      <c r="E3443" t="s">
        <v>195</v>
      </c>
      <c r="F3443">
        <v>5</v>
      </c>
      <c r="G3443">
        <v>5</v>
      </c>
      <c r="H3443" t="s">
        <v>196</v>
      </c>
      <c r="I3443" t="s">
        <v>197</v>
      </c>
      <c r="J3443">
        <v>5</v>
      </c>
      <c r="K3443">
        <v>5</v>
      </c>
      <c r="L3443" t="s">
        <v>325</v>
      </c>
      <c r="M3443" t="s">
        <v>198</v>
      </c>
      <c r="N3443" t="s">
        <v>276</v>
      </c>
      <c r="O3443">
        <v>0</v>
      </c>
      <c r="P3443" t="s">
        <v>200</v>
      </c>
      <c r="Q3443">
        <v>56646</v>
      </c>
      <c r="R3443" t="s">
        <v>201</v>
      </c>
      <c r="S3443" t="s">
        <v>202</v>
      </c>
      <c r="T3443" t="s">
        <v>203</v>
      </c>
      <c r="U3443" t="s">
        <v>5159</v>
      </c>
      <c r="V3443" t="s">
        <v>5160</v>
      </c>
      <c r="W3443" t="s">
        <v>658</v>
      </c>
    </row>
    <row r="3444" spans="1:23" x14ac:dyDescent="0.25">
      <c r="A3444" s="15">
        <v>43383</v>
      </c>
      <c r="B3444" t="s">
        <v>322</v>
      </c>
      <c r="C3444" t="s">
        <v>208</v>
      </c>
      <c r="E3444" t="s">
        <v>195</v>
      </c>
      <c r="F3444">
        <v>62.85</v>
      </c>
      <c r="G3444">
        <v>62.85</v>
      </c>
      <c r="H3444" t="s">
        <v>196</v>
      </c>
      <c r="I3444" t="s">
        <v>197</v>
      </c>
      <c r="J3444">
        <v>62.85</v>
      </c>
      <c r="K3444">
        <v>62.85</v>
      </c>
      <c r="L3444" t="s">
        <v>322</v>
      </c>
      <c r="M3444" t="s">
        <v>198</v>
      </c>
      <c r="N3444" t="s">
        <v>245</v>
      </c>
      <c r="O3444">
        <v>0</v>
      </c>
      <c r="P3444" t="s">
        <v>200</v>
      </c>
      <c r="Q3444">
        <v>56644</v>
      </c>
      <c r="R3444" t="s">
        <v>201</v>
      </c>
      <c r="S3444" t="s">
        <v>202</v>
      </c>
      <c r="T3444" t="s">
        <v>203</v>
      </c>
      <c r="U3444" t="s">
        <v>5161</v>
      </c>
      <c r="V3444" t="s">
        <v>5162</v>
      </c>
      <c r="W3444" t="s">
        <v>658</v>
      </c>
    </row>
    <row r="3445" spans="1:23" x14ac:dyDescent="0.25">
      <c r="A3445" s="15">
        <v>43383</v>
      </c>
      <c r="B3445" t="s">
        <v>322</v>
      </c>
      <c r="C3445" t="s">
        <v>194</v>
      </c>
      <c r="E3445" t="s">
        <v>195</v>
      </c>
      <c r="F3445">
        <v>120.89</v>
      </c>
      <c r="G3445">
        <v>120.89</v>
      </c>
      <c r="H3445" t="s">
        <v>196</v>
      </c>
      <c r="I3445" t="s">
        <v>197</v>
      </c>
      <c r="J3445">
        <v>120.89</v>
      </c>
      <c r="K3445">
        <v>120.89</v>
      </c>
      <c r="L3445" t="s">
        <v>322</v>
      </c>
      <c r="M3445" t="s">
        <v>198</v>
      </c>
      <c r="N3445" t="s">
        <v>254</v>
      </c>
      <c r="O3445">
        <v>0</v>
      </c>
      <c r="P3445" t="s">
        <v>200</v>
      </c>
      <c r="Q3445">
        <v>56652</v>
      </c>
      <c r="R3445" t="s">
        <v>201</v>
      </c>
      <c r="S3445" t="s">
        <v>202</v>
      </c>
      <c r="T3445" t="s">
        <v>203</v>
      </c>
      <c r="U3445" t="s">
        <v>5163</v>
      </c>
      <c r="V3445" t="s">
        <v>5164</v>
      </c>
      <c r="W3445" t="s">
        <v>658</v>
      </c>
    </row>
    <row r="3446" spans="1:23" x14ac:dyDescent="0.25">
      <c r="A3446" s="15">
        <v>43383</v>
      </c>
      <c r="B3446" t="s">
        <v>285</v>
      </c>
      <c r="C3446" t="s">
        <v>211</v>
      </c>
      <c r="E3446" t="s">
        <v>195</v>
      </c>
      <c r="F3446">
        <v>55</v>
      </c>
      <c r="G3446">
        <v>55</v>
      </c>
      <c r="H3446" t="s">
        <v>196</v>
      </c>
      <c r="I3446" t="s">
        <v>197</v>
      </c>
      <c r="J3446">
        <v>55</v>
      </c>
      <c r="K3446">
        <v>55</v>
      </c>
      <c r="L3446" t="s">
        <v>285</v>
      </c>
      <c r="M3446" t="s">
        <v>198</v>
      </c>
      <c r="N3446" t="s">
        <v>199</v>
      </c>
      <c r="O3446">
        <v>0</v>
      </c>
      <c r="P3446" t="s">
        <v>200</v>
      </c>
      <c r="Q3446">
        <v>56747</v>
      </c>
      <c r="R3446" t="s">
        <v>201</v>
      </c>
      <c r="S3446" t="s">
        <v>202</v>
      </c>
      <c r="T3446" t="s">
        <v>203</v>
      </c>
      <c r="U3446" t="s">
        <v>5165</v>
      </c>
      <c r="V3446" t="s">
        <v>5166</v>
      </c>
      <c r="W3446" t="s">
        <v>658</v>
      </c>
    </row>
    <row r="3447" spans="1:23" x14ac:dyDescent="0.25">
      <c r="A3447" s="15">
        <v>43383</v>
      </c>
      <c r="B3447" t="s">
        <v>449</v>
      </c>
      <c r="C3447" t="s">
        <v>211</v>
      </c>
      <c r="E3447" t="s">
        <v>195</v>
      </c>
      <c r="F3447">
        <v>20.78</v>
      </c>
      <c r="G3447">
        <v>20.78</v>
      </c>
      <c r="H3447" t="s">
        <v>196</v>
      </c>
      <c r="I3447" t="s">
        <v>197</v>
      </c>
      <c r="J3447">
        <v>20.78</v>
      </c>
      <c r="K3447">
        <v>20.78</v>
      </c>
      <c r="L3447" t="s">
        <v>449</v>
      </c>
      <c r="M3447" t="s">
        <v>198</v>
      </c>
      <c r="N3447" t="s">
        <v>199</v>
      </c>
      <c r="O3447">
        <v>0</v>
      </c>
      <c r="P3447" t="s">
        <v>200</v>
      </c>
      <c r="Q3447">
        <v>56748</v>
      </c>
      <c r="R3447" t="s">
        <v>201</v>
      </c>
      <c r="S3447" t="s">
        <v>202</v>
      </c>
      <c r="T3447" t="s">
        <v>203</v>
      </c>
      <c r="U3447" t="s">
        <v>5167</v>
      </c>
      <c r="V3447" t="s">
        <v>5168</v>
      </c>
      <c r="W3447" t="s">
        <v>658</v>
      </c>
    </row>
    <row r="3448" spans="1:23" x14ac:dyDescent="0.25">
      <c r="A3448" s="15">
        <v>43383</v>
      </c>
      <c r="B3448" t="s">
        <v>449</v>
      </c>
      <c r="C3448" t="s">
        <v>194</v>
      </c>
      <c r="E3448" t="s">
        <v>195</v>
      </c>
      <c r="F3448">
        <v>23.28</v>
      </c>
      <c r="G3448">
        <v>23.28</v>
      </c>
      <c r="H3448" t="s">
        <v>196</v>
      </c>
      <c r="I3448" t="s">
        <v>197</v>
      </c>
      <c r="J3448">
        <v>23.28</v>
      </c>
      <c r="K3448">
        <v>23.28</v>
      </c>
      <c r="L3448" t="s">
        <v>449</v>
      </c>
      <c r="M3448" t="s">
        <v>198</v>
      </c>
      <c r="N3448" t="s">
        <v>199</v>
      </c>
      <c r="O3448">
        <v>0</v>
      </c>
      <c r="P3448" t="s">
        <v>200</v>
      </c>
      <c r="Q3448">
        <v>56749</v>
      </c>
      <c r="R3448" t="s">
        <v>201</v>
      </c>
      <c r="S3448" t="s">
        <v>202</v>
      </c>
      <c r="T3448" t="s">
        <v>203</v>
      </c>
      <c r="U3448" t="s">
        <v>5167</v>
      </c>
      <c r="V3448" t="s">
        <v>5169</v>
      </c>
      <c r="W3448" t="s">
        <v>658</v>
      </c>
    </row>
    <row r="3449" spans="1:23" x14ac:dyDescent="0.25">
      <c r="A3449" s="15">
        <v>43383</v>
      </c>
      <c r="B3449" t="s">
        <v>449</v>
      </c>
      <c r="C3449" t="s">
        <v>212</v>
      </c>
      <c r="E3449" t="s">
        <v>195</v>
      </c>
      <c r="F3449">
        <v>20.78</v>
      </c>
      <c r="G3449">
        <v>20.78</v>
      </c>
      <c r="H3449" t="s">
        <v>196</v>
      </c>
      <c r="I3449" t="s">
        <v>197</v>
      </c>
      <c r="J3449">
        <v>20.78</v>
      </c>
      <c r="K3449">
        <v>20.78</v>
      </c>
      <c r="L3449" t="s">
        <v>449</v>
      </c>
      <c r="M3449" t="s">
        <v>198</v>
      </c>
      <c r="N3449" t="s">
        <v>199</v>
      </c>
      <c r="O3449">
        <v>0</v>
      </c>
      <c r="P3449" t="s">
        <v>200</v>
      </c>
      <c r="Q3449">
        <v>56748</v>
      </c>
      <c r="R3449" t="s">
        <v>201</v>
      </c>
      <c r="S3449" t="s">
        <v>202</v>
      </c>
      <c r="T3449" t="s">
        <v>203</v>
      </c>
      <c r="U3449" t="s">
        <v>5167</v>
      </c>
      <c r="V3449" t="s">
        <v>5168</v>
      </c>
      <c r="W3449" t="s">
        <v>658</v>
      </c>
    </row>
    <row r="3450" spans="1:23" x14ac:dyDescent="0.25">
      <c r="A3450" s="15">
        <v>43383</v>
      </c>
      <c r="B3450" t="s">
        <v>449</v>
      </c>
      <c r="C3450" t="s">
        <v>208</v>
      </c>
      <c r="E3450" t="s">
        <v>195</v>
      </c>
      <c r="F3450">
        <v>20.78</v>
      </c>
      <c r="G3450">
        <v>20.78</v>
      </c>
      <c r="H3450" t="s">
        <v>196</v>
      </c>
      <c r="I3450" t="s">
        <v>197</v>
      </c>
      <c r="J3450">
        <v>20.78</v>
      </c>
      <c r="K3450">
        <v>20.78</v>
      </c>
      <c r="L3450" t="s">
        <v>449</v>
      </c>
      <c r="M3450" t="s">
        <v>198</v>
      </c>
      <c r="N3450" t="s">
        <v>199</v>
      </c>
      <c r="O3450">
        <v>0</v>
      </c>
      <c r="P3450" t="s">
        <v>200</v>
      </c>
      <c r="Q3450">
        <v>56748</v>
      </c>
      <c r="R3450" t="s">
        <v>201</v>
      </c>
      <c r="S3450" t="s">
        <v>202</v>
      </c>
      <c r="T3450" t="s">
        <v>203</v>
      </c>
      <c r="U3450" t="s">
        <v>5167</v>
      </c>
      <c r="V3450" t="s">
        <v>5168</v>
      </c>
      <c r="W3450" t="s">
        <v>658</v>
      </c>
    </row>
    <row r="3451" spans="1:23" x14ac:dyDescent="0.25">
      <c r="A3451" s="15">
        <v>43383</v>
      </c>
      <c r="B3451" t="s">
        <v>449</v>
      </c>
      <c r="C3451" t="s">
        <v>207</v>
      </c>
      <c r="E3451" t="s">
        <v>195</v>
      </c>
      <c r="F3451">
        <v>23.27</v>
      </c>
      <c r="G3451">
        <v>23.27</v>
      </c>
      <c r="H3451" t="s">
        <v>196</v>
      </c>
      <c r="I3451" t="s">
        <v>197</v>
      </c>
      <c r="J3451">
        <v>23.27</v>
      </c>
      <c r="K3451">
        <v>23.27</v>
      </c>
      <c r="L3451" t="s">
        <v>449</v>
      </c>
      <c r="M3451" t="s">
        <v>198</v>
      </c>
      <c r="N3451" t="s">
        <v>199</v>
      </c>
      <c r="O3451">
        <v>0</v>
      </c>
      <c r="P3451" t="s">
        <v>200</v>
      </c>
      <c r="Q3451">
        <v>56749</v>
      </c>
      <c r="R3451" t="s">
        <v>201</v>
      </c>
      <c r="S3451" t="s">
        <v>202</v>
      </c>
      <c r="T3451" t="s">
        <v>203</v>
      </c>
      <c r="U3451" t="s">
        <v>5167</v>
      </c>
      <c r="V3451" t="s">
        <v>5169</v>
      </c>
      <c r="W3451" t="s">
        <v>658</v>
      </c>
    </row>
    <row r="3452" spans="1:23" x14ac:dyDescent="0.25">
      <c r="A3452" s="15">
        <v>43383</v>
      </c>
      <c r="B3452" t="s">
        <v>417</v>
      </c>
      <c r="C3452" t="s">
        <v>212</v>
      </c>
      <c r="E3452" t="s">
        <v>195</v>
      </c>
      <c r="F3452">
        <v>340</v>
      </c>
      <c r="G3452">
        <v>340</v>
      </c>
      <c r="H3452" t="s">
        <v>196</v>
      </c>
      <c r="I3452" t="s">
        <v>197</v>
      </c>
      <c r="J3452">
        <v>340</v>
      </c>
      <c r="K3452">
        <v>340</v>
      </c>
      <c r="L3452" t="s">
        <v>417</v>
      </c>
      <c r="M3452" t="s">
        <v>198</v>
      </c>
      <c r="N3452" t="s">
        <v>199</v>
      </c>
      <c r="O3452">
        <v>0</v>
      </c>
      <c r="P3452" t="s">
        <v>200</v>
      </c>
      <c r="Q3452">
        <v>56835</v>
      </c>
      <c r="R3452" t="s">
        <v>201</v>
      </c>
      <c r="S3452" t="s">
        <v>202</v>
      </c>
      <c r="T3452" t="s">
        <v>203</v>
      </c>
      <c r="U3452" t="s">
        <v>5170</v>
      </c>
      <c r="V3452" t="s">
        <v>5171</v>
      </c>
      <c r="W3452" t="s">
        <v>658</v>
      </c>
    </row>
    <row r="3453" spans="1:23" x14ac:dyDescent="0.25">
      <c r="A3453" s="15">
        <v>43383</v>
      </c>
      <c r="B3453" t="s">
        <v>285</v>
      </c>
      <c r="C3453" t="s">
        <v>212</v>
      </c>
      <c r="E3453" t="s">
        <v>195</v>
      </c>
      <c r="F3453">
        <v>114.7</v>
      </c>
      <c r="G3453">
        <v>114.7</v>
      </c>
      <c r="H3453" t="s">
        <v>196</v>
      </c>
      <c r="I3453" t="s">
        <v>197</v>
      </c>
      <c r="J3453">
        <v>114.7</v>
      </c>
      <c r="K3453">
        <v>114.7</v>
      </c>
      <c r="L3453" t="s">
        <v>285</v>
      </c>
      <c r="M3453" t="s">
        <v>198</v>
      </c>
      <c r="N3453" t="s">
        <v>199</v>
      </c>
      <c r="O3453">
        <v>0</v>
      </c>
      <c r="P3453" t="s">
        <v>200</v>
      </c>
      <c r="Q3453">
        <v>56836</v>
      </c>
      <c r="R3453" t="s">
        <v>201</v>
      </c>
      <c r="S3453" t="s">
        <v>202</v>
      </c>
      <c r="T3453" t="s">
        <v>203</v>
      </c>
      <c r="U3453" t="s">
        <v>5172</v>
      </c>
      <c r="V3453" t="s">
        <v>5173</v>
      </c>
      <c r="W3453" t="s">
        <v>658</v>
      </c>
    </row>
    <row r="3454" spans="1:23" x14ac:dyDescent="0.25">
      <c r="A3454" s="15">
        <v>43383</v>
      </c>
      <c r="B3454" t="s">
        <v>325</v>
      </c>
      <c r="C3454" t="s">
        <v>207</v>
      </c>
      <c r="E3454" t="s">
        <v>195</v>
      </c>
      <c r="F3454">
        <v>10.09</v>
      </c>
      <c r="G3454">
        <v>10.09</v>
      </c>
      <c r="H3454" t="s">
        <v>196</v>
      </c>
      <c r="I3454" t="s">
        <v>197</v>
      </c>
      <c r="J3454">
        <v>10.09</v>
      </c>
      <c r="K3454">
        <v>10.09</v>
      </c>
      <c r="L3454" t="s">
        <v>325</v>
      </c>
      <c r="M3454" t="s">
        <v>198</v>
      </c>
      <c r="N3454" t="s">
        <v>337</v>
      </c>
      <c r="O3454">
        <v>0</v>
      </c>
      <c r="P3454" t="s">
        <v>200</v>
      </c>
      <c r="Q3454">
        <v>56931</v>
      </c>
      <c r="R3454" t="s">
        <v>201</v>
      </c>
      <c r="S3454" t="s">
        <v>202</v>
      </c>
      <c r="T3454" t="s">
        <v>203</v>
      </c>
      <c r="U3454" t="s">
        <v>5174</v>
      </c>
      <c r="V3454" t="s">
        <v>5175</v>
      </c>
      <c r="W3454" t="s">
        <v>658</v>
      </c>
    </row>
    <row r="3455" spans="1:23" x14ac:dyDescent="0.25">
      <c r="A3455" s="15">
        <v>43383</v>
      </c>
      <c r="B3455" t="s">
        <v>285</v>
      </c>
      <c r="C3455" t="s">
        <v>208</v>
      </c>
      <c r="E3455" t="s">
        <v>195</v>
      </c>
      <c r="F3455">
        <v>-103.24</v>
      </c>
      <c r="G3455">
        <v>103.24</v>
      </c>
      <c r="H3455" t="s">
        <v>217</v>
      </c>
      <c r="I3455" t="s">
        <v>218</v>
      </c>
      <c r="J3455">
        <v>103.24</v>
      </c>
      <c r="K3455">
        <v>-103.24</v>
      </c>
      <c r="L3455" t="s">
        <v>285</v>
      </c>
      <c r="M3455" t="s">
        <v>198</v>
      </c>
      <c r="N3455" t="s">
        <v>199</v>
      </c>
      <c r="O3455">
        <v>0</v>
      </c>
      <c r="P3455" t="s">
        <v>200</v>
      </c>
      <c r="Q3455">
        <v>56969</v>
      </c>
      <c r="R3455" t="s">
        <v>201</v>
      </c>
      <c r="S3455" t="s">
        <v>202</v>
      </c>
      <c r="T3455" t="s">
        <v>203</v>
      </c>
      <c r="U3455" t="s">
        <v>5176</v>
      </c>
      <c r="V3455" t="s">
        <v>5177</v>
      </c>
      <c r="W3455" t="s">
        <v>658</v>
      </c>
    </row>
    <row r="3456" spans="1:23" x14ac:dyDescent="0.25">
      <c r="A3456" s="15">
        <v>43383</v>
      </c>
      <c r="B3456" t="s">
        <v>285</v>
      </c>
      <c r="C3456" t="s">
        <v>208</v>
      </c>
      <c r="E3456" t="s">
        <v>195</v>
      </c>
      <c r="F3456">
        <v>251.56</v>
      </c>
      <c r="G3456">
        <v>251.56</v>
      </c>
      <c r="H3456" t="s">
        <v>196</v>
      </c>
      <c r="I3456" t="s">
        <v>197</v>
      </c>
      <c r="J3456">
        <v>251.56</v>
      </c>
      <c r="K3456">
        <v>251.56</v>
      </c>
      <c r="L3456" t="s">
        <v>285</v>
      </c>
      <c r="M3456" t="s">
        <v>198</v>
      </c>
      <c r="N3456" t="s">
        <v>199</v>
      </c>
      <c r="O3456">
        <v>0</v>
      </c>
      <c r="P3456" t="s">
        <v>200</v>
      </c>
      <c r="Q3456">
        <v>56970</v>
      </c>
      <c r="R3456" t="s">
        <v>201</v>
      </c>
      <c r="S3456" t="s">
        <v>202</v>
      </c>
      <c r="T3456" t="s">
        <v>203</v>
      </c>
      <c r="U3456" t="s">
        <v>5178</v>
      </c>
      <c r="V3456" t="s">
        <v>5179</v>
      </c>
      <c r="W3456" t="s">
        <v>658</v>
      </c>
    </row>
    <row r="3457" spans="1:23" x14ac:dyDescent="0.25">
      <c r="A3457" s="15">
        <v>43383</v>
      </c>
      <c r="B3457" t="s">
        <v>306</v>
      </c>
      <c r="C3457" t="s">
        <v>212</v>
      </c>
      <c r="E3457" t="s">
        <v>195</v>
      </c>
      <c r="F3457">
        <v>98.55</v>
      </c>
      <c r="G3457">
        <v>98.55</v>
      </c>
      <c r="H3457" t="s">
        <v>196</v>
      </c>
      <c r="I3457" t="s">
        <v>197</v>
      </c>
      <c r="J3457">
        <v>98.55</v>
      </c>
      <c r="K3457">
        <v>98.55</v>
      </c>
      <c r="L3457" t="s">
        <v>306</v>
      </c>
      <c r="M3457" t="s">
        <v>198</v>
      </c>
      <c r="N3457" t="s">
        <v>307</v>
      </c>
      <c r="O3457">
        <v>0</v>
      </c>
      <c r="P3457" t="s">
        <v>200</v>
      </c>
      <c r="Q3457">
        <v>57427</v>
      </c>
      <c r="R3457" t="s">
        <v>201</v>
      </c>
      <c r="S3457" t="s">
        <v>202</v>
      </c>
      <c r="T3457" t="s">
        <v>203</v>
      </c>
      <c r="U3457" t="s">
        <v>5180</v>
      </c>
      <c r="V3457" t="s">
        <v>5181</v>
      </c>
      <c r="W3457" t="s">
        <v>658</v>
      </c>
    </row>
    <row r="3458" spans="1:23" x14ac:dyDescent="0.25">
      <c r="A3458" s="15">
        <v>43384</v>
      </c>
      <c r="B3458" t="s">
        <v>225</v>
      </c>
      <c r="C3458" t="s">
        <v>194</v>
      </c>
      <c r="E3458" t="s">
        <v>195</v>
      </c>
      <c r="F3458">
        <v>1793.98</v>
      </c>
      <c r="G3458">
        <v>1793.98</v>
      </c>
      <c r="H3458" t="s">
        <v>196</v>
      </c>
      <c r="I3458" t="s">
        <v>197</v>
      </c>
      <c r="J3458">
        <v>1793.98</v>
      </c>
      <c r="K3458">
        <v>1793.98</v>
      </c>
      <c r="L3458" t="s">
        <v>225</v>
      </c>
      <c r="M3458" t="s">
        <v>198</v>
      </c>
      <c r="N3458" t="s">
        <v>199</v>
      </c>
      <c r="O3458">
        <v>0</v>
      </c>
      <c r="P3458" t="s">
        <v>200</v>
      </c>
      <c r="Q3458">
        <v>56766</v>
      </c>
      <c r="R3458" t="s">
        <v>201</v>
      </c>
      <c r="S3458" t="s">
        <v>202</v>
      </c>
      <c r="T3458" t="s">
        <v>203</v>
      </c>
      <c r="U3458" t="s">
        <v>5182</v>
      </c>
      <c r="V3458" t="s">
        <v>5183</v>
      </c>
      <c r="W3458" t="s">
        <v>658</v>
      </c>
    </row>
    <row r="3459" spans="1:23" x14ac:dyDescent="0.25">
      <c r="A3459" s="15">
        <v>43384</v>
      </c>
      <c r="B3459" t="s">
        <v>458</v>
      </c>
      <c r="C3459" t="s">
        <v>194</v>
      </c>
      <c r="E3459" t="s">
        <v>195</v>
      </c>
      <c r="F3459">
        <v>261.86</v>
      </c>
      <c r="G3459">
        <v>261.86</v>
      </c>
      <c r="H3459" t="s">
        <v>196</v>
      </c>
      <c r="I3459" t="s">
        <v>197</v>
      </c>
      <c r="J3459">
        <v>261.86</v>
      </c>
      <c r="K3459">
        <v>261.86</v>
      </c>
      <c r="L3459" t="s">
        <v>458</v>
      </c>
      <c r="M3459" t="s">
        <v>198</v>
      </c>
      <c r="N3459" t="s">
        <v>199</v>
      </c>
      <c r="O3459">
        <v>0</v>
      </c>
      <c r="P3459" t="s">
        <v>200</v>
      </c>
      <c r="Q3459">
        <v>56767</v>
      </c>
      <c r="R3459" t="s">
        <v>201</v>
      </c>
      <c r="S3459" t="s">
        <v>202</v>
      </c>
      <c r="T3459" t="s">
        <v>203</v>
      </c>
      <c r="U3459" t="s">
        <v>5184</v>
      </c>
      <c r="V3459" t="s">
        <v>5185</v>
      </c>
      <c r="W3459" t="s">
        <v>658</v>
      </c>
    </row>
    <row r="3460" spans="1:23" x14ac:dyDescent="0.25">
      <c r="A3460" s="15">
        <v>43384</v>
      </c>
      <c r="B3460" t="s">
        <v>225</v>
      </c>
      <c r="C3460" t="s">
        <v>194</v>
      </c>
      <c r="E3460" t="s">
        <v>195</v>
      </c>
      <c r="F3460">
        <v>8.9600000000000009</v>
      </c>
      <c r="G3460">
        <v>8.9600000000000009</v>
      </c>
      <c r="H3460" t="s">
        <v>196</v>
      </c>
      <c r="I3460" t="s">
        <v>197</v>
      </c>
      <c r="J3460">
        <v>8.9600000000000009</v>
      </c>
      <c r="K3460">
        <v>8.9600000000000009</v>
      </c>
      <c r="L3460" t="s">
        <v>225</v>
      </c>
      <c r="M3460" t="s">
        <v>198</v>
      </c>
      <c r="N3460" t="s">
        <v>199</v>
      </c>
      <c r="O3460">
        <v>0</v>
      </c>
      <c r="P3460" t="s">
        <v>200</v>
      </c>
      <c r="Q3460">
        <v>56769</v>
      </c>
      <c r="R3460" t="s">
        <v>201</v>
      </c>
      <c r="S3460" t="s">
        <v>202</v>
      </c>
      <c r="T3460" t="s">
        <v>203</v>
      </c>
      <c r="U3460" t="s">
        <v>5186</v>
      </c>
      <c r="V3460" t="s">
        <v>5187</v>
      </c>
      <c r="W3460" t="s">
        <v>658</v>
      </c>
    </row>
    <row r="3461" spans="1:23" x14ac:dyDescent="0.25">
      <c r="A3461" s="15">
        <v>43384</v>
      </c>
      <c r="B3461" t="s">
        <v>228</v>
      </c>
      <c r="C3461" t="s">
        <v>212</v>
      </c>
      <c r="E3461" t="s">
        <v>195</v>
      </c>
      <c r="F3461">
        <v>6.83</v>
      </c>
      <c r="G3461">
        <v>6.83</v>
      </c>
      <c r="H3461" t="s">
        <v>196</v>
      </c>
      <c r="I3461" t="s">
        <v>197</v>
      </c>
      <c r="J3461">
        <v>6.83</v>
      </c>
      <c r="K3461">
        <v>6.83</v>
      </c>
      <c r="L3461" t="s">
        <v>228</v>
      </c>
      <c r="M3461" t="s">
        <v>198</v>
      </c>
      <c r="N3461" t="s">
        <v>199</v>
      </c>
      <c r="O3461">
        <v>0</v>
      </c>
      <c r="P3461" t="s">
        <v>200</v>
      </c>
      <c r="Q3461">
        <v>56839</v>
      </c>
      <c r="R3461" t="s">
        <v>201</v>
      </c>
      <c r="S3461" t="s">
        <v>202</v>
      </c>
      <c r="T3461" t="s">
        <v>203</v>
      </c>
      <c r="U3461" t="s">
        <v>5188</v>
      </c>
      <c r="V3461" t="s">
        <v>5189</v>
      </c>
      <c r="W3461" t="s">
        <v>658</v>
      </c>
    </row>
    <row r="3462" spans="1:23" x14ac:dyDescent="0.25">
      <c r="A3462" s="15">
        <v>43384</v>
      </c>
      <c r="B3462" t="s">
        <v>213</v>
      </c>
      <c r="C3462" t="s">
        <v>208</v>
      </c>
      <c r="E3462" t="s">
        <v>195</v>
      </c>
      <c r="F3462">
        <v>11.64</v>
      </c>
      <c r="G3462">
        <v>11.64</v>
      </c>
      <c r="H3462" t="s">
        <v>196</v>
      </c>
      <c r="I3462" t="s">
        <v>197</v>
      </c>
      <c r="J3462">
        <v>11.64</v>
      </c>
      <c r="K3462">
        <v>11.64</v>
      </c>
      <c r="L3462" t="s">
        <v>213</v>
      </c>
      <c r="M3462" t="s">
        <v>198</v>
      </c>
      <c r="N3462" t="s">
        <v>307</v>
      </c>
      <c r="O3462">
        <v>0</v>
      </c>
      <c r="P3462" t="s">
        <v>200</v>
      </c>
      <c r="Q3462">
        <v>57034</v>
      </c>
      <c r="R3462" t="s">
        <v>201</v>
      </c>
      <c r="S3462" t="s">
        <v>202</v>
      </c>
      <c r="T3462" t="s">
        <v>203</v>
      </c>
      <c r="U3462" t="s">
        <v>5190</v>
      </c>
      <c r="V3462" t="s">
        <v>5191</v>
      </c>
      <c r="W3462" t="s">
        <v>658</v>
      </c>
    </row>
    <row r="3463" spans="1:23" x14ac:dyDescent="0.25">
      <c r="A3463" s="15">
        <v>43384</v>
      </c>
      <c r="B3463" t="s">
        <v>213</v>
      </c>
      <c r="C3463" t="s">
        <v>211</v>
      </c>
      <c r="E3463" t="s">
        <v>195</v>
      </c>
      <c r="F3463">
        <v>11.64</v>
      </c>
      <c r="G3463">
        <v>11.64</v>
      </c>
      <c r="H3463" t="s">
        <v>196</v>
      </c>
      <c r="I3463" t="s">
        <v>197</v>
      </c>
      <c r="J3463">
        <v>11.64</v>
      </c>
      <c r="K3463">
        <v>11.64</v>
      </c>
      <c r="L3463" t="s">
        <v>213</v>
      </c>
      <c r="M3463" t="s">
        <v>198</v>
      </c>
      <c r="N3463" t="s">
        <v>307</v>
      </c>
      <c r="O3463">
        <v>0</v>
      </c>
      <c r="P3463" t="s">
        <v>200</v>
      </c>
      <c r="Q3463">
        <v>57034</v>
      </c>
      <c r="R3463" t="s">
        <v>201</v>
      </c>
      <c r="S3463" t="s">
        <v>202</v>
      </c>
      <c r="T3463" t="s">
        <v>203</v>
      </c>
      <c r="U3463" t="s">
        <v>5190</v>
      </c>
      <c r="V3463" t="s">
        <v>5191</v>
      </c>
      <c r="W3463" t="s">
        <v>658</v>
      </c>
    </row>
    <row r="3464" spans="1:23" x14ac:dyDescent="0.25">
      <c r="A3464" s="15">
        <v>43384</v>
      </c>
      <c r="B3464" t="s">
        <v>213</v>
      </c>
      <c r="C3464" t="s">
        <v>212</v>
      </c>
      <c r="E3464" t="s">
        <v>195</v>
      </c>
      <c r="F3464">
        <v>11.64</v>
      </c>
      <c r="G3464">
        <v>11.64</v>
      </c>
      <c r="H3464" t="s">
        <v>196</v>
      </c>
      <c r="I3464" t="s">
        <v>197</v>
      </c>
      <c r="J3464">
        <v>11.64</v>
      </c>
      <c r="K3464">
        <v>11.64</v>
      </c>
      <c r="L3464" t="s">
        <v>213</v>
      </c>
      <c r="M3464" t="s">
        <v>198</v>
      </c>
      <c r="N3464" t="s">
        <v>307</v>
      </c>
      <c r="O3464">
        <v>0</v>
      </c>
      <c r="P3464" t="s">
        <v>200</v>
      </c>
      <c r="Q3464">
        <v>57034</v>
      </c>
      <c r="R3464" t="s">
        <v>201</v>
      </c>
      <c r="S3464" t="s">
        <v>202</v>
      </c>
      <c r="T3464" t="s">
        <v>203</v>
      </c>
      <c r="U3464" t="s">
        <v>5190</v>
      </c>
      <c r="V3464" t="s">
        <v>5191</v>
      </c>
      <c r="W3464" t="s">
        <v>658</v>
      </c>
    </row>
    <row r="3465" spans="1:23" x14ac:dyDescent="0.25">
      <c r="A3465" s="15">
        <v>43384</v>
      </c>
      <c r="B3465" t="s">
        <v>213</v>
      </c>
      <c r="C3465" t="s">
        <v>194</v>
      </c>
      <c r="E3465" t="s">
        <v>195</v>
      </c>
      <c r="F3465">
        <v>11.64</v>
      </c>
      <c r="G3465">
        <v>11.64</v>
      </c>
      <c r="H3465" t="s">
        <v>196</v>
      </c>
      <c r="I3465" t="s">
        <v>197</v>
      </c>
      <c r="J3465">
        <v>11.64</v>
      </c>
      <c r="K3465">
        <v>11.64</v>
      </c>
      <c r="L3465" t="s">
        <v>213</v>
      </c>
      <c r="M3465" t="s">
        <v>198</v>
      </c>
      <c r="N3465" t="s">
        <v>307</v>
      </c>
      <c r="O3465">
        <v>0</v>
      </c>
      <c r="P3465" t="s">
        <v>200</v>
      </c>
      <c r="Q3465">
        <v>57034</v>
      </c>
      <c r="R3465" t="s">
        <v>201</v>
      </c>
      <c r="S3465" t="s">
        <v>202</v>
      </c>
      <c r="T3465" t="s">
        <v>203</v>
      </c>
      <c r="U3465" t="s">
        <v>5190</v>
      </c>
      <c r="V3465" t="s">
        <v>5191</v>
      </c>
      <c r="W3465" t="s">
        <v>658</v>
      </c>
    </row>
    <row r="3466" spans="1:23" x14ac:dyDescent="0.25">
      <c r="A3466" s="15">
        <v>43384</v>
      </c>
      <c r="B3466" t="s">
        <v>213</v>
      </c>
      <c r="C3466" t="s">
        <v>207</v>
      </c>
      <c r="E3466" t="s">
        <v>195</v>
      </c>
      <c r="F3466">
        <v>11.63</v>
      </c>
      <c r="G3466">
        <v>11.63</v>
      </c>
      <c r="H3466" t="s">
        <v>196</v>
      </c>
      <c r="I3466" t="s">
        <v>197</v>
      </c>
      <c r="J3466">
        <v>11.63</v>
      </c>
      <c r="K3466">
        <v>11.63</v>
      </c>
      <c r="L3466" t="s">
        <v>213</v>
      </c>
      <c r="M3466" t="s">
        <v>198</v>
      </c>
      <c r="N3466" t="s">
        <v>307</v>
      </c>
      <c r="O3466">
        <v>0</v>
      </c>
      <c r="P3466" t="s">
        <v>200</v>
      </c>
      <c r="Q3466">
        <v>57034</v>
      </c>
      <c r="R3466" t="s">
        <v>201</v>
      </c>
      <c r="S3466" t="s">
        <v>202</v>
      </c>
      <c r="T3466" t="s">
        <v>203</v>
      </c>
      <c r="U3466" t="s">
        <v>5190</v>
      </c>
      <c r="V3466" t="s">
        <v>5191</v>
      </c>
      <c r="W3466" t="s">
        <v>658</v>
      </c>
    </row>
    <row r="3467" spans="1:23" x14ac:dyDescent="0.25">
      <c r="A3467" s="15">
        <v>43385</v>
      </c>
      <c r="B3467" t="s">
        <v>213</v>
      </c>
      <c r="C3467" t="s">
        <v>208</v>
      </c>
      <c r="E3467" t="s">
        <v>195</v>
      </c>
      <c r="F3467">
        <v>9.61</v>
      </c>
      <c r="G3467">
        <v>9.61</v>
      </c>
      <c r="H3467" t="s">
        <v>196</v>
      </c>
      <c r="I3467" t="s">
        <v>197</v>
      </c>
      <c r="J3467">
        <v>9.61</v>
      </c>
      <c r="K3467">
        <v>9.61</v>
      </c>
      <c r="L3467" t="s">
        <v>213</v>
      </c>
      <c r="M3467" t="s">
        <v>198</v>
      </c>
      <c r="N3467" t="s">
        <v>307</v>
      </c>
      <c r="O3467">
        <v>0</v>
      </c>
      <c r="P3467" t="s">
        <v>200</v>
      </c>
      <c r="Q3467">
        <v>55691</v>
      </c>
      <c r="R3467" t="s">
        <v>201</v>
      </c>
      <c r="S3467" t="s">
        <v>202</v>
      </c>
      <c r="T3467" t="s">
        <v>203</v>
      </c>
      <c r="U3467" t="s">
        <v>5192</v>
      </c>
      <c r="V3467" t="s">
        <v>5193</v>
      </c>
      <c r="W3467" t="s">
        <v>658</v>
      </c>
    </row>
    <row r="3468" spans="1:23" x14ac:dyDescent="0.25">
      <c r="A3468" s="15">
        <v>43385</v>
      </c>
      <c r="B3468" t="s">
        <v>213</v>
      </c>
      <c r="C3468" t="s">
        <v>211</v>
      </c>
      <c r="E3468" t="s">
        <v>195</v>
      </c>
      <c r="F3468">
        <v>9.61</v>
      </c>
      <c r="G3468">
        <v>9.61</v>
      </c>
      <c r="H3468" t="s">
        <v>196</v>
      </c>
      <c r="I3468" t="s">
        <v>197</v>
      </c>
      <c r="J3468">
        <v>9.61</v>
      </c>
      <c r="K3468">
        <v>9.61</v>
      </c>
      <c r="L3468" t="s">
        <v>213</v>
      </c>
      <c r="M3468" t="s">
        <v>198</v>
      </c>
      <c r="N3468" t="s">
        <v>307</v>
      </c>
      <c r="O3468">
        <v>0</v>
      </c>
      <c r="P3468" t="s">
        <v>200</v>
      </c>
      <c r="Q3468">
        <v>55691</v>
      </c>
      <c r="R3468" t="s">
        <v>201</v>
      </c>
      <c r="S3468" t="s">
        <v>202</v>
      </c>
      <c r="T3468" t="s">
        <v>203</v>
      </c>
      <c r="U3468" t="s">
        <v>5192</v>
      </c>
      <c r="V3468" t="s">
        <v>5193</v>
      </c>
      <c r="W3468" t="s">
        <v>658</v>
      </c>
    </row>
    <row r="3469" spans="1:23" x14ac:dyDescent="0.25">
      <c r="A3469" s="15">
        <v>43385</v>
      </c>
      <c r="B3469" t="s">
        <v>213</v>
      </c>
      <c r="C3469" t="s">
        <v>212</v>
      </c>
      <c r="E3469" t="s">
        <v>195</v>
      </c>
      <c r="F3469">
        <v>9.61</v>
      </c>
      <c r="G3469">
        <v>9.61</v>
      </c>
      <c r="H3469" t="s">
        <v>196</v>
      </c>
      <c r="I3469" t="s">
        <v>197</v>
      </c>
      <c r="J3469">
        <v>9.61</v>
      </c>
      <c r="K3469">
        <v>9.61</v>
      </c>
      <c r="L3469" t="s">
        <v>213</v>
      </c>
      <c r="M3469" t="s">
        <v>198</v>
      </c>
      <c r="N3469" t="s">
        <v>307</v>
      </c>
      <c r="O3469">
        <v>0</v>
      </c>
      <c r="P3469" t="s">
        <v>200</v>
      </c>
      <c r="Q3469">
        <v>55691</v>
      </c>
      <c r="R3469" t="s">
        <v>201</v>
      </c>
      <c r="S3469" t="s">
        <v>202</v>
      </c>
      <c r="T3469" t="s">
        <v>203</v>
      </c>
      <c r="U3469" t="s">
        <v>5192</v>
      </c>
      <c r="V3469" t="s">
        <v>5193</v>
      </c>
      <c r="W3469" t="s">
        <v>658</v>
      </c>
    </row>
    <row r="3470" spans="1:23" x14ac:dyDescent="0.25">
      <c r="A3470" s="15">
        <v>43385</v>
      </c>
      <c r="B3470" t="s">
        <v>213</v>
      </c>
      <c r="C3470" t="s">
        <v>194</v>
      </c>
      <c r="E3470" t="s">
        <v>195</v>
      </c>
      <c r="F3470">
        <v>9.61</v>
      </c>
      <c r="G3470">
        <v>9.61</v>
      </c>
      <c r="H3470" t="s">
        <v>196</v>
      </c>
      <c r="I3470" t="s">
        <v>197</v>
      </c>
      <c r="J3470">
        <v>9.61</v>
      </c>
      <c r="K3470">
        <v>9.61</v>
      </c>
      <c r="L3470" t="s">
        <v>213</v>
      </c>
      <c r="M3470" t="s">
        <v>198</v>
      </c>
      <c r="N3470" t="s">
        <v>307</v>
      </c>
      <c r="O3470">
        <v>0</v>
      </c>
      <c r="P3470" t="s">
        <v>200</v>
      </c>
      <c r="Q3470">
        <v>55691</v>
      </c>
      <c r="R3470" t="s">
        <v>201</v>
      </c>
      <c r="S3470" t="s">
        <v>202</v>
      </c>
      <c r="T3470" t="s">
        <v>203</v>
      </c>
      <c r="U3470" t="s">
        <v>5192</v>
      </c>
      <c r="V3470" t="s">
        <v>5193</v>
      </c>
      <c r="W3470" t="s">
        <v>658</v>
      </c>
    </row>
    <row r="3471" spans="1:23" x14ac:dyDescent="0.25">
      <c r="A3471" s="15">
        <v>43385</v>
      </c>
      <c r="B3471" t="s">
        <v>213</v>
      </c>
      <c r="C3471" t="s">
        <v>207</v>
      </c>
      <c r="E3471" t="s">
        <v>195</v>
      </c>
      <c r="F3471">
        <v>9.6199999999999992</v>
      </c>
      <c r="G3471">
        <v>9.6199999999999992</v>
      </c>
      <c r="H3471" t="s">
        <v>196</v>
      </c>
      <c r="I3471" t="s">
        <v>197</v>
      </c>
      <c r="J3471">
        <v>9.6199999999999992</v>
      </c>
      <c r="K3471">
        <v>9.6199999999999992</v>
      </c>
      <c r="L3471" t="s">
        <v>213</v>
      </c>
      <c r="M3471" t="s">
        <v>198</v>
      </c>
      <c r="N3471" t="s">
        <v>307</v>
      </c>
      <c r="O3471">
        <v>0</v>
      </c>
      <c r="P3471" t="s">
        <v>200</v>
      </c>
      <c r="Q3471">
        <v>55691</v>
      </c>
      <c r="R3471" t="s">
        <v>201</v>
      </c>
      <c r="S3471" t="s">
        <v>202</v>
      </c>
      <c r="T3471" t="s">
        <v>203</v>
      </c>
      <c r="U3471" t="s">
        <v>5192</v>
      </c>
      <c r="V3471" t="s">
        <v>5193</v>
      </c>
      <c r="W3471" t="s">
        <v>658</v>
      </c>
    </row>
    <row r="3472" spans="1:23" x14ac:dyDescent="0.25">
      <c r="A3472" s="15">
        <v>43385</v>
      </c>
      <c r="B3472" t="s">
        <v>755</v>
      </c>
      <c r="C3472" t="s">
        <v>207</v>
      </c>
      <c r="E3472" t="s">
        <v>195</v>
      </c>
      <c r="F3472">
        <v>1056.43</v>
      </c>
      <c r="G3472">
        <v>1056.43</v>
      </c>
      <c r="H3472" t="s">
        <v>196</v>
      </c>
      <c r="I3472" t="s">
        <v>197</v>
      </c>
      <c r="J3472">
        <v>1056.43</v>
      </c>
      <c r="K3472">
        <v>1056.43</v>
      </c>
      <c r="L3472" t="s">
        <v>755</v>
      </c>
      <c r="M3472" t="s">
        <v>198</v>
      </c>
      <c r="N3472" t="s">
        <v>316</v>
      </c>
      <c r="O3472">
        <v>0</v>
      </c>
      <c r="P3472" t="s">
        <v>200</v>
      </c>
      <c r="Q3472">
        <v>56641</v>
      </c>
      <c r="R3472" t="s">
        <v>201</v>
      </c>
      <c r="S3472" t="s">
        <v>202</v>
      </c>
      <c r="T3472" t="s">
        <v>203</v>
      </c>
      <c r="U3472" t="s">
        <v>5194</v>
      </c>
      <c r="V3472" t="s">
        <v>5195</v>
      </c>
      <c r="W3472" t="s">
        <v>658</v>
      </c>
    </row>
    <row r="3473" spans="1:23" x14ac:dyDescent="0.25">
      <c r="A3473" s="15">
        <v>43385</v>
      </c>
      <c r="B3473" t="s">
        <v>755</v>
      </c>
      <c r="C3473" t="s">
        <v>194</v>
      </c>
      <c r="E3473" t="s">
        <v>195</v>
      </c>
      <c r="F3473">
        <v>4266.95</v>
      </c>
      <c r="G3473">
        <v>4266.95</v>
      </c>
      <c r="H3473" t="s">
        <v>196</v>
      </c>
      <c r="I3473" t="s">
        <v>197</v>
      </c>
      <c r="J3473">
        <v>4266.95</v>
      </c>
      <c r="K3473">
        <v>4266.95</v>
      </c>
      <c r="L3473" t="s">
        <v>755</v>
      </c>
      <c r="M3473" t="s">
        <v>198</v>
      </c>
      <c r="N3473" t="s">
        <v>316</v>
      </c>
      <c r="O3473">
        <v>0</v>
      </c>
      <c r="P3473" t="s">
        <v>200</v>
      </c>
      <c r="Q3473">
        <v>56641</v>
      </c>
      <c r="R3473" t="s">
        <v>201</v>
      </c>
      <c r="S3473" t="s">
        <v>202</v>
      </c>
      <c r="T3473" t="s">
        <v>203</v>
      </c>
      <c r="U3473" t="s">
        <v>5194</v>
      </c>
      <c r="V3473" t="s">
        <v>5195</v>
      </c>
      <c r="W3473" t="s">
        <v>658</v>
      </c>
    </row>
    <row r="3474" spans="1:23" x14ac:dyDescent="0.25">
      <c r="A3474" s="15">
        <v>43385</v>
      </c>
      <c r="B3474" t="s">
        <v>295</v>
      </c>
      <c r="C3474" t="s">
        <v>208</v>
      </c>
      <c r="E3474" t="s">
        <v>195</v>
      </c>
      <c r="F3474">
        <v>58</v>
      </c>
      <c r="G3474">
        <v>58</v>
      </c>
      <c r="H3474" t="s">
        <v>196</v>
      </c>
      <c r="I3474" t="s">
        <v>197</v>
      </c>
      <c r="J3474">
        <v>58</v>
      </c>
      <c r="K3474">
        <v>58</v>
      </c>
      <c r="L3474" t="s">
        <v>295</v>
      </c>
      <c r="M3474" t="s">
        <v>198</v>
      </c>
      <c r="N3474" t="s">
        <v>199</v>
      </c>
      <c r="O3474">
        <v>0</v>
      </c>
      <c r="P3474" t="s">
        <v>200</v>
      </c>
      <c r="Q3474">
        <v>56698</v>
      </c>
      <c r="R3474" t="s">
        <v>201</v>
      </c>
      <c r="S3474" t="s">
        <v>202</v>
      </c>
      <c r="T3474" t="s">
        <v>203</v>
      </c>
      <c r="U3474" t="s">
        <v>5196</v>
      </c>
      <c r="V3474" t="s">
        <v>5197</v>
      </c>
      <c r="W3474" t="s">
        <v>658</v>
      </c>
    </row>
    <row r="3475" spans="1:23" x14ac:dyDescent="0.25">
      <c r="A3475" s="15">
        <v>43385</v>
      </c>
      <c r="B3475" t="s">
        <v>228</v>
      </c>
      <c r="C3475" t="s">
        <v>208</v>
      </c>
      <c r="E3475" t="s">
        <v>195</v>
      </c>
      <c r="F3475">
        <v>61</v>
      </c>
      <c r="G3475">
        <v>61</v>
      </c>
      <c r="H3475" t="s">
        <v>196</v>
      </c>
      <c r="I3475" t="s">
        <v>197</v>
      </c>
      <c r="J3475">
        <v>61</v>
      </c>
      <c r="K3475">
        <v>61</v>
      </c>
      <c r="L3475" t="s">
        <v>228</v>
      </c>
      <c r="M3475" t="s">
        <v>198</v>
      </c>
      <c r="N3475" t="s">
        <v>199</v>
      </c>
      <c r="O3475">
        <v>0</v>
      </c>
      <c r="P3475" t="s">
        <v>200</v>
      </c>
      <c r="Q3475">
        <v>56715</v>
      </c>
      <c r="R3475" t="s">
        <v>201</v>
      </c>
      <c r="S3475" t="s">
        <v>202</v>
      </c>
      <c r="T3475" t="s">
        <v>203</v>
      </c>
      <c r="U3475" t="s">
        <v>5198</v>
      </c>
      <c r="V3475" t="s">
        <v>5199</v>
      </c>
      <c r="W3475" t="s">
        <v>658</v>
      </c>
    </row>
    <row r="3476" spans="1:23" x14ac:dyDescent="0.25">
      <c r="A3476" s="15">
        <v>43385</v>
      </c>
      <c r="B3476" t="s">
        <v>225</v>
      </c>
      <c r="C3476" t="s">
        <v>194</v>
      </c>
      <c r="E3476" t="s">
        <v>195</v>
      </c>
      <c r="F3476">
        <v>44.7</v>
      </c>
      <c r="G3476">
        <v>44.7</v>
      </c>
      <c r="H3476" t="s">
        <v>196</v>
      </c>
      <c r="I3476" t="s">
        <v>197</v>
      </c>
      <c r="J3476">
        <v>44.7</v>
      </c>
      <c r="K3476">
        <v>44.7</v>
      </c>
      <c r="L3476" t="s">
        <v>225</v>
      </c>
      <c r="M3476" t="s">
        <v>198</v>
      </c>
      <c r="N3476" t="s">
        <v>199</v>
      </c>
      <c r="O3476">
        <v>0</v>
      </c>
      <c r="P3476" t="s">
        <v>200</v>
      </c>
      <c r="Q3476">
        <v>56755</v>
      </c>
      <c r="R3476" t="s">
        <v>201</v>
      </c>
      <c r="S3476" t="s">
        <v>202</v>
      </c>
      <c r="T3476" t="s">
        <v>203</v>
      </c>
      <c r="U3476" t="s">
        <v>5200</v>
      </c>
      <c r="V3476" t="s">
        <v>5201</v>
      </c>
      <c r="W3476" t="s">
        <v>658</v>
      </c>
    </row>
    <row r="3477" spans="1:23" x14ac:dyDescent="0.25">
      <c r="A3477" s="15">
        <v>43385</v>
      </c>
      <c r="B3477" t="s">
        <v>225</v>
      </c>
      <c r="C3477" t="s">
        <v>194</v>
      </c>
      <c r="E3477" t="s">
        <v>195</v>
      </c>
      <c r="F3477">
        <v>139.72999999999999</v>
      </c>
      <c r="G3477">
        <v>139.72999999999999</v>
      </c>
      <c r="H3477" t="s">
        <v>196</v>
      </c>
      <c r="I3477" t="s">
        <v>197</v>
      </c>
      <c r="J3477">
        <v>139.72999999999999</v>
      </c>
      <c r="K3477">
        <v>139.72999999999999</v>
      </c>
      <c r="L3477" t="s">
        <v>225</v>
      </c>
      <c r="M3477" t="s">
        <v>198</v>
      </c>
      <c r="N3477" t="s">
        <v>199</v>
      </c>
      <c r="O3477">
        <v>0</v>
      </c>
      <c r="P3477" t="s">
        <v>200</v>
      </c>
      <c r="Q3477">
        <v>56758</v>
      </c>
      <c r="R3477" t="s">
        <v>201</v>
      </c>
      <c r="S3477" t="s">
        <v>202</v>
      </c>
      <c r="T3477" t="s">
        <v>203</v>
      </c>
      <c r="U3477" t="s">
        <v>5202</v>
      </c>
      <c r="V3477" t="s">
        <v>5203</v>
      </c>
      <c r="W3477" t="s">
        <v>658</v>
      </c>
    </row>
    <row r="3478" spans="1:23" x14ac:dyDescent="0.25">
      <c r="A3478" s="15">
        <v>43385</v>
      </c>
      <c r="B3478" t="s">
        <v>225</v>
      </c>
      <c r="C3478" t="s">
        <v>194</v>
      </c>
      <c r="E3478" t="s">
        <v>195</v>
      </c>
      <c r="F3478">
        <v>141.96</v>
      </c>
      <c r="G3478">
        <v>141.96</v>
      </c>
      <c r="H3478" t="s">
        <v>196</v>
      </c>
      <c r="I3478" t="s">
        <v>197</v>
      </c>
      <c r="J3478">
        <v>141.96</v>
      </c>
      <c r="K3478">
        <v>141.96</v>
      </c>
      <c r="L3478" t="s">
        <v>225</v>
      </c>
      <c r="M3478" t="s">
        <v>198</v>
      </c>
      <c r="N3478" t="s">
        <v>199</v>
      </c>
      <c r="O3478">
        <v>0</v>
      </c>
      <c r="P3478" t="s">
        <v>200</v>
      </c>
      <c r="Q3478">
        <v>56759</v>
      </c>
      <c r="R3478" t="s">
        <v>201</v>
      </c>
      <c r="S3478" t="s">
        <v>202</v>
      </c>
      <c r="T3478" t="s">
        <v>203</v>
      </c>
      <c r="U3478" t="s">
        <v>5204</v>
      </c>
      <c r="V3478" t="s">
        <v>5205</v>
      </c>
      <c r="W3478" t="s">
        <v>658</v>
      </c>
    </row>
    <row r="3479" spans="1:23" x14ac:dyDescent="0.25">
      <c r="A3479" s="15">
        <v>43385</v>
      </c>
      <c r="B3479" t="s">
        <v>632</v>
      </c>
      <c r="C3479" t="s">
        <v>212</v>
      </c>
      <c r="E3479" t="s">
        <v>195</v>
      </c>
      <c r="F3479">
        <v>130.13999999999999</v>
      </c>
      <c r="G3479">
        <v>130.13999999999999</v>
      </c>
      <c r="H3479" t="s">
        <v>196</v>
      </c>
      <c r="I3479" t="s">
        <v>197</v>
      </c>
      <c r="J3479">
        <v>130.13999999999999</v>
      </c>
      <c r="K3479">
        <v>130.13999999999999</v>
      </c>
      <c r="L3479" t="s">
        <v>632</v>
      </c>
      <c r="M3479" t="s">
        <v>198</v>
      </c>
      <c r="N3479" t="s">
        <v>199</v>
      </c>
      <c r="O3479">
        <v>0</v>
      </c>
      <c r="P3479" t="s">
        <v>200</v>
      </c>
      <c r="Q3479">
        <v>56840</v>
      </c>
      <c r="R3479" t="s">
        <v>201</v>
      </c>
      <c r="S3479" t="s">
        <v>202</v>
      </c>
      <c r="T3479" t="s">
        <v>203</v>
      </c>
      <c r="U3479" t="s">
        <v>5206</v>
      </c>
      <c r="V3479" t="s">
        <v>5207</v>
      </c>
      <c r="W3479" t="s">
        <v>658</v>
      </c>
    </row>
    <row r="3480" spans="1:23" x14ac:dyDescent="0.25">
      <c r="A3480" s="15">
        <v>43385</v>
      </c>
      <c r="B3480" t="s">
        <v>228</v>
      </c>
      <c r="C3480" t="s">
        <v>212</v>
      </c>
      <c r="E3480" t="s">
        <v>195</v>
      </c>
      <c r="F3480">
        <v>51</v>
      </c>
      <c r="G3480">
        <v>51</v>
      </c>
      <c r="H3480" t="s">
        <v>196</v>
      </c>
      <c r="I3480" t="s">
        <v>197</v>
      </c>
      <c r="J3480">
        <v>51</v>
      </c>
      <c r="K3480">
        <v>51</v>
      </c>
      <c r="L3480" t="s">
        <v>228</v>
      </c>
      <c r="M3480" t="s">
        <v>198</v>
      </c>
      <c r="N3480" t="s">
        <v>199</v>
      </c>
      <c r="O3480">
        <v>0</v>
      </c>
      <c r="P3480" t="s">
        <v>200</v>
      </c>
      <c r="Q3480">
        <v>56888</v>
      </c>
      <c r="R3480" t="s">
        <v>201</v>
      </c>
      <c r="S3480" t="s">
        <v>202</v>
      </c>
      <c r="T3480" t="s">
        <v>203</v>
      </c>
      <c r="U3480" t="s">
        <v>5208</v>
      </c>
      <c r="V3480" t="s">
        <v>5209</v>
      </c>
      <c r="W3480" t="s">
        <v>658</v>
      </c>
    </row>
    <row r="3481" spans="1:23" x14ac:dyDescent="0.25">
      <c r="A3481" s="15">
        <v>43385</v>
      </c>
      <c r="B3481" t="s">
        <v>213</v>
      </c>
      <c r="C3481" t="s">
        <v>208</v>
      </c>
      <c r="E3481" t="s">
        <v>195</v>
      </c>
      <c r="F3481">
        <v>11.13</v>
      </c>
      <c r="G3481">
        <v>11.13</v>
      </c>
      <c r="H3481" t="s">
        <v>196</v>
      </c>
      <c r="I3481" t="s">
        <v>197</v>
      </c>
      <c r="J3481">
        <v>11.13</v>
      </c>
      <c r="K3481">
        <v>11.13</v>
      </c>
      <c r="L3481" t="s">
        <v>213</v>
      </c>
      <c r="M3481" t="s">
        <v>198</v>
      </c>
      <c r="N3481" t="s">
        <v>307</v>
      </c>
      <c r="O3481">
        <v>0</v>
      </c>
      <c r="P3481" t="s">
        <v>200</v>
      </c>
      <c r="Q3481">
        <v>57035</v>
      </c>
      <c r="R3481" t="s">
        <v>201</v>
      </c>
      <c r="S3481" t="s">
        <v>202</v>
      </c>
      <c r="T3481" t="s">
        <v>203</v>
      </c>
      <c r="U3481" t="s">
        <v>5210</v>
      </c>
      <c r="V3481" t="s">
        <v>5211</v>
      </c>
      <c r="W3481" t="s">
        <v>658</v>
      </c>
    </row>
    <row r="3482" spans="1:23" x14ac:dyDescent="0.25">
      <c r="A3482" s="15">
        <v>43385</v>
      </c>
      <c r="B3482" t="s">
        <v>213</v>
      </c>
      <c r="C3482" t="s">
        <v>211</v>
      </c>
      <c r="E3482" t="s">
        <v>195</v>
      </c>
      <c r="F3482">
        <v>11.13</v>
      </c>
      <c r="G3482">
        <v>11.13</v>
      </c>
      <c r="H3482" t="s">
        <v>196</v>
      </c>
      <c r="I3482" t="s">
        <v>197</v>
      </c>
      <c r="J3482">
        <v>11.13</v>
      </c>
      <c r="K3482">
        <v>11.13</v>
      </c>
      <c r="L3482" t="s">
        <v>213</v>
      </c>
      <c r="M3482" t="s">
        <v>198</v>
      </c>
      <c r="N3482" t="s">
        <v>307</v>
      </c>
      <c r="O3482">
        <v>0</v>
      </c>
      <c r="P3482" t="s">
        <v>200</v>
      </c>
      <c r="Q3482">
        <v>57035</v>
      </c>
      <c r="R3482" t="s">
        <v>201</v>
      </c>
      <c r="S3482" t="s">
        <v>202</v>
      </c>
      <c r="T3482" t="s">
        <v>203</v>
      </c>
      <c r="U3482" t="s">
        <v>5210</v>
      </c>
      <c r="V3482" t="s">
        <v>5211</v>
      </c>
      <c r="W3482" t="s">
        <v>658</v>
      </c>
    </row>
    <row r="3483" spans="1:23" x14ac:dyDescent="0.25">
      <c r="A3483" s="15">
        <v>43385</v>
      </c>
      <c r="B3483" t="s">
        <v>213</v>
      </c>
      <c r="C3483" t="s">
        <v>212</v>
      </c>
      <c r="E3483" t="s">
        <v>195</v>
      </c>
      <c r="F3483">
        <v>11.13</v>
      </c>
      <c r="G3483">
        <v>11.13</v>
      </c>
      <c r="H3483" t="s">
        <v>196</v>
      </c>
      <c r="I3483" t="s">
        <v>197</v>
      </c>
      <c r="J3483">
        <v>11.13</v>
      </c>
      <c r="K3483">
        <v>11.13</v>
      </c>
      <c r="L3483" t="s">
        <v>213</v>
      </c>
      <c r="M3483" t="s">
        <v>198</v>
      </c>
      <c r="N3483" t="s">
        <v>307</v>
      </c>
      <c r="O3483">
        <v>0</v>
      </c>
      <c r="P3483" t="s">
        <v>200</v>
      </c>
      <c r="Q3483">
        <v>57035</v>
      </c>
      <c r="R3483" t="s">
        <v>201</v>
      </c>
      <c r="S3483" t="s">
        <v>202</v>
      </c>
      <c r="T3483" t="s">
        <v>203</v>
      </c>
      <c r="U3483" t="s">
        <v>5210</v>
      </c>
      <c r="V3483" t="s">
        <v>5211</v>
      </c>
      <c r="W3483" t="s">
        <v>658</v>
      </c>
    </row>
    <row r="3484" spans="1:23" x14ac:dyDescent="0.25">
      <c r="A3484" s="15">
        <v>43385</v>
      </c>
      <c r="B3484" t="s">
        <v>213</v>
      </c>
      <c r="C3484" t="s">
        <v>194</v>
      </c>
      <c r="E3484" t="s">
        <v>195</v>
      </c>
      <c r="F3484">
        <v>11.13</v>
      </c>
      <c r="G3484">
        <v>11.13</v>
      </c>
      <c r="H3484" t="s">
        <v>196</v>
      </c>
      <c r="I3484" t="s">
        <v>197</v>
      </c>
      <c r="J3484">
        <v>11.13</v>
      </c>
      <c r="K3484">
        <v>11.13</v>
      </c>
      <c r="L3484" t="s">
        <v>213</v>
      </c>
      <c r="M3484" t="s">
        <v>198</v>
      </c>
      <c r="N3484" t="s">
        <v>307</v>
      </c>
      <c r="O3484">
        <v>0</v>
      </c>
      <c r="P3484" t="s">
        <v>200</v>
      </c>
      <c r="Q3484">
        <v>57035</v>
      </c>
      <c r="R3484" t="s">
        <v>201</v>
      </c>
      <c r="S3484" t="s">
        <v>202</v>
      </c>
      <c r="T3484" t="s">
        <v>203</v>
      </c>
      <c r="U3484" t="s">
        <v>5210</v>
      </c>
      <c r="V3484" t="s">
        <v>5211</v>
      </c>
      <c r="W3484" t="s">
        <v>658</v>
      </c>
    </row>
    <row r="3485" spans="1:23" x14ac:dyDescent="0.25">
      <c r="A3485" s="15">
        <v>43385</v>
      </c>
      <c r="B3485" t="s">
        <v>213</v>
      </c>
      <c r="C3485" t="s">
        <v>207</v>
      </c>
      <c r="E3485" t="s">
        <v>195</v>
      </c>
      <c r="F3485">
        <v>11.12</v>
      </c>
      <c r="G3485">
        <v>11.12</v>
      </c>
      <c r="H3485" t="s">
        <v>196</v>
      </c>
      <c r="I3485" t="s">
        <v>197</v>
      </c>
      <c r="J3485">
        <v>11.12</v>
      </c>
      <c r="K3485">
        <v>11.12</v>
      </c>
      <c r="L3485" t="s">
        <v>213</v>
      </c>
      <c r="M3485" t="s">
        <v>198</v>
      </c>
      <c r="N3485" t="s">
        <v>307</v>
      </c>
      <c r="O3485">
        <v>0</v>
      </c>
      <c r="P3485" t="s">
        <v>200</v>
      </c>
      <c r="Q3485">
        <v>57035</v>
      </c>
      <c r="R3485" t="s">
        <v>201</v>
      </c>
      <c r="S3485" t="s">
        <v>202</v>
      </c>
      <c r="T3485" t="s">
        <v>203</v>
      </c>
      <c r="U3485" t="s">
        <v>5210</v>
      </c>
      <c r="V3485" t="s">
        <v>5211</v>
      </c>
      <c r="W3485" t="s">
        <v>658</v>
      </c>
    </row>
    <row r="3486" spans="1:23" x14ac:dyDescent="0.25">
      <c r="A3486" s="15">
        <v>43386</v>
      </c>
      <c r="B3486" t="s">
        <v>285</v>
      </c>
      <c r="C3486" t="s">
        <v>212</v>
      </c>
      <c r="E3486" t="s">
        <v>195</v>
      </c>
      <c r="F3486">
        <v>1501.2</v>
      </c>
      <c r="G3486">
        <v>1501.2</v>
      </c>
      <c r="H3486" t="s">
        <v>196</v>
      </c>
      <c r="I3486" t="s">
        <v>197</v>
      </c>
      <c r="J3486">
        <v>1501.2</v>
      </c>
      <c r="K3486">
        <v>1501.2</v>
      </c>
      <c r="L3486" t="s">
        <v>285</v>
      </c>
      <c r="M3486" t="s">
        <v>198</v>
      </c>
      <c r="N3486" t="s">
        <v>199</v>
      </c>
      <c r="O3486">
        <v>0</v>
      </c>
      <c r="P3486" t="s">
        <v>200</v>
      </c>
      <c r="Q3486">
        <v>56918</v>
      </c>
      <c r="R3486" t="s">
        <v>201</v>
      </c>
      <c r="S3486" t="s">
        <v>202</v>
      </c>
      <c r="T3486" t="s">
        <v>203</v>
      </c>
      <c r="U3486" t="s">
        <v>5212</v>
      </c>
      <c r="V3486" t="s">
        <v>5213</v>
      </c>
      <c r="W3486" t="s">
        <v>658</v>
      </c>
    </row>
    <row r="3487" spans="1:23" x14ac:dyDescent="0.25">
      <c r="A3487" s="15">
        <v>43386</v>
      </c>
      <c r="B3487" t="s">
        <v>285</v>
      </c>
      <c r="C3487" t="s">
        <v>208</v>
      </c>
      <c r="E3487" t="s">
        <v>195</v>
      </c>
      <c r="F3487">
        <v>-84.22</v>
      </c>
      <c r="G3487">
        <v>84.22</v>
      </c>
      <c r="H3487" t="s">
        <v>217</v>
      </c>
      <c r="I3487" t="s">
        <v>218</v>
      </c>
      <c r="J3487">
        <v>84.22</v>
      </c>
      <c r="K3487">
        <v>-84.22</v>
      </c>
      <c r="L3487" t="s">
        <v>285</v>
      </c>
      <c r="M3487" t="s">
        <v>198</v>
      </c>
      <c r="N3487" t="s">
        <v>199</v>
      </c>
      <c r="O3487">
        <v>0</v>
      </c>
      <c r="P3487" t="s">
        <v>200</v>
      </c>
      <c r="Q3487">
        <v>56954</v>
      </c>
      <c r="R3487" t="s">
        <v>201</v>
      </c>
      <c r="S3487" t="s">
        <v>202</v>
      </c>
      <c r="T3487" t="s">
        <v>203</v>
      </c>
      <c r="U3487" t="s">
        <v>5214</v>
      </c>
      <c r="V3487" t="s">
        <v>5215</v>
      </c>
      <c r="W3487" t="s">
        <v>658</v>
      </c>
    </row>
    <row r="3488" spans="1:23" x14ac:dyDescent="0.25">
      <c r="A3488" s="15">
        <v>43386</v>
      </c>
      <c r="B3488" t="s">
        <v>285</v>
      </c>
      <c r="C3488" t="s">
        <v>208</v>
      </c>
      <c r="E3488" t="s">
        <v>195</v>
      </c>
      <c r="F3488">
        <v>4722.3599999999997</v>
      </c>
      <c r="G3488">
        <v>4722.3599999999997</v>
      </c>
      <c r="H3488" t="s">
        <v>196</v>
      </c>
      <c r="I3488" t="s">
        <v>197</v>
      </c>
      <c r="J3488">
        <v>4722.3599999999997</v>
      </c>
      <c r="K3488">
        <v>4722.3599999999997</v>
      </c>
      <c r="L3488" t="s">
        <v>285</v>
      </c>
      <c r="M3488" t="s">
        <v>198</v>
      </c>
      <c r="N3488" t="s">
        <v>199</v>
      </c>
      <c r="O3488">
        <v>0</v>
      </c>
      <c r="P3488" t="s">
        <v>200</v>
      </c>
      <c r="Q3488">
        <v>56955</v>
      </c>
      <c r="R3488" t="s">
        <v>201</v>
      </c>
      <c r="S3488" t="s">
        <v>202</v>
      </c>
      <c r="T3488" t="s">
        <v>203</v>
      </c>
      <c r="U3488" t="s">
        <v>5216</v>
      </c>
      <c r="V3488" t="s">
        <v>5217</v>
      </c>
      <c r="W3488" t="s">
        <v>658</v>
      </c>
    </row>
    <row r="3489" spans="1:23" x14ac:dyDescent="0.25">
      <c r="A3489" s="15">
        <v>43386</v>
      </c>
      <c r="B3489" t="s">
        <v>228</v>
      </c>
      <c r="C3489" t="s">
        <v>208</v>
      </c>
      <c r="E3489" t="s">
        <v>195</v>
      </c>
      <c r="F3489">
        <v>-3.68</v>
      </c>
      <c r="G3489">
        <v>3.68</v>
      </c>
      <c r="H3489" t="s">
        <v>217</v>
      </c>
      <c r="I3489" t="s">
        <v>218</v>
      </c>
      <c r="J3489">
        <v>3.68</v>
      </c>
      <c r="K3489">
        <v>-3.68</v>
      </c>
      <c r="L3489" t="s">
        <v>228</v>
      </c>
      <c r="M3489" t="s">
        <v>198</v>
      </c>
      <c r="N3489" t="s">
        <v>199</v>
      </c>
      <c r="O3489">
        <v>0</v>
      </c>
      <c r="P3489" t="s">
        <v>200</v>
      </c>
      <c r="Q3489">
        <v>56958</v>
      </c>
      <c r="R3489" t="s">
        <v>201</v>
      </c>
      <c r="S3489" t="s">
        <v>202</v>
      </c>
      <c r="T3489" t="s">
        <v>203</v>
      </c>
      <c r="U3489" t="s">
        <v>5218</v>
      </c>
      <c r="V3489" t="s">
        <v>5219</v>
      </c>
      <c r="W3489" t="s">
        <v>658</v>
      </c>
    </row>
    <row r="3490" spans="1:23" x14ac:dyDescent="0.25">
      <c r="A3490" s="15">
        <v>43386</v>
      </c>
      <c r="B3490" t="s">
        <v>285</v>
      </c>
      <c r="C3490" t="s">
        <v>211</v>
      </c>
      <c r="E3490" t="s">
        <v>195</v>
      </c>
      <c r="F3490">
        <v>1089.81</v>
      </c>
      <c r="G3490">
        <v>1089.81</v>
      </c>
      <c r="H3490" t="s">
        <v>196</v>
      </c>
      <c r="I3490" t="s">
        <v>197</v>
      </c>
      <c r="J3490">
        <v>1089.81</v>
      </c>
      <c r="K3490">
        <v>1089.81</v>
      </c>
      <c r="L3490" t="s">
        <v>285</v>
      </c>
      <c r="M3490" t="s">
        <v>198</v>
      </c>
      <c r="N3490" t="s">
        <v>199</v>
      </c>
      <c r="O3490">
        <v>0</v>
      </c>
      <c r="P3490" t="s">
        <v>200</v>
      </c>
      <c r="Q3490">
        <v>56972</v>
      </c>
      <c r="R3490" t="s">
        <v>201</v>
      </c>
      <c r="S3490" t="s">
        <v>202</v>
      </c>
      <c r="T3490" t="s">
        <v>203</v>
      </c>
      <c r="U3490" t="s">
        <v>5220</v>
      </c>
      <c r="V3490" t="s">
        <v>5221</v>
      </c>
      <c r="W3490" t="s">
        <v>658</v>
      </c>
    </row>
    <row r="3491" spans="1:23" x14ac:dyDescent="0.25">
      <c r="A3491" s="15">
        <v>43388</v>
      </c>
      <c r="B3491" t="s">
        <v>213</v>
      </c>
      <c r="C3491" t="s">
        <v>211</v>
      </c>
      <c r="E3491" t="s">
        <v>195</v>
      </c>
      <c r="F3491">
        <v>47.71</v>
      </c>
      <c r="G3491">
        <v>47.71</v>
      </c>
      <c r="H3491" t="s">
        <v>196</v>
      </c>
      <c r="I3491" t="s">
        <v>197</v>
      </c>
      <c r="J3491">
        <v>47.71</v>
      </c>
      <c r="K3491">
        <v>47.71</v>
      </c>
      <c r="L3491" t="s">
        <v>213</v>
      </c>
      <c r="M3491" t="s">
        <v>198</v>
      </c>
      <c r="N3491" t="s">
        <v>1128</v>
      </c>
      <c r="O3491">
        <v>0</v>
      </c>
      <c r="P3491" t="s">
        <v>200</v>
      </c>
      <c r="Q3491">
        <v>56663</v>
      </c>
      <c r="R3491" t="s">
        <v>201</v>
      </c>
      <c r="S3491" t="s">
        <v>202</v>
      </c>
      <c r="T3491" t="s">
        <v>203</v>
      </c>
      <c r="U3491" t="s">
        <v>5222</v>
      </c>
      <c r="V3491" t="s">
        <v>5223</v>
      </c>
      <c r="W3491" t="s">
        <v>658</v>
      </c>
    </row>
    <row r="3492" spans="1:23" x14ac:dyDescent="0.25">
      <c r="A3492" s="15">
        <v>43388</v>
      </c>
      <c r="B3492" t="s">
        <v>225</v>
      </c>
      <c r="C3492" t="s">
        <v>194</v>
      </c>
      <c r="E3492" t="s">
        <v>195</v>
      </c>
      <c r="F3492">
        <v>49.5</v>
      </c>
      <c r="G3492">
        <v>49.5</v>
      </c>
      <c r="H3492" t="s">
        <v>196</v>
      </c>
      <c r="I3492" t="s">
        <v>197</v>
      </c>
      <c r="J3492">
        <v>49.5</v>
      </c>
      <c r="K3492">
        <v>49.5</v>
      </c>
      <c r="L3492" t="s">
        <v>225</v>
      </c>
      <c r="M3492" t="s">
        <v>198</v>
      </c>
      <c r="N3492" t="s">
        <v>199</v>
      </c>
      <c r="O3492">
        <v>0</v>
      </c>
      <c r="P3492" t="s">
        <v>200</v>
      </c>
      <c r="Q3492">
        <v>56884</v>
      </c>
      <c r="R3492" t="s">
        <v>201</v>
      </c>
      <c r="S3492" t="s">
        <v>202</v>
      </c>
      <c r="T3492" t="s">
        <v>203</v>
      </c>
      <c r="U3492" t="s">
        <v>5224</v>
      </c>
      <c r="V3492" t="s">
        <v>5225</v>
      </c>
      <c r="W3492" t="s">
        <v>658</v>
      </c>
    </row>
    <row r="3493" spans="1:23" x14ac:dyDescent="0.25">
      <c r="A3493" s="15">
        <v>43388</v>
      </c>
      <c r="B3493" t="s">
        <v>225</v>
      </c>
      <c r="C3493" t="s">
        <v>194</v>
      </c>
      <c r="E3493" t="s">
        <v>195</v>
      </c>
      <c r="F3493">
        <v>90.5</v>
      </c>
      <c r="G3493">
        <v>90.5</v>
      </c>
      <c r="H3493" t="s">
        <v>196</v>
      </c>
      <c r="I3493" t="s">
        <v>197</v>
      </c>
      <c r="J3493">
        <v>90.5</v>
      </c>
      <c r="K3493">
        <v>90.5</v>
      </c>
      <c r="L3493" t="s">
        <v>225</v>
      </c>
      <c r="M3493" t="s">
        <v>198</v>
      </c>
      <c r="N3493" t="s">
        <v>199</v>
      </c>
      <c r="O3493">
        <v>0</v>
      </c>
      <c r="P3493" t="s">
        <v>200</v>
      </c>
      <c r="Q3493">
        <v>56885</v>
      </c>
      <c r="R3493" t="s">
        <v>201</v>
      </c>
      <c r="S3493" t="s">
        <v>202</v>
      </c>
      <c r="T3493" t="s">
        <v>203</v>
      </c>
      <c r="U3493" t="s">
        <v>5226</v>
      </c>
      <c r="V3493" t="s">
        <v>5227</v>
      </c>
      <c r="W3493" t="s">
        <v>658</v>
      </c>
    </row>
    <row r="3494" spans="1:23" x14ac:dyDescent="0.25">
      <c r="A3494" s="15">
        <v>43388</v>
      </c>
      <c r="B3494" t="s">
        <v>1229</v>
      </c>
      <c r="C3494" t="s">
        <v>208</v>
      </c>
      <c r="E3494" t="s">
        <v>195</v>
      </c>
      <c r="F3494">
        <v>11.61</v>
      </c>
      <c r="G3494">
        <v>11.61</v>
      </c>
      <c r="H3494" t="s">
        <v>196</v>
      </c>
      <c r="I3494" t="s">
        <v>197</v>
      </c>
      <c r="J3494">
        <v>11.61</v>
      </c>
      <c r="K3494">
        <v>11.61</v>
      </c>
      <c r="L3494" t="s">
        <v>1229</v>
      </c>
      <c r="M3494" t="s">
        <v>198</v>
      </c>
      <c r="N3494" t="s">
        <v>199</v>
      </c>
      <c r="O3494">
        <v>0</v>
      </c>
      <c r="P3494" t="s">
        <v>200</v>
      </c>
      <c r="Q3494">
        <v>56907</v>
      </c>
      <c r="R3494" t="s">
        <v>201</v>
      </c>
      <c r="S3494" t="s">
        <v>202</v>
      </c>
      <c r="T3494" t="s">
        <v>203</v>
      </c>
      <c r="U3494" t="s">
        <v>5228</v>
      </c>
      <c r="V3494" t="s">
        <v>5229</v>
      </c>
      <c r="W3494" t="s">
        <v>658</v>
      </c>
    </row>
    <row r="3495" spans="1:23" x14ac:dyDescent="0.25">
      <c r="A3495" s="15">
        <v>43388</v>
      </c>
      <c r="B3495" t="s">
        <v>1229</v>
      </c>
      <c r="C3495" t="s">
        <v>194</v>
      </c>
      <c r="E3495" t="s">
        <v>195</v>
      </c>
      <c r="F3495">
        <v>13.93</v>
      </c>
      <c r="G3495">
        <v>13.93</v>
      </c>
      <c r="H3495" t="s">
        <v>196</v>
      </c>
      <c r="I3495" t="s">
        <v>197</v>
      </c>
      <c r="J3495">
        <v>13.93</v>
      </c>
      <c r="K3495">
        <v>13.93</v>
      </c>
      <c r="L3495" t="s">
        <v>1229</v>
      </c>
      <c r="M3495" t="s">
        <v>198</v>
      </c>
      <c r="N3495" t="s">
        <v>199</v>
      </c>
      <c r="O3495">
        <v>0</v>
      </c>
      <c r="P3495" t="s">
        <v>200</v>
      </c>
      <c r="Q3495">
        <v>56908</v>
      </c>
      <c r="R3495" t="s">
        <v>201</v>
      </c>
      <c r="S3495" t="s">
        <v>202</v>
      </c>
      <c r="T3495" t="s">
        <v>203</v>
      </c>
      <c r="U3495" t="s">
        <v>5228</v>
      </c>
      <c r="V3495" t="s">
        <v>5230</v>
      </c>
      <c r="W3495" t="s">
        <v>658</v>
      </c>
    </row>
    <row r="3496" spans="1:23" x14ac:dyDescent="0.25">
      <c r="A3496" s="15">
        <v>43388</v>
      </c>
      <c r="B3496" t="s">
        <v>1229</v>
      </c>
      <c r="C3496" t="s">
        <v>211</v>
      </c>
      <c r="E3496" t="s">
        <v>195</v>
      </c>
      <c r="F3496">
        <v>11.61</v>
      </c>
      <c r="G3496">
        <v>11.61</v>
      </c>
      <c r="H3496" t="s">
        <v>196</v>
      </c>
      <c r="I3496" t="s">
        <v>197</v>
      </c>
      <c r="J3496">
        <v>11.61</v>
      </c>
      <c r="K3496">
        <v>11.61</v>
      </c>
      <c r="L3496" t="s">
        <v>1229</v>
      </c>
      <c r="M3496" t="s">
        <v>198</v>
      </c>
      <c r="N3496" t="s">
        <v>199</v>
      </c>
      <c r="O3496">
        <v>0</v>
      </c>
      <c r="P3496" t="s">
        <v>200</v>
      </c>
      <c r="Q3496">
        <v>56907</v>
      </c>
      <c r="R3496" t="s">
        <v>201</v>
      </c>
      <c r="S3496" t="s">
        <v>202</v>
      </c>
      <c r="T3496" t="s">
        <v>203</v>
      </c>
      <c r="U3496" t="s">
        <v>5228</v>
      </c>
      <c r="V3496" t="s">
        <v>5229</v>
      </c>
      <c r="W3496" t="s">
        <v>658</v>
      </c>
    </row>
    <row r="3497" spans="1:23" x14ac:dyDescent="0.25">
      <c r="A3497" s="15">
        <v>43388</v>
      </c>
      <c r="B3497" t="s">
        <v>1229</v>
      </c>
      <c r="C3497" t="s">
        <v>212</v>
      </c>
      <c r="E3497" t="s">
        <v>195</v>
      </c>
      <c r="F3497">
        <v>11.61</v>
      </c>
      <c r="G3497">
        <v>11.61</v>
      </c>
      <c r="H3497" t="s">
        <v>196</v>
      </c>
      <c r="I3497" t="s">
        <v>197</v>
      </c>
      <c r="J3497">
        <v>11.61</v>
      </c>
      <c r="K3497">
        <v>11.61</v>
      </c>
      <c r="L3497" t="s">
        <v>1229</v>
      </c>
      <c r="M3497" t="s">
        <v>198</v>
      </c>
      <c r="N3497" t="s">
        <v>199</v>
      </c>
      <c r="O3497">
        <v>0</v>
      </c>
      <c r="P3497" t="s">
        <v>200</v>
      </c>
      <c r="Q3497">
        <v>56907</v>
      </c>
      <c r="R3497" t="s">
        <v>201</v>
      </c>
      <c r="S3497" t="s">
        <v>202</v>
      </c>
      <c r="T3497" t="s">
        <v>203</v>
      </c>
      <c r="U3497" t="s">
        <v>5228</v>
      </c>
      <c r="V3497" t="s">
        <v>5229</v>
      </c>
      <c r="W3497" t="s">
        <v>658</v>
      </c>
    </row>
    <row r="3498" spans="1:23" x14ac:dyDescent="0.25">
      <c r="A3498" s="15">
        <v>43388</v>
      </c>
      <c r="B3498" t="s">
        <v>1229</v>
      </c>
      <c r="C3498" t="s">
        <v>207</v>
      </c>
      <c r="E3498" t="s">
        <v>195</v>
      </c>
      <c r="F3498">
        <v>13.93</v>
      </c>
      <c r="G3498">
        <v>13.93</v>
      </c>
      <c r="H3498" t="s">
        <v>196</v>
      </c>
      <c r="I3498" t="s">
        <v>197</v>
      </c>
      <c r="J3498">
        <v>13.93</v>
      </c>
      <c r="K3498">
        <v>13.93</v>
      </c>
      <c r="L3498" t="s">
        <v>1229</v>
      </c>
      <c r="M3498" t="s">
        <v>198</v>
      </c>
      <c r="N3498" t="s">
        <v>199</v>
      </c>
      <c r="O3498">
        <v>0</v>
      </c>
      <c r="P3498" t="s">
        <v>200</v>
      </c>
      <c r="Q3498">
        <v>56908</v>
      </c>
      <c r="R3498" t="s">
        <v>201</v>
      </c>
      <c r="S3498" t="s">
        <v>202</v>
      </c>
      <c r="T3498" t="s">
        <v>203</v>
      </c>
      <c r="U3498" t="s">
        <v>5228</v>
      </c>
      <c r="V3498" t="s">
        <v>5230</v>
      </c>
      <c r="W3498" t="s">
        <v>658</v>
      </c>
    </row>
    <row r="3499" spans="1:23" x14ac:dyDescent="0.25">
      <c r="A3499" s="15">
        <v>43389</v>
      </c>
      <c r="B3499" t="s">
        <v>225</v>
      </c>
      <c r="C3499" t="s">
        <v>194</v>
      </c>
      <c r="E3499" t="s">
        <v>195</v>
      </c>
      <c r="F3499">
        <v>25.71</v>
      </c>
      <c r="G3499">
        <v>25.71</v>
      </c>
      <c r="H3499" t="s">
        <v>196</v>
      </c>
      <c r="I3499" t="s">
        <v>197</v>
      </c>
      <c r="J3499">
        <v>25.71</v>
      </c>
      <c r="K3499">
        <v>25.71</v>
      </c>
      <c r="L3499" t="s">
        <v>225</v>
      </c>
      <c r="M3499" t="s">
        <v>198</v>
      </c>
      <c r="N3499" t="s">
        <v>199</v>
      </c>
      <c r="O3499">
        <v>0</v>
      </c>
      <c r="P3499" t="s">
        <v>200</v>
      </c>
      <c r="Q3499">
        <v>56756</v>
      </c>
      <c r="R3499" t="s">
        <v>201</v>
      </c>
      <c r="S3499" t="s">
        <v>202</v>
      </c>
      <c r="T3499" t="s">
        <v>203</v>
      </c>
      <c r="U3499" t="s">
        <v>5231</v>
      </c>
      <c r="V3499" t="s">
        <v>5232</v>
      </c>
      <c r="W3499" t="s">
        <v>658</v>
      </c>
    </row>
    <row r="3500" spans="1:23" x14ac:dyDescent="0.25">
      <c r="A3500" s="15">
        <v>43389</v>
      </c>
      <c r="B3500" t="s">
        <v>632</v>
      </c>
      <c r="C3500" t="s">
        <v>208</v>
      </c>
      <c r="E3500" t="s">
        <v>195</v>
      </c>
      <c r="F3500">
        <v>16.23</v>
      </c>
      <c r="G3500">
        <v>16.23</v>
      </c>
      <c r="H3500" t="s">
        <v>196</v>
      </c>
      <c r="I3500" t="s">
        <v>197</v>
      </c>
      <c r="J3500">
        <v>16.23</v>
      </c>
      <c r="K3500">
        <v>16.23</v>
      </c>
      <c r="L3500" t="s">
        <v>632</v>
      </c>
      <c r="M3500" t="s">
        <v>198</v>
      </c>
      <c r="N3500" t="s">
        <v>199</v>
      </c>
      <c r="O3500">
        <v>0</v>
      </c>
      <c r="P3500" t="s">
        <v>200</v>
      </c>
      <c r="Q3500">
        <v>56960</v>
      </c>
      <c r="R3500" t="s">
        <v>201</v>
      </c>
      <c r="S3500" t="s">
        <v>202</v>
      </c>
      <c r="T3500" t="s">
        <v>203</v>
      </c>
      <c r="U3500" t="s">
        <v>5233</v>
      </c>
      <c r="V3500" t="s">
        <v>5234</v>
      </c>
      <c r="W3500" t="s">
        <v>658</v>
      </c>
    </row>
    <row r="3501" spans="1:23" x14ac:dyDescent="0.25">
      <c r="A3501" s="15">
        <v>43390</v>
      </c>
      <c r="B3501" t="s">
        <v>1237</v>
      </c>
      <c r="C3501" t="s">
        <v>208</v>
      </c>
      <c r="E3501" t="s">
        <v>195</v>
      </c>
      <c r="F3501">
        <v>59.32</v>
      </c>
      <c r="G3501">
        <v>59.32</v>
      </c>
      <c r="H3501" t="s">
        <v>196</v>
      </c>
      <c r="I3501" t="s">
        <v>197</v>
      </c>
      <c r="J3501">
        <v>59.32</v>
      </c>
      <c r="K3501">
        <v>59.32</v>
      </c>
      <c r="L3501" t="s">
        <v>1237</v>
      </c>
      <c r="M3501" t="s">
        <v>198</v>
      </c>
      <c r="N3501" t="s">
        <v>316</v>
      </c>
      <c r="O3501">
        <v>0</v>
      </c>
      <c r="P3501" t="s">
        <v>200</v>
      </c>
      <c r="Q3501">
        <v>56762</v>
      </c>
      <c r="R3501" t="s">
        <v>201</v>
      </c>
      <c r="S3501" t="s">
        <v>202</v>
      </c>
      <c r="T3501" t="s">
        <v>203</v>
      </c>
      <c r="U3501" t="s">
        <v>5235</v>
      </c>
      <c r="V3501" t="s">
        <v>5236</v>
      </c>
      <c r="W3501" t="s">
        <v>658</v>
      </c>
    </row>
    <row r="3502" spans="1:23" x14ac:dyDescent="0.25">
      <c r="A3502" s="15">
        <v>43390</v>
      </c>
      <c r="B3502" t="s">
        <v>1237</v>
      </c>
      <c r="C3502" t="s">
        <v>211</v>
      </c>
      <c r="E3502" t="s">
        <v>195</v>
      </c>
      <c r="F3502">
        <v>59.32</v>
      </c>
      <c r="G3502">
        <v>59.32</v>
      </c>
      <c r="H3502" t="s">
        <v>196</v>
      </c>
      <c r="I3502" t="s">
        <v>197</v>
      </c>
      <c r="J3502">
        <v>59.32</v>
      </c>
      <c r="K3502">
        <v>59.32</v>
      </c>
      <c r="L3502" t="s">
        <v>1237</v>
      </c>
      <c r="M3502" t="s">
        <v>198</v>
      </c>
      <c r="N3502" t="s">
        <v>316</v>
      </c>
      <c r="O3502">
        <v>0</v>
      </c>
      <c r="P3502" t="s">
        <v>200</v>
      </c>
      <c r="Q3502">
        <v>56762</v>
      </c>
      <c r="R3502" t="s">
        <v>201</v>
      </c>
      <c r="S3502" t="s">
        <v>202</v>
      </c>
      <c r="T3502" t="s">
        <v>203</v>
      </c>
      <c r="U3502" t="s">
        <v>5235</v>
      </c>
      <c r="V3502" t="s">
        <v>5236</v>
      </c>
      <c r="W3502" t="s">
        <v>658</v>
      </c>
    </row>
    <row r="3503" spans="1:23" x14ac:dyDescent="0.25">
      <c r="A3503" s="15">
        <v>43390</v>
      </c>
      <c r="B3503" t="s">
        <v>1237</v>
      </c>
      <c r="C3503" t="s">
        <v>212</v>
      </c>
      <c r="E3503" t="s">
        <v>195</v>
      </c>
      <c r="F3503">
        <v>59.32</v>
      </c>
      <c r="G3503">
        <v>59.32</v>
      </c>
      <c r="H3503" t="s">
        <v>196</v>
      </c>
      <c r="I3503" t="s">
        <v>197</v>
      </c>
      <c r="J3503">
        <v>59.32</v>
      </c>
      <c r="K3503">
        <v>59.32</v>
      </c>
      <c r="L3503" t="s">
        <v>1237</v>
      </c>
      <c r="M3503" t="s">
        <v>198</v>
      </c>
      <c r="N3503" t="s">
        <v>316</v>
      </c>
      <c r="O3503">
        <v>0</v>
      </c>
      <c r="P3503" t="s">
        <v>200</v>
      </c>
      <c r="Q3503">
        <v>56762</v>
      </c>
      <c r="R3503" t="s">
        <v>201</v>
      </c>
      <c r="S3503" t="s">
        <v>202</v>
      </c>
      <c r="T3503" t="s">
        <v>203</v>
      </c>
      <c r="U3503" t="s">
        <v>5235</v>
      </c>
      <c r="V3503" t="s">
        <v>5236</v>
      </c>
      <c r="W3503" t="s">
        <v>658</v>
      </c>
    </row>
    <row r="3504" spans="1:23" x14ac:dyDescent="0.25">
      <c r="A3504" s="15">
        <v>43390</v>
      </c>
      <c r="B3504" t="s">
        <v>1237</v>
      </c>
      <c r="C3504" t="s">
        <v>194</v>
      </c>
      <c r="E3504" t="s">
        <v>195</v>
      </c>
      <c r="F3504">
        <v>59.32</v>
      </c>
      <c r="G3504">
        <v>59.32</v>
      </c>
      <c r="H3504" t="s">
        <v>196</v>
      </c>
      <c r="I3504" t="s">
        <v>197</v>
      </c>
      <c r="J3504">
        <v>59.32</v>
      </c>
      <c r="K3504">
        <v>59.32</v>
      </c>
      <c r="L3504" t="s">
        <v>1237</v>
      </c>
      <c r="M3504" t="s">
        <v>198</v>
      </c>
      <c r="N3504" t="s">
        <v>316</v>
      </c>
      <c r="O3504">
        <v>0</v>
      </c>
      <c r="P3504" t="s">
        <v>200</v>
      </c>
      <c r="Q3504">
        <v>56762</v>
      </c>
      <c r="R3504" t="s">
        <v>201</v>
      </c>
      <c r="S3504" t="s">
        <v>202</v>
      </c>
      <c r="T3504" t="s">
        <v>203</v>
      </c>
      <c r="U3504" t="s">
        <v>5235</v>
      </c>
      <c r="V3504" t="s">
        <v>5236</v>
      </c>
      <c r="W3504" t="s">
        <v>658</v>
      </c>
    </row>
    <row r="3505" spans="1:23" x14ac:dyDescent="0.25">
      <c r="A3505" s="15">
        <v>43390</v>
      </c>
      <c r="B3505" t="s">
        <v>1237</v>
      </c>
      <c r="C3505" t="s">
        <v>207</v>
      </c>
      <c r="E3505" t="s">
        <v>195</v>
      </c>
      <c r="F3505">
        <v>59.29</v>
      </c>
      <c r="G3505">
        <v>59.29</v>
      </c>
      <c r="H3505" t="s">
        <v>196</v>
      </c>
      <c r="I3505" t="s">
        <v>197</v>
      </c>
      <c r="J3505">
        <v>59.29</v>
      </c>
      <c r="K3505">
        <v>59.29</v>
      </c>
      <c r="L3505" t="s">
        <v>1237</v>
      </c>
      <c r="M3505" t="s">
        <v>198</v>
      </c>
      <c r="N3505" t="s">
        <v>316</v>
      </c>
      <c r="O3505">
        <v>0</v>
      </c>
      <c r="P3505" t="s">
        <v>200</v>
      </c>
      <c r="Q3505">
        <v>56762</v>
      </c>
      <c r="R3505" t="s">
        <v>201</v>
      </c>
      <c r="S3505" t="s">
        <v>202</v>
      </c>
      <c r="T3505" t="s">
        <v>203</v>
      </c>
      <c r="U3505" t="s">
        <v>5235</v>
      </c>
      <c r="V3505" t="s">
        <v>5236</v>
      </c>
      <c r="W3505" t="s">
        <v>658</v>
      </c>
    </row>
    <row r="3506" spans="1:23" x14ac:dyDescent="0.25">
      <c r="A3506" s="15">
        <v>43390</v>
      </c>
      <c r="B3506" t="s">
        <v>3892</v>
      </c>
      <c r="C3506" t="s">
        <v>211</v>
      </c>
      <c r="E3506" t="s">
        <v>195</v>
      </c>
      <c r="F3506">
        <v>67</v>
      </c>
      <c r="G3506">
        <v>67</v>
      </c>
      <c r="H3506" t="s">
        <v>196</v>
      </c>
      <c r="I3506" t="s">
        <v>197</v>
      </c>
      <c r="J3506">
        <v>67</v>
      </c>
      <c r="K3506">
        <v>67</v>
      </c>
      <c r="L3506" t="s">
        <v>3892</v>
      </c>
      <c r="M3506" t="s">
        <v>198</v>
      </c>
      <c r="N3506" t="s">
        <v>199</v>
      </c>
      <c r="O3506">
        <v>0</v>
      </c>
      <c r="P3506" t="s">
        <v>200</v>
      </c>
      <c r="Q3506">
        <v>56917</v>
      </c>
      <c r="R3506" t="s">
        <v>201</v>
      </c>
      <c r="S3506" t="s">
        <v>202</v>
      </c>
      <c r="T3506" t="s">
        <v>203</v>
      </c>
      <c r="U3506" t="s">
        <v>5237</v>
      </c>
      <c r="V3506" t="s">
        <v>5238</v>
      </c>
      <c r="W3506" t="s">
        <v>658</v>
      </c>
    </row>
    <row r="3507" spans="1:23" x14ac:dyDescent="0.25">
      <c r="A3507" s="15">
        <v>43390</v>
      </c>
      <c r="B3507" t="s">
        <v>295</v>
      </c>
      <c r="C3507" t="s">
        <v>194</v>
      </c>
      <c r="E3507" t="s">
        <v>195</v>
      </c>
      <c r="F3507">
        <v>912.8</v>
      </c>
      <c r="G3507">
        <v>912.8</v>
      </c>
      <c r="H3507" t="s">
        <v>196</v>
      </c>
      <c r="I3507" t="s">
        <v>197</v>
      </c>
      <c r="J3507">
        <v>912.8</v>
      </c>
      <c r="K3507">
        <v>912.8</v>
      </c>
      <c r="L3507" t="s">
        <v>295</v>
      </c>
      <c r="M3507" t="s">
        <v>198</v>
      </c>
      <c r="N3507" t="s">
        <v>199</v>
      </c>
      <c r="O3507">
        <v>0</v>
      </c>
      <c r="P3507" t="s">
        <v>200</v>
      </c>
      <c r="Q3507">
        <v>56937</v>
      </c>
      <c r="R3507" t="s">
        <v>201</v>
      </c>
      <c r="S3507" t="s">
        <v>202</v>
      </c>
      <c r="T3507" t="s">
        <v>203</v>
      </c>
      <c r="U3507" t="s">
        <v>5239</v>
      </c>
      <c r="V3507" t="s">
        <v>5240</v>
      </c>
      <c r="W3507" t="s">
        <v>658</v>
      </c>
    </row>
    <row r="3508" spans="1:23" x14ac:dyDescent="0.25">
      <c r="A3508" s="15">
        <v>43390</v>
      </c>
      <c r="B3508" t="s">
        <v>228</v>
      </c>
      <c r="C3508" t="s">
        <v>208</v>
      </c>
      <c r="E3508" t="s">
        <v>195</v>
      </c>
      <c r="F3508">
        <v>475.41</v>
      </c>
      <c r="G3508">
        <v>475.41</v>
      </c>
      <c r="H3508" t="s">
        <v>196</v>
      </c>
      <c r="I3508" t="s">
        <v>197</v>
      </c>
      <c r="J3508">
        <v>475.41</v>
      </c>
      <c r="K3508">
        <v>475.41</v>
      </c>
      <c r="L3508" t="s">
        <v>228</v>
      </c>
      <c r="M3508" t="s">
        <v>198</v>
      </c>
      <c r="N3508" t="s">
        <v>199</v>
      </c>
      <c r="O3508">
        <v>0</v>
      </c>
      <c r="P3508" t="s">
        <v>200</v>
      </c>
      <c r="Q3508">
        <v>56964</v>
      </c>
      <c r="R3508" t="s">
        <v>201</v>
      </c>
      <c r="S3508" t="s">
        <v>202</v>
      </c>
      <c r="T3508" t="s">
        <v>203</v>
      </c>
      <c r="U3508" t="s">
        <v>5241</v>
      </c>
      <c r="V3508" t="s">
        <v>5242</v>
      </c>
      <c r="W3508" t="s">
        <v>658</v>
      </c>
    </row>
    <row r="3509" spans="1:23" x14ac:dyDescent="0.25">
      <c r="A3509" s="15">
        <v>43390</v>
      </c>
      <c r="B3509" t="s">
        <v>228</v>
      </c>
      <c r="C3509" t="s">
        <v>208</v>
      </c>
      <c r="E3509" t="s">
        <v>195</v>
      </c>
      <c r="F3509">
        <v>33.9</v>
      </c>
      <c r="G3509">
        <v>33.9</v>
      </c>
      <c r="H3509" t="s">
        <v>196</v>
      </c>
      <c r="I3509" t="s">
        <v>197</v>
      </c>
      <c r="J3509">
        <v>33.9</v>
      </c>
      <c r="K3509">
        <v>33.9</v>
      </c>
      <c r="L3509" t="s">
        <v>228</v>
      </c>
      <c r="M3509" t="s">
        <v>198</v>
      </c>
      <c r="N3509" t="s">
        <v>199</v>
      </c>
      <c r="O3509">
        <v>0</v>
      </c>
      <c r="P3509" t="s">
        <v>200</v>
      </c>
      <c r="Q3509">
        <v>56965</v>
      </c>
      <c r="R3509" t="s">
        <v>201</v>
      </c>
      <c r="S3509" t="s">
        <v>202</v>
      </c>
      <c r="T3509" t="s">
        <v>203</v>
      </c>
      <c r="U3509" t="s">
        <v>5243</v>
      </c>
      <c r="V3509" t="s">
        <v>5244</v>
      </c>
      <c r="W3509" t="s">
        <v>658</v>
      </c>
    </row>
    <row r="3510" spans="1:23" x14ac:dyDescent="0.25">
      <c r="A3510" s="15">
        <v>43391</v>
      </c>
      <c r="B3510" t="s">
        <v>225</v>
      </c>
      <c r="C3510" t="s">
        <v>194</v>
      </c>
      <c r="E3510" t="s">
        <v>195</v>
      </c>
      <c r="F3510">
        <v>14.96</v>
      </c>
      <c r="G3510">
        <v>14.96</v>
      </c>
      <c r="H3510" t="s">
        <v>196</v>
      </c>
      <c r="I3510" t="s">
        <v>197</v>
      </c>
      <c r="J3510">
        <v>14.96</v>
      </c>
      <c r="K3510">
        <v>14.96</v>
      </c>
      <c r="L3510" t="s">
        <v>225</v>
      </c>
      <c r="M3510" t="s">
        <v>198</v>
      </c>
      <c r="N3510" t="s">
        <v>199</v>
      </c>
      <c r="O3510">
        <v>0</v>
      </c>
      <c r="P3510" t="s">
        <v>200</v>
      </c>
      <c r="Q3510">
        <v>56912</v>
      </c>
      <c r="R3510" t="s">
        <v>201</v>
      </c>
      <c r="S3510" t="s">
        <v>202</v>
      </c>
      <c r="T3510" t="s">
        <v>203</v>
      </c>
      <c r="U3510" t="s">
        <v>5245</v>
      </c>
      <c r="V3510" t="s">
        <v>5246</v>
      </c>
      <c r="W3510" t="s">
        <v>658</v>
      </c>
    </row>
    <row r="3511" spans="1:23" x14ac:dyDescent="0.25">
      <c r="A3511" s="15">
        <v>43391</v>
      </c>
      <c r="B3511" t="s">
        <v>292</v>
      </c>
      <c r="C3511" t="s">
        <v>211</v>
      </c>
      <c r="E3511" t="s">
        <v>195</v>
      </c>
      <c r="F3511">
        <v>55.04</v>
      </c>
      <c r="G3511">
        <v>55.04</v>
      </c>
      <c r="H3511" t="s">
        <v>196</v>
      </c>
      <c r="I3511" t="s">
        <v>197</v>
      </c>
      <c r="J3511">
        <v>55.04</v>
      </c>
      <c r="K3511">
        <v>55.04</v>
      </c>
      <c r="L3511" t="s">
        <v>292</v>
      </c>
      <c r="M3511" t="s">
        <v>198</v>
      </c>
      <c r="N3511" t="s">
        <v>199</v>
      </c>
      <c r="O3511">
        <v>0</v>
      </c>
      <c r="P3511" t="s">
        <v>200</v>
      </c>
      <c r="Q3511">
        <v>56924</v>
      </c>
      <c r="R3511" t="s">
        <v>201</v>
      </c>
      <c r="S3511" t="s">
        <v>202</v>
      </c>
      <c r="T3511" t="s">
        <v>203</v>
      </c>
      <c r="U3511" t="s">
        <v>5247</v>
      </c>
      <c r="V3511" t="s">
        <v>5248</v>
      </c>
      <c r="W3511" t="s">
        <v>658</v>
      </c>
    </row>
    <row r="3512" spans="1:23" x14ac:dyDescent="0.25">
      <c r="A3512" s="15">
        <v>43391</v>
      </c>
      <c r="B3512" t="s">
        <v>292</v>
      </c>
      <c r="C3512" t="s">
        <v>208</v>
      </c>
      <c r="E3512" t="s">
        <v>195</v>
      </c>
      <c r="F3512">
        <v>47.58</v>
      </c>
      <c r="G3512">
        <v>47.58</v>
      </c>
      <c r="H3512" t="s">
        <v>196</v>
      </c>
      <c r="I3512" t="s">
        <v>197</v>
      </c>
      <c r="J3512">
        <v>47.58</v>
      </c>
      <c r="K3512">
        <v>47.58</v>
      </c>
      <c r="L3512" t="s">
        <v>292</v>
      </c>
      <c r="M3512" t="s">
        <v>198</v>
      </c>
      <c r="N3512" t="s">
        <v>199</v>
      </c>
      <c r="O3512">
        <v>0</v>
      </c>
      <c r="P3512" t="s">
        <v>200</v>
      </c>
      <c r="Q3512">
        <v>56925</v>
      </c>
      <c r="R3512" t="s">
        <v>201</v>
      </c>
      <c r="S3512" t="s">
        <v>202</v>
      </c>
      <c r="T3512" t="s">
        <v>203</v>
      </c>
      <c r="U3512" t="s">
        <v>5249</v>
      </c>
      <c r="V3512" t="s">
        <v>5250</v>
      </c>
      <c r="W3512" t="s">
        <v>658</v>
      </c>
    </row>
    <row r="3513" spans="1:23" x14ac:dyDescent="0.25">
      <c r="A3513" s="15">
        <v>43391</v>
      </c>
      <c r="B3513" t="s">
        <v>228</v>
      </c>
      <c r="C3513" t="s">
        <v>208</v>
      </c>
      <c r="E3513" t="s">
        <v>195</v>
      </c>
      <c r="F3513">
        <v>72.319999999999993</v>
      </c>
      <c r="G3513">
        <v>72.319999999999993</v>
      </c>
      <c r="H3513" t="s">
        <v>196</v>
      </c>
      <c r="I3513" t="s">
        <v>197</v>
      </c>
      <c r="J3513">
        <v>72.319999999999993</v>
      </c>
      <c r="K3513">
        <v>72.319999999999993</v>
      </c>
      <c r="L3513" t="s">
        <v>228</v>
      </c>
      <c r="M3513" t="s">
        <v>198</v>
      </c>
      <c r="N3513" t="s">
        <v>199</v>
      </c>
      <c r="O3513">
        <v>0</v>
      </c>
      <c r="P3513" t="s">
        <v>200</v>
      </c>
      <c r="Q3513">
        <v>56959</v>
      </c>
      <c r="R3513" t="s">
        <v>201</v>
      </c>
      <c r="S3513" t="s">
        <v>202</v>
      </c>
      <c r="T3513" t="s">
        <v>203</v>
      </c>
      <c r="U3513" t="s">
        <v>5251</v>
      </c>
      <c r="V3513" t="s">
        <v>5252</v>
      </c>
      <c r="W3513" t="s">
        <v>658</v>
      </c>
    </row>
    <row r="3514" spans="1:23" x14ac:dyDescent="0.25">
      <c r="A3514" s="15">
        <v>43391</v>
      </c>
      <c r="B3514" t="s">
        <v>228</v>
      </c>
      <c r="C3514" t="s">
        <v>212</v>
      </c>
      <c r="E3514" t="s">
        <v>195</v>
      </c>
      <c r="F3514">
        <v>-63</v>
      </c>
      <c r="G3514">
        <v>63</v>
      </c>
      <c r="H3514" t="s">
        <v>217</v>
      </c>
      <c r="I3514" t="s">
        <v>218</v>
      </c>
      <c r="J3514">
        <v>63</v>
      </c>
      <c r="K3514">
        <v>-63</v>
      </c>
      <c r="L3514" t="s">
        <v>228</v>
      </c>
      <c r="M3514" t="s">
        <v>198</v>
      </c>
      <c r="N3514" t="s">
        <v>199</v>
      </c>
      <c r="O3514">
        <v>0</v>
      </c>
      <c r="P3514" t="s">
        <v>200</v>
      </c>
      <c r="Q3514">
        <v>57371</v>
      </c>
      <c r="R3514" t="s">
        <v>201</v>
      </c>
      <c r="S3514" t="s">
        <v>202</v>
      </c>
      <c r="T3514" t="s">
        <v>203</v>
      </c>
      <c r="U3514" t="s">
        <v>5253</v>
      </c>
      <c r="V3514" t="s">
        <v>5254</v>
      </c>
      <c r="W3514" t="s">
        <v>658</v>
      </c>
    </row>
    <row r="3515" spans="1:23" x14ac:dyDescent="0.25">
      <c r="A3515" s="15">
        <v>43393</v>
      </c>
      <c r="B3515" t="s">
        <v>285</v>
      </c>
      <c r="C3515" t="s">
        <v>208</v>
      </c>
      <c r="E3515" t="s">
        <v>195</v>
      </c>
      <c r="F3515">
        <v>2894.45</v>
      </c>
      <c r="G3515">
        <v>2894.45</v>
      </c>
      <c r="H3515" t="s">
        <v>196</v>
      </c>
      <c r="I3515" t="s">
        <v>197</v>
      </c>
      <c r="J3515">
        <v>2894.45</v>
      </c>
      <c r="K3515">
        <v>2894.45</v>
      </c>
      <c r="L3515" t="s">
        <v>285</v>
      </c>
      <c r="M3515" t="s">
        <v>198</v>
      </c>
      <c r="N3515" t="s">
        <v>199</v>
      </c>
      <c r="O3515">
        <v>0</v>
      </c>
      <c r="P3515" t="s">
        <v>200</v>
      </c>
      <c r="Q3515">
        <v>56956</v>
      </c>
      <c r="R3515" t="s">
        <v>201</v>
      </c>
      <c r="S3515" t="s">
        <v>202</v>
      </c>
      <c r="T3515" t="s">
        <v>203</v>
      </c>
      <c r="U3515" t="s">
        <v>5255</v>
      </c>
      <c r="V3515" t="s">
        <v>5256</v>
      </c>
      <c r="W3515" t="s">
        <v>658</v>
      </c>
    </row>
    <row r="3516" spans="1:23" x14ac:dyDescent="0.25">
      <c r="A3516" s="15">
        <v>43393</v>
      </c>
      <c r="B3516" t="s">
        <v>285</v>
      </c>
      <c r="C3516" t="s">
        <v>208</v>
      </c>
      <c r="E3516" t="s">
        <v>195</v>
      </c>
      <c r="F3516">
        <v>-50.48</v>
      </c>
      <c r="G3516">
        <v>50.48</v>
      </c>
      <c r="H3516" t="s">
        <v>217</v>
      </c>
      <c r="I3516" t="s">
        <v>218</v>
      </c>
      <c r="J3516">
        <v>50.48</v>
      </c>
      <c r="K3516">
        <v>-50.48</v>
      </c>
      <c r="L3516" t="s">
        <v>285</v>
      </c>
      <c r="M3516" t="s">
        <v>198</v>
      </c>
      <c r="N3516" t="s">
        <v>199</v>
      </c>
      <c r="O3516">
        <v>0</v>
      </c>
      <c r="P3516" t="s">
        <v>200</v>
      </c>
      <c r="Q3516">
        <v>56957</v>
      </c>
      <c r="R3516" t="s">
        <v>201</v>
      </c>
      <c r="S3516" t="s">
        <v>202</v>
      </c>
      <c r="T3516" t="s">
        <v>203</v>
      </c>
      <c r="U3516" t="s">
        <v>5257</v>
      </c>
      <c r="V3516" t="s">
        <v>5258</v>
      </c>
      <c r="W3516" t="s">
        <v>658</v>
      </c>
    </row>
    <row r="3517" spans="1:23" x14ac:dyDescent="0.25">
      <c r="A3517" s="15">
        <v>43393</v>
      </c>
      <c r="B3517" t="s">
        <v>285</v>
      </c>
      <c r="C3517" t="s">
        <v>211</v>
      </c>
      <c r="E3517" t="s">
        <v>195</v>
      </c>
      <c r="F3517">
        <v>163.46</v>
      </c>
      <c r="G3517">
        <v>163.46</v>
      </c>
      <c r="H3517" t="s">
        <v>196</v>
      </c>
      <c r="I3517" t="s">
        <v>197</v>
      </c>
      <c r="J3517">
        <v>163.46</v>
      </c>
      <c r="K3517">
        <v>163.46</v>
      </c>
      <c r="L3517" t="s">
        <v>285</v>
      </c>
      <c r="M3517" t="s">
        <v>198</v>
      </c>
      <c r="N3517" t="s">
        <v>199</v>
      </c>
      <c r="O3517">
        <v>0</v>
      </c>
      <c r="P3517" t="s">
        <v>200</v>
      </c>
      <c r="Q3517">
        <v>56968</v>
      </c>
      <c r="R3517" t="s">
        <v>201</v>
      </c>
      <c r="S3517" t="s">
        <v>202</v>
      </c>
      <c r="T3517" t="s">
        <v>203</v>
      </c>
      <c r="U3517" t="s">
        <v>5259</v>
      </c>
      <c r="V3517" t="s">
        <v>5260</v>
      </c>
      <c r="W3517" t="s">
        <v>658</v>
      </c>
    </row>
    <row r="3518" spans="1:23" x14ac:dyDescent="0.25">
      <c r="A3518" s="15">
        <v>43393</v>
      </c>
      <c r="B3518" t="s">
        <v>285</v>
      </c>
      <c r="C3518" t="s">
        <v>211</v>
      </c>
      <c r="E3518" t="s">
        <v>195</v>
      </c>
      <c r="F3518">
        <v>1469.31</v>
      </c>
      <c r="G3518">
        <v>1469.31</v>
      </c>
      <c r="H3518" t="s">
        <v>196</v>
      </c>
      <c r="I3518" t="s">
        <v>197</v>
      </c>
      <c r="J3518">
        <v>1469.31</v>
      </c>
      <c r="K3518">
        <v>1469.31</v>
      </c>
      <c r="L3518" t="s">
        <v>285</v>
      </c>
      <c r="M3518" t="s">
        <v>198</v>
      </c>
      <c r="N3518" t="s">
        <v>199</v>
      </c>
      <c r="O3518">
        <v>0</v>
      </c>
      <c r="P3518" t="s">
        <v>200</v>
      </c>
      <c r="Q3518">
        <v>56971</v>
      </c>
      <c r="R3518" t="s">
        <v>201</v>
      </c>
      <c r="S3518" t="s">
        <v>202</v>
      </c>
      <c r="T3518" t="s">
        <v>203</v>
      </c>
      <c r="U3518" t="s">
        <v>5261</v>
      </c>
      <c r="V3518" t="s">
        <v>5262</v>
      </c>
      <c r="W3518" t="s">
        <v>658</v>
      </c>
    </row>
    <row r="3519" spans="1:23" x14ac:dyDescent="0.25">
      <c r="A3519" s="15">
        <v>43393</v>
      </c>
      <c r="B3519" t="s">
        <v>285</v>
      </c>
      <c r="C3519" t="s">
        <v>212</v>
      </c>
      <c r="E3519" t="s">
        <v>195</v>
      </c>
      <c r="F3519">
        <v>2715.2</v>
      </c>
      <c r="G3519">
        <v>2715.2</v>
      </c>
      <c r="H3519" t="s">
        <v>196</v>
      </c>
      <c r="I3519" t="s">
        <v>197</v>
      </c>
      <c r="J3519">
        <v>2715.2</v>
      </c>
      <c r="K3519">
        <v>2715.2</v>
      </c>
      <c r="L3519" t="s">
        <v>285</v>
      </c>
      <c r="M3519" t="s">
        <v>198</v>
      </c>
      <c r="N3519" t="s">
        <v>199</v>
      </c>
      <c r="O3519">
        <v>0</v>
      </c>
      <c r="P3519" t="s">
        <v>200</v>
      </c>
      <c r="Q3519">
        <v>57361</v>
      </c>
      <c r="R3519" t="s">
        <v>201</v>
      </c>
      <c r="S3519" t="s">
        <v>202</v>
      </c>
      <c r="T3519" t="s">
        <v>203</v>
      </c>
      <c r="U3519" t="s">
        <v>5263</v>
      </c>
      <c r="V3519" t="s">
        <v>5264</v>
      </c>
      <c r="W3519" t="s">
        <v>658</v>
      </c>
    </row>
    <row r="3520" spans="1:23" x14ac:dyDescent="0.25">
      <c r="A3520" s="15">
        <v>43393</v>
      </c>
      <c r="B3520" t="s">
        <v>285</v>
      </c>
      <c r="C3520" t="s">
        <v>208</v>
      </c>
      <c r="E3520" t="s">
        <v>195</v>
      </c>
      <c r="F3520">
        <v>149.1</v>
      </c>
      <c r="G3520">
        <v>149.1</v>
      </c>
      <c r="H3520" t="s">
        <v>196</v>
      </c>
      <c r="I3520" t="s">
        <v>197</v>
      </c>
      <c r="J3520">
        <v>149.1</v>
      </c>
      <c r="K3520">
        <v>149.1</v>
      </c>
      <c r="L3520" t="s">
        <v>285</v>
      </c>
      <c r="M3520" t="s">
        <v>198</v>
      </c>
      <c r="N3520" t="s">
        <v>199</v>
      </c>
      <c r="O3520">
        <v>0</v>
      </c>
      <c r="P3520" t="s">
        <v>200</v>
      </c>
      <c r="Q3520">
        <v>57437</v>
      </c>
      <c r="R3520" t="s">
        <v>201</v>
      </c>
      <c r="S3520" t="s">
        <v>202</v>
      </c>
      <c r="T3520" t="s">
        <v>203</v>
      </c>
      <c r="U3520" t="s">
        <v>5265</v>
      </c>
      <c r="V3520" t="s">
        <v>5266</v>
      </c>
      <c r="W3520" t="s">
        <v>658</v>
      </c>
    </row>
    <row r="3521" spans="1:23" x14ac:dyDescent="0.25">
      <c r="A3521" s="15">
        <v>43394</v>
      </c>
      <c r="B3521" t="s">
        <v>403</v>
      </c>
      <c r="C3521" t="s">
        <v>208</v>
      </c>
      <c r="E3521" t="s">
        <v>195</v>
      </c>
      <c r="F3521">
        <v>149</v>
      </c>
      <c r="G3521">
        <v>149</v>
      </c>
      <c r="H3521" t="s">
        <v>196</v>
      </c>
      <c r="I3521" t="s">
        <v>197</v>
      </c>
      <c r="J3521">
        <v>149</v>
      </c>
      <c r="K3521">
        <v>149</v>
      </c>
      <c r="L3521" t="s">
        <v>403</v>
      </c>
      <c r="M3521" t="s">
        <v>198</v>
      </c>
      <c r="N3521" t="s">
        <v>199</v>
      </c>
      <c r="O3521">
        <v>0</v>
      </c>
      <c r="P3521" t="s">
        <v>200</v>
      </c>
      <c r="Q3521">
        <v>56915</v>
      </c>
      <c r="R3521" t="s">
        <v>201</v>
      </c>
      <c r="S3521" t="s">
        <v>202</v>
      </c>
      <c r="T3521" t="s">
        <v>203</v>
      </c>
      <c r="U3521" t="s">
        <v>5267</v>
      </c>
      <c r="V3521" t="s">
        <v>5268</v>
      </c>
      <c r="W3521" t="s">
        <v>658</v>
      </c>
    </row>
    <row r="3522" spans="1:23" x14ac:dyDescent="0.25">
      <c r="A3522" s="15">
        <v>43395</v>
      </c>
      <c r="B3522" t="s">
        <v>632</v>
      </c>
      <c r="C3522" t="s">
        <v>212</v>
      </c>
      <c r="E3522" t="s">
        <v>195</v>
      </c>
      <c r="F3522">
        <v>52.64</v>
      </c>
      <c r="G3522">
        <v>52.64</v>
      </c>
      <c r="H3522" t="s">
        <v>196</v>
      </c>
      <c r="I3522" t="s">
        <v>197</v>
      </c>
      <c r="J3522">
        <v>52.64</v>
      </c>
      <c r="K3522">
        <v>52.64</v>
      </c>
      <c r="L3522" t="s">
        <v>632</v>
      </c>
      <c r="M3522" t="s">
        <v>198</v>
      </c>
      <c r="N3522" t="s">
        <v>199</v>
      </c>
      <c r="O3522">
        <v>0</v>
      </c>
      <c r="P3522" t="s">
        <v>200</v>
      </c>
      <c r="Q3522">
        <v>56938</v>
      </c>
      <c r="R3522" t="s">
        <v>201</v>
      </c>
      <c r="S3522" t="s">
        <v>202</v>
      </c>
      <c r="T3522" t="s">
        <v>203</v>
      </c>
      <c r="U3522" t="s">
        <v>5269</v>
      </c>
      <c r="V3522" t="s">
        <v>5270</v>
      </c>
      <c r="W3522" t="s">
        <v>658</v>
      </c>
    </row>
    <row r="3523" spans="1:23" x14ac:dyDescent="0.25">
      <c r="A3523" s="15">
        <v>43395</v>
      </c>
      <c r="B3523" t="s">
        <v>428</v>
      </c>
      <c r="C3523" t="s">
        <v>208</v>
      </c>
      <c r="E3523" t="s">
        <v>195</v>
      </c>
      <c r="F3523">
        <v>452</v>
      </c>
      <c r="G3523">
        <v>452</v>
      </c>
      <c r="H3523" t="s">
        <v>196</v>
      </c>
      <c r="I3523" t="s">
        <v>197</v>
      </c>
      <c r="J3523">
        <v>452</v>
      </c>
      <c r="K3523">
        <v>452</v>
      </c>
      <c r="L3523" t="s">
        <v>428</v>
      </c>
      <c r="M3523" t="s">
        <v>198</v>
      </c>
      <c r="N3523" t="s">
        <v>199</v>
      </c>
      <c r="O3523">
        <v>0</v>
      </c>
      <c r="P3523" t="s">
        <v>200</v>
      </c>
      <c r="Q3523">
        <v>57409</v>
      </c>
      <c r="R3523" t="s">
        <v>201</v>
      </c>
      <c r="S3523" t="s">
        <v>202</v>
      </c>
      <c r="T3523" t="s">
        <v>203</v>
      </c>
      <c r="U3523" t="s">
        <v>5271</v>
      </c>
      <c r="V3523" t="s">
        <v>5272</v>
      </c>
      <c r="W3523" t="s">
        <v>658</v>
      </c>
    </row>
    <row r="3524" spans="1:23" x14ac:dyDescent="0.25">
      <c r="A3524" s="15">
        <v>43395</v>
      </c>
      <c r="B3524" t="s">
        <v>428</v>
      </c>
      <c r="C3524" t="s">
        <v>211</v>
      </c>
      <c r="E3524" t="s">
        <v>195</v>
      </c>
      <c r="F3524">
        <v>452</v>
      </c>
      <c r="G3524">
        <v>452</v>
      </c>
      <c r="H3524" t="s">
        <v>196</v>
      </c>
      <c r="I3524" t="s">
        <v>197</v>
      </c>
      <c r="J3524">
        <v>452</v>
      </c>
      <c r="K3524">
        <v>452</v>
      </c>
      <c r="L3524" t="s">
        <v>428</v>
      </c>
      <c r="M3524" t="s">
        <v>198</v>
      </c>
      <c r="N3524" t="s">
        <v>199</v>
      </c>
      <c r="O3524">
        <v>0</v>
      </c>
      <c r="P3524" t="s">
        <v>200</v>
      </c>
      <c r="Q3524">
        <v>57409</v>
      </c>
      <c r="R3524" t="s">
        <v>201</v>
      </c>
      <c r="S3524" t="s">
        <v>202</v>
      </c>
      <c r="T3524" t="s">
        <v>203</v>
      </c>
      <c r="U3524" t="s">
        <v>5271</v>
      </c>
      <c r="V3524" t="s">
        <v>5272</v>
      </c>
      <c r="W3524" t="s">
        <v>658</v>
      </c>
    </row>
    <row r="3525" spans="1:23" x14ac:dyDescent="0.25">
      <c r="A3525" s="15">
        <v>43395</v>
      </c>
      <c r="B3525" t="s">
        <v>428</v>
      </c>
      <c r="C3525" t="s">
        <v>212</v>
      </c>
      <c r="E3525" t="s">
        <v>195</v>
      </c>
      <c r="F3525">
        <v>467</v>
      </c>
      <c r="G3525">
        <v>467</v>
      </c>
      <c r="H3525" t="s">
        <v>196</v>
      </c>
      <c r="I3525" t="s">
        <v>197</v>
      </c>
      <c r="J3525">
        <v>467</v>
      </c>
      <c r="K3525">
        <v>467</v>
      </c>
      <c r="L3525" t="s">
        <v>428</v>
      </c>
      <c r="M3525" t="s">
        <v>198</v>
      </c>
      <c r="N3525" t="s">
        <v>199</v>
      </c>
      <c r="O3525">
        <v>0</v>
      </c>
      <c r="P3525" t="s">
        <v>200</v>
      </c>
      <c r="Q3525">
        <v>57409</v>
      </c>
      <c r="R3525" t="s">
        <v>201</v>
      </c>
      <c r="S3525" t="s">
        <v>202</v>
      </c>
      <c r="T3525" t="s">
        <v>203</v>
      </c>
      <c r="U3525" t="s">
        <v>5271</v>
      </c>
      <c r="V3525" t="s">
        <v>5272</v>
      </c>
      <c r="W3525" t="s">
        <v>658</v>
      </c>
    </row>
    <row r="3526" spans="1:23" x14ac:dyDescent="0.25">
      <c r="A3526" s="15">
        <v>43395</v>
      </c>
      <c r="B3526" t="s">
        <v>228</v>
      </c>
      <c r="C3526" t="s">
        <v>208</v>
      </c>
      <c r="E3526" t="s">
        <v>195</v>
      </c>
      <c r="F3526">
        <v>-51.9</v>
      </c>
      <c r="G3526">
        <v>51.9</v>
      </c>
      <c r="H3526" t="s">
        <v>217</v>
      </c>
      <c r="I3526" t="s">
        <v>218</v>
      </c>
      <c r="J3526">
        <v>51.9</v>
      </c>
      <c r="K3526">
        <v>-51.9</v>
      </c>
      <c r="L3526" t="s">
        <v>228</v>
      </c>
      <c r="M3526" t="s">
        <v>198</v>
      </c>
      <c r="N3526" t="s">
        <v>199</v>
      </c>
      <c r="O3526">
        <v>0</v>
      </c>
      <c r="P3526" t="s">
        <v>200</v>
      </c>
      <c r="Q3526">
        <v>57443</v>
      </c>
      <c r="R3526" t="s">
        <v>201</v>
      </c>
      <c r="S3526" t="s">
        <v>202</v>
      </c>
      <c r="T3526" t="s">
        <v>203</v>
      </c>
      <c r="U3526" t="s">
        <v>5273</v>
      </c>
      <c r="V3526" t="s">
        <v>5274</v>
      </c>
      <c r="W3526" t="s">
        <v>658</v>
      </c>
    </row>
    <row r="3527" spans="1:23" x14ac:dyDescent="0.25">
      <c r="A3527" s="15">
        <v>43396</v>
      </c>
      <c r="B3527" t="s">
        <v>213</v>
      </c>
      <c r="C3527" t="s">
        <v>207</v>
      </c>
      <c r="E3527" t="s">
        <v>195</v>
      </c>
      <c r="F3527">
        <v>67.3</v>
      </c>
      <c r="G3527">
        <v>67.3</v>
      </c>
      <c r="H3527" t="s">
        <v>196</v>
      </c>
      <c r="I3527" t="s">
        <v>197</v>
      </c>
      <c r="J3527">
        <v>67.3</v>
      </c>
      <c r="K3527">
        <v>67.3</v>
      </c>
      <c r="L3527" t="s">
        <v>213</v>
      </c>
      <c r="M3527" t="s">
        <v>198</v>
      </c>
      <c r="N3527" t="s">
        <v>1128</v>
      </c>
      <c r="O3527">
        <v>0</v>
      </c>
      <c r="P3527" t="s">
        <v>200</v>
      </c>
      <c r="Q3527">
        <v>56911</v>
      </c>
      <c r="R3527" t="s">
        <v>201</v>
      </c>
      <c r="S3527" t="s">
        <v>202</v>
      </c>
      <c r="T3527" t="s">
        <v>203</v>
      </c>
      <c r="U3527" t="s">
        <v>5275</v>
      </c>
      <c r="V3527" t="s">
        <v>5276</v>
      </c>
      <c r="W3527" t="s">
        <v>658</v>
      </c>
    </row>
    <row r="3528" spans="1:23" x14ac:dyDescent="0.25">
      <c r="A3528" s="15">
        <v>43396</v>
      </c>
      <c r="B3528" t="s">
        <v>225</v>
      </c>
      <c r="C3528" t="s">
        <v>194</v>
      </c>
      <c r="E3528" t="s">
        <v>195</v>
      </c>
      <c r="F3528">
        <v>308</v>
      </c>
      <c r="G3528">
        <v>308</v>
      </c>
      <c r="H3528" t="s">
        <v>196</v>
      </c>
      <c r="I3528" t="s">
        <v>197</v>
      </c>
      <c r="J3528">
        <v>308</v>
      </c>
      <c r="K3528">
        <v>308</v>
      </c>
      <c r="L3528" t="s">
        <v>225</v>
      </c>
      <c r="M3528" t="s">
        <v>198</v>
      </c>
      <c r="N3528" t="s">
        <v>199</v>
      </c>
      <c r="O3528">
        <v>0</v>
      </c>
      <c r="P3528" t="s">
        <v>200</v>
      </c>
      <c r="Q3528">
        <v>56936</v>
      </c>
      <c r="R3528" t="s">
        <v>201</v>
      </c>
      <c r="S3528" t="s">
        <v>202</v>
      </c>
      <c r="T3528" t="s">
        <v>203</v>
      </c>
      <c r="U3528" t="s">
        <v>5277</v>
      </c>
      <c r="V3528" t="s">
        <v>5278</v>
      </c>
      <c r="W3528" t="s">
        <v>658</v>
      </c>
    </row>
    <row r="3529" spans="1:23" x14ac:dyDescent="0.25">
      <c r="A3529" s="15">
        <v>43396</v>
      </c>
      <c r="B3529" t="s">
        <v>544</v>
      </c>
      <c r="C3529" t="s">
        <v>208</v>
      </c>
      <c r="E3529" t="s">
        <v>195</v>
      </c>
      <c r="F3529">
        <v>50.7</v>
      </c>
      <c r="G3529">
        <v>50.7</v>
      </c>
      <c r="H3529" t="s">
        <v>196</v>
      </c>
      <c r="I3529" t="s">
        <v>197</v>
      </c>
      <c r="J3529">
        <v>50.7</v>
      </c>
      <c r="K3529">
        <v>50.7</v>
      </c>
      <c r="L3529" t="s">
        <v>544</v>
      </c>
      <c r="M3529" t="s">
        <v>198</v>
      </c>
      <c r="N3529" t="s">
        <v>199</v>
      </c>
      <c r="O3529">
        <v>0</v>
      </c>
      <c r="P3529" t="s">
        <v>200</v>
      </c>
      <c r="Q3529">
        <v>56946</v>
      </c>
      <c r="R3529" t="s">
        <v>201</v>
      </c>
      <c r="S3529" t="s">
        <v>202</v>
      </c>
      <c r="T3529" t="s">
        <v>203</v>
      </c>
      <c r="U3529" t="s">
        <v>5279</v>
      </c>
      <c r="V3529" t="s">
        <v>5280</v>
      </c>
      <c r="W3529" t="s">
        <v>658</v>
      </c>
    </row>
    <row r="3530" spans="1:23" x14ac:dyDescent="0.25">
      <c r="A3530" s="15">
        <v>43396</v>
      </c>
      <c r="B3530" t="s">
        <v>860</v>
      </c>
      <c r="C3530" t="s">
        <v>208</v>
      </c>
      <c r="E3530" t="s">
        <v>195</v>
      </c>
      <c r="F3530">
        <v>6.8</v>
      </c>
      <c r="G3530">
        <v>6.8</v>
      </c>
      <c r="H3530" t="s">
        <v>196</v>
      </c>
      <c r="I3530" t="s">
        <v>197</v>
      </c>
      <c r="J3530">
        <v>6.8</v>
      </c>
      <c r="K3530">
        <v>6.8</v>
      </c>
      <c r="L3530" t="s">
        <v>860</v>
      </c>
      <c r="M3530" t="s">
        <v>198</v>
      </c>
      <c r="N3530" t="s">
        <v>199</v>
      </c>
      <c r="O3530">
        <v>0</v>
      </c>
      <c r="P3530" t="s">
        <v>200</v>
      </c>
      <c r="Q3530">
        <v>56947</v>
      </c>
      <c r="R3530" t="s">
        <v>201</v>
      </c>
      <c r="S3530" t="s">
        <v>202</v>
      </c>
      <c r="T3530" t="s">
        <v>203</v>
      </c>
      <c r="U3530" t="s">
        <v>5279</v>
      </c>
      <c r="V3530" t="s">
        <v>5281</v>
      </c>
      <c r="W3530" t="s">
        <v>658</v>
      </c>
    </row>
    <row r="3531" spans="1:23" x14ac:dyDescent="0.25">
      <c r="A3531" s="15">
        <v>43397</v>
      </c>
      <c r="B3531" t="s">
        <v>225</v>
      </c>
      <c r="C3531" t="s">
        <v>194</v>
      </c>
      <c r="E3531" t="s">
        <v>195</v>
      </c>
      <c r="F3531">
        <v>36.04</v>
      </c>
      <c r="G3531">
        <v>36.04</v>
      </c>
      <c r="H3531" t="s">
        <v>196</v>
      </c>
      <c r="I3531" t="s">
        <v>197</v>
      </c>
      <c r="J3531">
        <v>36.04</v>
      </c>
      <c r="K3531">
        <v>36.04</v>
      </c>
      <c r="L3531" t="s">
        <v>225</v>
      </c>
      <c r="M3531" t="s">
        <v>198</v>
      </c>
      <c r="N3531" t="s">
        <v>199</v>
      </c>
      <c r="O3531">
        <v>0</v>
      </c>
      <c r="P3531" t="s">
        <v>200</v>
      </c>
      <c r="Q3531">
        <v>56935</v>
      </c>
      <c r="R3531" t="s">
        <v>201</v>
      </c>
      <c r="S3531" t="s">
        <v>202</v>
      </c>
      <c r="T3531" t="s">
        <v>203</v>
      </c>
      <c r="U3531" t="s">
        <v>5282</v>
      </c>
      <c r="V3531" t="s">
        <v>5283</v>
      </c>
      <c r="W3531" t="s">
        <v>658</v>
      </c>
    </row>
    <row r="3532" spans="1:23" x14ac:dyDescent="0.25">
      <c r="A3532" s="15">
        <v>43397</v>
      </c>
      <c r="B3532" t="s">
        <v>216</v>
      </c>
      <c r="C3532" t="s">
        <v>212</v>
      </c>
      <c r="E3532" t="s">
        <v>195</v>
      </c>
      <c r="F3532">
        <v>61.27</v>
      </c>
      <c r="G3532">
        <v>61.27</v>
      </c>
      <c r="H3532" t="s">
        <v>196</v>
      </c>
      <c r="I3532" t="s">
        <v>197</v>
      </c>
      <c r="J3532">
        <v>61.27</v>
      </c>
      <c r="K3532">
        <v>61.27</v>
      </c>
      <c r="L3532" t="s">
        <v>216</v>
      </c>
      <c r="M3532" t="s">
        <v>198</v>
      </c>
      <c r="N3532" t="s">
        <v>199</v>
      </c>
      <c r="O3532">
        <v>0</v>
      </c>
      <c r="P3532" t="s">
        <v>200</v>
      </c>
      <c r="Q3532">
        <v>56943</v>
      </c>
      <c r="R3532" t="s">
        <v>201</v>
      </c>
      <c r="S3532" t="s">
        <v>202</v>
      </c>
      <c r="T3532" t="s">
        <v>203</v>
      </c>
      <c r="U3532" t="s">
        <v>5284</v>
      </c>
      <c r="V3532" t="s">
        <v>5285</v>
      </c>
      <c r="W3532" t="s">
        <v>658</v>
      </c>
    </row>
    <row r="3533" spans="1:23" x14ac:dyDescent="0.25">
      <c r="A3533" s="15">
        <v>43397</v>
      </c>
      <c r="B3533" t="s">
        <v>216</v>
      </c>
      <c r="C3533" t="s">
        <v>212</v>
      </c>
      <c r="E3533" t="s">
        <v>195</v>
      </c>
      <c r="F3533">
        <v>47.54</v>
      </c>
      <c r="G3533">
        <v>47.54</v>
      </c>
      <c r="H3533" t="s">
        <v>196</v>
      </c>
      <c r="I3533" t="s">
        <v>197</v>
      </c>
      <c r="J3533">
        <v>47.54</v>
      </c>
      <c r="K3533">
        <v>47.54</v>
      </c>
      <c r="L3533" t="s">
        <v>216</v>
      </c>
      <c r="M3533" t="s">
        <v>198</v>
      </c>
      <c r="N3533" t="s">
        <v>199</v>
      </c>
      <c r="O3533">
        <v>0</v>
      </c>
      <c r="P3533" t="s">
        <v>200</v>
      </c>
      <c r="Q3533">
        <v>56944</v>
      </c>
      <c r="R3533" t="s">
        <v>201</v>
      </c>
      <c r="S3533" t="s">
        <v>202</v>
      </c>
      <c r="T3533" t="s">
        <v>203</v>
      </c>
      <c r="U3533" t="s">
        <v>5284</v>
      </c>
      <c r="V3533" t="s">
        <v>5286</v>
      </c>
      <c r="W3533" t="s">
        <v>658</v>
      </c>
    </row>
    <row r="3534" spans="1:23" x14ac:dyDescent="0.25">
      <c r="A3534" s="15">
        <v>43397</v>
      </c>
      <c r="B3534" t="s">
        <v>225</v>
      </c>
      <c r="C3534" t="s">
        <v>194</v>
      </c>
      <c r="E3534" t="s">
        <v>195</v>
      </c>
      <c r="F3534">
        <v>-93.12</v>
      </c>
      <c r="G3534">
        <v>93.12</v>
      </c>
      <c r="H3534" t="s">
        <v>217</v>
      </c>
      <c r="I3534" t="s">
        <v>218</v>
      </c>
      <c r="J3534">
        <v>93.12</v>
      </c>
      <c r="K3534">
        <v>-93.12</v>
      </c>
      <c r="L3534" t="s">
        <v>225</v>
      </c>
      <c r="M3534" t="s">
        <v>198</v>
      </c>
      <c r="N3534" t="s">
        <v>199</v>
      </c>
      <c r="O3534">
        <v>0</v>
      </c>
      <c r="P3534" t="s">
        <v>200</v>
      </c>
      <c r="Q3534">
        <v>56980</v>
      </c>
      <c r="R3534" t="s">
        <v>201</v>
      </c>
      <c r="S3534" t="s">
        <v>202</v>
      </c>
      <c r="T3534" t="s">
        <v>203</v>
      </c>
      <c r="U3534" t="s">
        <v>5287</v>
      </c>
      <c r="V3534" t="s">
        <v>5288</v>
      </c>
      <c r="W3534" t="s">
        <v>658</v>
      </c>
    </row>
    <row r="3535" spans="1:23" x14ac:dyDescent="0.25">
      <c r="A3535" s="15">
        <v>43397</v>
      </c>
      <c r="B3535" t="s">
        <v>225</v>
      </c>
      <c r="C3535" t="s">
        <v>194</v>
      </c>
      <c r="E3535" t="s">
        <v>195</v>
      </c>
      <c r="F3535">
        <v>-220</v>
      </c>
      <c r="G3535">
        <v>220</v>
      </c>
      <c r="H3535" t="s">
        <v>217</v>
      </c>
      <c r="I3535" t="s">
        <v>218</v>
      </c>
      <c r="J3535">
        <v>220</v>
      </c>
      <c r="K3535">
        <v>-220</v>
      </c>
      <c r="L3535" t="s">
        <v>225</v>
      </c>
      <c r="M3535" t="s">
        <v>198</v>
      </c>
      <c r="N3535" t="s">
        <v>199</v>
      </c>
      <c r="O3535">
        <v>0</v>
      </c>
      <c r="P3535" t="s">
        <v>200</v>
      </c>
      <c r="Q3535">
        <v>56981</v>
      </c>
      <c r="R3535" t="s">
        <v>201</v>
      </c>
      <c r="S3535" t="s">
        <v>202</v>
      </c>
      <c r="T3535" t="s">
        <v>203</v>
      </c>
      <c r="U3535" t="s">
        <v>5289</v>
      </c>
      <c r="V3535" t="s">
        <v>5290</v>
      </c>
      <c r="W3535" t="s">
        <v>658</v>
      </c>
    </row>
    <row r="3536" spans="1:23" x14ac:dyDescent="0.25">
      <c r="A3536" s="15">
        <v>43398</v>
      </c>
      <c r="B3536" t="s">
        <v>225</v>
      </c>
      <c r="C3536" t="s">
        <v>194</v>
      </c>
      <c r="E3536" t="s">
        <v>195</v>
      </c>
      <c r="F3536">
        <v>155.96</v>
      </c>
      <c r="G3536">
        <v>155.96</v>
      </c>
      <c r="H3536" t="s">
        <v>196</v>
      </c>
      <c r="I3536" t="s">
        <v>197</v>
      </c>
      <c r="J3536">
        <v>155.96</v>
      </c>
      <c r="K3536">
        <v>155.96</v>
      </c>
      <c r="L3536" t="s">
        <v>225</v>
      </c>
      <c r="M3536" t="s">
        <v>198</v>
      </c>
      <c r="N3536" t="s">
        <v>199</v>
      </c>
      <c r="O3536">
        <v>0</v>
      </c>
      <c r="P3536" t="s">
        <v>200</v>
      </c>
      <c r="Q3536">
        <v>56932</v>
      </c>
      <c r="R3536" t="s">
        <v>201</v>
      </c>
      <c r="S3536" t="s">
        <v>202</v>
      </c>
      <c r="T3536" t="s">
        <v>203</v>
      </c>
      <c r="U3536" t="s">
        <v>5291</v>
      </c>
      <c r="V3536" t="s">
        <v>5292</v>
      </c>
      <c r="W3536" t="s">
        <v>658</v>
      </c>
    </row>
    <row r="3537" spans="1:23" x14ac:dyDescent="0.25">
      <c r="A3537" s="15">
        <v>43398</v>
      </c>
      <c r="B3537" t="s">
        <v>225</v>
      </c>
      <c r="C3537" t="s">
        <v>194</v>
      </c>
      <c r="E3537" t="s">
        <v>195</v>
      </c>
      <c r="F3537">
        <v>364.65</v>
      </c>
      <c r="G3537">
        <v>364.65</v>
      </c>
      <c r="H3537" t="s">
        <v>196</v>
      </c>
      <c r="I3537" t="s">
        <v>197</v>
      </c>
      <c r="J3537">
        <v>364.65</v>
      </c>
      <c r="K3537">
        <v>364.65</v>
      </c>
      <c r="L3537" t="s">
        <v>225</v>
      </c>
      <c r="M3537" t="s">
        <v>198</v>
      </c>
      <c r="N3537" t="s">
        <v>199</v>
      </c>
      <c r="O3537">
        <v>0</v>
      </c>
      <c r="P3537" t="s">
        <v>200</v>
      </c>
      <c r="Q3537">
        <v>56934</v>
      </c>
      <c r="R3537" t="s">
        <v>201</v>
      </c>
      <c r="S3537" t="s">
        <v>202</v>
      </c>
      <c r="T3537" t="s">
        <v>203</v>
      </c>
      <c r="U3537" t="s">
        <v>5293</v>
      </c>
      <c r="V3537" t="s">
        <v>5294</v>
      </c>
      <c r="W3537" t="s">
        <v>658</v>
      </c>
    </row>
    <row r="3538" spans="1:23" x14ac:dyDescent="0.25">
      <c r="A3538" s="15">
        <v>43398</v>
      </c>
      <c r="B3538" t="s">
        <v>216</v>
      </c>
      <c r="C3538" t="s">
        <v>194</v>
      </c>
      <c r="E3538" t="s">
        <v>195</v>
      </c>
      <c r="F3538">
        <v>755.27</v>
      </c>
      <c r="G3538">
        <v>755.27</v>
      </c>
      <c r="H3538" t="s">
        <v>196</v>
      </c>
      <c r="I3538" t="s">
        <v>197</v>
      </c>
      <c r="J3538">
        <v>755.27</v>
      </c>
      <c r="K3538">
        <v>755.27</v>
      </c>
      <c r="L3538" t="s">
        <v>216</v>
      </c>
      <c r="M3538" t="s">
        <v>198</v>
      </c>
      <c r="N3538" t="s">
        <v>199</v>
      </c>
      <c r="O3538">
        <v>0</v>
      </c>
      <c r="P3538" t="s">
        <v>200</v>
      </c>
      <c r="Q3538">
        <v>56945</v>
      </c>
      <c r="R3538" t="s">
        <v>201</v>
      </c>
      <c r="S3538" t="s">
        <v>202</v>
      </c>
      <c r="T3538" t="s">
        <v>203</v>
      </c>
      <c r="U3538" t="s">
        <v>5295</v>
      </c>
      <c r="V3538" t="s">
        <v>5296</v>
      </c>
      <c r="W3538" t="s">
        <v>658</v>
      </c>
    </row>
    <row r="3539" spans="1:23" x14ac:dyDescent="0.25">
      <c r="A3539" s="15">
        <v>43398</v>
      </c>
      <c r="B3539" t="s">
        <v>310</v>
      </c>
      <c r="C3539" t="s">
        <v>194</v>
      </c>
      <c r="E3539" t="s">
        <v>195</v>
      </c>
      <c r="F3539">
        <v>0.01</v>
      </c>
      <c r="G3539">
        <v>0.01</v>
      </c>
      <c r="H3539" t="s">
        <v>196</v>
      </c>
      <c r="I3539" t="s">
        <v>197</v>
      </c>
      <c r="J3539">
        <v>0.01</v>
      </c>
      <c r="K3539">
        <v>0.01</v>
      </c>
      <c r="L3539" t="s">
        <v>310</v>
      </c>
      <c r="M3539" t="s">
        <v>198</v>
      </c>
      <c r="N3539" t="s">
        <v>307</v>
      </c>
      <c r="O3539">
        <v>0</v>
      </c>
      <c r="P3539" t="s">
        <v>200</v>
      </c>
      <c r="Q3539">
        <v>56961</v>
      </c>
      <c r="R3539" t="s">
        <v>201</v>
      </c>
      <c r="S3539" t="s">
        <v>202</v>
      </c>
      <c r="T3539" t="s">
        <v>203</v>
      </c>
      <c r="U3539" t="s">
        <v>5297</v>
      </c>
      <c r="V3539" t="s">
        <v>5298</v>
      </c>
      <c r="W3539" t="s">
        <v>658</v>
      </c>
    </row>
    <row r="3540" spans="1:23" x14ac:dyDescent="0.25">
      <c r="A3540" s="15">
        <v>43398</v>
      </c>
      <c r="B3540" t="s">
        <v>225</v>
      </c>
      <c r="C3540" t="s">
        <v>194</v>
      </c>
      <c r="E3540" t="s">
        <v>195</v>
      </c>
      <c r="F3540">
        <v>17.5</v>
      </c>
      <c r="G3540">
        <v>17.5</v>
      </c>
      <c r="H3540" t="s">
        <v>196</v>
      </c>
      <c r="I3540" t="s">
        <v>197</v>
      </c>
      <c r="J3540">
        <v>17.5</v>
      </c>
      <c r="K3540">
        <v>17.5</v>
      </c>
      <c r="L3540" t="s">
        <v>225</v>
      </c>
      <c r="M3540" t="s">
        <v>198</v>
      </c>
      <c r="N3540" t="s">
        <v>199</v>
      </c>
      <c r="O3540">
        <v>0</v>
      </c>
      <c r="P3540" t="s">
        <v>200</v>
      </c>
      <c r="Q3540">
        <v>56978</v>
      </c>
      <c r="R3540" t="s">
        <v>201</v>
      </c>
      <c r="S3540" t="s">
        <v>202</v>
      </c>
      <c r="T3540" t="s">
        <v>203</v>
      </c>
      <c r="U3540" t="s">
        <v>5299</v>
      </c>
      <c r="V3540" t="s">
        <v>5300</v>
      </c>
      <c r="W3540" t="s">
        <v>658</v>
      </c>
    </row>
    <row r="3541" spans="1:23" x14ac:dyDescent="0.25">
      <c r="A3541" s="15">
        <v>43398</v>
      </c>
      <c r="B3541" t="s">
        <v>428</v>
      </c>
      <c r="C3541" t="s">
        <v>208</v>
      </c>
      <c r="E3541" t="s">
        <v>195</v>
      </c>
      <c r="F3541">
        <v>5.82</v>
      </c>
      <c r="G3541">
        <v>5.82</v>
      </c>
      <c r="H3541" t="s">
        <v>196</v>
      </c>
      <c r="I3541" t="s">
        <v>197</v>
      </c>
      <c r="J3541">
        <v>5.82</v>
      </c>
      <c r="K3541">
        <v>5.82</v>
      </c>
      <c r="L3541" t="s">
        <v>428</v>
      </c>
      <c r="M3541" t="s">
        <v>198</v>
      </c>
      <c r="N3541" t="s">
        <v>307</v>
      </c>
      <c r="O3541">
        <v>0</v>
      </c>
      <c r="P3541" t="s">
        <v>200</v>
      </c>
      <c r="Q3541">
        <v>57426</v>
      </c>
      <c r="R3541" t="s">
        <v>201</v>
      </c>
      <c r="S3541" t="s">
        <v>202</v>
      </c>
      <c r="T3541" t="s">
        <v>203</v>
      </c>
      <c r="U3541" t="s">
        <v>5301</v>
      </c>
      <c r="V3541" t="s">
        <v>5302</v>
      </c>
      <c r="W3541" t="s">
        <v>658</v>
      </c>
    </row>
    <row r="3542" spans="1:23" x14ac:dyDescent="0.25">
      <c r="A3542" s="15">
        <v>43399</v>
      </c>
      <c r="B3542" t="s">
        <v>225</v>
      </c>
      <c r="C3542" t="s">
        <v>194</v>
      </c>
      <c r="E3542" t="s">
        <v>195</v>
      </c>
      <c r="F3542">
        <v>39.78</v>
      </c>
      <c r="G3542">
        <v>39.78</v>
      </c>
      <c r="H3542" t="s">
        <v>196</v>
      </c>
      <c r="I3542" t="s">
        <v>197</v>
      </c>
      <c r="J3542">
        <v>39.78</v>
      </c>
      <c r="K3542">
        <v>39.78</v>
      </c>
      <c r="L3542" t="s">
        <v>225</v>
      </c>
      <c r="M3542" t="s">
        <v>198</v>
      </c>
      <c r="N3542" t="s">
        <v>199</v>
      </c>
      <c r="O3542">
        <v>0</v>
      </c>
      <c r="P3542" t="s">
        <v>200</v>
      </c>
      <c r="Q3542">
        <v>56933</v>
      </c>
      <c r="R3542" t="s">
        <v>201</v>
      </c>
      <c r="S3542" t="s">
        <v>202</v>
      </c>
      <c r="T3542" t="s">
        <v>203</v>
      </c>
      <c r="U3542" t="s">
        <v>5303</v>
      </c>
      <c r="V3542" t="s">
        <v>5304</v>
      </c>
      <c r="W3542" t="s">
        <v>658</v>
      </c>
    </row>
    <row r="3543" spans="1:23" x14ac:dyDescent="0.25">
      <c r="A3543" s="15">
        <v>43399</v>
      </c>
      <c r="B3543" t="s">
        <v>225</v>
      </c>
      <c r="C3543" t="s">
        <v>194</v>
      </c>
      <c r="E3543" t="s">
        <v>195</v>
      </c>
      <c r="F3543">
        <v>89.17</v>
      </c>
      <c r="G3543">
        <v>89.17</v>
      </c>
      <c r="H3543" t="s">
        <v>196</v>
      </c>
      <c r="I3543" t="s">
        <v>197</v>
      </c>
      <c r="J3543">
        <v>89.17</v>
      </c>
      <c r="K3543">
        <v>89.17</v>
      </c>
      <c r="L3543" t="s">
        <v>225</v>
      </c>
      <c r="M3543" t="s">
        <v>198</v>
      </c>
      <c r="N3543" t="s">
        <v>199</v>
      </c>
      <c r="O3543">
        <v>0</v>
      </c>
      <c r="P3543" t="s">
        <v>200</v>
      </c>
      <c r="Q3543">
        <v>56975</v>
      </c>
      <c r="R3543" t="s">
        <v>201</v>
      </c>
      <c r="S3543" t="s">
        <v>202</v>
      </c>
      <c r="T3543" t="s">
        <v>203</v>
      </c>
      <c r="U3543" t="s">
        <v>5305</v>
      </c>
      <c r="V3543" t="s">
        <v>5306</v>
      </c>
      <c r="W3543" t="s">
        <v>658</v>
      </c>
    </row>
    <row r="3544" spans="1:23" x14ac:dyDescent="0.25">
      <c r="A3544" s="15">
        <v>43399</v>
      </c>
      <c r="B3544" t="s">
        <v>225</v>
      </c>
      <c r="C3544" t="s">
        <v>194</v>
      </c>
      <c r="E3544" t="s">
        <v>195</v>
      </c>
      <c r="F3544">
        <v>41</v>
      </c>
      <c r="G3544">
        <v>41</v>
      </c>
      <c r="H3544" t="s">
        <v>196</v>
      </c>
      <c r="I3544" t="s">
        <v>197</v>
      </c>
      <c r="J3544">
        <v>41</v>
      </c>
      <c r="K3544">
        <v>41</v>
      </c>
      <c r="L3544" t="s">
        <v>225</v>
      </c>
      <c r="M3544" t="s">
        <v>198</v>
      </c>
      <c r="N3544" t="s">
        <v>199</v>
      </c>
      <c r="O3544">
        <v>0</v>
      </c>
      <c r="P3544" t="s">
        <v>200</v>
      </c>
      <c r="Q3544">
        <v>56977</v>
      </c>
      <c r="R3544" t="s">
        <v>201</v>
      </c>
      <c r="S3544" t="s">
        <v>202</v>
      </c>
      <c r="T3544" t="s">
        <v>203</v>
      </c>
      <c r="U3544" t="s">
        <v>5307</v>
      </c>
      <c r="V3544" t="s">
        <v>5308</v>
      </c>
      <c r="W3544" t="s">
        <v>658</v>
      </c>
    </row>
    <row r="3545" spans="1:23" x14ac:dyDescent="0.25">
      <c r="A3545" s="15">
        <v>43399</v>
      </c>
      <c r="B3545" t="s">
        <v>225</v>
      </c>
      <c r="C3545" t="s">
        <v>194</v>
      </c>
      <c r="E3545" t="s">
        <v>195</v>
      </c>
      <c r="F3545">
        <v>226.61</v>
      </c>
      <c r="G3545">
        <v>226.61</v>
      </c>
      <c r="H3545" t="s">
        <v>196</v>
      </c>
      <c r="I3545" t="s">
        <v>197</v>
      </c>
      <c r="J3545">
        <v>226.61</v>
      </c>
      <c r="K3545">
        <v>226.61</v>
      </c>
      <c r="L3545" t="s">
        <v>225</v>
      </c>
      <c r="M3545" t="s">
        <v>198</v>
      </c>
      <c r="N3545" t="s">
        <v>199</v>
      </c>
      <c r="O3545">
        <v>0</v>
      </c>
      <c r="P3545" t="s">
        <v>200</v>
      </c>
      <c r="Q3545">
        <v>56979</v>
      </c>
      <c r="R3545" t="s">
        <v>201</v>
      </c>
      <c r="S3545" t="s">
        <v>202</v>
      </c>
      <c r="T3545" t="s">
        <v>203</v>
      </c>
      <c r="U3545" t="s">
        <v>5309</v>
      </c>
      <c r="V3545" t="s">
        <v>5310</v>
      </c>
      <c r="W3545" t="s">
        <v>658</v>
      </c>
    </row>
    <row r="3546" spans="1:23" x14ac:dyDescent="0.25">
      <c r="A3546" s="15">
        <v>43399</v>
      </c>
      <c r="B3546" t="s">
        <v>216</v>
      </c>
      <c r="C3546" t="s">
        <v>249</v>
      </c>
      <c r="E3546" t="s">
        <v>195</v>
      </c>
      <c r="F3546">
        <v>179.94</v>
      </c>
      <c r="G3546">
        <v>179.94</v>
      </c>
      <c r="H3546" t="s">
        <v>196</v>
      </c>
      <c r="I3546" t="s">
        <v>197</v>
      </c>
      <c r="J3546">
        <v>179.94</v>
      </c>
      <c r="K3546">
        <v>179.94</v>
      </c>
      <c r="L3546" t="s">
        <v>216</v>
      </c>
      <c r="M3546" t="s">
        <v>198</v>
      </c>
      <c r="N3546" t="s">
        <v>199</v>
      </c>
      <c r="O3546">
        <v>0</v>
      </c>
      <c r="P3546" t="s">
        <v>200</v>
      </c>
      <c r="Q3546">
        <v>56982</v>
      </c>
      <c r="R3546" t="s">
        <v>201</v>
      </c>
      <c r="S3546" t="s">
        <v>202</v>
      </c>
      <c r="T3546" t="s">
        <v>203</v>
      </c>
      <c r="U3546" t="s">
        <v>5311</v>
      </c>
      <c r="V3546" t="s">
        <v>5312</v>
      </c>
      <c r="W3546" t="s">
        <v>658</v>
      </c>
    </row>
    <row r="3547" spans="1:23" x14ac:dyDescent="0.25">
      <c r="A3547" s="15">
        <v>43399</v>
      </c>
      <c r="B3547" t="s">
        <v>216</v>
      </c>
      <c r="C3547" t="s">
        <v>249</v>
      </c>
      <c r="E3547" t="s">
        <v>195</v>
      </c>
      <c r="F3547">
        <v>36.58</v>
      </c>
      <c r="G3547">
        <v>36.58</v>
      </c>
      <c r="H3547" t="s">
        <v>196</v>
      </c>
      <c r="I3547" t="s">
        <v>197</v>
      </c>
      <c r="J3547">
        <v>36.58</v>
      </c>
      <c r="K3547">
        <v>36.58</v>
      </c>
      <c r="L3547" t="s">
        <v>216</v>
      </c>
      <c r="M3547" t="s">
        <v>198</v>
      </c>
      <c r="N3547" t="s">
        <v>199</v>
      </c>
      <c r="O3547">
        <v>0</v>
      </c>
      <c r="P3547" t="s">
        <v>200</v>
      </c>
      <c r="Q3547">
        <v>56983</v>
      </c>
      <c r="R3547" t="s">
        <v>201</v>
      </c>
      <c r="S3547" t="s">
        <v>202</v>
      </c>
      <c r="T3547" t="s">
        <v>203</v>
      </c>
      <c r="U3547" t="s">
        <v>5311</v>
      </c>
      <c r="V3547" t="s">
        <v>5313</v>
      </c>
      <c r="W3547" t="s">
        <v>658</v>
      </c>
    </row>
    <row r="3548" spans="1:23" x14ac:dyDescent="0.25">
      <c r="A3548" s="15">
        <v>43399</v>
      </c>
      <c r="B3548" t="s">
        <v>228</v>
      </c>
      <c r="C3548" t="s">
        <v>208</v>
      </c>
      <c r="E3548" t="s">
        <v>195</v>
      </c>
      <c r="F3548">
        <v>92.22</v>
      </c>
      <c r="G3548">
        <v>92.22</v>
      </c>
      <c r="H3548" t="s">
        <v>196</v>
      </c>
      <c r="I3548" t="s">
        <v>197</v>
      </c>
      <c r="J3548">
        <v>92.22</v>
      </c>
      <c r="K3548">
        <v>92.22</v>
      </c>
      <c r="L3548" t="s">
        <v>228</v>
      </c>
      <c r="M3548" t="s">
        <v>198</v>
      </c>
      <c r="N3548" t="s">
        <v>199</v>
      </c>
      <c r="O3548">
        <v>0</v>
      </c>
      <c r="P3548" t="s">
        <v>200</v>
      </c>
      <c r="Q3548">
        <v>57408</v>
      </c>
      <c r="R3548" t="s">
        <v>201</v>
      </c>
      <c r="S3548" t="s">
        <v>202</v>
      </c>
      <c r="T3548" t="s">
        <v>203</v>
      </c>
      <c r="U3548" t="s">
        <v>5314</v>
      </c>
      <c r="V3548" t="s">
        <v>5315</v>
      </c>
      <c r="W3548" t="s">
        <v>658</v>
      </c>
    </row>
    <row r="3549" spans="1:23" x14ac:dyDescent="0.25">
      <c r="A3549" s="15">
        <v>43399</v>
      </c>
      <c r="B3549" t="s">
        <v>428</v>
      </c>
      <c r="C3549" t="s">
        <v>208</v>
      </c>
      <c r="E3549" t="s">
        <v>195</v>
      </c>
      <c r="F3549">
        <v>363.4</v>
      </c>
      <c r="G3549">
        <v>363.4</v>
      </c>
      <c r="H3549" t="s">
        <v>196</v>
      </c>
      <c r="I3549" t="s">
        <v>197</v>
      </c>
      <c r="J3549">
        <v>363.4</v>
      </c>
      <c r="K3549">
        <v>363.4</v>
      </c>
      <c r="L3549" t="s">
        <v>428</v>
      </c>
      <c r="M3549" t="s">
        <v>198</v>
      </c>
      <c r="N3549" t="s">
        <v>199</v>
      </c>
      <c r="O3549">
        <v>0</v>
      </c>
      <c r="P3549" t="s">
        <v>200</v>
      </c>
      <c r="Q3549">
        <v>57410</v>
      </c>
      <c r="R3549" t="s">
        <v>201</v>
      </c>
      <c r="S3549" t="s">
        <v>202</v>
      </c>
      <c r="T3549" t="s">
        <v>203</v>
      </c>
      <c r="U3549" t="s">
        <v>5316</v>
      </c>
      <c r="V3549" t="s">
        <v>5317</v>
      </c>
      <c r="W3549" t="s">
        <v>658</v>
      </c>
    </row>
    <row r="3550" spans="1:23" x14ac:dyDescent="0.25">
      <c r="A3550" s="15">
        <v>43399</v>
      </c>
      <c r="B3550" t="s">
        <v>428</v>
      </c>
      <c r="C3550" t="s">
        <v>211</v>
      </c>
      <c r="E3550" t="s">
        <v>195</v>
      </c>
      <c r="F3550">
        <v>363.4</v>
      </c>
      <c r="G3550">
        <v>363.4</v>
      </c>
      <c r="H3550" t="s">
        <v>196</v>
      </c>
      <c r="I3550" t="s">
        <v>197</v>
      </c>
      <c r="J3550">
        <v>363.4</v>
      </c>
      <c r="K3550">
        <v>363.4</v>
      </c>
      <c r="L3550" t="s">
        <v>428</v>
      </c>
      <c r="M3550" t="s">
        <v>198</v>
      </c>
      <c r="N3550" t="s">
        <v>199</v>
      </c>
      <c r="O3550">
        <v>0</v>
      </c>
      <c r="P3550" t="s">
        <v>200</v>
      </c>
      <c r="Q3550">
        <v>57410</v>
      </c>
      <c r="R3550" t="s">
        <v>201</v>
      </c>
      <c r="S3550" t="s">
        <v>202</v>
      </c>
      <c r="T3550" t="s">
        <v>203</v>
      </c>
      <c r="U3550" t="s">
        <v>5316</v>
      </c>
      <c r="V3550" t="s">
        <v>5317</v>
      </c>
      <c r="W3550" t="s">
        <v>658</v>
      </c>
    </row>
    <row r="3551" spans="1:23" x14ac:dyDescent="0.25">
      <c r="A3551" s="15">
        <v>43399</v>
      </c>
      <c r="B3551" t="s">
        <v>428</v>
      </c>
      <c r="C3551" t="s">
        <v>212</v>
      </c>
      <c r="E3551" t="s">
        <v>195</v>
      </c>
      <c r="F3551">
        <v>363.4</v>
      </c>
      <c r="G3551">
        <v>363.4</v>
      </c>
      <c r="H3551" t="s">
        <v>196</v>
      </c>
      <c r="I3551" t="s">
        <v>197</v>
      </c>
      <c r="J3551">
        <v>363.4</v>
      </c>
      <c r="K3551">
        <v>363.4</v>
      </c>
      <c r="L3551" t="s">
        <v>428</v>
      </c>
      <c r="M3551" t="s">
        <v>198</v>
      </c>
      <c r="N3551" t="s">
        <v>199</v>
      </c>
      <c r="O3551">
        <v>0</v>
      </c>
      <c r="P3551" t="s">
        <v>200</v>
      </c>
      <c r="Q3551">
        <v>57410</v>
      </c>
      <c r="R3551" t="s">
        <v>201</v>
      </c>
      <c r="S3551" t="s">
        <v>202</v>
      </c>
      <c r="T3551" t="s">
        <v>203</v>
      </c>
      <c r="U3551" t="s">
        <v>5316</v>
      </c>
      <c r="V3551" t="s">
        <v>5317</v>
      </c>
      <c r="W3551" t="s">
        <v>658</v>
      </c>
    </row>
    <row r="3552" spans="1:23" x14ac:dyDescent="0.25">
      <c r="A3552" s="15">
        <v>43399</v>
      </c>
      <c r="B3552" t="s">
        <v>228</v>
      </c>
      <c r="C3552" t="s">
        <v>211</v>
      </c>
      <c r="E3552" t="s">
        <v>195</v>
      </c>
      <c r="F3552">
        <v>14.85</v>
      </c>
      <c r="G3552">
        <v>14.85</v>
      </c>
      <c r="H3552" t="s">
        <v>196</v>
      </c>
      <c r="I3552" t="s">
        <v>197</v>
      </c>
      <c r="J3552">
        <v>14.85</v>
      </c>
      <c r="K3552">
        <v>14.85</v>
      </c>
      <c r="L3552" t="s">
        <v>228</v>
      </c>
      <c r="M3552" t="s">
        <v>198</v>
      </c>
      <c r="N3552" t="s">
        <v>199</v>
      </c>
      <c r="O3552">
        <v>0</v>
      </c>
      <c r="P3552" t="s">
        <v>200</v>
      </c>
      <c r="Q3552">
        <v>57439</v>
      </c>
      <c r="R3552" t="s">
        <v>201</v>
      </c>
      <c r="S3552" t="s">
        <v>202</v>
      </c>
      <c r="T3552" t="s">
        <v>203</v>
      </c>
      <c r="U3552" t="s">
        <v>5318</v>
      </c>
      <c r="V3552" t="s">
        <v>5319</v>
      </c>
      <c r="W3552" t="s">
        <v>658</v>
      </c>
    </row>
    <row r="3553" spans="1:23" x14ac:dyDescent="0.25">
      <c r="A3553" s="15">
        <v>43399</v>
      </c>
      <c r="B3553" t="s">
        <v>228</v>
      </c>
      <c r="C3553" t="s">
        <v>208</v>
      </c>
      <c r="E3553" t="s">
        <v>195</v>
      </c>
      <c r="F3553">
        <v>260.3</v>
      </c>
      <c r="G3553">
        <v>260.3</v>
      </c>
      <c r="H3553" t="s">
        <v>196</v>
      </c>
      <c r="I3553" t="s">
        <v>197</v>
      </c>
      <c r="J3553">
        <v>260.3</v>
      </c>
      <c r="K3553">
        <v>260.3</v>
      </c>
      <c r="L3553" t="s">
        <v>228</v>
      </c>
      <c r="M3553" t="s">
        <v>198</v>
      </c>
      <c r="N3553" t="s">
        <v>199</v>
      </c>
      <c r="O3553">
        <v>0</v>
      </c>
      <c r="P3553" t="s">
        <v>200</v>
      </c>
      <c r="Q3553">
        <v>57444</v>
      </c>
      <c r="R3553" t="s">
        <v>201</v>
      </c>
      <c r="S3553" t="s">
        <v>202</v>
      </c>
      <c r="T3553" t="s">
        <v>203</v>
      </c>
      <c r="U3553" t="s">
        <v>5320</v>
      </c>
      <c r="V3553" t="s">
        <v>5321</v>
      </c>
      <c r="W3553" t="s">
        <v>658</v>
      </c>
    </row>
    <row r="3554" spans="1:23" x14ac:dyDescent="0.25">
      <c r="A3554" s="15">
        <v>43399</v>
      </c>
      <c r="B3554" t="s">
        <v>228</v>
      </c>
      <c r="C3554" t="s">
        <v>212</v>
      </c>
      <c r="E3554" t="s">
        <v>195</v>
      </c>
      <c r="F3554">
        <v>117.9</v>
      </c>
      <c r="G3554">
        <v>117.9</v>
      </c>
      <c r="H3554" t="s">
        <v>196</v>
      </c>
      <c r="I3554" t="s">
        <v>197</v>
      </c>
      <c r="J3554">
        <v>117.9</v>
      </c>
      <c r="K3554">
        <v>117.9</v>
      </c>
      <c r="L3554" t="s">
        <v>228</v>
      </c>
      <c r="M3554" t="s">
        <v>198</v>
      </c>
      <c r="N3554" t="s">
        <v>199</v>
      </c>
      <c r="O3554">
        <v>0</v>
      </c>
      <c r="P3554" t="s">
        <v>200</v>
      </c>
      <c r="Q3554">
        <v>57449</v>
      </c>
      <c r="R3554" t="s">
        <v>201</v>
      </c>
      <c r="S3554" t="s">
        <v>202</v>
      </c>
      <c r="T3554" t="s">
        <v>203</v>
      </c>
      <c r="U3554" t="s">
        <v>5322</v>
      </c>
      <c r="V3554" t="s">
        <v>5323</v>
      </c>
      <c r="W3554" t="s">
        <v>658</v>
      </c>
    </row>
    <row r="3555" spans="1:23" x14ac:dyDescent="0.25">
      <c r="A3555" s="15">
        <v>43400</v>
      </c>
      <c r="B3555" t="s">
        <v>285</v>
      </c>
      <c r="C3555" t="s">
        <v>212</v>
      </c>
      <c r="E3555" t="s">
        <v>195</v>
      </c>
      <c r="F3555">
        <v>2008.64</v>
      </c>
      <c r="G3555">
        <v>2008.64</v>
      </c>
      <c r="H3555" t="s">
        <v>196</v>
      </c>
      <c r="I3555" t="s">
        <v>197</v>
      </c>
      <c r="J3555">
        <v>2008.64</v>
      </c>
      <c r="K3555">
        <v>2008.64</v>
      </c>
      <c r="L3555" t="s">
        <v>285</v>
      </c>
      <c r="M3555" t="s">
        <v>198</v>
      </c>
      <c r="N3555" t="s">
        <v>199</v>
      </c>
      <c r="O3555">
        <v>0</v>
      </c>
      <c r="P3555" t="s">
        <v>200</v>
      </c>
      <c r="Q3555">
        <v>57362</v>
      </c>
      <c r="R3555" t="s">
        <v>201</v>
      </c>
      <c r="S3555" t="s">
        <v>202</v>
      </c>
      <c r="T3555" t="s">
        <v>203</v>
      </c>
      <c r="U3555" t="s">
        <v>5324</v>
      </c>
      <c r="V3555" t="s">
        <v>5325</v>
      </c>
      <c r="W3555" t="s">
        <v>658</v>
      </c>
    </row>
    <row r="3556" spans="1:23" x14ac:dyDescent="0.25">
      <c r="A3556" s="15">
        <v>43400</v>
      </c>
      <c r="B3556" t="s">
        <v>285</v>
      </c>
      <c r="C3556" t="s">
        <v>211</v>
      </c>
      <c r="E3556" t="s">
        <v>195</v>
      </c>
      <c r="F3556">
        <v>963.08</v>
      </c>
      <c r="G3556">
        <v>963.08</v>
      </c>
      <c r="H3556" t="s">
        <v>196</v>
      </c>
      <c r="I3556" t="s">
        <v>197</v>
      </c>
      <c r="J3556">
        <v>963.08</v>
      </c>
      <c r="K3556">
        <v>963.08</v>
      </c>
      <c r="L3556" t="s">
        <v>285</v>
      </c>
      <c r="M3556" t="s">
        <v>198</v>
      </c>
      <c r="N3556" t="s">
        <v>199</v>
      </c>
      <c r="O3556">
        <v>0</v>
      </c>
      <c r="P3556" t="s">
        <v>200</v>
      </c>
      <c r="Q3556">
        <v>57372</v>
      </c>
      <c r="R3556" t="s">
        <v>201</v>
      </c>
      <c r="S3556" t="s">
        <v>202</v>
      </c>
      <c r="T3556" t="s">
        <v>203</v>
      </c>
      <c r="U3556" t="s">
        <v>5326</v>
      </c>
      <c r="V3556" t="s">
        <v>5327</v>
      </c>
      <c r="W3556" t="s">
        <v>658</v>
      </c>
    </row>
    <row r="3557" spans="1:23" x14ac:dyDescent="0.25">
      <c r="A3557" s="15">
        <v>43400</v>
      </c>
      <c r="B3557" t="s">
        <v>216</v>
      </c>
      <c r="C3557" t="s">
        <v>211</v>
      </c>
      <c r="E3557" t="s">
        <v>195</v>
      </c>
      <c r="F3557">
        <v>188.76</v>
      </c>
      <c r="G3557">
        <v>188.76</v>
      </c>
      <c r="H3557" t="s">
        <v>196</v>
      </c>
      <c r="I3557" t="s">
        <v>197</v>
      </c>
      <c r="J3557">
        <v>188.76</v>
      </c>
      <c r="K3557">
        <v>188.76</v>
      </c>
      <c r="L3557" t="s">
        <v>216</v>
      </c>
      <c r="M3557" t="s">
        <v>198</v>
      </c>
      <c r="N3557" t="s">
        <v>199</v>
      </c>
      <c r="O3557">
        <v>0</v>
      </c>
      <c r="P3557" t="s">
        <v>200</v>
      </c>
      <c r="Q3557">
        <v>57379</v>
      </c>
      <c r="R3557" t="s">
        <v>201</v>
      </c>
      <c r="S3557" t="s">
        <v>202</v>
      </c>
      <c r="T3557" t="s">
        <v>203</v>
      </c>
      <c r="U3557" t="s">
        <v>5328</v>
      </c>
      <c r="V3557" t="s">
        <v>5329</v>
      </c>
      <c r="W3557" t="s">
        <v>658</v>
      </c>
    </row>
    <row r="3558" spans="1:23" x14ac:dyDescent="0.25">
      <c r="A3558" s="15">
        <v>43400</v>
      </c>
      <c r="B3558" t="s">
        <v>216</v>
      </c>
      <c r="C3558" t="s">
        <v>211</v>
      </c>
      <c r="E3558" t="s">
        <v>195</v>
      </c>
      <c r="F3558">
        <v>39.39</v>
      </c>
      <c r="G3558">
        <v>39.39</v>
      </c>
      <c r="H3558" t="s">
        <v>196</v>
      </c>
      <c r="I3558" t="s">
        <v>197</v>
      </c>
      <c r="J3558">
        <v>39.39</v>
      </c>
      <c r="K3558">
        <v>39.39</v>
      </c>
      <c r="L3558" t="s">
        <v>216</v>
      </c>
      <c r="M3558" t="s">
        <v>198</v>
      </c>
      <c r="N3558" t="s">
        <v>199</v>
      </c>
      <c r="O3558">
        <v>0</v>
      </c>
      <c r="P3558" t="s">
        <v>200</v>
      </c>
      <c r="Q3558">
        <v>57380</v>
      </c>
      <c r="R3558" t="s">
        <v>201</v>
      </c>
      <c r="S3558" t="s">
        <v>202</v>
      </c>
      <c r="T3558" t="s">
        <v>203</v>
      </c>
      <c r="U3558" t="s">
        <v>5328</v>
      </c>
      <c r="V3558" t="s">
        <v>5330</v>
      </c>
      <c r="W3558" t="s">
        <v>658</v>
      </c>
    </row>
    <row r="3559" spans="1:23" x14ac:dyDescent="0.25">
      <c r="A3559" s="15">
        <v>43400</v>
      </c>
      <c r="B3559" t="s">
        <v>285</v>
      </c>
      <c r="C3559" t="s">
        <v>208</v>
      </c>
      <c r="E3559" t="s">
        <v>195</v>
      </c>
      <c r="F3559">
        <v>3239.42</v>
      </c>
      <c r="G3559">
        <v>3239.42</v>
      </c>
      <c r="H3559" t="s">
        <v>196</v>
      </c>
      <c r="I3559" t="s">
        <v>197</v>
      </c>
      <c r="J3559">
        <v>3239.42</v>
      </c>
      <c r="K3559">
        <v>3239.42</v>
      </c>
      <c r="L3559" t="s">
        <v>285</v>
      </c>
      <c r="M3559" t="s">
        <v>198</v>
      </c>
      <c r="N3559" t="s">
        <v>199</v>
      </c>
      <c r="O3559">
        <v>0</v>
      </c>
      <c r="P3559" t="s">
        <v>200</v>
      </c>
      <c r="Q3559">
        <v>57393</v>
      </c>
      <c r="R3559" t="s">
        <v>201</v>
      </c>
      <c r="S3559" t="s">
        <v>202</v>
      </c>
      <c r="T3559" t="s">
        <v>203</v>
      </c>
      <c r="U3559" t="s">
        <v>5331</v>
      </c>
      <c r="V3559" t="s">
        <v>5332</v>
      </c>
      <c r="W3559" t="s">
        <v>658</v>
      </c>
    </row>
    <row r="3560" spans="1:23" x14ac:dyDescent="0.25">
      <c r="A3560" s="15">
        <v>43400</v>
      </c>
      <c r="B3560" t="s">
        <v>285</v>
      </c>
      <c r="C3560" t="s">
        <v>208</v>
      </c>
      <c r="E3560" t="s">
        <v>195</v>
      </c>
      <c r="F3560">
        <v>-103.57</v>
      </c>
      <c r="G3560">
        <v>103.57</v>
      </c>
      <c r="H3560" t="s">
        <v>217</v>
      </c>
      <c r="I3560" t="s">
        <v>218</v>
      </c>
      <c r="J3560">
        <v>103.57</v>
      </c>
      <c r="K3560">
        <v>-103.57</v>
      </c>
      <c r="L3560" t="s">
        <v>285</v>
      </c>
      <c r="M3560" t="s">
        <v>198</v>
      </c>
      <c r="N3560" t="s">
        <v>199</v>
      </c>
      <c r="O3560">
        <v>0</v>
      </c>
      <c r="P3560" t="s">
        <v>200</v>
      </c>
      <c r="Q3560">
        <v>57394</v>
      </c>
      <c r="R3560" t="s">
        <v>201</v>
      </c>
      <c r="S3560" t="s">
        <v>202</v>
      </c>
      <c r="T3560" t="s">
        <v>203</v>
      </c>
      <c r="U3560" t="s">
        <v>5333</v>
      </c>
      <c r="V3560" t="s">
        <v>5334</v>
      </c>
      <c r="W3560" t="s">
        <v>658</v>
      </c>
    </row>
    <row r="3561" spans="1:23" x14ac:dyDescent="0.25">
      <c r="A3561" s="15">
        <v>43401</v>
      </c>
      <c r="B3561" t="s">
        <v>475</v>
      </c>
      <c r="C3561" t="s">
        <v>211</v>
      </c>
      <c r="E3561" t="s">
        <v>195</v>
      </c>
      <c r="F3561">
        <v>494.15</v>
      </c>
      <c r="G3561">
        <v>494.15</v>
      </c>
      <c r="H3561" t="s">
        <v>196</v>
      </c>
      <c r="I3561" t="s">
        <v>197</v>
      </c>
      <c r="J3561">
        <v>494.15</v>
      </c>
      <c r="K3561">
        <v>494.15</v>
      </c>
      <c r="L3561" t="s">
        <v>475</v>
      </c>
      <c r="M3561" t="s">
        <v>198</v>
      </c>
      <c r="N3561" t="s">
        <v>199</v>
      </c>
      <c r="O3561">
        <v>0</v>
      </c>
      <c r="P3561" t="s">
        <v>200</v>
      </c>
      <c r="Q3561">
        <v>57492</v>
      </c>
      <c r="R3561" t="s">
        <v>201</v>
      </c>
      <c r="S3561" t="s">
        <v>202</v>
      </c>
      <c r="T3561" t="s">
        <v>203</v>
      </c>
      <c r="U3561" t="s">
        <v>5335</v>
      </c>
      <c r="V3561" t="s">
        <v>5336</v>
      </c>
      <c r="W3561" t="s">
        <v>658</v>
      </c>
    </row>
    <row r="3562" spans="1:23" x14ac:dyDescent="0.25">
      <c r="A3562" s="15">
        <v>43402</v>
      </c>
      <c r="B3562" t="s">
        <v>1535</v>
      </c>
      <c r="C3562" t="s">
        <v>208</v>
      </c>
      <c r="E3562" t="s">
        <v>195</v>
      </c>
      <c r="F3562">
        <v>180</v>
      </c>
      <c r="G3562">
        <v>180</v>
      </c>
      <c r="H3562" t="s">
        <v>196</v>
      </c>
      <c r="I3562" t="s">
        <v>197</v>
      </c>
      <c r="J3562">
        <v>180</v>
      </c>
      <c r="K3562">
        <v>180</v>
      </c>
      <c r="L3562" t="s">
        <v>1535</v>
      </c>
      <c r="M3562" t="s">
        <v>198</v>
      </c>
      <c r="N3562" t="s">
        <v>199</v>
      </c>
      <c r="O3562">
        <v>0</v>
      </c>
      <c r="P3562" t="s">
        <v>200</v>
      </c>
      <c r="Q3562">
        <v>56966</v>
      </c>
      <c r="R3562" t="s">
        <v>201</v>
      </c>
      <c r="S3562" t="s">
        <v>202</v>
      </c>
      <c r="T3562" t="s">
        <v>203</v>
      </c>
      <c r="U3562" t="s">
        <v>5337</v>
      </c>
      <c r="V3562" t="s">
        <v>5338</v>
      </c>
      <c r="W3562" t="s">
        <v>658</v>
      </c>
    </row>
    <row r="3563" spans="1:23" x14ac:dyDescent="0.25">
      <c r="A3563" s="15">
        <v>43402</v>
      </c>
      <c r="B3563" t="s">
        <v>225</v>
      </c>
      <c r="C3563" t="s">
        <v>194</v>
      </c>
      <c r="E3563" t="s">
        <v>195</v>
      </c>
      <c r="F3563">
        <v>49.5</v>
      </c>
      <c r="G3563">
        <v>49.5</v>
      </c>
      <c r="H3563" t="s">
        <v>196</v>
      </c>
      <c r="I3563" t="s">
        <v>197</v>
      </c>
      <c r="J3563">
        <v>49.5</v>
      </c>
      <c r="K3563">
        <v>49.5</v>
      </c>
      <c r="L3563" t="s">
        <v>225</v>
      </c>
      <c r="M3563" t="s">
        <v>198</v>
      </c>
      <c r="N3563" t="s">
        <v>199</v>
      </c>
      <c r="O3563">
        <v>0</v>
      </c>
      <c r="P3563" t="s">
        <v>200</v>
      </c>
      <c r="Q3563">
        <v>56976</v>
      </c>
      <c r="R3563" t="s">
        <v>201</v>
      </c>
      <c r="S3563" t="s">
        <v>202</v>
      </c>
      <c r="T3563" t="s">
        <v>203</v>
      </c>
      <c r="U3563" t="s">
        <v>5339</v>
      </c>
      <c r="V3563" t="s">
        <v>5340</v>
      </c>
      <c r="W3563" t="s">
        <v>658</v>
      </c>
    </row>
    <row r="3564" spans="1:23" x14ac:dyDescent="0.25">
      <c r="A3564" s="15">
        <v>43402</v>
      </c>
      <c r="B3564" t="s">
        <v>228</v>
      </c>
      <c r="C3564" t="s">
        <v>211</v>
      </c>
      <c r="E3564" t="s">
        <v>195</v>
      </c>
      <c r="F3564">
        <v>140.58000000000001</v>
      </c>
      <c r="G3564">
        <v>140.58000000000001</v>
      </c>
      <c r="H3564" t="s">
        <v>196</v>
      </c>
      <c r="I3564" t="s">
        <v>197</v>
      </c>
      <c r="J3564">
        <v>140.58000000000001</v>
      </c>
      <c r="K3564">
        <v>140.58000000000001</v>
      </c>
      <c r="L3564" t="s">
        <v>228</v>
      </c>
      <c r="M3564" t="s">
        <v>198</v>
      </c>
      <c r="N3564" t="s">
        <v>199</v>
      </c>
      <c r="O3564">
        <v>0</v>
      </c>
      <c r="P3564" t="s">
        <v>200</v>
      </c>
      <c r="Q3564">
        <v>57377</v>
      </c>
      <c r="R3564" t="s">
        <v>201</v>
      </c>
      <c r="S3564" t="s">
        <v>202</v>
      </c>
      <c r="T3564" t="s">
        <v>203</v>
      </c>
      <c r="U3564" t="s">
        <v>5341</v>
      </c>
      <c r="V3564" t="s">
        <v>5342</v>
      </c>
      <c r="W3564" t="s">
        <v>658</v>
      </c>
    </row>
    <row r="3565" spans="1:23" x14ac:dyDescent="0.25">
      <c r="A3565" s="15">
        <v>43402</v>
      </c>
      <c r="B3565" t="s">
        <v>257</v>
      </c>
      <c r="C3565" t="s">
        <v>208</v>
      </c>
      <c r="E3565" t="s">
        <v>195</v>
      </c>
      <c r="F3565">
        <v>23</v>
      </c>
      <c r="G3565">
        <v>23</v>
      </c>
      <c r="H3565" t="s">
        <v>196</v>
      </c>
      <c r="I3565" t="s">
        <v>197</v>
      </c>
      <c r="J3565">
        <v>23</v>
      </c>
      <c r="K3565">
        <v>23</v>
      </c>
      <c r="L3565" t="s">
        <v>257</v>
      </c>
      <c r="M3565" t="s">
        <v>198</v>
      </c>
      <c r="N3565" t="s">
        <v>199</v>
      </c>
      <c r="O3565">
        <v>0</v>
      </c>
      <c r="P3565" t="s">
        <v>200</v>
      </c>
      <c r="Q3565">
        <v>57406</v>
      </c>
      <c r="R3565" t="s">
        <v>201</v>
      </c>
      <c r="S3565" t="s">
        <v>202</v>
      </c>
      <c r="T3565" t="s">
        <v>203</v>
      </c>
      <c r="U3565" t="s">
        <v>5343</v>
      </c>
      <c r="V3565" t="s">
        <v>5344</v>
      </c>
      <c r="W3565" t="s">
        <v>658</v>
      </c>
    </row>
    <row r="3566" spans="1:23" x14ac:dyDescent="0.25">
      <c r="A3566" s="15">
        <v>43402</v>
      </c>
      <c r="B3566" t="s">
        <v>428</v>
      </c>
      <c r="C3566" t="s">
        <v>208</v>
      </c>
      <c r="E3566" t="s">
        <v>195</v>
      </c>
      <c r="F3566">
        <v>143.32</v>
      </c>
      <c r="G3566">
        <v>143.32</v>
      </c>
      <c r="H3566" t="s">
        <v>196</v>
      </c>
      <c r="I3566" t="s">
        <v>197</v>
      </c>
      <c r="J3566">
        <v>143.32</v>
      </c>
      <c r="K3566">
        <v>143.32</v>
      </c>
      <c r="L3566" t="s">
        <v>428</v>
      </c>
      <c r="M3566" t="s">
        <v>198</v>
      </c>
      <c r="N3566" t="s">
        <v>199</v>
      </c>
      <c r="O3566">
        <v>0</v>
      </c>
      <c r="P3566" t="s">
        <v>200</v>
      </c>
      <c r="Q3566">
        <v>57450</v>
      </c>
      <c r="R3566" t="s">
        <v>201</v>
      </c>
      <c r="S3566" t="s">
        <v>202</v>
      </c>
      <c r="T3566" t="s">
        <v>203</v>
      </c>
      <c r="U3566" t="s">
        <v>5343</v>
      </c>
      <c r="V3566" t="s">
        <v>5345</v>
      </c>
      <c r="W3566" t="s">
        <v>658</v>
      </c>
    </row>
    <row r="3567" spans="1:23" x14ac:dyDescent="0.25">
      <c r="A3567" s="15">
        <v>43402</v>
      </c>
      <c r="B3567" t="s">
        <v>319</v>
      </c>
      <c r="C3567" t="s">
        <v>249</v>
      </c>
      <c r="E3567" t="s">
        <v>195</v>
      </c>
      <c r="F3567">
        <v>-316.75</v>
      </c>
      <c r="G3567">
        <v>316.75</v>
      </c>
      <c r="H3567" t="s">
        <v>217</v>
      </c>
      <c r="I3567" t="s">
        <v>218</v>
      </c>
      <c r="J3567">
        <v>316.75</v>
      </c>
      <c r="K3567">
        <v>-316.75</v>
      </c>
      <c r="L3567" t="s">
        <v>319</v>
      </c>
      <c r="M3567" t="s">
        <v>198</v>
      </c>
      <c r="N3567" t="s">
        <v>307</v>
      </c>
      <c r="O3567">
        <v>0</v>
      </c>
      <c r="P3567" t="s">
        <v>200</v>
      </c>
      <c r="Q3567">
        <v>57589</v>
      </c>
      <c r="R3567" t="s">
        <v>201</v>
      </c>
      <c r="S3567" t="s">
        <v>202</v>
      </c>
      <c r="T3567" t="s">
        <v>203</v>
      </c>
      <c r="U3567" t="s">
        <v>5346</v>
      </c>
      <c r="V3567" t="s">
        <v>5347</v>
      </c>
      <c r="W3567" t="s">
        <v>658</v>
      </c>
    </row>
    <row r="3568" spans="1:23" x14ac:dyDescent="0.25">
      <c r="A3568" s="15">
        <v>43403</v>
      </c>
      <c r="B3568" t="s">
        <v>475</v>
      </c>
      <c r="C3568" t="s">
        <v>207</v>
      </c>
      <c r="E3568" t="s">
        <v>195</v>
      </c>
      <c r="F3568">
        <v>1047.56</v>
      </c>
      <c r="G3568">
        <v>1047.56</v>
      </c>
      <c r="H3568" t="s">
        <v>196</v>
      </c>
      <c r="I3568" t="s">
        <v>197</v>
      </c>
      <c r="J3568">
        <v>1047.56</v>
      </c>
      <c r="K3568">
        <v>1047.56</v>
      </c>
      <c r="L3568" t="s">
        <v>475</v>
      </c>
      <c r="M3568" t="s">
        <v>198</v>
      </c>
      <c r="N3568" t="s">
        <v>199</v>
      </c>
      <c r="O3568">
        <v>0</v>
      </c>
      <c r="P3568" t="s">
        <v>200</v>
      </c>
      <c r="Q3568">
        <v>56939</v>
      </c>
      <c r="R3568" t="s">
        <v>201</v>
      </c>
      <c r="S3568" t="s">
        <v>202</v>
      </c>
      <c r="T3568" t="s">
        <v>203</v>
      </c>
      <c r="U3568" t="s">
        <v>5348</v>
      </c>
      <c r="V3568" t="s">
        <v>5349</v>
      </c>
      <c r="W3568" t="s">
        <v>658</v>
      </c>
    </row>
    <row r="3569" spans="1:23" x14ac:dyDescent="0.25">
      <c r="A3569" s="15">
        <v>43403</v>
      </c>
      <c r="B3569" t="s">
        <v>253</v>
      </c>
      <c r="C3569" t="s">
        <v>208</v>
      </c>
      <c r="E3569" t="s">
        <v>195</v>
      </c>
      <c r="F3569">
        <v>1800</v>
      </c>
      <c r="G3569">
        <v>1800</v>
      </c>
      <c r="H3569" t="s">
        <v>196</v>
      </c>
      <c r="I3569" t="s">
        <v>197</v>
      </c>
      <c r="J3569">
        <v>1800</v>
      </c>
      <c r="K3569">
        <v>1800</v>
      </c>
      <c r="L3569" t="s">
        <v>253</v>
      </c>
      <c r="M3569" t="s">
        <v>198</v>
      </c>
      <c r="N3569" t="s">
        <v>199</v>
      </c>
      <c r="O3569">
        <v>0</v>
      </c>
      <c r="P3569" t="s">
        <v>200</v>
      </c>
      <c r="Q3569">
        <v>56962</v>
      </c>
      <c r="R3569" t="s">
        <v>201</v>
      </c>
      <c r="S3569" t="s">
        <v>202</v>
      </c>
      <c r="T3569" t="s">
        <v>203</v>
      </c>
      <c r="U3569" t="s">
        <v>5350</v>
      </c>
      <c r="V3569" t="s">
        <v>5351</v>
      </c>
      <c r="W3569" t="s">
        <v>658</v>
      </c>
    </row>
    <row r="3570" spans="1:23" x14ac:dyDescent="0.25">
      <c r="A3570" s="15">
        <v>43403</v>
      </c>
      <c r="B3570" t="s">
        <v>480</v>
      </c>
      <c r="C3570" t="s">
        <v>208</v>
      </c>
      <c r="E3570" t="s">
        <v>195</v>
      </c>
      <c r="F3570">
        <v>350</v>
      </c>
      <c r="G3570">
        <v>350</v>
      </c>
      <c r="H3570" t="s">
        <v>196</v>
      </c>
      <c r="I3570" t="s">
        <v>197</v>
      </c>
      <c r="J3570">
        <v>350</v>
      </c>
      <c r="K3570">
        <v>350</v>
      </c>
      <c r="L3570" t="s">
        <v>480</v>
      </c>
      <c r="M3570" t="s">
        <v>198</v>
      </c>
      <c r="N3570" t="s">
        <v>199</v>
      </c>
      <c r="O3570">
        <v>0</v>
      </c>
      <c r="P3570" t="s">
        <v>200</v>
      </c>
      <c r="Q3570">
        <v>56963</v>
      </c>
      <c r="R3570" t="s">
        <v>201</v>
      </c>
      <c r="S3570" t="s">
        <v>202</v>
      </c>
      <c r="T3570" t="s">
        <v>203</v>
      </c>
      <c r="U3570" t="s">
        <v>5350</v>
      </c>
      <c r="V3570" t="s">
        <v>5352</v>
      </c>
      <c r="W3570" t="s">
        <v>658</v>
      </c>
    </row>
    <row r="3571" spans="1:23" x14ac:dyDescent="0.25">
      <c r="A3571" s="15">
        <v>43403</v>
      </c>
      <c r="B3571" t="s">
        <v>225</v>
      </c>
      <c r="C3571" t="s">
        <v>194</v>
      </c>
      <c r="E3571" t="s">
        <v>195</v>
      </c>
      <c r="F3571">
        <v>112.74</v>
      </c>
      <c r="G3571">
        <v>112.74</v>
      </c>
      <c r="H3571" t="s">
        <v>196</v>
      </c>
      <c r="I3571" t="s">
        <v>197</v>
      </c>
      <c r="J3571">
        <v>112.74</v>
      </c>
      <c r="K3571">
        <v>112.74</v>
      </c>
      <c r="L3571" t="s">
        <v>225</v>
      </c>
      <c r="M3571" t="s">
        <v>198</v>
      </c>
      <c r="N3571" t="s">
        <v>199</v>
      </c>
      <c r="O3571">
        <v>0</v>
      </c>
      <c r="P3571" t="s">
        <v>200</v>
      </c>
      <c r="Q3571">
        <v>56974</v>
      </c>
      <c r="R3571" t="s">
        <v>201</v>
      </c>
      <c r="S3571" t="s">
        <v>202</v>
      </c>
      <c r="T3571" t="s">
        <v>203</v>
      </c>
      <c r="U3571" t="s">
        <v>5353</v>
      </c>
      <c r="V3571" t="s">
        <v>5354</v>
      </c>
      <c r="W3571" t="s">
        <v>658</v>
      </c>
    </row>
    <row r="3572" spans="1:23" x14ac:dyDescent="0.25">
      <c r="A3572" s="15">
        <v>43403</v>
      </c>
      <c r="B3572" t="s">
        <v>228</v>
      </c>
      <c r="C3572" t="s">
        <v>212</v>
      </c>
      <c r="E3572" t="s">
        <v>195</v>
      </c>
      <c r="F3572">
        <v>4</v>
      </c>
      <c r="G3572">
        <v>4</v>
      </c>
      <c r="H3572" t="s">
        <v>196</v>
      </c>
      <c r="I3572" t="s">
        <v>197</v>
      </c>
      <c r="J3572">
        <v>4</v>
      </c>
      <c r="K3572">
        <v>4</v>
      </c>
      <c r="L3572" t="s">
        <v>228</v>
      </c>
      <c r="M3572" t="s">
        <v>198</v>
      </c>
      <c r="N3572" t="s">
        <v>199</v>
      </c>
      <c r="O3572">
        <v>0</v>
      </c>
      <c r="P3572" t="s">
        <v>200</v>
      </c>
      <c r="Q3572">
        <v>57360</v>
      </c>
      <c r="R3572" t="s">
        <v>201</v>
      </c>
      <c r="S3572" t="s">
        <v>202</v>
      </c>
      <c r="T3572" t="s">
        <v>203</v>
      </c>
      <c r="U3572" t="s">
        <v>5355</v>
      </c>
      <c r="V3572" t="s">
        <v>5356</v>
      </c>
      <c r="W3572" t="s">
        <v>658</v>
      </c>
    </row>
    <row r="3573" spans="1:23" x14ac:dyDescent="0.25">
      <c r="A3573" s="15">
        <v>43403</v>
      </c>
      <c r="B3573" t="s">
        <v>228</v>
      </c>
      <c r="C3573" t="s">
        <v>212</v>
      </c>
      <c r="E3573" t="s">
        <v>195</v>
      </c>
      <c r="F3573">
        <v>200.84</v>
      </c>
      <c r="G3573">
        <v>200.84</v>
      </c>
      <c r="H3573" t="s">
        <v>196</v>
      </c>
      <c r="I3573" t="s">
        <v>197</v>
      </c>
      <c r="J3573">
        <v>200.84</v>
      </c>
      <c r="K3573">
        <v>200.84</v>
      </c>
      <c r="L3573" t="s">
        <v>228</v>
      </c>
      <c r="M3573" t="s">
        <v>198</v>
      </c>
      <c r="N3573" t="s">
        <v>199</v>
      </c>
      <c r="O3573">
        <v>0</v>
      </c>
      <c r="P3573" t="s">
        <v>200</v>
      </c>
      <c r="Q3573">
        <v>57368</v>
      </c>
      <c r="R3573" t="s">
        <v>201</v>
      </c>
      <c r="S3573" t="s">
        <v>202</v>
      </c>
      <c r="T3573" t="s">
        <v>203</v>
      </c>
      <c r="U3573" t="s">
        <v>5357</v>
      </c>
      <c r="V3573" t="s">
        <v>5358</v>
      </c>
      <c r="W3573" t="s">
        <v>658</v>
      </c>
    </row>
    <row r="3574" spans="1:23" x14ac:dyDescent="0.25">
      <c r="A3574" s="15">
        <v>43403</v>
      </c>
      <c r="B3574" t="s">
        <v>228</v>
      </c>
      <c r="C3574" t="s">
        <v>212</v>
      </c>
      <c r="E3574" t="s">
        <v>195</v>
      </c>
      <c r="F3574">
        <v>-1129</v>
      </c>
      <c r="G3574">
        <v>1129</v>
      </c>
      <c r="H3574" t="s">
        <v>217</v>
      </c>
      <c r="I3574" t="s">
        <v>218</v>
      </c>
      <c r="J3574">
        <v>1129</v>
      </c>
      <c r="K3574">
        <v>-1129</v>
      </c>
      <c r="L3574" t="s">
        <v>228</v>
      </c>
      <c r="M3574" t="s">
        <v>198</v>
      </c>
      <c r="N3574" t="s">
        <v>199</v>
      </c>
      <c r="O3574">
        <v>0</v>
      </c>
      <c r="P3574" t="s">
        <v>200</v>
      </c>
      <c r="Q3574">
        <v>57369</v>
      </c>
      <c r="R3574" t="s">
        <v>201</v>
      </c>
      <c r="S3574" t="s">
        <v>202</v>
      </c>
      <c r="T3574" t="s">
        <v>203</v>
      </c>
      <c r="U3574" t="s">
        <v>5359</v>
      </c>
      <c r="V3574" t="s">
        <v>5360</v>
      </c>
      <c r="W3574" t="s">
        <v>658</v>
      </c>
    </row>
    <row r="3575" spans="1:23" x14ac:dyDescent="0.25">
      <c r="A3575" s="15">
        <v>43403</v>
      </c>
      <c r="B3575" t="s">
        <v>285</v>
      </c>
      <c r="C3575" t="s">
        <v>208</v>
      </c>
      <c r="E3575" t="s">
        <v>195</v>
      </c>
      <c r="F3575">
        <v>524.79999999999995</v>
      </c>
      <c r="G3575">
        <v>524.79999999999995</v>
      </c>
      <c r="H3575" t="s">
        <v>196</v>
      </c>
      <c r="I3575" t="s">
        <v>197</v>
      </c>
      <c r="J3575">
        <v>524.79999999999995</v>
      </c>
      <c r="K3575">
        <v>524.79999999999995</v>
      </c>
      <c r="L3575" t="s">
        <v>285</v>
      </c>
      <c r="M3575" t="s">
        <v>198</v>
      </c>
      <c r="N3575" t="s">
        <v>199</v>
      </c>
      <c r="O3575">
        <v>0</v>
      </c>
      <c r="P3575" t="s">
        <v>200</v>
      </c>
      <c r="Q3575">
        <v>57401</v>
      </c>
      <c r="R3575" t="s">
        <v>201</v>
      </c>
      <c r="S3575" t="s">
        <v>202</v>
      </c>
      <c r="T3575" t="s">
        <v>203</v>
      </c>
      <c r="U3575" t="s">
        <v>5361</v>
      </c>
      <c r="V3575" t="s">
        <v>5362</v>
      </c>
      <c r="W3575" t="s">
        <v>658</v>
      </c>
    </row>
    <row r="3576" spans="1:23" x14ac:dyDescent="0.25">
      <c r="A3576" s="15">
        <v>43403</v>
      </c>
      <c r="B3576" t="s">
        <v>475</v>
      </c>
      <c r="C3576" t="s">
        <v>208</v>
      </c>
      <c r="E3576" t="s">
        <v>195</v>
      </c>
      <c r="F3576">
        <v>903.95</v>
      </c>
      <c r="G3576">
        <v>903.95</v>
      </c>
      <c r="H3576" t="s">
        <v>196</v>
      </c>
      <c r="I3576" t="s">
        <v>197</v>
      </c>
      <c r="J3576">
        <v>903.95</v>
      </c>
      <c r="K3576">
        <v>903.95</v>
      </c>
      <c r="L3576" t="s">
        <v>475</v>
      </c>
      <c r="M3576" t="s">
        <v>198</v>
      </c>
      <c r="N3576" t="s">
        <v>199</v>
      </c>
      <c r="O3576">
        <v>0</v>
      </c>
      <c r="P3576" t="s">
        <v>200</v>
      </c>
      <c r="Q3576">
        <v>57405</v>
      </c>
      <c r="R3576" t="s">
        <v>201</v>
      </c>
      <c r="S3576" t="s">
        <v>202</v>
      </c>
      <c r="T3576" t="s">
        <v>203</v>
      </c>
      <c r="U3576" t="s">
        <v>5363</v>
      </c>
      <c r="V3576" t="s">
        <v>5364</v>
      </c>
      <c r="W3576" t="s">
        <v>658</v>
      </c>
    </row>
    <row r="3577" spans="1:23" x14ac:dyDescent="0.25">
      <c r="A3577" s="15">
        <v>43404</v>
      </c>
      <c r="B3577" t="s">
        <v>213</v>
      </c>
      <c r="C3577" t="s">
        <v>208</v>
      </c>
      <c r="E3577" t="s">
        <v>195</v>
      </c>
      <c r="F3577">
        <v>12.94</v>
      </c>
      <c r="G3577">
        <v>12.94</v>
      </c>
      <c r="H3577" t="s">
        <v>196</v>
      </c>
      <c r="I3577" t="s">
        <v>197</v>
      </c>
      <c r="J3577">
        <v>12.94</v>
      </c>
      <c r="K3577">
        <v>12.94</v>
      </c>
      <c r="L3577" t="s">
        <v>213</v>
      </c>
      <c r="M3577" t="s">
        <v>198</v>
      </c>
      <c r="N3577" t="s">
        <v>316</v>
      </c>
      <c r="O3577">
        <v>0</v>
      </c>
      <c r="P3577" t="s">
        <v>200</v>
      </c>
      <c r="Q3577">
        <v>56634</v>
      </c>
      <c r="R3577" t="s">
        <v>201</v>
      </c>
      <c r="S3577" t="s">
        <v>202</v>
      </c>
      <c r="T3577" t="s">
        <v>203</v>
      </c>
      <c r="U3577" t="s">
        <v>5365</v>
      </c>
      <c r="V3577" t="s">
        <v>5366</v>
      </c>
      <c r="W3577" t="s">
        <v>658</v>
      </c>
    </row>
    <row r="3578" spans="1:23" x14ac:dyDescent="0.25">
      <c r="A3578" s="15">
        <v>43404</v>
      </c>
      <c r="B3578" t="s">
        <v>213</v>
      </c>
      <c r="C3578" t="s">
        <v>211</v>
      </c>
      <c r="E3578" t="s">
        <v>195</v>
      </c>
      <c r="F3578">
        <v>12.94</v>
      </c>
      <c r="G3578">
        <v>12.94</v>
      </c>
      <c r="H3578" t="s">
        <v>196</v>
      </c>
      <c r="I3578" t="s">
        <v>197</v>
      </c>
      <c r="J3578">
        <v>12.94</v>
      </c>
      <c r="K3578">
        <v>12.94</v>
      </c>
      <c r="L3578" t="s">
        <v>213</v>
      </c>
      <c r="M3578" t="s">
        <v>198</v>
      </c>
      <c r="N3578" t="s">
        <v>316</v>
      </c>
      <c r="O3578">
        <v>0</v>
      </c>
      <c r="P3578" t="s">
        <v>200</v>
      </c>
      <c r="Q3578">
        <v>56634</v>
      </c>
      <c r="R3578" t="s">
        <v>201</v>
      </c>
      <c r="S3578" t="s">
        <v>202</v>
      </c>
      <c r="T3578" t="s">
        <v>203</v>
      </c>
      <c r="U3578" t="s">
        <v>5365</v>
      </c>
      <c r="V3578" t="s">
        <v>5366</v>
      </c>
      <c r="W3578" t="s">
        <v>658</v>
      </c>
    </row>
    <row r="3579" spans="1:23" x14ac:dyDescent="0.25">
      <c r="A3579" s="15">
        <v>43404</v>
      </c>
      <c r="B3579" t="s">
        <v>213</v>
      </c>
      <c r="C3579" t="s">
        <v>212</v>
      </c>
      <c r="E3579" t="s">
        <v>195</v>
      </c>
      <c r="F3579">
        <v>12.94</v>
      </c>
      <c r="G3579">
        <v>12.94</v>
      </c>
      <c r="H3579" t="s">
        <v>196</v>
      </c>
      <c r="I3579" t="s">
        <v>197</v>
      </c>
      <c r="J3579">
        <v>12.94</v>
      </c>
      <c r="K3579">
        <v>12.94</v>
      </c>
      <c r="L3579" t="s">
        <v>213</v>
      </c>
      <c r="M3579" t="s">
        <v>198</v>
      </c>
      <c r="N3579" t="s">
        <v>316</v>
      </c>
      <c r="O3579">
        <v>0</v>
      </c>
      <c r="P3579" t="s">
        <v>200</v>
      </c>
      <c r="Q3579">
        <v>56634</v>
      </c>
      <c r="R3579" t="s">
        <v>201</v>
      </c>
      <c r="S3579" t="s">
        <v>202</v>
      </c>
      <c r="T3579" t="s">
        <v>203</v>
      </c>
      <c r="U3579" t="s">
        <v>5365</v>
      </c>
      <c r="V3579" t="s">
        <v>5366</v>
      </c>
      <c r="W3579" t="s">
        <v>658</v>
      </c>
    </row>
    <row r="3580" spans="1:23" x14ac:dyDescent="0.25">
      <c r="A3580" s="15">
        <v>43404</v>
      </c>
      <c r="B3580" t="s">
        <v>213</v>
      </c>
      <c r="C3580" t="s">
        <v>194</v>
      </c>
      <c r="E3580" t="s">
        <v>195</v>
      </c>
      <c r="F3580">
        <v>12.94</v>
      </c>
      <c r="G3580">
        <v>12.94</v>
      </c>
      <c r="H3580" t="s">
        <v>196</v>
      </c>
      <c r="I3580" t="s">
        <v>197</v>
      </c>
      <c r="J3580">
        <v>12.94</v>
      </c>
      <c r="K3580">
        <v>12.94</v>
      </c>
      <c r="L3580" t="s">
        <v>213</v>
      </c>
      <c r="M3580" t="s">
        <v>198</v>
      </c>
      <c r="N3580" t="s">
        <v>316</v>
      </c>
      <c r="O3580">
        <v>0</v>
      </c>
      <c r="P3580" t="s">
        <v>200</v>
      </c>
      <c r="Q3580">
        <v>56634</v>
      </c>
      <c r="R3580" t="s">
        <v>201</v>
      </c>
      <c r="S3580" t="s">
        <v>202</v>
      </c>
      <c r="T3580" t="s">
        <v>203</v>
      </c>
      <c r="U3580" t="s">
        <v>5365</v>
      </c>
      <c r="V3580" t="s">
        <v>5366</v>
      </c>
      <c r="W3580" t="s">
        <v>658</v>
      </c>
    </row>
    <row r="3581" spans="1:23" x14ac:dyDescent="0.25">
      <c r="A3581" s="15">
        <v>43404</v>
      </c>
      <c r="B3581" t="s">
        <v>213</v>
      </c>
      <c r="C3581" t="s">
        <v>207</v>
      </c>
      <c r="E3581" t="s">
        <v>195</v>
      </c>
      <c r="F3581">
        <v>12.96</v>
      </c>
      <c r="G3581">
        <v>12.96</v>
      </c>
      <c r="H3581" t="s">
        <v>196</v>
      </c>
      <c r="I3581" t="s">
        <v>197</v>
      </c>
      <c r="J3581">
        <v>12.96</v>
      </c>
      <c r="K3581">
        <v>12.96</v>
      </c>
      <c r="L3581" t="s">
        <v>213</v>
      </c>
      <c r="M3581" t="s">
        <v>198</v>
      </c>
      <c r="N3581" t="s">
        <v>316</v>
      </c>
      <c r="O3581">
        <v>0</v>
      </c>
      <c r="P3581" t="s">
        <v>200</v>
      </c>
      <c r="Q3581">
        <v>56634</v>
      </c>
      <c r="R3581" t="s">
        <v>201</v>
      </c>
      <c r="S3581" t="s">
        <v>202</v>
      </c>
      <c r="T3581" t="s">
        <v>203</v>
      </c>
      <c r="U3581" t="s">
        <v>5365</v>
      </c>
      <c r="V3581" t="s">
        <v>5366</v>
      </c>
      <c r="W3581" t="s">
        <v>658</v>
      </c>
    </row>
    <row r="3582" spans="1:23" x14ac:dyDescent="0.25">
      <c r="A3582" s="15">
        <v>43404</v>
      </c>
      <c r="B3582" t="s">
        <v>310</v>
      </c>
      <c r="C3582" t="s">
        <v>208</v>
      </c>
      <c r="E3582" t="s">
        <v>195</v>
      </c>
      <c r="F3582">
        <v>0.01</v>
      </c>
      <c r="G3582">
        <v>0.01</v>
      </c>
      <c r="H3582" t="s">
        <v>196</v>
      </c>
      <c r="I3582" t="s">
        <v>197</v>
      </c>
      <c r="J3582">
        <v>0.01</v>
      </c>
      <c r="K3582">
        <v>0.01</v>
      </c>
      <c r="L3582" t="s">
        <v>310</v>
      </c>
      <c r="M3582" t="s">
        <v>198</v>
      </c>
      <c r="N3582" t="s">
        <v>307</v>
      </c>
      <c r="O3582">
        <v>0</v>
      </c>
      <c r="P3582" t="s">
        <v>200</v>
      </c>
      <c r="Q3582">
        <v>56824</v>
      </c>
      <c r="R3582" t="s">
        <v>201</v>
      </c>
      <c r="S3582" t="s">
        <v>202</v>
      </c>
      <c r="T3582" t="s">
        <v>203</v>
      </c>
      <c r="U3582" t="s">
        <v>5367</v>
      </c>
      <c r="V3582" t="s">
        <v>5368</v>
      </c>
      <c r="W3582" t="s">
        <v>658</v>
      </c>
    </row>
    <row r="3583" spans="1:23" x14ac:dyDescent="0.25">
      <c r="A3583" s="15">
        <v>43404</v>
      </c>
      <c r="B3583" t="s">
        <v>310</v>
      </c>
      <c r="C3583" t="s">
        <v>208</v>
      </c>
      <c r="E3583" t="s">
        <v>195</v>
      </c>
      <c r="F3583">
        <v>0.01</v>
      </c>
      <c r="G3583">
        <v>0.01</v>
      </c>
      <c r="H3583" t="s">
        <v>196</v>
      </c>
      <c r="I3583" t="s">
        <v>197</v>
      </c>
      <c r="J3583">
        <v>0.01</v>
      </c>
      <c r="K3583">
        <v>0.01</v>
      </c>
      <c r="L3583" t="s">
        <v>310</v>
      </c>
      <c r="M3583" t="s">
        <v>198</v>
      </c>
      <c r="N3583" t="s">
        <v>307</v>
      </c>
      <c r="O3583">
        <v>0</v>
      </c>
      <c r="P3583" t="s">
        <v>200</v>
      </c>
      <c r="Q3583">
        <v>56827</v>
      </c>
      <c r="R3583" t="s">
        <v>201</v>
      </c>
      <c r="S3583" t="s">
        <v>202</v>
      </c>
      <c r="T3583" t="s">
        <v>203</v>
      </c>
      <c r="U3583" t="s">
        <v>5369</v>
      </c>
      <c r="V3583" t="s">
        <v>5370</v>
      </c>
      <c r="W3583" t="s">
        <v>658</v>
      </c>
    </row>
    <row r="3584" spans="1:23" x14ac:dyDescent="0.25">
      <c r="A3584" s="15">
        <v>43404</v>
      </c>
      <c r="B3584" t="s">
        <v>310</v>
      </c>
      <c r="C3584" t="s">
        <v>211</v>
      </c>
      <c r="E3584" t="s">
        <v>195</v>
      </c>
      <c r="F3584">
        <v>0.01</v>
      </c>
      <c r="G3584">
        <v>0.01</v>
      </c>
      <c r="H3584" t="s">
        <v>196</v>
      </c>
      <c r="I3584" t="s">
        <v>197</v>
      </c>
      <c r="J3584">
        <v>0.01</v>
      </c>
      <c r="K3584">
        <v>0.01</v>
      </c>
      <c r="L3584" t="s">
        <v>310</v>
      </c>
      <c r="M3584" t="s">
        <v>198</v>
      </c>
      <c r="N3584" t="s">
        <v>307</v>
      </c>
      <c r="O3584">
        <v>0</v>
      </c>
      <c r="P3584" t="s">
        <v>200</v>
      </c>
      <c r="Q3584">
        <v>56828</v>
      </c>
      <c r="R3584" t="s">
        <v>201</v>
      </c>
      <c r="S3584" t="s">
        <v>202</v>
      </c>
      <c r="T3584" t="s">
        <v>203</v>
      </c>
      <c r="U3584" t="s">
        <v>5371</v>
      </c>
      <c r="V3584" t="s">
        <v>5372</v>
      </c>
      <c r="W3584" t="s">
        <v>658</v>
      </c>
    </row>
    <row r="3585" spans="1:23" x14ac:dyDescent="0.25">
      <c r="A3585" s="15">
        <v>43404</v>
      </c>
      <c r="B3585" t="s">
        <v>310</v>
      </c>
      <c r="C3585" t="s">
        <v>211</v>
      </c>
      <c r="E3585" t="s">
        <v>195</v>
      </c>
      <c r="F3585">
        <v>0.02</v>
      </c>
      <c r="G3585">
        <v>0.02</v>
      </c>
      <c r="H3585" t="s">
        <v>196</v>
      </c>
      <c r="I3585" t="s">
        <v>197</v>
      </c>
      <c r="J3585">
        <v>0.02</v>
      </c>
      <c r="K3585">
        <v>0.02</v>
      </c>
      <c r="L3585" t="s">
        <v>310</v>
      </c>
      <c r="M3585" t="s">
        <v>198</v>
      </c>
      <c r="N3585" t="s">
        <v>307</v>
      </c>
      <c r="O3585">
        <v>0</v>
      </c>
      <c r="P3585" t="s">
        <v>200</v>
      </c>
      <c r="Q3585">
        <v>56829</v>
      </c>
      <c r="R3585" t="s">
        <v>201</v>
      </c>
      <c r="S3585" t="s">
        <v>202</v>
      </c>
      <c r="T3585" t="s">
        <v>203</v>
      </c>
      <c r="U3585" t="s">
        <v>5373</v>
      </c>
      <c r="V3585" t="s">
        <v>5374</v>
      </c>
      <c r="W3585" t="s">
        <v>658</v>
      </c>
    </row>
    <row r="3586" spans="1:23" x14ac:dyDescent="0.25">
      <c r="A3586" s="15">
        <v>43404</v>
      </c>
      <c r="B3586" t="s">
        <v>310</v>
      </c>
      <c r="C3586" t="s">
        <v>208</v>
      </c>
      <c r="E3586" t="s">
        <v>195</v>
      </c>
      <c r="F3586">
        <v>0.01</v>
      </c>
      <c r="G3586">
        <v>0.01</v>
      </c>
      <c r="H3586" t="s">
        <v>196</v>
      </c>
      <c r="I3586" t="s">
        <v>197</v>
      </c>
      <c r="J3586">
        <v>0.01</v>
      </c>
      <c r="K3586">
        <v>0.01</v>
      </c>
      <c r="L3586" t="s">
        <v>310</v>
      </c>
      <c r="M3586" t="s">
        <v>198</v>
      </c>
      <c r="N3586" t="s">
        <v>307</v>
      </c>
      <c r="O3586">
        <v>0</v>
      </c>
      <c r="P3586" t="s">
        <v>200</v>
      </c>
      <c r="Q3586">
        <v>56841</v>
      </c>
      <c r="R3586" t="s">
        <v>201</v>
      </c>
      <c r="S3586" t="s">
        <v>202</v>
      </c>
      <c r="T3586" t="s">
        <v>203</v>
      </c>
      <c r="U3586" t="s">
        <v>5375</v>
      </c>
      <c r="V3586" t="s">
        <v>5376</v>
      </c>
      <c r="W3586" t="s">
        <v>658</v>
      </c>
    </row>
    <row r="3587" spans="1:23" x14ac:dyDescent="0.25">
      <c r="A3587" s="15">
        <v>43404</v>
      </c>
      <c r="B3587" t="s">
        <v>310</v>
      </c>
      <c r="C3587" t="s">
        <v>212</v>
      </c>
      <c r="E3587" t="s">
        <v>195</v>
      </c>
      <c r="F3587">
        <v>0.01</v>
      </c>
      <c r="G3587">
        <v>0.01</v>
      </c>
      <c r="H3587" t="s">
        <v>196</v>
      </c>
      <c r="I3587" t="s">
        <v>197</v>
      </c>
      <c r="J3587">
        <v>0.01</v>
      </c>
      <c r="K3587">
        <v>0.01</v>
      </c>
      <c r="L3587" t="s">
        <v>310</v>
      </c>
      <c r="M3587" t="s">
        <v>198</v>
      </c>
      <c r="N3587" t="s">
        <v>307</v>
      </c>
      <c r="O3587">
        <v>0</v>
      </c>
      <c r="P3587" t="s">
        <v>200</v>
      </c>
      <c r="Q3587">
        <v>56844</v>
      </c>
      <c r="R3587" t="s">
        <v>201</v>
      </c>
      <c r="S3587" t="s">
        <v>202</v>
      </c>
      <c r="T3587" t="s">
        <v>203</v>
      </c>
      <c r="U3587" t="s">
        <v>5377</v>
      </c>
      <c r="V3587" t="s">
        <v>5378</v>
      </c>
      <c r="W3587" t="s">
        <v>658</v>
      </c>
    </row>
    <row r="3588" spans="1:23" x14ac:dyDescent="0.25">
      <c r="A3588" s="15">
        <v>43404</v>
      </c>
      <c r="B3588" t="s">
        <v>1229</v>
      </c>
      <c r="C3588" t="s">
        <v>208</v>
      </c>
      <c r="E3588" t="s">
        <v>195</v>
      </c>
      <c r="F3588">
        <v>4.1500000000000004</v>
      </c>
      <c r="G3588">
        <v>4.1500000000000004</v>
      </c>
      <c r="H3588" t="s">
        <v>196</v>
      </c>
      <c r="I3588" t="s">
        <v>197</v>
      </c>
      <c r="J3588">
        <v>4.1500000000000004</v>
      </c>
      <c r="K3588">
        <v>4.1500000000000004</v>
      </c>
      <c r="L3588" t="s">
        <v>1229</v>
      </c>
      <c r="M3588" t="s">
        <v>198</v>
      </c>
      <c r="N3588" t="s">
        <v>199</v>
      </c>
      <c r="O3588">
        <v>0</v>
      </c>
      <c r="P3588" t="s">
        <v>200</v>
      </c>
      <c r="Q3588">
        <v>56984</v>
      </c>
      <c r="R3588" t="s">
        <v>201</v>
      </c>
      <c r="S3588" t="s">
        <v>202</v>
      </c>
      <c r="T3588" t="s">
        <v>203</v>
      </c>
      <c r="U3588" t="s">
        <v>5379</v>
      </c>
      <c r="V3588" t="s">
        <v>5380</v>
      </c>
      <c r="W3588" t="s">
        <v>658</v>
      </c>
    </row>
    <row r="3589" spans="1:23" x14ac:dyDescent="0.25">
      <c r="A3589" s="15">
        <v>43404</v>
      </c>
      <c r="B3589" t="s">
        <v>1229</v>
      </c>
      <c r="C3589" t="s">
        <v>194</v>
      </c>
      <c r="E3589" t="s">
        <v>195</v>
      </c>
      <c r="F3589">
        <v>4.99</v>
      </c>
      <c r="G3589">
        <v>4.99</v>
      </c>
      <c r="H3589" t="s">
        <v>196</v>
      </c>
      <c r="I3589" t="s">
        <v>197</v>
      </c>
      <c r="J3589">
        <v>4.99</v>
      </c>
      <c r="K3589">
        <v>4.99</v>
      </c>
      <c r="L3589" t="s">
        <v>1229</v>
      </c>
      <c r="M3589" t="s">
        <v>198</v>
      </c>
      <c r="N3589" t="s">
        <v>199</v>
      </c>
      <c r="O3589">
        <v>0</v>
      </c>
      <c r="P3589" t="s">
        <v>200</v>
      </c>
      <c r="Q3589">
        <v>56985</v>
      </c>
      <c r="R3589" t="s">
        <v>201</v>
      </c>
      <c r="S3589" t="s">
        <v>202</v>
      </c>
      <c r="T3589" t="s">
        <v>203</v>
      </c>
      <c r="U3589" t="s">
        <v>5379</v>
      </c>
      <c r="V3589" t="s">
        <v>5381</v>
      </c>
      <c r="W3589" t="s">
        <v>658</v>
      </c>
    </row>
    <row r="3590" spans="1:23" x14ac:dyDescent="0.25">
      <c r="A3590" s="15">
        <v>43404</v>
      </c>
      <c r="B3590" t="s">
        <v>1229</v>
      </c>
      <c r="C3590" t="s">
        <v>211</v>
      </c>
      <c r="E3590" t="s">
        <v>195</v>
      </c>
      <c r="F3590">
        <v>4.1500000000000004</v>
      </c>
      <c r="G3590">
        <v>4.1500000000000004</v>
      </c>
      <c r="H3590" t="s">
        <v>196</v>
      </c>
      <c r="I3590" t="s">
        <v>197</v>
      </c>
      <c r="J3590">
        <v>4.1500000000000004</v>
      </c>
      <c r="K3590">
        <v>4.1500000000000004</v>
      </c>
      <c r="L3590" t="s">
        <v>1229</v>
      </c>
      <c r="M3590" t="s">
        <v>198</v>
      </c>
      <c r="N3590" t="s">
        <v>199</v>
      </c>
      <c r="O3590">
        <v>0</v>
      </c>
      <c r="P3590" t="s">
        <v>200</v>
      </c>
      <c r="Q3590">
        <v>56984</v>
      </c>
      <c r="R3590" t="s">
        <v>201</v>
      </c>
      <c r="S3590" t="s">
        <v>202</v>
      </c>
      <c r="T3590" t="s">
        <v>203</v>
      </c>
      <c r="U3590" t="s">
        <v>5379</v>
      </c>
      <c r="V3590" t="s">
        <v>5380</v>
      </c>
      <c r="W3590" t="s">
        <v>658</v>
      </c>
    </row>
    <row r="3591" spans="1:23" x14ac:dyDescent="0.25">
      <c r="A3591" s="15">
        <v>43404</v>
      </c>
      <c r="B3591" t="s">
        <v>1229</v>
      </c>
      <c r="C3591" t="s">
        <v>212</v>
      </c>
      <c r="E3591" t="s">
        <v>195</v>
      </c>
      <c r="F3591">
        <v>4.1500000000000004</v>
      </c>
      <c r="G3591">
        <v>4.1500000000000004</v>
      </c>
      <c r="H3591" t="s">
        <v>196</v>
      </c>
      <c r="I3591" t="s">
        <v>197</v>
      </c>
      <c r="J3591">
        <v>4.1500000000000004</v>
      </c>
      <c r="K3591">
        <v>4.1500000000000004</v>
      </c>
      <c r="L3591" t="s">
        <v>1229</v>
      </c>
      <c r="M3591" t="s">
        <v>198</v>
      </c>
      <c r="N3591" t="s">
        <v>199</v>
      </c>
      <c r="O3591">
        <v>0</v>
      </c>
      <c r="P3591" t="s">
        <v>200</v>
      </c>
      <c r="Q3591">
        <v>56984</v>
      </c>
      <c r="R3591" t="s">
        <v>201</v>
      </c>
      <c r="S3591" t="s">
        <v>202</v>
      </c>
      <c r="T3591" t="s">
        <v>203</v>
      </c>
      <c r="U3591" t="s">
        <v>5379</v>
      </c>
      <c r="V3591" t="s">
        <v>5380</v>
      </c>
      <c r="W3591" t="s">
        <v>658</v>
      </c>
    </row>
    <row r="3592" spans="1:23" x14ac:dyDescent="0.25">
      <c r="A3592" s="15">
        <v>43404</v>
      </c>
      <c r="B3592" t="s">
        <v>1229</v>
      </c>
      <c r="C3592" t="s">
        <v>207</v>
      </c>
      <c r="E3592" t="s">
        <v>195</v>
      </c>
      <c r="F3592">
        <v>4.9800000000000004</v>
      </c>
      <c r="G3592">
        <v>4.9800000000000004</v>
      </c>
      <c r="H3592" t="s">
        <v>196</v>
      </c>
      <c r="I3592" t="s">
        <v>197</v>
      </c>
      <c r="J3592">
        <v>4.9800000000000004</v>
      </c>
      <c r="K3592">
        <v>4.9800000000000004</v>
      </c>
      <c r="L3592" t="s">
        <v>1229</v>
      </c>
      <c r="M3592" t="s">
        <v>198</v>
      </c>
      <c r="N3592" t="s">
        <v>199</v>
      </c>
      <c r="O3592">
        <v>0</v>
      </c>
      <c r="P3592" t="s">
        <v>200</v>
      </c>
      <c r="Q3592">
        <v>56985</v>
      </c>
      <c r="R3592" t="s">
        <v>201</v>
      </c>
      <c r="S3592" t="s">
        <v>202</v>
      </c>
      <c r="T3592" t="s">
        <v>203</v>
      </c>
      <c r="U3592" t="s">
        <v>5379</v>
      </c>
      <c r="V3592" t="s">
        <v>5381</v>
      </c>
      <c r="W3592" t="s">
        <v>658</v>
      </c>
    </row>
    <row r="3593" spans="1:23" x14ac:dyDescent="0.25">
      <c r="A3593" s="15">
        <v>43404</v>
      </c>
      <c r="B3593" t="s">
        <v>490</v>
      </c>
      <c r="C3593" t="s">
        <v>194</v>
      </c>
      <c r="E3593" t="s">
        <v>195</v>
      </c>
      <c r="F3593">
        <v>2308.4499999999998</v>
      </c>
      <c r="G3593">
        <v>2308.4499999999998</v>
      </c>
      <c r="H3593" t="s">
        <v>196</v>
      </c>
      <c r="I3593" t="s">
        <v>197</v>
      </c>
      <c r="J3593">
        <v>2308.4499999999998</v>
      </c>
      <c r="K3593">
        <v>2308.4499999999998</v>
      </c>
      <c r="L3593" t="s">
        <v>490</v>
      </c>
      <c r="M3593" t="s">
        <v>198</v>
      </c>
      <c r="N3593" t="s">
        <v>199</v>
      </c>
      <c r="O3593">
        <v>0</v>
      </c>
      <c r="P3593" t="s">
        <v>200</v>
      </c>
      <c r="Q3593">
        <v>56986</v>
      </c>
      <c r="R3593" t="s">
        <v>201</v>
      </c>
      <c r="S3593" t="s">
        <v>202</v>
      </c>
      <c r="T3593" t="s">
        <v>203</v>
      </c>
      <c r="U3593" t="s">
        <v>5382</v>
      </c>
      <c r="V3593" t="s">
        <v>5383</v>
      </c>
      <c r="W3593" t="s">
        <v>658</v>
      </c>
    </row>
    <row r="3594" spans="1:23" x14ac:dyDescent="0.25">
      <c r="A3594" s="15">
        <v>43404</v>
      </c>
      <c r="B3594" t="s">
        <v>555</v>
      </c>
      <c r="C3594" t="s">
        <v>194</v>
      </c>
      <c r="E3594" t="s">
        <v>195</v>
      </c>
      <c r="F3594">
        <v>187.02</v>
      </c>
      <c r="G3594">
        <v>187.02</v>
      </c>
      <c r="H3594" t="s">
        <v>196</v>
      </c>
      <c r="I3594" t="s">
        <v>218</v>
      </c>
      <c r="J3594">
        <v>187.02</v>
      </c>
      <c r="K3594">
        <v>187.02</v>
      </c>
      <c r="L3594" t="s">
        <v>555</v>
      </c>
      <c r="M3594" t="s">
        <v>198</v>
      </c>
      <c r="N3594" t="s">
        <v>199</v>
      </c>
      <c r="O3594">
        <v>0</v>
      </c>
      <c r="P3594" t="s">
        <v>200</v>
      </c>
      <c r="Q3594">
        <v>56987</v>
      </c>
      <c r="R3594" t="s">
        <v>201</v>
      </c>
      <c r="S3594" t="s">
        <v>202</v>
      </c>
      <c r="T3594" t="s">
        <v>203</v>
      </c>
      <c r="U3594" t="s">
        <v>5384</v>
      </c>
      <c r="V3594" t="s">
        <v>5385</v>
      </c>
      <c r="W3594" t="s">
        <v>658</v>
      </c>
    </row>
    <row r="3595" spans="1:23" x14ac:dyDescent="0.25">
      <c r="A3595" s="15">
        <v>43404</v>
      </c>
      <c r="B3595" t="s">
        <v>475</v>
      </c>
      <c r="C3595" t="s">
        <v>194</v>
      </c>
      <c r="E3595" t="s">
        <v>195</v>
      </c>
      <c r="F3595">
        <v>651.62</v>
      </c>
      <c r="G3595">
        <v>651.62</v>
      </c>
      <c r="H3595" t="s">
        <v>196</v>
      </c>
      <c r="I3595" t="s">
        <v>197</v>
      </c>
      <c r="J3595">
        <v>651.62</v>
      </c>
      <c r="K3595">
        <v>651.62</v>
      </c>
      <c r="L3595" t="s">
        <v>475</v>
      </c>
      <c r="M3595" t="s">
        <v>198</v>
      </c>
      <c r="N3595" t="s">
        <v>199</v>
      </c>
      <c r="O3595">
        <v>0</v>
      </c>
      <c r="P3595" t="s">
        <v>200</v>
      </c>
      <c r="Q3595">
        <v>56988</v>
      </c>
      <c r="R3595" t="s">
        <v>201</v>
      </c>
      <c r="S3595" t="s">
        <v>202</v>
      </c>
      <c r="T3595" t="s">
        <v>203</v>
      </c>
      <c r="U3595" t="s">
        <v>5386</v>
      </c>
      <c r="V3595" t="s">
        <v>5387</v>
      </c>
      <c r="W3595" t="s">
        <v>658</v>
      </c>
    </row>
    <row r="3596" spans="1:23" x14ac:dyDescent="0.25">
      <c r="A3596" s="15">
        <v>43404</v>
      </c>
      <c r="B3596" t="s">
        <v>213</v>
      </c>
      <c r="C3596" t="s">
        <v>208</v>
      </c>
      <c r="E3596" t="s">
        <v>195</v>
      </c>
      <c r="F3596">
        <v>10.26</v>
      </c>
      <c r="G3596">
        <v>10.26</v>
      </c>
      <c r="H3596" t="s">
        <v>196</v>
      </c>
      <c r="I3596" t="s">
        <v>197</v>
      </c>
      <c r="J3596">
        <v>10.26</v>
      </c>
      <c r="K3596">
        <v>10.26</v>
      </c>
      <c r="L3596" t="s">
        <v>213</v>
      </c>
      <c r="M3596" t="s">
        <v>198</v>
      </c>
      <c r="N3596" t="s">
        <v>316</v>
      </c>
      <c r="O3596">
        <v>0</v>
      </c>
      <c r="P3596" t="s">
        <v>200</v>
      </c>
      <c r="Q3596">
        <v>57026</v>
      </c>
      <c r="R3596" t="s">
        <v>201</v>
      </c>
      <c r="S3596" t="s">
        <v>202</v>
      </c>
      <c r="T3596" t="s">
        <v>203</v>
      </c>
      <c r="U3596" t="s">
        <v>5388</v>
      </c>
      <c r="V3596" t="s">
        <v>5389</v>
      </c>
      <c r="W3596" t="s">
        <v>658</v>
      </c>
    </row>
    <row r="3597" spans="1:23" x14ac:dyDescent="0.25">
      <c r="A3597" s="15">
        <v>43404</v>
      </c>
      <c r="B3597" t="s">
        <v>213</v>
      </c>
      <c r="C3597" t="s">
        <v>211</v>
      </c>
      <c r="E3597" t="s">
        <v>195</v>
      </c>
      <c r="F3597">
        <v>10.26</v>
      </c>
      <c r="G3597">
        <v>10.26</v>
      </c>
      <c r="H3597" t="s">
        <v>196</v>
      </c>
      <c r="I3597" t="s">
        <v>197</v>
      </c>
      <c r="J3597">
        <v>10.26</v>
      </c>
      <c r="K3597">
        <v>10.26</v>
      </c>
      <c r="L3597" t="s">
        <v>213</v>
      </c>
      <c r="M3597" t="s">
        <v>198</v>
      </c>
      <c r="N3597" t="s">
        <v>316</v>
      </c>
      <c r="O3597">
        <v>0</v>
      </c>
      <c r="P3597" t="s">
        <v>200</v>
      </c>
      <c r="Q3597">
        <v>57026</v>
      </c>
      <c r="R3597" t="s">
        <v>201</v>
      </c>
      <c r="S3597" t="s">
        <v>202</v>
      </c>
      <c r="T3597" t="s">
        <v>203</v>
      </c>
      <c r="U3597" t="s">
        <v>5388</v>
      </c>
      <c r="V3597" t="s">
        <v>5389</v>
      </c>
      <c r="W3597" t="s">
        <v>658</v>
      </c>
    </row>
    <row r="3598" spans="1:23" x14ac:dyDescent="0.25">
      <c r="A3598" s="15">
        <v>43404</v>
      </c>
      <c r="B3598" t="s">
        <v>213</v>
      </c>
      <c r="C3598" t="s">
        <v>212</v>
      </c>
      <c r="E3598" t="s">
        <v>195</v>
      </c>
      <c r="F3598">
        <v>10.26</v>
      </c>
      <c r="G3598">
        <v>10.26</v>
      </c>
      <c r="H3598" t="s">
        <v>196</v>
      </c>
      <c r="I3598" t="s">
        <v>197</v>
      </c>
      <c r="J3598">
        <v>10.26</v>
      </c>
      <c r="K3598">
        <v>10.26</v>
      </c>
      <c r="L3598" t="s">
        <v>213</v>
      </c>
      <c r="M3598" t="s">
        <v>198</v>
      </c>
      <c r="N3598" t="s">
        <v>316</v>
      </c>
      <c r="O3598">
        <v>0</v>
      </c>
      <c r="P3598" t="s">
        <v>200</v>
      </c>
      <c r="Q3598">
        <v>57026</v>
      </c>
      <c r="R3598" t="s">
        <v>201</v>
      </c>
      <c r="S3598" t="s">
        <v>202</v>
      </c>
      <c r="T3598" t="s">
        <v>203</v>
      </c>
      <c r="U3598" t="s">
        <v>5388</v>
      </c>
      <c r="V3598" t="s">
        <v>5389</v>
      </c>
      <c r="W3598" t="s">
        <v>658</v>
      </c>
    </row>
    <row r="3599" spans="1:23" x14ac:dyDescent="0.25">
      <c r="A3599" s="15">
        <v>43404</v>
      </c>
      <c r="B3599" t="s">
        <v>213</v>
      </c>
      <c r="C3599" t="s">
        <v>194</v>
      </c>
      <c r="E3599" t="s">
        <v>195</v>
      </c>
      <c r="F3599">
        <v>10.26</v>
      </c>
      <c r="G3599">
        <v>10.26</v>
      </c>
      <c r="H3599" t="s">
        <v>196</v>
      </c>
      <c r="I3599" t="s">
        <v>197</v>
      </c>
      <c r="J3599">
        <v>10.26</v>
      </c>
      <c r="K3599">
        <v>10.26</v>
      </c>
      <c r="L3599" t="s">
        <v>213</v>
      </c>
      <c r="M3599" t="s">
        <v>198</v>
      </c>
      <c r="N3599" t="s">
        <v>316</v>
      </c>
      <c r="O3599">
        <v>0</v>
      </c>
      <c r="P3599" t="s">
        <v>200</v>
      </c>
      <c r="Q3599">
        <v>57026</v>
      </c>
      <c r="R3599" t="s">
        <v>201</v>
      </c>
      <c r="S3599" t="s">
        <v>202</v>
      </c>
      <c r="T3599" t="s">
        <v>203</v>
      </c>
      <c r="U3599" t="s">
        <v>5388</v>
      </c>
      <c r="V3599" t="s">
        <v>5389</v>
      </c>
      <c r="W3599" t="s">
        <v>658</v>
      </c>
    </row>
    <row r="3600" spans="1:23" x14ac:dyDescent="0.25">
      <c r="A3600" s="15">
        <v>43404</v>
      </c>
      <c r="B3600" t="s">
        <v>213</v>
      </c>
      <c r="C3600" t="s">
        <v>207</v>
      </c>
      <c r="E3600" t="s">
        <v>195</v>
      </c>
      <c r="F3600">
        <v>10.24</v>
      </c>
      <c r="G3600">
        <v>10.24</v>
      </c>
      <c r="H3600" t="s">
        <v>196</v>
      </c>
      <c r="I3600" t="s">
        <v>197</v>
      </c>
      <c r="J3600">
        <v>10.24</v>
      </c>
      <c r="K3600">
        <v>10.24</v>
      </c>
      <c r="L3600" t="s">
        <v>213</v>
      </c>
      <c r="M3600" t="s">
        <v>198</v>
      </c>
      <c r="N3600" t="s">
        <v>316</v>
      </c>
      <c r="O3600">
        <v>0</v>
      </c>
      <c r="P3600" t="s">
        <v>200</v>
      </c>
      <c r="Q3600">
        <v>57026</v>
      </c>
      <c r="R3600" t="s">
        <v>201</v>
      </c>
      <c r="S3600" t="s">
        <v>202</v>
      </c>
      <c r="T3600" t="s">
        <v>203</v>
      </c>
      <c r="U3600" t="s">
        <v>5388</v>
      </c>
      <c r="V3600" t="s">
        <v>5389</v>
      </c>
      <c r="W3600" t="s">
        <v>658</v>
      </c>
    </row>
    <row r="3601" spans="1:23" x14ac:dyDescent="0.25">
      <c r="A3601" s="15">
        <v>43404</v>
      </c>
      <c r="B3601" t="s">
        <v>5390</v>
      </c>
      <c r="C3601" t="s">
        <v>208</v>
      </c>
      <c r="E3601" t="s">
        <v>195</v>
      </c>
      <c r="F3601">
        <v>-12.86</v>
      </c>
      <c r="G3601">
        <v>12.86</v>
      </c>
      <c r="H3601" t="s">
        <v>217</v>
      </c>
      <c r="I3601" t="s">
        <v>218</v>
      </c>
      <c r="J3601">
        <v>12.86</v>
      </c>
      <c r="K3601">
        <v>-12.86</v>
      </c>
      <c r="L3601" t="s">
        <v>5390</v>
      </c>
      <c r="M3601" t="s">
        <v>198</v>
      </c>
      <c r="N3601" t="s">
        <v>518</v>
      </c>
      <c r="O3601">
        <v>0</v>
      </c>
      <c r="P3601" t="s">
        <v>200</v>
      </c>
      <c r="Q3601">
        <v>57028</v>
      </c>
      <c r="R3601" t="s">
        <v>201</v>
      </c>
      <c r="S3601" t="s">
        <v>202</v>
      </c>
      <c r="T3601" t="s">
        <v>203</v>
      </c>
      <c r="U3601" t="s">
        <v>5391</v>
      </c>
      <c r="V3601" t="s">
        <v>5392</v>
      </c>
      <c r="W3601" t="s">
        <v>658</v>
      </c>
    </row>
    <row r="3602" spans="1:23" x14ac:dyDescent="0.25">
      <c r="A3602" s="15">
        <v>43404</v>
      </c>
      <c r="B3602" t="s">
        <v>5390</v>
      </c>
      <c r="C3602" t="s">
        <v>211</v>
      </c>
      <c r="E3602" t="s">
        <v>195</v>
      </c>
      <c r="F3602">
        <v>-12.86</v>
      </c>
      <c r="G3602">
        <v>12.86</v>
      </c>
      <c r="H3602" t="s">
        <v>217</v>
      </c>
      <c r="I3602" t="s">
        <v>218</v>
      </c>
      <c r="J3602">
        <v>12.86</v>
      </c>
      <c r="K3602">
        <v>-12.86</v>
      </c>
      <c r="L3602" t="s">
        <v>5390</v>
      </c>
      <c r="M3602" t="s">
        <v>198</v>
      </c>
      <c r="N3602" t="s">
        <v>518</v>
      </c>
      <c r="O3602">
        <v>0</v>
      </c>
      <c r="P3602" t="s">
        <v>200</v>
      </c>
      <c r="Q3602">
        <v>57028</v>
      </c>
      <c r="R3602" t="s">
        <v>201</v>
      </c>
      <c r="S3602" t="s">
        <v>202</v>
      </c>
      <c r="T3602" t="s">
        <v>203</v>
      </c>
      <c r="U3602" t="s">
        <v>5391</v>
      </c>
      <c r="V3602" t="s">
        <v>5392</v>
      </c>
      <c r="W3602" t="s">
        <v>658</v>
      </c>
    </row>
    <row r="3603" spans="1:23" x14ac:dyDescent="0.25">
      <c r="A3603" s="15">
        <v>43404</v>
      </c>
      <c r="B3603" t="s">
        <v>5390</v>
      </c>
      <c r="C3603" t="s">
        <v>212</v>
      </c>
      <c r="E3603" t="s">
        <v>195</v>
      </c>
      <c r="F3603">
        <v>-12.86</v>
      </c>
      <c r="G3603">
        <v>12.86</v>
      </c>
      <c r="H3603" t="s">
        <v>217</v>
      </c>
      <c r="I3603" t="s">
        <v>218</v>
      </c>
      <c r="J3603">
        <v>12.86</v>
      </c>
      <c r="K3603">
        <v>-12.86</v>
      </c>
      <c r="L3603" t="s">
        <v>5390</v>
      </c>
      <c r="M3603" t="s">
        <v>198</v>
      </c>
      <c r="N3603" t="s">
        <v>518</v>
      </c>
      <c r="O3603">
        <v>0</v>
      </c>
      <c r="P3603" t="s">
        <v>200</v>
      </c>
      <c r="Q3603">
        <v>57028</v>
      </c>
      <c r="R3603" t="s">
        <v>201</v>
      </c>
      <c r="S3603" t="s">
        <v>202</v>
      </c>
      <c r="T3603" t="s">
        <v>203</v>
      </c>
      <c r="U3603" t="s">
        <v>5391</v>
      </c>
      <c r="V3603" t="s">
        <v>5392</v>
      </c>
      <c r="W3603" t="s">
        <v>658</v>
      </c>
    </row>
    <row r="3604" spans="1:23" x14ac:dyDescent="0.25">
      <c r="A3604" s="15">
        <v>43404</v>
      </c>
      <c r="B3604" t="s">
        <v>5390</v>
      </c>
      <c r="C3604" t="s">
        <v>194</v>
      </c>
      <c r="E3604" t="s">
        <v>195</v>
      </c>
      <c r="F3604">
        <v>-12.86</v>
      </c>
      <c r="G3604">
        <v>12.86</v>
      </c>
      <c r="H3604" t="s">
        <v>217</v>
      </c>
      <c r="I3604" t="s">
        <v>218</v>
      </c>
      <c r="J3604">
        <v>12.86</v>
      </c>
      <c r="K3604">
        <v>-12.86</v>
      </c>
      <c r="L3604" t="s">
        <v>5390</v>
      </c>
      <c r="M3604" t="s">
        <v>198</v>
      </c>
      <c r="N3604" t="s">
        <v>518</v>
      </c>
      <c r="O3604">
        <v>0</v>
      </c>
      <c r="P3604" t="s">
        <v>200</v>
      </c>
      <c r="Q3604">
        <v>57028</v>
      </c>
      <c r="R3604" t="s">
        <v>201</v>
      </c>
      <c r="S3604" t="s">
        <v>202</v>
      </c>
      <c r="T3604" t="s">
        <v>203</v>
      </c>
      <c r="U3604" t="s">
        <v>5391</v>
      </c>
      <c r="V3604" t="s">
        <v>5392</v>
      </c>
      <c r="W3604" t="s">
        <v>658</v>
      </c>
    </row>
    <row r="3605" spans="1:23" x14ac:dyDescent="0.25">
      <c r="A3605" s="15">
        <v>43404</v>
      </c>
      <c r="B3605" t="s">
        <v>5390</v>
      </c>
      <c r="C3605" t="s">
        <v>207</v>
      </c>
      <c r="E3605" t="s">
        <v>195</v>
      </c>
      <c r="F3605">
        <v>-12.84</v>
      </c>
      <c r="G3605">
        <v>12.84</v>
      </c>
      <c r="H3605" t="s">
        <v>217</v>
      </c>
      <c r="I3605" t="s">
        <v>218</v>
      </c>
      <c r="J3605">
        <v>12.84</v>
      </c>
      <c r="K3605">
        <v>-12.84</v>
      </c>
      <c r="L3605" t="s">
        <v>5390</v>
      </c>
      <c r="M3605" t="s">
        <v>198</v>
      </c>
      <c r="N3605" t="s">
        <v>518</v>
      </c>
      <c r="O3605">
        <v>0</v>
      </c>
      <c r="P3605" t="s">
        <v>200</v>
      </c>
      <c r="Q3605">
        <v>57028</v>
      </c>
      <c r="R3605" t="s">
        <v>201</v>
      </c>
      <c r="S3605" t="s">
        <v>202</v>
      </c>
      <c r="T3605" t="s">
        <v>203</v>
      </c>
      <c r="U3605" t="s">
        <v>5391</v>
      </c>
      <c r="V3605" t="s">
        <v>5392</v>
      </c>
      <c r="W3605" t="s">
        <v>658</v>
      </c>
    </row>
    <row r="3606" spans="1:23" x14ac:dyDescent="0.25">
      <c r="A3606" s="15">
        <v>43404</v>
      </c>
      <c r="B3606" t="s">
        <v>521</v>
      </c>
      <c r="C3606" t="s">
        <v>212</v>
      </c>
      <c r="E3606" t="s">
        <v>195</v>
      </c>
      <c r="F3606">
        <v>5415.02</v>
      </c>
      <c r="G3606">
        <v>5415.02</v>
      </c>
      <c r="H3606" t="s">
        <v>196</v>
      </c>
      <c r="I3606" t="s">
        <v>197</v>
      </c>
      <c r="J3606">
        <v>5415.02</v>
      </c>
      <c r="K3606">
        <v>5415.02</v>
      </c>
      <c r="L3606" t="s">
        <v>521</v>
      </c>
      <c r="M3606" t="s">
        <v>198</v>
      </c>
      <c r="N3606" t="s">
        <v>518</v>
      </c>
      <c r="O3606">
        <v>0</v>
      </c>
      <c r="P3606" t="s">
        <v>200</v>
      </c>
      <c r="Q3606">
        <v>57027</v>
      </c>
      <c r="R3606" t="s">
        <v>201</v>
      </c>
      <c r="S3606" t="s">
        <v>202</v>
      </c>
      <c r="T3606" t="s">
        <v>203</v>
      </c>
      <c r="U3606" t="s">
        <v>5391</v>
      </c>
      <c r="V3606" t="s">
        <v>5393</v>
      </c>
      <c r="W3606" t="s">
        <v>658</v>
      </c>
    </row>
    <row r="3607" spans="1:23" x14ac:dyDescent="0.25">
      <c r="A3607" s="15">
        <v>43404</v>
      </c>
      <c r="B3607" t="s">
        <v>521</v>
      </c>
      <c r="C3607" t="s">
        <v>211</v>
      </c>
      <c r="E3607" t="s">
        <v>195</v>
      </c>
      <c r="F3607">
        <v>4199.78</v>
      </c>
      <c r="G3607">
        <v>4199.78</v>
      </c>
      <c r="H3607" t="s">
        <v>196</v>
      </c>
      <c r="I3607" t="s">
        <v>197</v>
      </c>
      <c r="J3607">
        <v>4199.78</v>
      </c>
      <c r="K3607">
        <v>4199.78</v>
      </c>
      <c r="L3607" t="s">
        <v>521</v>
      </c>
      <c r="M3607" t="s">
        <v>198</v>
      </c>
      <c r="N3607" t="s">
        <v>518</v>
      </c>
      <c r="O3607">
        <v>0</v>
      </c>
      <c r="P3607" t="s">
        <v>200</v>
      </c>
      <c r="Q3607">
        <v>57027</v>
      </c>
      <c r="R3607" t="s">
        <v>201</v>
      </c>
      <c r="S3607" t="s">
        <v>202</v>
      </c>
      <c r="T3607" t="s">
        <v>203</v>
      </c>
      <c r="U3607" t="s">
        <v>5391</v>
      </c>
      <c r="V3607" t="s">
        <v>5393</v>
      </c>
      <c r="W3607" t="s">
        <v>658</v>
      </c>
    </row>
    <row r="3608" spans="1:23" x14ac:dyDescent="0.25">
      <c r="A3608" s="15">
        <v>43404</v>
      </c>
      <c r="B3608" t="s">
        <v>521</v>
      </c>
      <c r="C3608" t="s">
        <v>208</v>
      </c>
      <c r="E3608" t="s">
        <v>195</v>
      </c>
      <c r="F3608">
        <v>10584.47</v>
      </c>
      <c r="G3608">
        <v>10584.47</v>
      </c>
      <c r="H3608" t="s">
        <v>196</v>
      </c>
      <c r="I3608" t="s">
        <v>197</v>
      </c>
      <c r="J3608">
        <v>10584.47</v>
      </c>
      <c r="K3608">
        <v>10584.47</v>
      </c>
      <c r="L3608" t="s">
        <v>521</v>
      </c>
      <c r="M3608" t="s">
        <v>198</v>
      </c>
      <c r="N3608" t="s">
        <v>518</v>
      </c>
      <c r="O3608">
        <v>0</v>
      </c>
      <c r="P3608" t="s">
        <v>200</v>
      </c>
      <c r="Q3608">
        <v>57027</v>
      </c>
      <c r="R3608" t="s">
        <v>201</v>
      </c>
      <c r="S3608" t="s">
        <v>202</v>
      </c>
      <c r="T3608" t="s">
        <v>203</v>
      </c>
      <c r="U3608" t="s">
        <v>5391</v>
      </c>
      <c r="V3608" t="s">
        <v>5393</v>
      </c>
      <c r="W3608" t="s">
        <v>658</v>
      </c>
    </row>
    <row r="3609" spans="1:23" x14ac:dyDescent="0.25">
      <c r="A3609" s="15">
        <v>43404</v>
      </c>
      <c r="B3609" t="s">
        <v>521</v>
      </c>
      <c r="C3609" t="s">
        <v>207</v>
      </c>
      <c r="E3609" t="s">
        <v>195</v>
      </c>
      <c r="F3609">
        <v>7094.11</v>
      </c>
      <c r="G3609">
        <v>7094.11</v>
      </c>
      <c r="H3609" t="s">
        <v>196</v>
      </c>
      <c r="I3609" t="s">
        <v>197</v>
      </c>
      <c r="J3609">
        <v>7094.11</v>
      </c>
      <c r="K3609">
        <v>7094.11</v>
      </c>
      <c r="L3609" t="s">
        <v>521</v>
      </c>
      <c r="M3609" t="s">
        <v>198</v>
      </c>
      <c r="N3609" t="s">
        <v>518</v>
      </c>
      <c r="O3609">
        <v>0</v>
      </c>
      <c r="P3609" t="s">
        <v>200</v>
      </c>
      <c r="Q3609">
        <v>57027</v>
      </c>
      <c r="R3609" t="s">
        <v>201</v>
      </c>
      <c r="S3609" t="s">
        <v>202</v>
      </c>
      <c r="T3609" t="s">
        <v>203</v>
      </c>
      <c r="U3609" t="s">
        <v>5391</v>
      </c>
      <c r="V3609" t="s">
        <v>5393</v>
      </c>
      <c r="W3609" t="s">
        <v>658</v>
      </c>
    </row>
    <row r="3610" spans="1:23" x14ac:dyDescent="0.25">
      <c r="A3610" s="15">
        <v>43404</v>
      </c>
      <c r="B3610" t="s">
        <v>521</v>
      </c>
      <c r="C3610" t="s">
        <v>194</v>
      </c>
      <c r="E3610" t="s">
        <v>195</v>
      </c>
      <c r="F3610">
        <v>32591.919999999998</v>
      </c>
      <c r="G3610">
        <v>32591.919999999998</v>
      </c>
      <c r="H3610" t="s">
        <v>196</v>
      </c>
      <c r="I3610" t="s">
        <v>197</v>
      </c>
      <c r="J3610">
        <v>32591.919999999998</v>
      </c>
      <c r="K3610">
        <v>32591.919999999998</v>
      </c>
      <c r="L3610" t="s">
        <v>521</v>
      </c>
      <c r="M3610" t="s">
        <v>198</v>
      </c>
      <c r="N3610" t="s">
        <v>518</v>
      </c>
      <c r="O3610">
        <v>0</v>
      </c>
      <c r="P3610" t="s">
        <v>200</v>
      </c>
      <c r="Q3610">
        <v>57027</v>
      </c>
      <c r="R3610" t="s">
        <v>201</v>
      </c>
      <c r="S3610" t="s">
        <v>202</v>
      </c>
      <c r="T3610" t="s">
        <v>203</v>
      </c>
      <c r="U3610" t="s">
        <v>5391</v>
      </c>
      <c r="V3610" t="s">
        <v>5393</v>
      </c>
      <c r="W3610" t="s">
        <v>658</v>
      </c>
    </row>
    <row r="3611" spans="1:23" x14ac:dyDescent="0.25">
      <c r="A3611" s="15">
        <v>43404</v>
      </c>
      <c r="B3611" t="s">
        <v>523</v>
      </c>
      <c r="C3611" t="s">
        <v>212</v>
      </c>
      <c r="E3611" t="s">
        <v>195</v>
      </c>
      <c r="F3611">
        <v>1867.6</v>
      </c>
      <c r="G3611">
        <v>1867.6</v>
      </c>
      <c r="H3611" t="s">
        <v>196</v>
      </c>
      <c r="I3611" t="s">
        <v>197</v>
      </c>
      <c r="J3611">
        <v>1867.6</v>
      </c>
      <c r="K3611">
        <v>1867.6</v>
      </c>
      <c r="L3611" t="s">
        <v>523</v>
      </c>
      <c r="M3611" t="s">
        <v>198</v>
      </c>
      <c r="N3611" t="s">
        <v>518</v>
      </c>
      <c r="O3611">
        <v>0</v>
      </c>
      <c r="P3611" t="s">
        <v>200</v>
      </c>
      <c r="Q3611">
        <v>57029</v>
      </c>
      <c r="R3611" t="s">
        <v>201</v>
      </c>
      <c r="S3611" t="s">
        <v>202</v>
      </c>
      <c r="T3611" t="s">
        <v>203</v>
      </c>
      <c r="U3611" t="s">
        <v>5394</v>
      </c>
      <c r="V3611" t="s">
        <v>5395</v>
      </c>
      <c r="W3611" t="s">
        <v>658</v>
      </c>
    </row>
    <row r="3612" spans="1:23" x14ac:dyDescent="0.25">
      <c r="A3612" s="15">
        <v>43404</v>
      </c>
      <c r="B3612" t="s">
        <v>523</v>
      </c>
      <c r="C3612" t="s">
        <v>211</v>
      </c>
      <c r="E3612" t="s">
        <v>195</v>
      </c>
      <c r="F3612">
        <v>1425.77</v>
      </c>
      <c r="G3612">
        <v>1425.77</v>
      </c>
      <c r="H3612" t="s">
        <v>196</v>
      </c>
      <c r="I3612" t="s">
        <v>197</v>
      </c>
      <c r="J3612">
        <v>1425.77</v>
      </c>
      <c r="K3612">
        <v>1425.77</v>
      </c>
      <c r="L3612" t="s">
        <v>523</v>
      </c>
      <c r="M3612" t="s">
        <v>198</v>
      </c>
      <c r="N3612" t="s">
        <v>518</v>
      </c>
      <c r="O3612">
        <v>0</v>
      </c>
      <c r="P3612" t="s">
        <v>200</v>
      </c>
      <c r="Q3612">
        <v>57029</v>
      </c>
      <c r="R3612" t="s">
        <v>201</v>
      </c>
      <c r="S3612" t="s">
        <v>202</v>
      </c>
      <c r="T3612" t="s">
        <v>203</v>
      </c>
      <c r="U3612" t="s">
        <v>5394</v>
      </c>
      <c r="V3612" t="s">
        <v>5395</v>
      </c>
      <c r="W3612" t="s">
        <v>658</v>
      </c>
    </row>
    <row r="3613" spans="1:23" x14ac:dyDescent="0.25">
      <c r="A3613" s="15">
        <v>43404</v>
      </c>
      <c r="B3613" t="s">
        <v>523</v>
      </c>
      <c r="C3613" t="s">
        <v>208</v>
      </c>
      <c r="E3613" t="s">
        <v>195</v>
      </c>
      <c r="F3613">
        <v>3236.26</v>
      </c>
      <c r="G3613">
        <v>3236.26</v>
      </c>
      <c r="H3613" t="s">
        <v>196</v>
      </c>
      <c r="I3613" t="s">
        <v>197</v>
      </c>
      <c r="J3613">
        <v>3236.26</v>
      </c>
      <c r="K3613">
        <v>3236.26</v>
      </c>
      <c r="L3613" t="s">
        <v>523</v>
      </c>
      <c r="M3613" t="s">
        <v>198</v>
      </c>
      <c r="N3613" t="s">
        <v>518</v>
      </c>
      <c r="O3613">
        <v>0</v>
      </c>
      <c r="P3613" t="s">
        <v>200</v>
      </c>
      <c r="Q3613">
        <v>57029</v>
      </c>
      <c r="R3613" t="s">
        <v>201</v>
      </c>
      <c r="S3613" t="s">
        <v>202</v>
      </c>
      <c r="T3613" t="s">
        <v>203</v>
      </c>
      <c r="U3613" t="s">
        <v>5394</v>
      </c>
      <c r="V3613" t="s">
        <v>5395</v>
      </c>
      <c r="W3613" t="s">
        <v>658</v>
      </c>
    </row>
    <row r="3614" spans="1:23" x14ac:dyDescent="0.25">
      <c r="A3614" s="15">
        <v>43404</v>
      </c>
      <c r="B3614" t="s">
        <v>523</v>
      </c>
      <c r="C3614" t="s">
        <v>207</v>
      </c>
      <c r="E3614" t="s">
        <v>195</v>
      </c>
      <c r="F3614">
        <v>2544.11</v>
      </c>
      <c r="G3614">
        <v>2544.11</v>
      </c>
      <c r="H3614" t="s">
        <v>196</v>
      </c>
      <c r="I3614" t="s">
        <v>197</v>
      </c>
      <c r="J3614">
        <v>2544.11</v>
      </c>
      <c r="K3614">
        <v>2544.11</v>
      </c>
      <c r="L3614" t="s">
        <v>523</v>
      </c>
      <c r="M3614" t="s">
        <v>198</v>
      </c>
      <c r="N3614" t="s">
        <v>518</v>
      </c>
      <c r="O3614">
        <v>0</v>
      </c>
      <c r="P3614" t="s">
        <v>200</v>
      </c>
      <c r="Q3614">
        <v>57029</v>
      </c>
      <c r="R3614" t="s">
        <v>201</v>
      </c>
      <c r="S3614" t="s">
        <v>202</v>
      </c>
      <c r="T3614" t="s">
        <v>203</v>
      </c>
      <c r="U3614" t="s">
        <v>5394</v>
      </c>
      <c r="V3614" t="s">
        <v>5395</v>
      </c>
      <c r="W3614" t="s">
        <v>658</v>
      </c>
    </row>
    <row r="3615" spans="1:23" x14ac:dyDescent="0.25">
      <c r="A3615" s="15">
        <v>43404</v>
      </c>
      <c r="B3615" t="s">
        <v>523</v>
      </c>
      <c r="C3615" t="s">
        <v>194</v>
      </c>
      <c r="E3615" t="s">
        <v>195</v>
      </c>
      <c r="F3615">
        <v>9419.31</v>
      </c>
      <c r="G3615">
        <v>9419.31</v>
      </c>
      <c r="H3615" t="s">
        <v>196</v>
      </c>
      <c r="I3615" t="s">
        <v>197</v>
      </c>
      <c r="J3615">
        <v>9419.31</v>
      </c>
      <c r="K3615">
        <v>9419.31</v>
      </c>
      <c r="L3615" t="s">
        <v>523</v>
      </c>
      <c r="M3615" t="s">
        <v>198</v>
      </c>
      <c r="N3615" t="s">
        <v>518</v>
      </c>
      <c r="O3615">
        <v>0</v>
      </c>
      <c r="P3615" t="s">
        <v>200</v>
      </c>
      <c r="Q3615">
        <v>57029</v>
      </c>
      <c r="R3615" t="s">
        <v>201</v>
      </c>
      <c r="S3615" t="s">
        <v>202</v>
      </c>
      <c r="T3615" t="s">
        <v>203</v>
      </c>
      <c r="U3615" t="s">
        <v>5394</v>
      </c>
      <c r="V3615" t="s">
        <v>5395</v>
      </c>
      <c r="W3615" t="s">
        <v>658</v>
      </c>
    </row>
    <row r="3616" spans="1:23" x14ac:dyDescent="0.25">
      <c r="A3616" s="15">
        <v>43404</v>
      </c>
      <c r="B3616" t="s">
        <v>526</v>
      </c>
      <c r="C3616" t="s">
        <v>212</v>
      </c>
      <c r="E3616" t="s">
        <v>195</v>
      </c>
      <c r="F3616">
        <v>388.18</v>
      </c>
      <c r="G3616">
        <v>388.18</v>
      </c>
      <c r="H3616" t="s">
        <v>196</v>
      </c>
      <c r="I3616" t="s">
        <v>197</v>
      </c>
      <c r="J3616">
        <v>388.18</v>
      </c>
      <c r="K3616">
        <v>388.18</v>
      </c>
      <c r="L3616" t="s">
        <v>526</v>
      </c>
      <c r="M3616" t="s">
        <v>198</v>
      </c>
      <c r="N3616" t="s">
        <v>518</v>
      </c>
      <c r="O3616">
        <v>0</v>
      </c>
      <c r="P3616" t="s">
        <v>200</v>
      </c>
      <c r="Q3616">
        <v>57030</v>
      </c>
      <c r="R3616" t="s">
        <v>201</v>
      </c>
      <c r="S3616" t="s">
        <v>202</v>
      </c>
      <c r="T3616" t="s">
        <v>203</v>
      </c>
      <c r="U3616" t="s">
        <v>5394</v>
      </c>
      <c r="V3616" t="s">
        <v>5396</v>
      </c>
      <c r="W3616" t="s">
        <v>658</v>
      </c>
    </row>
    <row r="3617" spans="1:23" x14ac:dyDescent="0.25">
      <c r="A3617" s="15">
        <v>43404</v>
      </c>
      <c r="B3617" t="s">
        <v>526</v>
      </c>
      <c r="C3617" t="s">
        <v>211</v>
      </c>
      <c r="E3617" t="s">
        <v>195</v>
      </c>
      <c r="F3617">
        <v>270.32</v>
      </c>
      <c r="G3617">
        <v>270.32</v>
      </c>
      <c r="H3617" t="s">
        <v>196</v>
      </c>
      <c r="I3617" t="s">
        <v>197</v>
      </c>
      <c r="J3617">
        <v>270.32</v>
      </c>
      <c r="K3617">
        <v>270.32</v>
      </c>
      <c r="L3617" t="s">
        <v>526</v>
      </c>
      <c r="M3617" t="s">
        <v>198</v>
      </c>
      <c r="N3617" t="s">
        <v>518</v>
      </c>
      <c r="O3617">
        <v>0</v>
      </c>
      <c r="P3617" t="s">
        <v>200</v>
      </c>
      <c r="Q3617">
        <v>57030</v>
      </c>
      <c r="R3617" t="s">
        <v>201</v>
      </c>
      <c r="S3617" t="s">
        <v>202</v>
      </c>
      <c r="T3617" t="s">
        <v>203</v>
      </c>
      <c r="U3617" t="s">
        <v>5394</v>
      </c>
      <c r="V3617" t="s">
        <v>5396</v>
      </c>
      <c r="W3617" t="s">
        <v>658</v>
      </c>
    </row>
    <row r="3618" spans="1:23" x14ac:dyDescent="0.25">
      <c r="A3618" s="15">
        <v>43404</v>
      </c>
      <c r="B3618" t="s">
        <v>526</v>
      </c>
      <c r="C3618" t="s">
        <v>208</v>
      </c>
      <c r="E3618" t="s">
        <v>195</v>
      </c>
      <c r="F3618">
        <v>709.07</v>
      </c>
      <c r="G3618">
        <v>709.07</v>
      </c>
      <c r="H3618" t="s">
        <v>196</v>
      </c>
      <c r="I3618" t="s">
        <v>197</v>
      </c>
      <c r="J3618">
        <v>709.07</v>
      </c>
      <c r="K3618">
        <v>709.07</v>
      </c>
      <c r="L3618" t="s">
        <v>526</v>
      </c>
      <c r="M3618" t="s">
        <v>198</v>
      </c>
      <c r="N3618" t="s">
        <v>518</v>
      </c>
      <c r="O3618">
        <v>0</v>
      </c>
      <c r="P3618" t="s">
        <v>200</v>
      </c>
      <c r="Q3618">
        <v>57030</v>
      </c>
      <c r="R3618" t="s">
        <v>201</v>
      </c>
      <c r="S3618" t="s">
        <v>202</v>
      </c>
      <c r="T3618" t="s">
        <v>203</v>
      </c>
      <c r="U3618" t="s">
        <v>5394</v>
      </c>
      <c r="V3618" t="s">
        <v>5396</v>
      </c>
      <c r="W3618" t="s">
        <v>658</v>
      </c>
    </row>
    <row r="3619" spans="1:23" x14ac:dyDescent="0.25">
      <c r="A3619" s="15">
        <v>43404</v>
      </c>
      <c r="B3619" t="s">
        <v>526</v>
      </c>
      <c r="C3619" t="s">
        <v>207</v>
      </c>
      <c r="E3619" t="s">
        <v>195</v>
      </c>
      <c r="F3619">
        <v>607.35</v>
      </c>
      <c r="G3619">
        <v>607.35</v>
      </c>
      <c r="H3619" t="s">
        <v>196</v>
      </c>
      <c r="I3619" t="s">
        <v>197</v>
      </c>
      <c r="J3619">
        <v>607.35</v>
      </c>
      <c r="K3619">
        <v>607.35</v>
      </c>
      <c r="L3619" t="s">
        <v>526</v>
      </c>
      <c r="M3619" t="s">
        <v>198</v>
      </c>
      <c r="N3619" t="s">
        <v>518</v>
      </c>
      <c r="O3619">
        <v>0</v>
      </c>
      <c r="P3619" t="s">
        <v>200</v>
      </c>
      <c r="Q3619">
        <v>57030</v>
      </c>
      <c r="R3619" t="s">
        <v>201</v>
      </c>
      <c r="S3619" t="s">
        <v>202</v>
      </c>
      <c r="T3619" t="s">
        <v>203</v>
      </c>
      <c r="U3619" t="s">
        <v>5394</v>
      </c>
      <c r="V3619" t="s">
        <v>5396</v>
      </c>
      <c r="W3619" t="s">
        <v>658</v>
      </c>
    </row>
    <row r="3620" spans="1:23" x14ac:dyDescent="0.25">
      <c r="A3620" s="15">
        <v>43404</v>
      </c>
      <c r="B3620" t="s">
        <v>526</v>
      </c>
      <c r="C3620" t="s">
        <v>194</v>
      </c>
      <c r="E3620" t="s">
        <v>195</v>
      </c>
      <c r="F3620">
        <v>3055.91</v>
      </c>
      <c r="G3620">
        <v>3055.91</v>
      </c>
      <c r="H3620" t="s">
        <v>196</v>
      </c>
      <c r="I3620" t="s">
        <v>197</v>
      </c>
      <c r="J3620">
        <v>3055.91</v>
      </c>
      <c r="K3620">
        <v>3055.91</v>
      </c>
      <c r="L3620" t="s">
        <v>526</v>
      </c>
      <c r="M3620" t="s">
        <v>198</v>
      </c>
      <c r="N3620" t="s">
        <v>518</v>
      </c>
      <c r="O3620">
        <v>0</v>
      </c>
      <c r="P3620" t="s">
        <v>200</v>
      </c>
      <c r="Q3620">
        <v>57030</v>
      </c>
      <c r="R3620" t="s">
        <v>201</v>
      </c>
      <c r="S3620" t="s">
        <v>202</v>
      </c>
      <c r="T3620" t="s">
        <v>203</v>
      </c>
      <c r="U3620" t="s">
        <v>5394</v>
      </c>
      <c r="V3620" t="s">
        <v>5396</v>
      </c>
      <c r="W3620" t="s">
        <v>658</v>
      </c>
    </row>
    <row r="3621" spans="1:23" x14ac:dyDescent="0.25">
      <c r="A3621" s="15">
        <v>43404</v>
      </c>
      <c r="B3621" t="s">
        <v>528</v>
      </c>
      <c r="C3621" t="s">
        <v>212</v>
      </c>
      <c r="E3621" t="s">
        <v>195</v>
      </c>
      <c r="F3621">
        <v>109.92</v>
      </c>
      <c r="G3621">
        <v>109.92</v>
      </c>
      <c r="H3621" t="s">
        <v>196</v>
      </c>
      <c r="I3621" t="s">
        <v>197</v>
      </c>
      <c r="J3621">
        <v>109.92</v>
      </c>
      <c r="K3621">
        <v>109.92</v>
      </c>
      <c r="L3621" t="s">
        <v>528</v>
      </c>
      <c r="M3621" t="s">
        <v>198</v>
      </c>
      <c r="N3621" t="s">
        <v>518</v>
      </c>
      <c r="O3621">
        <v>0</v>
      </c>
      <c r="P3621" t="s">
        <v>200</v>
      </c>
      <c r="Q3621">
        <v>57031</v>
      </c>
      <c r="R3621" t="s">
        <v>201</v>
      </c>
      <c r="S3621" t="s">
        <v>202</v>
      </c>
      <c r="T3621" t="s">
        <v>203</v>
      </c>
      <c r="U3621" t="s">
        <v>5394</v>
      </c>
      <c r="V3621" t="s">
        <v>5397</v>
      </c>
      <c r="W3621" t="s">
        <v>658</v>
      </c>
    </row>
    <row r="3622" spans="1:23" x14ac:dyDescent="0.25">
      <c r="A3622" s="15">
        <v>43404</v>
      </c>
      <c r="B3622" t="s">
        <v>528</v>
      </c>
      <c r="C3622" t="s">
        <v>211</v>
      </c>
      <c r="E3622" t="s">
        <v>195</v>
      </c>
      <c r="F3622">
        <v>94.35</v>
      </c>
      <c r="G3622">
        <v>94.35</v>
      </c>
      <c r="H3622" t="s">
        <v>196</v>
      </c>
      <c r="I3622" t="s">
        <v>197</v>
      </c>
      <c r="J3622">
        <v>94.35</v>
      </c>
      <c r="K3622">
        <v>94.35</v>
      </c>
      <c r="L3622" t="s">
        <v>528</v>
      </c>
      <c r="M3622" t="s">
        <v>198</v>
      </c>
      <c r="N3622" t="s">
        <v>518</v>
      </c>
      <c r="O3622">
        <v>0</v>
      </c>
      <c r="P3622" t="s">
        <v>200</v>
      </c>
      <c r="Q3622">
        <v>57031</v>
      </c>
      <c r="R3622" t="s">
        <v>201</v>
      </c>
      <c r="S3622" t="s">
        <v>202</v>
      </c>
      <c r="T3622" t="s">
        <v>203</v>
      </c>
      <c r="U3622" t="s">
        <v>5394</v>
      </c>
      <c r="V3622" t="s">
        <v>5397</v>
      </c>
      <c r="W3622" t="s">
        <v>658</v>
      </c>
    </row>
    <row r="3623" spans="1:23" x14ac:dyDescent="0.25">
      <c r="A3623" s="15">
        <v>43404</v>
      </c>
      <c r="B3623" t="s">
        <v>528</v>
      </c>
      <c r="C3623" t="s">
        <v>208</v>
      </c>
      <c r="E3623" t="s">
        <v>195</v>
      </c>
      <c r="F3623">
        <v>214.86</v>
      </c>
      <c r="G3623">
        <v>214.86</v>
      </c>
      <c r="H3623" t="s">
        <v>196</v>
      </c>
      <c r="I3623" t="s">
        <v>197</v>
      </c>
      <c r="J3623">
        <v>214.86</v>
      </c>
      <c r="K3623">
        <v>214.86</v>
      </c>
      <c r="L3623" t="s">
        <v>528</v>
      </c>
      <c r="M3623" t="s">
        <v>198</v>
      </c>
      <c r="N3623" t="s">
        <v>518</v>
      </c>
      <c r="O3623">
        <v>0</v>
      </c>
      <c r="P3623" t="s">
        <v>200</v>
      </c>
      <c r="Q3623">
        <v>57031</v>
      </c>
      <c r="R3623" t="s">
        <v>201</v>
      </c>
      <c r="S3623" t="s">
        <v>202</v>
      </c>
      <c r="T3623" t="s">
        <v>203</v>
      </c>
      <c r="U3623" t="s">
        <v>5394</v>
      </c>
      <c r="V3623" t="s">
        <v>5397</v>
      </c>
      <c r="W3623" t="s">
        <v>658</v>
      </c>
    </row>
    <row r="3624" spans="1:23" x14ac:dyDescent="0.25">
      <c r="A3624" s="15">
        <v>43404</v>
      </c>
      <c r="B3624" t="s">
        <v>528</v>
      </c>
      <c r="C3624" t="s">
        <v>207</v>
      </c>
      <c r="E3624" t="s">
        <v>195</v>
      </c>
      <c r="F3624">
        <v>166.58</v>
      </c>
      <c r="G3624">
        <v>166.58</v>
      </c>
      <c r="H3624" t="s">
        <v>196</v>
      </c>
      <c r="I3624" t="s">
        <v>197</v>
      </c>
      <c r="J3624">
        <v>166.58</v>
      </c>
      <c r="K3624">
        <v>166.58</v>
      </c>
      <c r="L3624" t="s">
        <v>528</v>
      </c>
      <c r="M3624" t="s">
        <v>198</v>
      </c>
      <c r="N3624" t="s">
        <v>518</v>
      </c>
      <c r="O3624">
        <v>0</v>
      </c>
      <c r="P3624" t="s">
        <v>200</v>
      </c>
      <c r="Q3624">
        <v>57031</v>
      </c>
      <c r="R3624" t="s">
        <v>201</v>
      </c>
      <c r="S3624" t="s">
        <v>202</v>
      </c>
      <c r="T3624" t="s">
        <v>203</v>
      </c>
      <c r="U3624" t="s">
        <v>5394</v>
      </c>
      <c r="V3624" t="s">
        <v>5397</v>
      </c>
      <c r="W3624" t="s">
        <v>658</v>
      </c>
    </row>
    <row r="3625" spans="1:23" x14ac:dyDescent="0.25">
      <c r="A3625" s="15">
        <v>43404</v>
      </c>
      <c r="B3625" t="s">
        <v>528</v>
      </c>
      <c r="C3625" t="s">
        <v>194</v>
      </c>
      <c r="E3625" t="s">
        <v>195</v>
      </c>
      <c r="F3625">
        <v>800.57</v>
      </c>
      <c r="G3625">
        <v>800.57</v>
      </c>
      <c r="H3625" t="s">
        <v>196</v>
      </c>
      <c r="I3625" t="s">
        <v>197</v>
      </c>
      <c r="J3625">
        <v>800.57</v>
      </c>
      <c r="K3625">
        <v>800.57</v>
      </c>
      <c r="L3625" t="s">
        <v>528</v>
      </c>
      <c r="M3625" t="s">
        <v>198</v>
      </c>
      <c r="N3625" t="s">
        <v>518</v>
      </c>
      <c r="O3625">
        <v>0</v>
      </c>
      <c r="P3625" t="s">
        <v>200</v>
      </c>
      <c r="Q3625">
        <v>57031</v>
      </c>
      <c r="R3625" t="s">
        <v>201</v>
      </c>
      <c r="S3625" t="s">
        <v>202</v>
      </c>
      <c r="T3625" t="s">
        <v>203</v>
      </c>
      <c r="U3625" t="s">
        <v>5394</v>
      </c>
      <c r="V3625" t="s">
        <v>5397</v>
      </c>
      <c r="W3625" t="s">
        <v>658</v>
      </c>
    </row>
    <row r="3626" spans="1:23" x14ac:dyDescent="0.25">
      <c r="A3626" s="15">
        <v>43404</v>
      </c>
      <c r="B3626" t="s">
        <v>530</v>
      </c>
      <c r="C3626" t="s">
        <v>212</v>
      </c>
      <c r="E3626" t="s">
        <v>195</v>
      </c>
      <c r="F3626">
        <v>222.26</v>
      </c>
      <c r="G3626">
        <v>222.26</v>
      </c>
      <c r="H3626" t="s">
        <v>196</v>
      </c>
      <c r="I3626" t="s">
        <v>197</v>
      </c>
      <c r="J3626">
        <v>222.26</v>
      </c>
      <c r="K3626">
        <v>222.26</v>
      </c>
      <c r="L3626" t="s">
        <v>530</v>
      </c>
      <c r="M3626" t="s">
        <v>198</v>
      </c>
      <c r="N3626" t="s">
        <v>518</v>
      </c>
      <c r="O3626">
        <v>0</v>
      </c>
      <c r="P3626" t="s">
        <v>200</v>
      </c>
      <c r="Q3626">
        <v>57032</v>
      </c>
      <c r="R3626" t="s">
        <v>201</v>
      </c>
      <c r="S3626" t="s">
        <v>202</v>
      </c>
      <c r="T3626" t="s">
        <v>203</v>
      </c>
      <c r="U3626" t="s">
        <v>5394</v>
      </c>
      <c r="V3626" t="s">
        <v>5398</v>
      </c>
      <c r="W3626" t="s">
        <v>658</v>
      </c>
    </row>
    <row r="3627" spans="1:23" x14ac:dyDescent="0.25">
      <c r="A3627" s="15">
        <v>43404</v>
      </c>
      <c r="B3627" t="s">
        <v>530</v>
      </c>
      <c r="C3627" t="s">
        <v>211</v>
      </c>
      <c r="E3627" t="s">
        <v>195</v>
      </c>
      <c r="F3627">
        <v>444.52</v>
      </c>
      <c r="G3627">
        <v>444.52</v>
      </c>
      <c r="H3627" t="s">
        <v>196</v>
      </c>
      <c r="I3627" t="s">
        <v>197</v>
      </c>
      <c r="J3627">
        <v>444.52</v>
      </c>
      <c r="K3627">
        <v>444.52</v>
      </c>
      <c r="L3627" t="s">
        <v>530</v>
      </c>
      <c r="M3627" t="s">
        <v>198</v>
      </c>
      <c r="N3627" t="s">
        <v>518</v>
      </c>
      <c r="O3627">
        <v>0</v>
      </c>
      <c r="P3627" t="s">
        <v>200</v>
      </c>
      <c r="Q3627">
        <v>57032</v>
      </c>
      <c r="R3627" t="s">
        <v>201</v>
      </c>
      <c r="S3627" t="s">
        <v>202</v>
      </c>
      <c r="T3627" t="s">
        <v>203</v>
      </c>
      <c r="U3627" t="s">
        <v>5394</v>
      </c>
      <c r="V3627" t="s">
        <v>5398</v>
      </c>
      <c r="W3627" t="s">
        <v>658</v>
      </c>
    </row>
    <row r="3628" spans="1:23" x14ac:dyDescent="0.25">
      <c r="A3628" s="15">
        <v>43404</v>
      </c>
      <c r="B3628" t="s">
        <v>530</v>
      </c>
      <c r="C3628" t="s">
        <v>208</v>
      </c>
      <c r="E3628" t="s">
        <v>195</v>
      </c>
      <c r="F3628">
        <v>444.52</v>
      </c>
      <c r="G3628">
        <v>444.52</v>
      </c>
      <c r="H3628" t="s">
        <v>196</v>
      </c>
      <c r="I3628" t="s">
        <v>197</v>
      </c>
      <c r="J3628">
        <v>444.52</v>
      </c>
      <c r="K3628">
        <v>444.52</v>
      </c>
      <c r="L3628" t="s">
        <v>530</v>
      </c>
      <c r="M3628" t="s">
        <v>198</v>
      </c>
      <c r="N3628" t="s">
        <v>518</v>
      </c>
      <c r="O3628">
        <v>0</v>
      </c>
      <c r="P3628" t="s">
        <v>200</v>
      </c>
      <c r="Q3628">
        <v>57032</v>
      </c>
      <c r="R3628" t="s">
        <v>201</v>
      </c>
      <c r="S3628" t="s">
        <v>202</v>
      </c>
      <c r="T3628" t="s">
        <v>203</v>
      </c>
      <c r="U3628" t="s">
        <v>5394</v>
      </c>
      <c r="V3628" t="s">
        <v>5398</v>
      </c>
      <c r="W3628" t="s">
        <v>658</v>
      </c>
    </row>
    <row r="3629" spans="1:23" x14ac:dyDescent="0.25">
      <c r="A3629" s="15">
        <v>43404</v>
      </c>
      <c r="B3629" t="s">
        <v>530</v>
      </c>
      <c r="C3629" t="s">
        <v>207</v>
      </c>
      <c r="E3629" t="s">
        <v>195</v>
      </c>
      <c r="F3629">
        <v>222.26</v>
      </c>
      <c r="G3629">
        <v>222.26</v>
      </c>
      <c r="H3629" t="s">
        <v>196</v>
      </c>
      <c r="I3629" t="s">
        <v>197</v>
      </c>
      <c r="J3629">
        <v>222.26</v>
      </c>
      <c r="K3629">
        <v>222.26</v>
      </c>
      <c r="L3629" t="s">
        <v>530</v>
      </c>
      <c r="M3629" t="s">
        <v>198</v>
      </c>
      <c r="N3629" t="s">
        <v>518</v>
      </c>
      <c r="O3629">
        <v>0</v>
      </c>
      <c r="P3629" t="s">
        <v>200</v>
      </c>
      <c r="Q3629">
        <v>57032</v>
      </c>
      <c r="R3629" t="s">
        <v>201</v>
      </c>
      <c r="S3629" t="s">
        <v>202</v>
      </c>
      <c r="T3629" t="s">
        <v>203</v>
      </c>
      <c r="U3629" t="s">
        <v>5394</v>
      </c>
      <c r="V3629" t="s">
        <v>5398</v>
      </c>
      <c r="W3629" t="s">
        <v>658</v>
      </c>
    </row>
    <row r="3630" spans="1:23" x14ac:dyDescent="0.25">
      <c r="A3630" s="15">
        <v>43404</v>
      </c>
      <c r="B3630" t="s">
        <v>530</v>
      </c>
      <c r="C3630" t="s">
        <v>194</v>
      </c>
      <c r="E3630" t="s">
        <v>195</v>
      </c>
      <c r="F3630">
        <v>1000.17</v>
      </c>
      <c r="G3630">
        <v>1000.17</v>
      </c>
      <c r="H3630" t="s">
        <v>196</v>
      </c>
      <c r="I3630" t="s">
        <v>197</v>
      </c>
      <c r="J3630">
        <v>1000.17</v>
      </c>
      <c r="K3630">
        <v>1000.17</v>
      </c>
      <c r="L3630" t="s">
        <v>530</v>
      </c>
      <c r="M3630" t="s">
        <v>198</v>
      </c>
      <c r="N3630" t="s">
        <v>518</v>
      </c>
      <c r="O3630">
        <v>0</v>
      </c>
      <c r="P3630" t="s">
        <v>200</v>
      </c>
      <c r="Q3630">
        <v>57032</v>
      </c>
      <c r="R3630" t="s">
        <v>201</v>
      </c>
      <c r="S3630" t="s">
        <v>202</v>
      </c>
      <c r="T3630" t="s">
        <v>203</v>
      </c>
      <c r="U3630" t="s">
        <v>5394</v>
      </c>
      <c r="V3630" t="s">
        <v>5398</v>
      </c>
      <c r="W3630" t="s">
        <v>658</v>
      </c>
    </row>
    <row r="3631" spans="1:23" x14ac:dyDescent="0.25">
      <c r="A3631" s="15">
        <v>43404</v>
      </c>
      <c r="B3631" t="s">
        <v>532</v>
      </c>
      <c r="C3631" t="s">
        <v>212</v>
      </c>
      <c r="E3631" t="s">
        <v>195</v>
      </c>
      <c r="F3631">
        <v>137.33000000000001</v>
      </c>
      <c r="G3631">
        <v>137.33000000000001</v>
      </c>
      <c r="H3631" t="s">
        <v>196</v>
      </c>
      <c r="I3631" t="s">
        <v>197</v>
      </c>
      <c r="J3631">
        <v>137.33000000000001</v>
      </c>
      <c r="K3631">
        <v>137.33000000000001</v>
      </c>
      <c r="L3631" t="s">
        <v>532</v>
      </c>
      <c r="M3631" t="s">
        <v>198</v>
      </c>
      <c r="N3631" t="s">
        <v>518</v>
      </c>
      <c r="O3631">
        <v>0</v>
      </c>
      <c r="P3631" t="s">
        <v>200</v>
      </c>
      <c r="Q3631">
        <v>57033</v>
      </c>
      <c r="R3631" t="s">
        <v>201</v>
      </c>
      <c r="S3631" t="s">
        <v>202</v>
      </c>
      <c r="T3631" t="s">
        <v>203</v>
      </c>
      <c r="U3631" t="s">
        <v>5394</v>
      </c>
      <c r="V3631" t="s">
        <v>5399</v>
      </c>
      <c r="W3631" t="s">
        <v>658</v>
      </c>
    </row>
    <row r="3632" spans="1:23" x14ac:dyDescent="0.25">
      <c r="A3632" s="15">
        <v>43404</v>
      </c>
      <c r="B3632" t="s">
        <v>532</v>
      </c>
      <c r="C3632" t="s">
        <v>208</v>
      </c>
      <c r="E3632" t="s">
        <v>195</v>
      </c>
      <c r="F3632">
        <v>339.04</v>
      </c>
      <c r="G3632">
        <v>339.04</v>
      </c>
      <c r="H3632" t="s">
        <v>196</v>
      </c>
      <c r="I3632" t="s">
        <v>197</v>
      </c>
      <c r="J3632">
        <v>339.04</v>
      </c>
      <c r="K3632">
        <v>339.04</v>
      </c>
      <c r="L3632" t="s">
        <v>532</v>
      </c>
      <c r="M3632" t="s">
        <v>198</v>
      </c>
      <c r="N3632" t="s">
        <v>518</v>
      </c>
      <c r="O3632">
        <v>0</v>
      </c>
      <c r="P3632" t="s">
        <v>200</v>
      </c>
      <c r="Q3632">
        <v>57033</v>
      </c>
      <c r="R3632" t="s">
        <v>201</v>
      </c>
      <c r="S3632" t="s">
        <v>202</v>
      </c>
      <c r="T3632" t="s">
        <v>203</v>
      </c>
      <c r="U3632" t="s">
        <v>5394</v>
      </c>
      <c r="V3632" t="s">
        <v>5399</v>
      </c>
      <c r="W3632" t="s">
        <v>658</v>
      </c>
    </row>
    <row r="3633" spans="1:23" x14ac:dyDescent="0.25">
      <c r="A3633" s="15">
        <v>43404</v>
      </c>
      <c r="B3633" t="s">
        <v>532</v>
      </c>
      <c r="C3633" t="s">
        <v>207</v>
      </c>
      <c r="E3633" t="s">
        <v>195</v>
      </c>
      <c r="F3633">
        <v>146.19999999999999</v>
      </c>
      <c r="G3633">
        <v>146.19999999999999</v>
      </c>
      <c r="H3633" t="s">
        <v>196</v>
      </c>
      <c r="I3633" t="s">
        <v>197</v>
      </c>
      <c r="J3633">
        <v>146.19999999999999</v>
      </c>
      <c r="K3633">
        <v>146.19999999999999</v>
      </c>
      <c r="L3633" t="s">
        <v>532</v>
      </c>
      <c r="M3633" t="s">
        <v>198</v>
      </c>
      <c r="N3633" t="s">
        <v>518</v>
      </c>
      <c r="O3633">
        <v>0</v>
      </c>
      <c r="P3633" t="s">
        <v>200</v>
      </c>
      <c r="Q3633">
        <v>57033</v>
      </c>
      <c r="R3633" t="s">
        <v>201</v>
      </c>
      <c r="S3633" t="s">
        <v>202</v>
      </c>
      <c r="T3633" t="s">
        <v>203</v>
      </c>
      <c r="U3633" t="s">
        <v>5394</v>
      </c>
      <c r="V3633" t="s">
        <v>5399</v>
      </c>
      <c r="W3633" t="s">
        <v>658</v>
      </c>
    </row>
    <row r="3634" spans="1:23" x14ac:dyDescent="0.25">
      <c r="A3634" s="15">
        <v>43404</v>
      </c>
      <c r="B3634" t="s">
        <v>532</v>
      </c>
      <c r="C3634" t="s">
        <v>194</v>
      </c>
      <c r="E3634" t="s">
        <v>195</v>
      </c>
      <c r="F3634">
        <v>442.9</v>
      </c>
      <c r="G3634">
        <v>442.9</v>
      </c>
      <c r="H3634" t="s">
        <v>196</v>
      </c>
      <c r="I3634" t="s">
        <v>197</v>
      </c>
      <c r="J3634">
        <v>442.9</v>
      </c>
      <c r="K3634">
        <v>442.9</v>
      </c>
      <c r="L3634" t="s">
        <v>532</v>
      </c>
      <c r="M3634" t="s">
        <v>198</v>
      </c>
      <c r="N3634" t="s">
        <v>518</v>
      </c>
      <c r="O3634">
        <v>0</v>
      </c>
      <c r="P3634" t="s">
        <v>200</v>
      </c>
      <c r="Q3634">
        <v>57033</v>
      </c>
      <c r="R3634" t="s">
        <v>201</v>
      </c>
      <c r="S3634" t="s">
        <v>202</v>
      </c>
      <c r="T3634" t="s">
        <v>203</v>
      </c>
      <c r="U3634" t="s">
        <v>5394</v>
      </c>
      <c r="V3634" t="s">
        <v>5399</v>
      </c>
      <c r="W3634" t="s">
        <v>658</v>
      </c>
    </row>
    <row r="3635" spans="1:23" x14ac:dyDescent="0.25">
      <c r="A3635" s="15">
        <v>43404</v>
      </c>
      <c r="B3635" t="s">
        <v>778</v>
      </c>
      <c r="C3635" t="s">
        <v>208</v>
      </c>
      <c r="E3635" t="s">
        <v>195</v>
      </c>
      <c r="F3635">
        <v>588.42999999999995</v>
      </c>
      <c r="G3635">
        <v>588.42999999999995</v>
      </c>
      <c r="H3635" t="s">
        <v>196</v>
      </c>
      <c r="I3635" t="s">
        <v>197</v>
      </c>
      <c r="J3635">
        <v>588.42999999999995</v>
      </c>
      <c r="K3635">
        <v>588.42999999999995</v>
      </c>
      <c r="L3635" t="s">
        <v>778</v>
      </c>
      <c r="M3635" t="s">
        <v>198</v>
      </c>
      <c r="N3635" t="s">
        <v>199</v>
      </c>
      <c r="O3635">
        <v>0</v>
      </c>
      <c r="P3635" t="s">
        <v>200</v>
      </c>
      <c r="Q3635">
        <v>57359</v>
      </c>
      <c r="R3635" t="s">
        <v>201</v>
      </c>
      <c r="S3635" t="s">
        <v>202</v>
      </c>
      <c r="T3635" t="s">
        <v>203</v>
      </c>
      <c r="U3635" t="s">
        <v>5400</v>
      </c>
      <c r="V3635" t="s">
        <v>5401</v>
      </c>
      <c r="W3635" t="s">
        <v>658</v>
      </c>
    </row>
    <row r="3636" spans="1:23" x14ac:dyDescent="0.25">
      <c r="A3636" s="15">
        <v>43404</v>
      </c>
      <c r="B3636" t="s">
        <v>778</v>
      </c>
      <c r="C3636" t="s">
        <v>211</v>
      </c>
      <c r="E3636" t="s">
        <v>195</v>
      </c>
      <c r="F3636">
        <v>588.41999999999996</v>
      </c>
      <c r="G3636">
        <v>588.41999999999996</v>
      </c>
      <c r="H3636" t="s">
        <v>196</v>
      </c>
      <c r="I3636" t="s">
        <v>197</v>
      </c>
      <c r="J3636">
        <v>588.41999999999996</v>
      </c>
      <c r="K3636">
        <v>588.41999999999996</v>
      </c>
      <c r="L3636" t="s">
        <v>778</v>
      </c>
      <c r="M3636" t="s">
        <v>198</v>
      </c>
      <c r="N3636" t="s">
        <v>199</v>
      </c>
      <c r="O3636">
        <v>0</v>
      </c>
      <c r="P3636" t="s">
        <v>200</v>
      </c>
      <c r="Q3636">
        <v>57359</v>
      </c>
      <c r="R3636" t="s">
        <v>201</v>
      </c>
      <c r="S3636" t="s">
        <v>202</v>
      </c>
      <c r="T3636" t="s">
        <v>203</v>
      </c>
      <c r="U3636" t="s">
        <v>5400</v>
      </c>
      <c r="V3636" t="s">
        <v>5401</v>
      </c>
      <c r="W3636" t="s">
        <v>658</v>
      </c>
    </row>
    <row r="3637" spans="1:23" x14ac:dyDescent="0.25">
      <c r="A3637" s="15">
        <v>43404</v>
      </c>
      <c r="B3637" t="s">
        <v>285</v>
      </c>
      <c r="C3637" t="s">
        <v>212</v>
      </c>
      <c r="E3637" t="s">
        <v>195</v>
      </c>
      <c r="F3637">
        <v>2015.16</v>
      </c>
      <c r="G3637">
        <v>2015.16</v>
      </c>
      <c r="H3637" t="s">
        <v>196</v>
      </c>
      <c r="I3637" t="s">
        <v>197</v>
      </c>
      <c r="J3637">
        <v>2015.16</v>
      </c>
      <c r="K3637">
        <v>2015.16</v>
      </c>
      <c r="L3637" t="s">
        <v>285</v>
      </c>
      <c r="M3637" t="s">
        <v>198</v>
      </c>
      <c r="N3637" t="s">
        <v>199</v>
      </c>
      <c r="O3637">
        <v>0</v>
      </c>
      <c r="P3637" t="s">
        <v>200</v>
      </c>
      <c r="Q3637">
        <v>57363</v>
      </c>
      <c r="R3637" t="s">
        <v>201</v>
      </c>
      <c r="S3637" t="s">
        <v>202</v>
      </c>
      <c r="T3637" t="s">
        <v>203</v>
      </c>
      <c r="U3637" t="s">
        <v>5402</v>
      </c>
      <c r="V3637" t="s">
        <v>5403</v>
      </c>
      <c r="W3637" t="s">
        <v>658</v>
      </c>
    </row>
    <row r="3638" spans="1:23" x14ac:dyDescent="0.25">
      <c r="A3638" s="15">
        <v>43404</v>
      </c>
      <c r="B3638" t="s">
        <v>566</v>
      </c>
      <c r="C3638" t="s">
        <v>212</v>
      </c>
      <c r="E3638" t="s">
        <v>195</v>
      </c>
      <c r="F3638">
        <v>-1124.1199999999999</v>
      </c>
      <c r="G3638">
        <v>1124.1199999999999</v>
      </c>
      <c r="H3638" t="s">
        <v>217</v>
      </c>
      <c r="I3638" t="s">
        <v>197</v>
      </c>
      <c r="J3638">
        <v>1124.1199999999999</v>
      </c>
      <c r="K3638">
        <v>-1124.1199999999999</v>
      </c>
      <c r="L3638" t="s">
        <v>566</v>
      </c>
      <c r="M3638" t="s">
        <v>198</v>
      </c>
      <c r="N3638" t="s">
        <v>199</v>
      </c>
      <c r="O3638">
        <v>0</v>
      </c>
      <c r="P3638" t="s">
        <v>200</v>
      </c>
      <c r="Q3638">
        <v>57364</v>
      </c>
      <c r="R3638" t="s">
        <v>201</v>
      </c>
      <c r="S3638" t="s">
        <v>202</v>
      </c>
      <c r="T3638" t="s">
        <v>203</v>
      </c>
      <c r="U3638" t="s">
        <v>5404</v>
      </c>
      <c r="V3638" t="s">
        <v>5405</v>
      </c>
      <c r="W3638" t="s">
        <v>658</v>
      </c>
    </row>
    <row r="3639" spans="1:23" x14ac:dyDescent="0.25">
      <c r="A3639" s="15">
        <v>43404</v>
      </c>
      <c r="B3639" t="s">
        <v>285</v>
      </c>
      <c r="C3639" t="s">
        <v>212</v>
      </c>
      <c r="E3639" t="s">
        <v>195</v>
      </c>
      <c r="F3639">
        <v>-10.28</v>
      </c>
      <c r="G3639">
        <v>10.28</v>
      </c>
      <c r="H3639" t="s">
        <v>217</v>
      </c>
      <c r="I3639" t="s">
        <v>218</v>
      </c>
      <c r="J3639">
        <v>10.28</v>
      </c>
      <c r="K3639">
        <v>-10.28</v>
      </c>
      <c r="L3639" t="s">
        <v>285</v>
      </c>
      <c r="M3639" t="s">
        <v>198</v>
      </c>
      <c r="N3639" t="s">
        <v>199</v>
      </c>
      <c r="O3639">
        <v>0</v>
      </c>
      <c r="P3639" t="s">
        <v>200</v>
      </c>
      <c r="Q3639">
        <v>57365</v>
      </c>
      <c r="R3639" t="s">
        <v>201</v>
      </c>
      <c r="S3639" t="s">
        <v>202</v>
      </c>
      <c r="T3639" t="s">
        <v>203</v>
      </c>
      <c r="U3639" t="s">
        <v>5406</v>
      </c>
      <c r="V3639" t="s">
        <v>5407</v>
      </c>
      <c r="W3639" t="s">
        <v>658</v>
      </c>
    </row>
    <row r="3640" spans="1:23" x14ac:dyDescent="0.25">
      <c r="A3640" s="15">
        <v>43404</v>
      </c>
      <c r="B3640" t="s">
        <v>285</v>
      </c>
      <c r="C3640" t="s">
        <v>212</v>
      </c>
      <c r="E3640" t="s">
        <v>195</v>
      </c>
      <c r="F3640">
        <v>560.36</v>
      </c>
      <c r="G3640">
        <v>560.36</v>
      </c>
      <c r="H3640" t="s">
        <v>196</v>
      </c>
      <c r="I3640" t="s">
        <v>197</v>
      </c>
      <c r="J3640">
        <v>560.36</v>
      </c>
      <c r="K3640">
        <v>560.36</v>
      </c>
      <c r="L3640" t="s">
        <v>285</v>
      </c>
      <c r="M3640" t="s">
        <v>198</v>
      </c>
      <c r="N3640" t="s">
        <v>199</v>
      </c>
      <c r="O3640">
        <v>0</v>
      </c>
      <c r="P3640" t="s">
        <v>200</v>
      </c>
      <c r="Q3640">
        <v>57366</v>
      </c>
      <c r="R3640" t="s">
        <v>201</v>
      </c>
      <c r="S3640" t="s">
        <v>202</v>
      </c>
      <c r="T3640" t="s">
        <v>203</v>
      </c>
      <c r="U3640" t="s">
        <v>5408</v>
      </c>
      <c r="V3640" t="s">
        <v>5409</v>
      </c>
      <c r="W3640" t="s">
        <v>658</v>
      </c>
    </row>
    <row r="3641" spans="1:23" x14ac:dyDescent="0.25">
      <c r="A3641" s="15">
        <v>43404</v>
      </c>
      <c r="B3641" t="s">
        <v>566</v>
      </c>
      <c r="C3641" t="s">
        <v>212</v>
      </c>
      <c r="E3641" t="s">
        <v>195</v>
      </c>
      <c r="F3641">
        <v>-48.36</v>
      </c>
      <c r="G3641">
        <v>48.36</v>
      </c>
      <c r="H3641" t="s">
        <v>217</v>
      </c>
      <c r="I3641" t="s">
        <v>197</v>
      </c>
      <c r="J3641">
        <v>48.36</v>
      </c>
      <c r="K3641">
        <v>-48.36</v>
      </c>
      <c r="L3641" t="s">
        <v>566</v>
      </c>
      <c r="M3641" t="s">
        <v>198</v>
      </c>
      <c r="N3641" t="s">
        <v>199</v>
      </c>
      <c r="O3641">
        <v>0</v>
      </c>
      <c r="P3641" t="s">
        <v>200</v>
      </c>
      <c r="Q3641">
        <v>57367</v>
      </c>
      <c r="R3641" t="s">
        <v>201</v>
      </c>
      <c r="S3641" t="s">
        <v>202</v>
      </c>
      <c r="T3641" t="s">
        <v>203</v>
      </c>
      <c r="U3641" t="s">
        <v>5410</v>
      </c>
      <c r="V3641" t="s">
        <v>5411</v>
      </c>
      <c r="W3641" t="s">
        <v>658</v>
      </c>
    </row>
    <row r="3642" spans="1:23" x14ac:dyDescent="0.25">
      <c r="A3642" s="15">
        <v>43404</v>
      </c>
      <c r="B3642" t="s">
        <v>285</v>
      </c>
      <c r="C3642" t="s">
        <v>211</v>
      </c>
      <c r="E3642" t="s">
        <v>195</v>
      </c>
      <c r="F3642">
        <v>441.52</v>
      </c>
      <c r="G3642">
        <v>441.52</v>
      </c>
      <c r="H3642" t="s">
        <v>196</v>
      </c>
      <c r="I3642" t="s">
        <v>197</v>
      </c>
      <c r="J3642">
        <v>441.52</v>
      </c>
      <c r="K3642">
        <v>441.52</v>
      </c>
      <c r="L3642" t="s">
        <v>285</v>
      </c>
      <c r="M3642" t="s">
        <v>198</v>
      </c>
      <c r="N3642" t="s">
        <v>199</v>
      </c>
      <c r="O3642">
        <v>0</v>
      </c>
      <c r="P3642" t="s">
        <v>200</v>
      </c>
      <c r="Q3642">
        <v>57373</v>
      </c>
      <c r="R3642" t="s">
        <v>201</v>
      </c>
      <c r="S3642" t="s">
        <v>202</v>
      </c>
      <c r="T3642" t="s">
        <v>203</v>
      </c>
      <c r="U3642" t="s">
        <v>5412</v>
      </c>
      <c r="V3642" t="s">
        <v>5413</v>
      </c>
      <c r="W3642" t="s">
        <v>658</v>
      </c>
    </row>
    <row r="3643" spans="1:23" x14ac:dyDescent="0.25">
      <c r="A3643" s="15">
        <v>43404</v>
      </c>
      <c r="B3643" t="s">
        <v>285</v>
      </c>
      <c r="C3643" t="s">
        <v>211</v>
      </c>
      <c r="E3643" t="s">
        <v>195</v>
      </c>
      <c r="F3643">
        <v>18</v>
      </c>
      <c r="G3643">
        <v>18</v>
      </c>
      <c r="H3643" t="s">
        <v>196</v>
      </c>
      <c r="I3643" t="s">
        <v>197</v>
      </c>
      <c r="J3643">
        <v>18</v>
      </c>
      <c r="K3643">
        <v>18</v>
      </c>
      <c r="L3643" t="s">
        <v>285</v>
      </c>
      <c r="M3643" t="s">
        <v>198</v>
      </c>
      <c r="N3643" t="s">
        <v>199</v>
      </c>
      <c r="O3643">
        <v>0</v>
      </c>
      <c r="P3643" t="s">
        <v>200</v>
      </c>
      <c r="Q3643">
        <v>57376</v>
      </c>
      <c r="R3643" t="s">
        <v>201</v>
      </c>
      <c r="S3643" t="s">
        <v>202</v>
      </c>
      <c r="T3643" t="s">
        <v>203</v>
      </c>
      <c r="U3643" t="s">
        <v>5414</v>
      </c>
      <c r="V3643" t="s">
        <v>5415</v>
      </c>
      <c r="W3643" t="s">
        <v>658</v>
      </c>
    </row>
    <row r="3644" spans="1:23" x14ac:dyDescent="0.25">
      <c r="A3644" s="15">
        <v>43404</v>
      </c>
      <c r="B3644" t="s">
        <v>285</v>
      </c>
      <c r="C3644" t="s">
        <v>208</v>
      </c>
      <c r="E3644" t="s">
        <v>195</v>
      </c>
      <c r="F3644">
        <v>246.29</v>
      </c>
      <c r="G3644">
        <v>246.29</v>
      </c>
      <c r="H3644" t="s">
        <v>196</v>
      </c>
      <c r="I3644" t="s">
        <v>197</v>
      </c>
      <c r="J3644">
        <v>246.29</v>
      </c>
      <c r="K3644">
        <v>246.29</v>
      </c>
      <c r="L3644" t="s">
        <v>285</v>
      </c>
      <c r="M3644" t="s">
        <v>198</v>
      </c>
      <c r="N3644" t="s">
        <v>199</v>
      </c>
      <c r="O3644">
        <v>0</v>
      </c>
      <c r="P3644" t="s">
        <v>200</v>
      </c>
      <c r="Q3644">
        <v>57389</v>
      </c>
      <c r="R3644" t="s">
        <v>201</v>
      </c>
      <c r="S3644" t="s">
        <v>202</v>
      </c>
      <c r="T3644" t="s">
        <v>203</v>
      </c>
      <c r="U3644" t="s">
        <v>5416</v>
      </c>
      <c r="V3644" t="s">
        <v>5417</v>
      </c>
      <c r="W3644" t="s">
        <v>658</v>
      </c>
    </row>
    <row r="3645" spans="1:23" x14ac:dyDescent="0.25">
      <c r="A3645" s="15">
        <v>43404</v>
      </c>
      <c r="B3645" t="s">
        <v>620</v>
      </c>
      <c r="C3645" t="s">
        <v>208</v>
      </c>
      <c r="E3645" t="s">
        <v>195</v>
      </c>
      <c r="F3645">
        <v>30.5</v>
      </c>
      <c r="G3645">
        <v>30.5</v>
      </c>
      <c r="H3645" t="s">
        <v>196</v>
      </c>
      <c r="I3645" t="s">
        <v>197</v>
      </c>
      <c r="J3645">
        <v>30.5</v>
      </c>
      <c r="K3645">
        <v>30.5</v>
      </c>
      <c r="L3645" t="s">
        <v>620</v>
      </c>
      <c r="M3645" t="s">
        <v>198</v>
      </c>
      <c r="N3645" t="s">
        <v>199</v>
      </c>
      <c r="O3645">
        <v>0</v>
      </c>
      <c r="P3645" t="s">
        <v>200</v>
      </c>
      <c r="Q3645">
        <v>57390</v>
      </c>
      <c r="R3645" t="s">
        <v>201</v>
      </c>
      <c r="S3645" t="s">
        <v>202</v>
      </c>
      <c r="T3645" t="s">
        <v>203</v>
      </c>
      <c r="U3645" t="s">
        <v>5416</v>
      </c>
      <c r="V3645" t="s">
        <v>5418</v>
      </c>
      <c r="W3645" t="s">
        <v>658</v>
      </c>
    </row>
    <row r="3646" spans="1:23" x14ac:dyDescent="0.25">
      <c r="A3646" s="15">
        <v>43404</v>
      </c>
      <c r="B3646" t="s">
        <v>618</v>
      </c>
      <c r="C3646" t="s">
        <v>208</v>
      </c>
      <c r="E3646" t="s">
        <v>195</v>
      </c>
      <c r="F3646">
        <v>23.34</v>
      </c>
      <c r="G3646">
        <v>23.34</v>
      </c>
      <c r="H3646" t="s">
        <v>196</v>
      </c>
      <c r="I3646" t="s">
        <v>197</v>
      </c>
      <c r="J3646">
        <v>23.34</v>
      </c>
      <c r="K3646">
        <v>23.34</v>
      </c>
      <c r="L3646" t="s">
        <v>618</v>
      </c>
      <c r="M3646" t="s">
        <v>198</v>
      </c>
      <c r="N3646" t="s">
        <v>199</v>
      </c>
      <c r="O3646">
        <v>0</v>
      </c>
      <c r="P3646" t="s">
        <v>200</v>
      </c>
      <c r="Q3646">
        <v>57391</v>
      </c>
      <c r="R3646" t="s">
        <v>201</v>
      </c>
      <c r="S3646" t="s">
        <v>202</v>
      </c>
      <c r="T3646" t="s">
        <v>203</v>
      </c>
      <c r="U3646" t="s">
        <v>5416</v>
      </c>
      <c r="V3646" t="s">
        <v>5419</v>
      </c>
      <c r="W3646" t="s">
        <v>658</v>
      </c>
    </row>
    <row r="3647" spans="1:23" x14ac:dyDescent="0.25">
      <c r="A3647" s="15">
        <v>43404</v>
      </c>
      <c r="B3647" t="s">
        <v>285</v>
      </c>
      <c r="C3647" t="s">
        <v>208</v>
      </c>
      <c r="E3647" t="s">
        <v>195</v>
      </c>
      <c r="F3647">
        <v>-82.02</v>
      </c>
      <c r="G3647">
        <v>82.02</v>
      </c>
      <c r="H3647" t="s">
        <v>217</v>
      </c>
      <c r="I3647" t="s">
        <v>218</v>
      </c>
      <c r="J3647">
        <v>82.02</v>
      </c>
      <c r="K3647">
        <v>-82.02</v>
      </c>
      <c r="L3647" t="s">
        <v>285</v>
      </c>
      <c r="M3647" t="s">
        <v>198</v>
      </c>
      <c r="N3647" t="s">
        <v>199</v>
      </c>
      <c r="O3647">
        <v>0</v>
      </c>
      <c r="P3647" t="s">
        <v>200</v>
      </c>
      <c r="Q3647">
        <v>57392</v>
      </c>
      <c r="R3647" t="s">
        <v>201</v>
      </c>
      <c r="S3647" t="s">
        <v>202</v>
      </c>
      <c r="T3647" t="s">
        <v>203</v>
      </c>
      <c r="U3647" t="s">
        <v>5420</v>
      </c>
      <c r="V3647" t="s">
        <v>5421</v>
      </c>
      <c r="W3647" t="s">
        <v>658</v>
      </c>
    </row>
    <row r="3648" spans="1:23" x14ac:dyDescent="0.25">
      <c r="A3648" s="15">
        <v>43404</v>
      </c>
      <c r="B3648" t="s">
        <v>285</v>
      </c>
      <c r="C3648" t="s">
        <v>208</v>
      </c>
      <c r="E3648" t="s">
        <v>195</v>
      </c>
      <c r="F3648">
        <v>1951.05</v>
      </c>
      <c r="G3648">
        <v>1951.05</v>
      </c>
      <c r="H3648" t="s">
        <v>196</v>
      </c>
      <c r="I3648" t="s">
        <v>197</v>
      </c>
      <c r="J3648">
        <v>1951.05</v>
      </c>
      <c r="K3648">
        <v>1951.05</v>
      </c>
      <c r="L3648" t="s">
        <v>285</v>
      </c>
      <c r="M3648" t="s">
        <v>198</v>
      </c>
      <c r="N3648" t="s">
        <v>199</v>
      </c>
      <c r="O3648">
        <v>0</v>
      </c>
      <c r="P3648" t="s">
        <v>200</v>
      </c>
      <c r="Q3648">
        <v>57395</v>
      </c>
      <c r="R3648" t="s">
        <v>201</v>
      </c>
      <c r="S3648" t="s">
        <v>202</v>
      </c>
      <c r="T3648" t="s">
        <v>203</v>
      </c>
      <c r="U3648" t="s">
        <v>5422</v>
      </c>
      <c r="V3648" t="s">
        <v>5423</v>
      </c>
      <c r="W3648" t="s">
        <v>658</v>
      </c>
    </row>
    <row r="3649" spans="1:23" x14ac:dyDescent="0.25">
      <c r="A3649" s="15">
        <v>43404</v>
      </c>
      <c r="B3649" t="s">
        <v>285</v>
      </c>
      <c r="C3649" t="s">
        <v>208</v>
      </c>
      <c r="E3649" t="s">
        <v>195</v>
      </c>
      <c r="F3649">
        <v>374.88</v>
      </c>
      <c r="G3649">
        <v>374.88</v>
      </c>
      <c r="H3649" t="s">
        <v>196</v>
      </c>
      <c r="I3649" t="s">
        <v>197</v>
      </c>
      <c r="J3649">
        <v>374.88</v>
      </c>
      <c r="K3649">
        <v>374.88</v>
      </c>
      <c r="L3649" t="s">
        <v>285</v>
      </c>
      <c r="M3649" t="s">
        <v>198</v>
      </c>
      <c r="N3649" t="s">
        <v>199</v>
      </c>
      <c r="O3649">
        <v>0</v>
      </c>
      <c r="P3649" t="s">
        <v>200</v>
      </c>
      <c r="Q3649">
        <v>57398</v>
      </c>
      <c r="R3649" t="s">
        <v>201</v>
      </c>
      <c r="S3649" t="s">
        <v>202</v>
      </c>
      <c r="T3649" t="s">
        <v>203</v>
      </c>
      <c r="U3649" t="s">
        <v>5424</v>
      </c>
      <c r="V3649" t="s">
        <v>5425</v>
      </c>
      <c r="W3649" t="s">
        <v>658</v>
      </c>
    </row>
    <row r="3650" spans="1:23" x14ac:dyDescent="0.25">
      <c r="A3650" s="15">
        <v>43404</v>
      </c>
      <c r="B3650" t="s">
        <v>285</v>
      </c>
      <c r="C3650" t="s">
        <v>208</v>
      </c>
      <c r="E3650" t="s">
        <v>195</v>
      </c>
      <c r="F3650">
        <v>-151.9</v>
      </c>
      <c r="G3650">
        <v>151.9</v>
      </c>
      <c r="H3650" t="s">
        <v>217</v>
      </c>
      <c r="I3650" t="s">
        <v>218</v>
      </c>
      <c r="J3650">
        <v>151.9</v>
      </c>
      <c r="K3650">
        <v>-151.9</v>
      </c>
      <c r="L3650" t="s">
        <v>285</v>
      </c>
      <c r="M3650" t="s">
        <v>198</v>
      </c>
      <c r="N3650" t="s">
        <v>199</v>
      </c>
      <c r="O3650">
        <v>0</v>
      </c>
      <c r="P3650" t="s">
        <v>200</v>
      </c>
      <c r="Q3650">
        <v>57399</v>
      </c>
      <c r="R3650" t="s">
        <v>201</v>
      </c>
      <c r="S3650" t="s">
        <v>202</v>
      </c>
      <c r="T3650" t="s">
        <v>203</v>
      </c>
      <c r="U3650" t="s">
        <v>5426</v>
      </c>
      <c r="V3650" t="s">
        <v>5427</v>
      </c>
      <c r="W3650" t="s">
        <v>658</v>
      </c>
    </row>
    <row r="3651" spans="1:23" x14ac:dyDescent="0.25">
      <c r="A3651" s="15">
        <v>43404</v>
      </c>
      <c r="B3651" t="s">
        <v>566</v>
      </c>
      <c r="C3651" t="s">
        <v>208</v>
      </c>
      <c r="E3651" t="s">
        <v>195</v>
      </c>
      <c r="F3651">
        <v>-14.93</v>
      </c>
      <c r="G3651">
        <v>14.93</v>
      </c>
      <c r="H3651" t="s">
        <v>217</v>
      </c>
      <c r="I3651" t="s">
        <v>197</v>
      </c>
      <c r="J3651">
        <v>14.93</v>
      </c>
      <c r="K3651">
        <v>-14.93</v>
      </c>
      <c r="L3651" t="s">
        <v>566</v>
      </c>
      <c r="M3651" t="s">
        <v>198</v>
      </c>
      <c r="N3651" t="s">
        <v>199</v>
      </c>
      <c r="O3651">
        <v>0</v>
      </c>
      <c r="P3651" t="s">
        <v>200</v>
      </c>
      <c r="Q3651">
        <v>57400</v>
      </c>
      <c r="R3651" t="s">
        <v>201</v>
      </c>
      <c r="S3651" t="s">
        <v>202</v>
      </c>
      <c r="T3651" t="s">
        <v>203</v>
      </c>
      <c r="U3651" t="s">
        <v>5428</v>
      </c>
      <c r="V3651" t="s">
        <v>5429</v>
      </c>
      <c r="W3651" t="s">
        <v>658</v>
      </c>
    </row>
    <row r="3652" spans="1:23" x14ac:dyDescent="0.25">
      <c r="A3652" s="15">
        <v>43404</v>
      </c>
      <c r="B3652" t="s">
        <v>566</v>
      </c>
      <c r="C3652" t="s">
        <v>208</v>
      </c>
      <c r="E3652" t="s">
        <v>195</v>
      </c>
      <c r="F3652">
        <v>-1735.13</v>
      </c>
      <c r="G3652">
        <v>1735.13</v>
      </c>
      <c r="H3652" t="s">
        <v>217</v>
      </c>
      <c r="I3652" t="s">
        <v>197</v>
      </c>
      <c r="J3652">
        <v>1735.13</v>
      </c>
      <c r="K3652">
        <v>-1735.13</v>
      </c>
      <c r="L3652" t="s">
        <v>566</v>
      </c>
      <c r="M3652" t="s">
        <v>198</v>
      </c>
      <c r="N3652" t="s">
        <v>199</v>
      </c>
      <c r="O3652">
        <v>0</v>
      </c>
      <c r="P3652" t="s">
        <v>200</v>
      </c>
      <c r="Q3652">
        <v>57396</v>
      </c>
      <c r="R3652" t="s">
        <v>201</v>
      </c>
      <c r="S3652" t="s">
        <v>202</v>
      </c>
      <c r="T3652" t="s">
        <v>203</v>
      </c>
      <c r="U3652" t="s">
        <v>5430</v>
      </c>
      <c r="V3652" t="s">
        <v>5431</v>
      </c>
      <c r="W3652" t="s">
        <v>658</v>
      </c>
    </row>
    <row r="3653" spans="1:23" x14ac:dyDescent="0.25">
      <c r="A3653" s="15">
        <v>43404</v>
      </c>
      <c r="B3653" t="s">
        <v>228</v>
      </c>
      <c r="C3653" t="s">
        <v>208</v>
      </c>
      <c r="E3653" t="s">
        <v>195</v>
      </c>
      <c r="F3653">
        <v>-216.01</v>
      </c>
      <c r="G3653">
        <v>216.01</v>
      </c>
      <c r="H3653" t="s">
        <v>217</v>
      </c>
      <c r="I3653" t="s">
        <v>218</v>
      </c>
      <c r="J3653">
        <v>216.01</v>
      </c>
      <c r="K3653">
        <v>-216.01</v>
      </c>
      <c r="L3653" t="s">
        <v>228</v>
      </c>
      <c r="M3653" t="s">
        <v>198</v>
      </c>
      <c r="N3653" t="s">
        <v>199</v>
      </c>
      <c r="O3653">
        <v>0</v>
      </c>
      <c r="P3653" t="s">
        <v>200</v>
      </c>
      <c r="Q3653">
        <v>57402</v>
      </c>
      <c r="R3653" t="s">
        <v>201</v>
      </c>
      <c r="S3653" t="s">
        <v>202</v>
      </c>
      <c r="T3653" t="s">
        <v>203</v>
      </c>
      <c r="U3653" t="s">
        <v>5432</v>
      </c>
      <c r="V3653" t="s">
        <v>5433</v>
      </c>
      <c r="W3653" t="s">
        <v>658</v>
      </c>
    </row>
    <row r="3654" spans="1:23" x14ac:dyDescent="0.25">
      <c r="A3654" s="15">
        <v>43404</v>
      </c>
      <c r="B3654" t="s">
        <v>257</v>
      </c>
      <c r="C3654" t="s">
        <v>208</v>
      </c>
      <c r="E3654" t="s">
        <v>195</v>
      </c>
      <c r="F3654">
        <v>136.26</v>
      </c>
      <c r="G3654">
        <v>136.26</v>
      </c>
      <c r="H3654" t="s">
        <v>196</v>
      </c>
      <c r="I3654" t="s">
        <v>197</v>
      </c>
      <c r="J3654">
        <v>136.26</v>
      </c>
      <c r="K3654">
        <v>136.26</v>
      </c>
      <c r="L3654" t="s">
        <v>257</v>
      </c>
      <c r="M3654" t="s">
        <v>198</v>
      </c>
      <c r="N3654" t="s">
        <v>199</v>
      </c>
      <c r="O3654">
        <v>0</v>
      </c>
      <c r="P3654" t="s">
        <v>200</v>
      </c>
      <c r="Q3654">
        <v>57404</v>
      </c>
      <c r="R3654" t="s">
        <v>201</v>
      </c>
      <c r="S3654" t="s">
        <v>202</v>
      </c>
      <c r="T3654" t="s">
        <v>203</v>
      </c>
      <c r="U3654" t="s">
        <v>5434</v>
      </c>
      <c r="V3654" t="s">
        <v>5435</v>
      </c>
      <c r="W3654" t="s">
        <v>658</v>
      </c>
    </row>
    <row r="3655" spans="1:23" x14ac:dyDescent="0.25">
      <c r="A3655" s="15">
        <v>43404</v>
      </c>
      <c r="B3655" t="s">
        <v>228</v>
      </c>
      <c r="C3655" t="s">
        <v>208</v>
      </c>
      <c r="E3655" t="s">
        <v>195</v>
      </c>
      <c r="F3655">
        <v>51.04</v>
      </c>
      <c r="G3655">
        <v>51.04</v>
      </c>
      <c r="H3655" t="s">
        <v>196</v>
      </c>
      <c r="I3655" t="s">
        <v>197</v>
      </c>
      <c r="J3655">
        <v>51.04</v>
      </c>
      <c r="K3655">
        <v>51.04</v>
      </c>
      <c r="L3655" t="s">
        <v>228</v>
      </c>
      <c r="M3655" t="s">
        <v>198</v>
      </c>
      <c r="N3655" t="s">
        <v>199</v>
      </c>
      <c r="O3655">
        <v>0</v>
      </c>
      <c r="P3655" t="s">
        <v>200</v>
      </c>
      <c r="Q3655">
        <v>57411</v>
      </c>
      <c r="R3655" t="s">
        <v>201</v>
      </c>
      <c r="S3655" t="s">
        <v>202</v>
      </c>
      <c r="T3655" t="s">
        <v>203</v>
      </c>
      <c r="U3655" t="s">
        <v>5436</v>
      </c>
      <c r="V3655" t="s">
        <v>5437</v>
      </c>
      <c r="W3655" t="s">
        <v>658</v>
      </c>
    </row>
    <row r="3656" spans="1:23" x14ac:dyDescent="0.25">
      <c r="A3656" s="15">
        <v>43404</v>
      </c>
      <c r="B3656" t="s">
        <v>228</v>
      </c>
      <c r="C3656" t="s">
        <v>208</v>
      </c>
      <c r="E3656" t="s">
        <v>195</v>
      </c>
      <c r="F3656">
        <v>-483</v>
      </c>
      <c r="G3656">
        <v>483</v>
      </c>
      <c r="H3656" t="s">
        <v>217</v>
      </c>
      <c r="I3656" t="s">
        <v>218</v>
      </c>
      <c r="J3656">
        <v>483</v>
      </c>
      <c r="K3656">
        <v>-483</v>
      </c>
      <c r="L3656" t="s">
        <v>228</v>
      </c>
      <c r="M3656" t="s">
        <v>198</v>
      </c>
      <c r="N3656" t="s">
        <v>199</v>
      </c>
      <c r="O3656">
        <v>0</v>
      </c>
      <c r="P3656" t="s">
        <v>200</v>
      </c>
      <c r="Q3656">
        <v>57412</v>
      </c>
      <c r="R3656" t="s">
        <v>201</v>
      </c>
      <c r="S3656" t="s">
        <v>202</v>
      </c>
      <c r="T3656" t="s">
        <v>203</v>
      </c>
      <c r="U3656" t="s">
        <v>5438</v>
      </c>
      <c r="V3656" t="s">
        <v>5439</v>
      </c>
      <c r="W3656" t="s">
        <v>658</v>
      </c>
    </row>
    <row r="3657" spans="1:23" x14ac:dyDescent="0.25">
      <c r="A3657" s="15">
        <v>43404</v>
      </c>
      <c r="B3657" t="s">
        <v>228</v>
      </c>
      <c r="C3657" t="s">
        <v>208</v>
      </c>
      <c r="E3657" t="s">
        <v>195</v>
      </c>
      <c r="F3657">
        <v>48.91</v>
      </c>
      <c r="G3657">
        <v>48.91</v>
      </c>
      <c r="H3657" t="s">
        <v>196</v>
      </c>
      <c r="I3657" t="s">
        <v>197</v>
      </c>
      <c r="J3657">
        <v>48.91</v>
      </c>
      <c r="K3657">
        <v>48.91</v>
      </c>
      <c r="L3657" t="s">
        <v>228</v>
      </c>
      <c r="M3657" t="s">
        <v>198</v>
      </c>
      <c r="N3657" t="s">
        <v>199</v>
      </c>
      <c r="O3657">
        <v>0</v>
      </c>
      <c r="P3657" t="s">
        <v>200</v>
      </c>
      <c r="Q3657">
        <v>57413</v>
      </c>
      <c r="R3657" t="s">
        <v>201</v>
      </c>
      <c r="S3657" t="s">
        <v>202</v>
      </c>
      <c r="T3657" t="s">
        <v>203</v>
      </c>
      <c r="U3657" t="s">
        <v>5440</v>
      </c>
      <c r="V3657" t="s">
        <v>5441</v>
      </c>
      <c r="W3657" t="s">
        <v>658</v>
      </c>
    </row>
    <row r="3658" spans="1:23" x14ac:dyDescent="0.25">
      <c r="A3658" s="15">
        <v>43404</v>
      </c>
      <c r="B3658" t="s">
        <v>228</v>
      </c>
      <c r="C3658" t="s">
        <v>208</v>
      </c>
      <c r="E3658" t="s">
        <v>195</v>
      </c>
      <c r="F3658">
        <v>55.16</v>
      </c>
      <c r="G3658">
        <v>55.16</v>
      </c>
      <c r="H3658" t="s">
        <v>196</v>
      </c>
      <c r="I3658" t="s">
        <v>197</v>
      </c>
      <c r="J3658">
        <v>55.16</v>
      </c>
      <c r="K3658">
        <v>55.16</v>
      </c>
      <c r="L3658" t="s">
        <v>228</v>
      </c>
      <c r="M3658" t="s">
        <v>198</v>
      </c>
      <c r="N3658" t="s">
        <v>199</v>
      </c>
      <c r="O3658">
        <v>0</v>
      </c>
      <c r="P3658" t="s">
        <v>200</v>
      </c>
      <c r="Q3658">
        <v>57414</v>
      </c>
      <c r="R3658" t="s">
        <v>201</v>
      </c>
      <c r="S3658" t="s">
        <v>202</v>
      </c>
      <c r="T3658" t="s">
        <v>203</v>
      </c>
      <c r="U3658" t="s">
        <v>5442</v>
      </c>
      <c r="V3658" t="s">
        <v>5443</v>
      </c>
      <c r="W3658" t="s">
        <v>658</v>
      </c>
    </row>
    <row r="3659" spans="1:23" x14ac:dyDescent="0.25">
      <c r="A3659" s="15">
        <v>43404</v>
      </c>
      <c r="B3659" t="s">
        <v>285</v>
      </c>
      <c r="C3659" t="s">
        <v>208</v>
      </c>
      <c r="E3659" t="s">
        <v>195</v>
      </c>
      <c r="F3659">
        <v>129.94</v>
      </c>
      <c r="G3659">
        <v>129.94</v>
      </c>
      <c r="H3659" t="s">
        <v>196</v>
      </c>
      <c r="I3659" t="s">
        <v>197</v>
      </c>
      <c r="J3659">
        <v>129.94</v>
      </c>
      <c r="K3659">
        <v>129.94</v>
      </c>
      <c r="L3659" t="s">
        <v>285</v>
      </c>
      <c r="M3659" t="s">
        <v>198</v>
      </c>
      <c r="N3659" t="s">
        <v>199</v>
      </c>
      <c r="O3659">
        <v>0</v>
      </c>
      <c r="P3659" t="s">
        <v>200</v>
      </c>
      <c r="Q3659">
        <v>57415</v>
      </c>
      <c r="R3659" t="s">
        <v>201</v>
      </c>
      <c r="S3659" t="s">
        <v>202</v>
      </c>
      <c r="T3659" t="s">
        <v>203</v>
      </c>
      <c r="U3659" t="s">
        <v>5444</v>
      </c>
      <c r="V3659" t="s">
        <v>5445</v>
      </c>
      <c r="W3659" t="s">
        <v>658</v>
      </c>
    </row>
    <row r="3660" spans="1:23" x14ac:dyDescent="0.25">
      <c r="A3660" s="15">
        <v>43404</v>
      </c>
      <c r="B3660" t="s">
        <v>285</v>
      </c>
      <c r="C3660" t="s">
        <v>208</v>
      </c>
      <c r="E3660" t="s">
        <v>195</v>
      </c>
      <c r="F3660">
        <v>-18.670000000000002</v>
      </c>
      <c r="G3660">
        <v>18.670000000000002</v>
      </c>
      <c r="H3660" t="s">
        <v>217</v>
      </c>
      <c r="I3660" t="s">
        <v>218</v>
      </c>
      <c r="J3660">
        <v>18.670000000000002</v>
      </c>
      <c r="K3660">
        <v>-18.670000000000002</v>
      </c>
      <c r="L3660" t="s">
        <v>285</v>
      </c>
      <c r="M3660" t="s">
        <v>198</v>
      </c>
      <c r="N3660" t="s">
        <v>199</v>
      </c>
      <c r="O3660">
        <v>0</v>
      </c>
      <c r="P3660" t="s">
        <v>200</v>
      </c>
      <c r="Q3660">
        <v>57416</v>
      </c>
      <c r="R3660" t="s">
        <v>201</v>
      </c>
      <c r="S3660" t="s">
        <v>202</v>
      </c>
      <c r="T3660" t="s">
        <v>203</v>
      </c>
      <c r="U3660" t="s">
        <v>5446</v>
      </c>
      <c r="V3660" t="s">
        <v>5447</v>
      </c>
      <c r="W3660" t="s">
        <v>658</v>
      </c>
    </row>
    <row r="3661" spans="1:23" x14ac:dyDescent="0.25">
      <c r="A3661" s="15">
        <v>43404</v>
      </c>
      <c r="B3661" t="s">
        <v>228</v>
      </c>
      <c r="C3661" t="s">
        <v>208</v>
      </c>
      <c r="E3661" t="s">
        <v>195</v>
      </c>
      <c r="F3661">
        <v>51</v>
      </c>
      <c r="G3661">
        <v>51</v>
      </c>
      <c r="H3661" t="s">
        <v>196</v>
      </c>
      <c r="I3661" t="s">
        <v>197</v>
      </c>
      <c r="J3661">
        <v>51</v>
      </c>
      <c r="K3661">
        <v>51</v>
      </c>
      <c r="L3661" t="s">
        <v>228</v>
      </c>
      <c r="M3661" t="s">
        <v>198</v>
      </c>
      <c r="N3661" t="s">
        <v>199</v>
      </c>
      <c r="O3661">
        <v>0</v>
      </c>
      <c r="P3661" t="s">
        <v>200</v>
      </c>
      <c r="Q3661">
        <v>57417</v>
      </c>
      <c r="R3661" t="s">
        <v>201</v>
      </c>
      <c r="S3661" t="s">
        <v>202</v>
      </c>
      <c r="T3661" t="s">
        <v>203</v>
      </c>
      <c r="U3661" t="s">
        <v>5448</v>
      </c>
      <c r="V3661" t="s">
        <v>5449</v>
      </c>
      <c r="W3661" t="s">
        <v>658</v>
      </c>
    </row>
    <row r="3662" spans="1:23" x14ac:dyDescent="0.25">
      <c r="A3662" s="15">
        <v>43404</v>
      </c>
      <c r="B3662" t="s">
        <v>228</v>
      </c>
      <c r="C3662" t="s">
        <v>208</v>
      </c>
      <c r="E3662" t="s">
        <v>195</v>
      </c>
      <c r="F3662">
        <v>203.4</v>
      </c>
      <c r="G3662">
        <v>203.4</v>
      </c>
      <c r="H3662" t="s">
        <v>196</v>
      </c>
      <c r="I3662" t="s">
        <v>197</v>
      </c>
      <c r="J3662">
        <v>203.4</v>
      </c>
      <c r="K3662">
        <v>203.4</v>
      </c>
      <c r="L3662" t="s">
        <v>228</v>
      </c>
      <c r="M3662" t="s">
        <v>198</v>
      </c>
      <c r="N3662" t="s">
        <v>199</v>
      </c>
      <c r="O3662">
        <v>0</v>
      </c>
      <c r="P3662" t="s">
        <v>200</v>
      </c>
      <c r="Q3662">
        <v>57418</v>
      </c>
      <c r="R3662" t="s">
        <v>201</v>
      </c>
      <c r="S3662" t="s">
        <v>202</v>
      </c>
      <c r="T3662" t="s">
        <v>203</v>
      </c>
      <c r="U3662" t="s">
        <v>5450</v>
      </c>
      <c r="V3662" t="s">
        <v>5451</v>
      </c>
      <c r="W3662" t="s">
        <v>658</v>
      </c>
    </row>
    <row r="3663" spans="1:23" x14ac:dyDescent="0.25">
      <c r="A3663" s="15">
        <v>43404</v>
      </c>
      <c r="B3663" t="s">
        <v>228</v>
      </c>
      <c r="C3663" t="s">
        <v>208</v>
      </c>
      <c r="E3663" t="s">
        <v>195</v>
      </c>
      <c r="F3663">
        <v>-43.3</v>
      </c>
      <c r="G3663">
        <v>43.3</v>
      </c>
      <c r="H3663" t="s">
        <v>217</v>
      </c>
      <c r="I3663" t="s">
        <v>218</v>
      </c>
      <c r="J3663">
        <v>43.3</v>
      </c>
      <c r="K3663">
        <v>-43.3</v>
      </c>
      <c r="L3663" t="s">
        <v>228</v>
      </c>
      <c r="M3663" t="s">
        <v>198</v>
      </c>
      <c r="N3663" t="s">
        <v>199</v>
      </c>
      <c r="O3663">
        <v>0</v>
      </c>
      <c r="P3663" t="s">
        <v>200</v>
      </c>
      <c r="Q3663">
        <v>57419</v>
      </c>
      <c r="R3663" t="s">
        <v>201</v>
      </c>
      <c r="S3663" t="s">
        <v>202</v>
      </c>
      <c r="T3663" t="s">
        <v>203</v>
      </c>
      <c r="U3663" t="s">
        <v>5452</v>
      </c>
      <c r="V3663" t="s">
        <v>5453</v>
      </c>
      <c r="W3663" t="s">
        <v>658</v>
      </c>
    </row>
    <row r="3664" spans="1:23" x14ac:dyDescent="0.25">
      <c r="A3664" s="15">
        <v>43404</v>
      </c>
      <c r="B3664" t="s">
        <v>228</v>
      </c>
      <c r="C3664" t="s">
        <v>211</v>
      </c>
      <c r="E3664" t="s">
        <v>195</v>
      </c>
      <c r="F3664">
        <v>3.8</v>
      </c>
      <c r="G3664">
        <v>3.8</v>
      </c>
      <c r="H3664" t="s">
        <v>196</v>
      </c>
      <c r="I3664" t="s">
        <v>197</v>
      </c>
      <c r="J3664">
        <v>3.8</v>
      </c>
      <c r="K3664">
        <v>3.8</v>
      </c>
      <c r="L3664" t="s">
        <v>228</v>
      </c>
      <c r="M3664" t="s">
        <v>198</v>
      </c>
      <c r="N3664" t="s">
        <v>199</v>
      </c>
      <c r="O3664">
        <v>0</v>
      </c>
      <c r="P3664" t="s">
        <v>200</v>
      </c>
      <c r="Q3664">
        <v>57438</v>
      </c>
      <c r="R3664" t="s">
        <v>201</v>
      </c>
      <c r="S3664" t="s">
        <v>202</v>
      </c>
      <c r="T3664" t="s">
        <v>203</v>
      </c>
      <c r="U3664" t="s">
        <v>5454</v>
      </c>
      <c r="V3664" t="s">
        <v>5455</v>
      </c>
      <c r="W3664" t="s">
        <v>658</v>
      </c>
    </row>
    <row r="3665" spans="1:23" x14ac:dyDescent="0.25">
      <c r="A3665" s="15">
        <v>43404</v>
      </c>
      <c r="B3665" t="s">
        <v>228</v>
      </c>
      <c r="C3665" t="s">
        <v>211</v>
      </c>
      <c r="E3665" t="s">
        <v>195</v>
      </c>
      <c r="F3665">
        <v>42.95</v>
      </c>
      <c r="G3665">
        <v>42.95</v>
      </c>
      <c r="H3665" t="s">
        <v>196</v>
      </c>
      <c r="I3665" t="s">
        <v>197</v>
      </c>
      <c r="J3665">
        <v>42.95</v>
      </c>
      <c r="K3665">
        <v>42.95</v>
      </c>
      <c r="L3665" t="s">
        <v>228</v>
      </c>
      <c r="M3665" t="s">
        <v>198</v>
      </c>
      <c r="N3665" t="s">
        <v>199</v>
      </c>
      <c r="O3665">
        <v>0</v>
      </c>
      <c r="P3665" t="s">
        <v>200</v>
      </c>
      <c r="Q3665">
        <v>57440</v>
      </c>
      <c r="R3665" t="s">
        <v>201</v>
      </c>
      <c r="S3665" t="s">
        <v>202</v>
      </c>
      <c r="T3665" t="s">
        <v>203</v>
      </c>
      <c r="U3665" t="s">
        <v>5456</v>
      </c>
      <c r="V3665" t="s">
        <v>5457</v>
      </c>
      <c r="W3665" t="s">
        <v>658</v>
      </c>
    </row>
    <row r="3666" spans="1:23" x14ac:dyDescent="0.25">
      <c r="A3666" s="15">
        <v>43404</v>
      </c>
      <c r="B3666" t="s">
        <v>285</v>
      </c>
      <c r="C3666" t="s">
        <v>208</v>
      </c>
      <c r="E3666" t="s">
        <v>195</v>
      </c>
      <c r="F3666">
        <v>157.94999999999999</v>
      </c>
      <c r="G3666">
        <v>157.94999999999999</v>
      </c>
      <c r="H3666" t="s">
        <v>196</v>
      </c>
      <c r="I3666" t="s">
        <v>197</v>
      </c>
      <c r="J3666">
        <v>157.94999999999999</v>
      </c>
      <c r="K3666">
        <v>157.94999999999999</v>
      </c>
      <c r="L3666" t="s">
        <v>285</v>
      </c>
      <c r="M3666" t="s">
        <v>198</v>
      </c>
      <c r="N3666" t="s">
        <v>199</v>
      </c>
      <c r="O3666">
        <v>0</v>
      </c>
      <c r="P3666" t="s">
        <v>200</v>
      </c>
      <c r="Q3666">
        <v>57441</v>
      </c>
      <c r="R3666" t="s">
        <v>201</v>
      </c>
      <c r="S3666" t="s">
        <v>202</v>
      </c>
      <c r="T3666" t="s">
        <v>203</v>
      </c>
      <c r="U3666" t="s">
        <v>5458</v>
      </c>
      <c r="V3666" t="s">
        <v>5459</v>
      </c>
      <c r="W3666" t="s">
        <v>658</v>
      </c>
    </row>
    <row r="3667" spans="1:23" x14ac:dyDescent="0.25">
      <c r="A3667" s="15">
        <v>43404</v>
      </c>
      <c r="B3667" t="s">
        <v>228</v>
      </c>
      <c r="C3667" t="s">
        <v>208</v>
      </c>
      <c r="E3667" t="s">
        <v>195</v>
      </c>
      <c r="F3667">
        <v>203.33</v>
      </c>
      <c r="G3667">
        <v>203.33</v>
      </c>
      <c r="H3667" t="s">
        <v>196</v>
      </c>
      <c r="I3667" t="s">
        <v>197</v>
      </c>
      <c r="J3667">
        <v>203.33</v>
      </c>
      <c r="K3667">
        <v>203.33</v>
      </c>
      <c r="L3667" t="s">
        <v>228</v>
      </c>
      <c r="M3667" t="s">
        <v>198</v>
      </c>
      <c r="N3667" t="s">
        <v>199</v>
      </c>
      <c r="O3667">
        <v>0</v>
      </c>
      <c r="P3667" t="s">
        <v>200</v>
      </c>
      <c r="Q3667">
        <v>57442</v>
      </c>
      <c r="R3667" t="s">
        <v>201</v>
      </c>
      <c r="S3667" t="s">
        <v>202</v>
      </c>
      <c r="T3667" t="s">
        <v>203</v>
      </c>
      <c r="U3667" t="s">
        <v>5460</v>
      </c>
      <c r="V3667" t="s">
        <v>5461</v>
      </c>
      <c r="W3667" t="s">
        <v>658</v>
      </c>
    </row>
    <row r="3668" spans="1:23" x14ac:dyDescent="0.25">
      <c r="A3668" s="15">
        <v>43404</v>
      </c>
      <c r="B3668" t="s">
        <v>285</v>
      </c>
      <c r="C3668" t="s">
        <v>212</v>
      </c>
      <c r="E3668" t="s">
        <v>195</v>
      </c>
      <c r="F3668">
        <v>103.86</v>
      </c>
      <c r="G3668">
        <v>103.86</v>
      </c>
      <c r="H3668" t="s">
        <v>196</v>
      </c>
      <c r="I3668" t="s">
        <v>197</v>
      </c>
      <c r="J3668">
        <v>103.86</v>
      </c>
      <c r="K3668">
        <v>103.86</v>
      </c>
      <c r="L3668" t="s">
        <v>285</v>
      </c>
      <c r="M3668" t="s">
        <v>198</v>
      </c>
      <c r="N3668" t="s">
        <v>199</v>
      </c>
      <c r="O3668">
        <v>0</v>
      </c>
      <c r="P3668" t="s">
        <v>200</v>
      </c>
      <c r="Q3668">
        <v>57446</v>
      </c>
      <c r="R3668" t="s">
        <v>201</v>
      </c>
      <c r="S3668" t="s">
        <v>202</v>
      </c>
      <c r="T3668" t="s">
        <v>203</v>
      </c>
      <c r="U3668" t="s">
        <v>5462</v>
      </c>
      <c r="V3668" t="s">
        <v>5463</v>
      </c>
      <c r="W3668" t="s">
        <v>658</v>
      </c>
    </row>
    <row r="3669" spans="1:23" x14ac:dyDescent="0.25">
      <c r="A3669" s="15">
        <v>43404</v>
      </c>
      <c r="B3669" t="s">
        <v>228</v>
      </c>
      <c r="C3669" t="s">
        <v>212</v>
      </c>
      <c r="E3669" t="s">
        <v>195</v>
      </c>
      <c r="F3669">
        <v>-159.4</v>
      </c>
      <c r="G3669">
        <v>159.4</v>
      </c>
      <c r="H3669" t="s">
        <v>217</v>
      </c>
      <c r="I3669" t="s">
        <v>218</v>
      </c>
      <c r="J3669">
        <v>159.4</v>
      </c>
      <c r="K3669">
        <v>-159.4</v>
      </c>
      <c r="L3669" t="s">
        <v>228</v>
      </c>
      <c r="M3669" t="s">
        <v>198</v>
      </c>
      <c r="N3669" t="s">
        <v>199</v>
      </c>
      <c r="O3669">
        <v>0</v>
      </c>
      <c r="P3669" t="s">
        <v>200</v>
      </c>
      <c r="Q3669">
        <v>57447</v>
      </c>
      <c r="R3669" t="s">
        <v>201</v>
      </c>
      <c r="S3669" t="s">
        <v>202</v>
      </c>
      <c r="T3669" t="s">
        <v>203</v>
      </c>
      <c r="U3669" t="s">
        <v>5464</v>
      </c>
      <c r="V3669" t="s">
        <v>5465</v>
      </c>
      <c r="W3669" t="s">
        <v>658</v>
      </c>
    </row>
    <row r="3670" spans="1:23" x14ac:dyDescent="0.25">
      <c r="A3670" s="15">
        <v>43404</v>
      </c>
      <c r="B3670" t="s">
        <v>228</v>
      </c>
      <c r="C3670" t="s">
        <v>212</v>
      </c>
      <c r="E3670" t="s">
        <v>195</v>
      </c>
      <c r="F3670">
        <v>4.95</v>
      </c>
      <c r="G3670">
        <v>4.95</v>
      </c>
      <c r="H3670" t="s">
        <v>196</v>
      </c>
      <c r="I3670" t="s">
        <v>197</v>
      </c>
      <c r="J3670">
        <v>4.95</v>
      </c>
      <c r="K3670">
        <v>4.95</v>
      </c>
      <c r="L3670" t="s">
        <v>228</v>
      </c>
      <c r="M3670" t="s">
        <v>198</v>
      </c>
      <c r="N3670" t="s">
        <v>199</v>
      </c>
      <c r="O3670">
        <v>0</v>
      </c>
      <c r="P3670" t="s">
        <v>200</v>
      </c>
      <c r="Q3670">
        <v>57448</v>
      </c>
      <c r="R3670" t="s">
        <v>201</v>
      </c>
      <c r="S3670" t="s">
        <v>202</v>
      </c>
      <c r="T3670" t="s">
        <v>203</v>
      </c>
      <c r="U3670" t="s">
        <v>5466</v>
      </c>
      <c r="V3670" t="s">
        <v>5467</v>
      </c>
      <c r="W3670" t="s">
        <v>658</v>
      </c>
    </row>
    <row r="3671" spans="1:23" x14ac:dyDescent="0.25">
      <c r="A3671" s="15">
        <v>43404</v>
      </c>
      <c r="B3671" t="s">
        <v>544</v>
      </c>
      <c r="C3671" t="s">
        <v>208</v>
      </c>
      <c r="E3671" t="s">
        <v>195</v>
      </c>
      <c r="F3671">
        <v>4.76</v>
      </c>
      <c r="G3671">
        <v>4.76</v>
      </c>
      <c r="H3671" t="s">
        <v>196</v>
      </c>
      <c r="I3671" t="s">
        <v>197</v>
      </c>
      <c r="J3671">
        <v>4.76</v>
      </c>
      <c r="K3671">
        <v>4.76</v>
      </c>
      <c r="L3671" t="s">
        <v>544</v>
      </c>
      <c r="M3671" t="s">
        <v>198</v>
      </c>
      <c r="N3671" t="s">
        <v>199</v>
      </c>
      <c r="O3671">
        <v>0</v>
      </c>
      <c r="P3671" t="s">
        <v>200</v>
      </c>
      <c r="Q3671">
        <v>57456</v>
      </c>
      <c r="R3671" t="s">
        <v>201</v>
      </c>
      <c r="S3671" t="s">
        <v>202</v>
      </c>
      <c r="T3671" t="s">
        <v>203</v>
      </c>
      <c r="U3671" t="s">
        <v>5468</v>
      </c>
      <c r="V3671" t="s">
        <v>5469</v>
      </c>
      <c r="W3671" t="s">
        <v>658</v>
      </c>
    </row>
    <row r="3672" spans="1:23" x14ac:dyDescent="0.25">
      <c r="A3672" s="15">
        <v>43404</v>
      </c>
      <c r="B3672" t="s">
        <v>544</v>
      </c>
      <c r="C3672" t="s">
        <v>194</v>
      </c>
      <c r="E3672" t="s">
        <v>195</v>
      </c>
      <c r="F3672">
        <v>5.72</v>
      </c>
      <c r="G3672">
        <v>5.72</v>
      </c>
      <c r="H3672" t="s">
        <v>196</v>
      </c>
      <c r="I3672" t="s">
        <v>197</v>
      </c>
      <c r="J3672">
        <v>5.72</v>
      </c>
      <c r="K3672">
        <v>5.72</v>
      </c>
      <c r="L3672" t="s">
        <v>544</v>
      </c>
      <c r="M3672" t="s">
        <v>198</v>
      </c>
      <c r="N3672" t="s">
        <v>199</v>
      </c>
      <c r="O3672">
        <v>0</v>
      </c>
      <c r="P3672" t="s">
        <v>200</v>
      </c>
      <c r="Q3672">
        <v>57458</v>
      </c>
      <c r="R3672" t="s">
        <v>201</v>
      </c>
      <c r="S3672" t="s">
        <v>202</v>
      </c>
      <c r="T3672" t="s">
        <v>203</v>
      </c>
      <c r="U3672" t="s">
        <v>5468</v>
      </c>
      <c r="V3672" t="s">
        <v>5470</v>
      </c>
      <c r="W3672" t="s">
        <v>658</v>
      </c>
    </row>
    <row r="3673" spans="1:23" x14ac:dyDescent="0.25">
      <c r="A3673" s="15">
        <v>43404</v>
      </c>
      <c r="B3673" t="s">
        <v>544</v>
      </c>
      <c r="C3673" t="s">
        <v>211</v>
      </c>
      <c r="E3673" t="s">
        <v>195</v>
      </c>
      <c r="F3673">
        <v>4.76</v>
      </c>
      <c r="G3673">
        <v>4.76</v>
      </c>
      <c r="H3673" t="s">
        <v>196</v>
      </c>
      <c r="I3673" t="s">
        <v>197</v>
      </c>
      <c r="J3673">
        <v>4.76</v>
      </c>
      <c r="K3673">
        <v>4.76</v>
      </c>
      <c r="L3673" t="s">
        <v>544</v>
      </c>
      <c r="M3673" t="s">
        <v>198</v>
      </c>
      <c r="N3673" t="s">
        <v>199</v>
      </c>
      <c r="O3673">
        <v>0</v>
      </c>
      <c r="P3673" t="s">
        <v>200</v>
      </c>
      <c r="Q3673">
        <v>57456</v>
      </c>
      <c r="R3673" t="s">
        <v>201</v>
      </c>
      <c r="S3673" t="s">
        <v>202</v>
      </c>
      <c r="T3673" t="s">
        <v>203</v>
      </c>
      <c r="U3673" t="s">
        <v>5468</v>
      </c>
      <c r="V3673" t="s">
        <v>5469</v>
      </c>
      <c r="W3673" t="s">
        <v>658</v>
      </c>
    </row>
    <row r="3674" spans="1:23" x14ac:dyDescent="0.25">
      <c r="A3674" s="15">
        <v>43404</v>
      </c>
      <c r="B3674" t="s">
        <v>544</v>
      </c>
      <c r="C3674" t="s">
        <v>212</v>
      </c>
      <c r="E3674" t="s">
        <v>195</v>
      </c>
      <c r="F3674">
        <v>4.76</v>
      </c>
      <c r="G3674">
        <v>4.76</v>
      </c>
      <c r="H3674" t="s">
        <v>196</v>
      </c>
      <c r="I3674" t="s">
        <v>197</v>
      </c>
      <c r="J3674">
        <v>4.76</v>
      </c>
      <c r="K3674">
        <v>4.76</v>
      </c>
      <c r="L3674" t="s">
        <v>544</v>
      </c>
      <c r="M3674" t="s">
        <v>198</v>
      </c>
      <c r="N3674" t="s">
        <v>199</v>
      </c>
      <c r="O3674">
        <v>0</v>
      </c>
      <c r="P3674" t="s">
        <v>200</v>
      </c>
      <c r="Q3674">
        <v>57456</v>
      </c>
      <c r="R3674" t="s">
        <v>201</v>
      </c>
      <c r="S3674" t="s">
        <v>202</v>
      </c>
      <c r="T3674" t="s">
        <v>203</v>
      </c>
      <c r="U3674" t="s">
        <v>5468</v>
      </c>
      <c r="V3674" t="s">
        <v>5469</v>
      </c>
      <c r="W3674" t="s">
        <v>658</v>
      </c>
    </row>
    <row r="3675" spans="1:23" x14ac:dyDescent="0.25">
      <c r="A3675" s="15">
        <v>43404</v>
      </c>
      <c r="B3675" t="s">
        <v>544</v>
      </c>
      <c r="C3675" t="s">
        <v>207</v>
      </c>
      <c r="E3675" t="s">
        <v>195</v>
      </c>
      <c r="F3675">
        <v>5.7</v>
      </c>
      <c r="G3675">
        <v>5.7</v>
      </c>
      <c r="H3675" t="s">
        <v>196</v>
      </c>
      <c r="I3675" t="s">
        <v>197</v>
      </c>
      <c r="J3675">
        <v>5.7</v>
      </c>
      <c r="K3675">
        <v>5.7</v>
      </c>
      <c r="L3675" t="s">
        <v>544</v>
      </c>
      <c r="M3675" t="s">
        <v>198</v>
      </c>
      <c r="N3675" t="s">
        <v>199</v>
      </c>
      <c r="O3675">
        <v>0</v>
      </c>
      <c r="P3675" t="s">
        <v>200</v>
      </c>
      <c r="Q3675">
        <v>57458</v>
      </c>
      <c r="R3675" t="s">
        <v>201</v>
      </c>
      <c r="S3675" t="s">
        <v>202</v>
      </c>
      <c r="T3675" t="s">
        <v>203</v>
      </c>
      <c r="U3675" t="s">
        <v>5468</v>
      </c>
      <c r="V3675" t="s">
        <v>5470</v>
      </c>
      <c r="W3675" t="s">
        <v>658</v>
      </c>
    </row>
    <row r="3676" spans="1:23" x14ac:dyDescent="0.25">
      <c r="A3676" s="15">
        <v>43404</v>
      </c>
      <c r="B3676" t="s">
        <v>544</v>
      </c>
      <c r="C3676" t="s">
        <v>208</v>
      </c>
      <c r="E3676" t="s">
        <v>195</v>
      </c>
      <c r="F3676">
        <v>5.84</v>
      </c>
      <c r="G3676">
        <v>5.84</v>
      </c>
      <c r="H3676" t="s">
        <v>196</v>
      </c>
      <c r="I3676" t="s">
        <v>197</v>
      </c>
      <c r="J3676">
        <v>5.84</v>
      </c>
      <c r="K3676">
        <v>5.84</v>
      </c>
      <c r="L3676" t="s">
        <v>544</v>
      </c>
      <c r="M3676" t="s">
        <v>198</v>
      </c>
      <c r="N3676" t="s">
        <v>199</v>
      </c>
      <c r="O3676">
        <v>0</v>
      </c>
      <c r="P3676" t="s">
        <v>200</v>
      </c>
      <c r="Q3676">
        <v>57460</v>
      </c>
      <c r="R3676" t="s">
        <v>201</v>
      </c>
      <c r="S3676" t="s">
        <v>202</v>
      </c>
      <c r="T3676" t="s">
        <v>203</v>
      </c>
      <c r="U3676" t="s">
        <v>5471</v>
      </c>
      <c r="V3676" t="s">
        <v>5472</v>
      </c>
      <c r="W3676" t="s">
        <v>658</v>
      </c>
    </row>
    <row r="3677" spans="1:23" x14ac:dyDescent="0.25">
      <c r="A3677" s="15">
        <v>43404</v>
      </c>
      <c r="B3677" t="s">
        <v>544</v>
      </c>
      <c r="C3677" t="s">
        <v>194</v>
      </c>
      <c r="E3677" t="s">
        <v>195</v>
      </c>
      <c r="F3677">
        <v>7</v>
      </c>
      <c r="G3677">
        <v>7</v>
      </c>
      <c r="H3677" t="s">
        <v>196</v>
      </c>
      <c r="I3677" t="s">
        <v>197</v>
      </c>
      <c r="J3677">
        <v>7</v>
      </c>
      <c r="K3677">
        <v>7</v>
      </c>
      <c r="L3677" t="s">
        <v>544</v>
      </c>
      <c r="M3677" t="s">
        <v>198</v>
      </c>
      <c r="N3677" t="s">
        <v>199</v>
      </c>
      <c r="O3677">
        <v>0</v>
      </c>
      <c r="P3677" t="s">
        <v>200</v>
      </c>
      <c r="Q3677">
        <v>57461</v>
      </c>
      <c r="R3677" t="s">
        <v>201</v>
      </c>
      <c r="S3677" t="s">
        <v>202</v>
      </c>
      <c r="T3677" t="s">
        <v>203</v>
      </c>
      <c r="U3677" t="s">
        <v>5471</v>
      </c>
      <c r="V3677" t="s">
        <v>5473</v>
      </c>
      <c r="W3677" t="s">
        <v>658</v>
      </c>
    </row>
    <row r="3678" spans="1:23" x14ac:dyDescent="0.25">
      <c r="A3678" s="15">
        <v>43404</v>
      </c>
      <c r="B3678" t="s">
        <v>544</v>
      </c>
      <c r="C3678" t="s">
        <v>207</v>
      </c>
      <c r="E3678" t="s">
        <v>195</v>
      </c>
      <c r="F3678">
        <v>7</v>
      </c>
      <c r="G3678">
        <v>7</v>
      </c>
      <c r="H3678" t="s">
        <v>196</v>
      </c>
      <c r="I3678" t="s">
        <v>197</v>
      </c>
      <c r="J3678">
        <v>7</v>
      </c>
      <c r="K3678">
        <v>7</v>
      </c>
      <c r="L3678" t="s">
        <v>544</v>
      </c>
      <c r="M3678" t="s">
        <v>198</v>
      </c>
      <c r="N3678" t="s">
        <v>199</v>
      </c>
      <c r="O3678">
        <v>0</v>
      </c>
      <c r="P3678" t="s">
        <v>200</v>
      </c>
      <c r="Q3678">
        <v>57461</v>
      </c>
      <c r="R3678" t="s">
        <v>201</v>
      </c>
      <c r="S3678" t="s">
        <v>202</v>
      </c>
      <c r="T3678" t="s">
        <v>203</v>
      </c>
      <c r="U3678" t="s">
        <v>5471</v>
      </c>
      <c r="V3678" t="s">
        <v>5473</v>
      </c>
      <c r="W3678" t="s">
        <v>658</v>
      </c>
    </row>
    <row r="3679" spans="1:23" x14ac:dyDescent="0.25">
      <c r="A3679" s="15">
        <v>43404</v>
      </c>
      <c r="B3679" t="s">
        <v>544</v>
      </c>
      <c r="C3679" t="s">
        <v>211</v>
      </c>
      <c r="E3679" t="s">
        <v>195</v>
      </c>
      <c r="F3679">
        <v>5.83</v>
      </c>
      <c r="G3679">
        <v>5.83</v>
      </c>
      <c r="H3679" t="s">
        <v>196</v>
      </c>
      <c r="I3679" t="s">
        <v>197</v>
      </c>
      <c r="J3679">
        <v>5.83</v>
      </c>
      <c r="K3679">
        <v>5.83</v>
      </c>
      <c r="L3679" t="s">
        <v>544</v>
      </c>
      <c r="M3679" t="s">
        <v>198</v>
      </c>
      <c r="N3679" t="s">
        <v>199</v>
      </c>
      <c r="O3679">
        <v>0</v>
      </c>
      <c r="P3679" t="s">
        <v>200</v>
      </c>
      <c r="Q3679">
        <v>57460</v>
      </c>
      <c r="R3679" t="s">
        <v>201</v>
      </c>
      <c r="S3679" t="s">
        <v>202</v>
      </c>
      <c r="T3679" t="s">
        <v>203</v>
      </c>
      <c r="U3679" t="s">
        <v>5471</v>
      </c>
      <c r="V3679" t="s">
        <v>5472</v>
      </c>
      <c r="W3679" t="s">
        <v>658</v>
      </c>
    </row>
    <row r="3680" spans="1:23" x14ac:dyDescent="0.25">
      <c r="A3680" s="15">
        <v>43404</v>
      </c>
      <c r="B3680" t="s">
        <v>544</v>
      </c>
      <c r="C3680" t="s">
        <v>212</v>
      </c>
      <c r="E3680" t="s">
        <v>195</v>
      </c>
      <c r="F3680">
        <v>5.83</v>
      </c>
      <c r="G3680">
        <v>5.83</v>
      </c>
      <c r="H3680" t="s">
        <v>196</v>
      </c>
      <c r="I3680" t="s">
        <v>197</v>
      </c>
      <c r="J3680">
        <v>5.83</v>
      </c>
      <c r="K3680">
        <v>5.83</v>
      </c>
      <c r="L3680" t="s">
        <v>544</v>
      </c>
      <c r="M3680" t="s">
        <v>198</v>
      </c>
      <c r="N3680" t="s">
        <v>199</v>
      </c>
      <c r="O3680">
        <v>0</v>
      </c>
      <c r="P3680" t="s">
        <v>200</v>
      </c>
      <c r="Q3680">
        <v>57460</v>
      </c>
      <c r="R3680" t="s">
        <v>201</v>
      </c>
      <c r="S3680" t="s">
        <v>202</v>
      </c>
      <c r="T3680" t="s">
        <v>203</v>
      </c>
      <c r="U3680" t="s">
        <v>5471</v>
      </c>
      <c r="V3680" t="s">
        <v>5472</v>
      </c>
      <c r="W3680" t="s">
        <v>658</v>
      </c>
    </row>
    <row r="3681" spans="1:23" x14ac:dyDescent="0.25">
      <c r="A3681" s="15">
        <v>43404</v>
      </c>
      <c r="B3681" t="s">
        <v>193</v>
      </c>
      <c r="C3681" t="s">
        <v>208</v>
      </c>
      <c r="E3681" t="s">
        <v>195</v>
      </c>
      <c r="F3681">
        <v>168.28</v>
      </c>
      <c r="G3681">
        <v>168.28</v>
      </c>
      <c r="H3681" t="s">
        <v>196</v>
      </c>
      <c r="I3681" t="s">
        <v>197</v>
      </c>
      <c r="J3681">
        <v>168.28</v>
      </c>
      <c r="K3681">
        <v>168.28</v>
      </c>
      <c r="L3681" t="s">
        <v>193</v>
      </c>
      <c r="M3681" t="s">
        <v>198</v>
      </c>
      <c r="N3681" t="s">
        <v>199</v>
      </c>
      <c r="O3681">
        <v>0</v>
      </c>
      <c r="P3681" t="s">
        <v>200</v>
      </c>
      <c r="Q3681">
        <v>57464</v>
      </c>
      <c r="R3681" t="s">
        <v>201</v>
      </c>
      <c r="S3681" t="s">
        <v>202</v>
      </c>
      <c r="T3681" t="s">
        <v>203</v>
      </c>
      <c r="U3681" t="s">
        <v>5474</v>
      </c>
      <c r="V3681" t="s">
        <v>5475</v>
      </c>
      <c r="W3681" t="s">
        <v>658</v>
      </c>
    </row>
    <row r="3682" spans="1:23" x14ac:dyDescent="0.25">
      <c r="A3682" s="15">
        <v>43404</v>
      </c>
      <c r="B3682" t="s">
        <v>193</v>
      </c>
      <c r="C3682" t="s">
        <v>194</v>
      </c>
      <c r="E3682" t="s">
        <v>195</v>
      </c>
      <c r="F3682">
        <v>201.95</v>
      </c>
      <c r="G3682">
        <v>201.95</v>
      </c>
      <c r="H3682" t="s">
        <v>196</v>
      </c>
      <c r="I3682" t="s">
        <v>197</v>
      </c>
      <c r="J3682">
        <v>201.95</v>
      </c>
      <c r="K3682">
        <v>201.95</v>
      </c>
      <c r="L3682" t="s">
        <v>193</v>
      </c>
      <c r="M3682" t="s">
        <v>198</v>
      </c>
      <c r="N3682" t="s">
        <v>199</v>
      </c>
      <c r="O3682">
        <v>0</v>
      </c>
      <c r="P3682" t="s">
        <v>200</v>
      </c>
      <c r="Q3682">
        <v>57465</v>
      </c>
      <c r="R3682" t="s">
        <v>201</v>
      </c>
      <c r="S3682" t="s">
        <v>202</v>
      </c>
      <c r="T3682" t="s">
        <v>203</v>
      </c>
      <c r="U3682" t="s">
        <v>5474</v>
      </c>
      <c r="V3682" t="s">
        <v>5476</v>
      </c>
      <c r="W3682" t="s">
        <v>658</v>
      </c>
    </row>
    <row r="3683" spans="1:23" x14ac:dyDescent="0.25">
      <c r="A3683" s="15">
        <v>43404</v>
      </c>
      <c r="B3683" t="s">
        <v>193</v>
      </c>
      <c r="C3683" t="s">
        <v>207</v>
      </c>
      <c r="E3683" t="s">
        <v>195</v>
      </c>
      <c r="F3683">
        <v>201.94</v>
      </c>
      <c r="G3683">
        <v>201.94</v>
      </c>
      <c r="H3683" t="s">
        <v>196</v>
      </c>
      <c r="I3683" t="s">
        <v>197</v>
      </c>
      <c r="J3683">
        <v>201.94</v>
      </c>
      <c r="K3683">
        <v>201.94</v>
      </c>
      <c r="L3683" t="s">
        <v>193</v>
      </c>
      <c r="M3683" t="s">
        <v>198</v>
      </c>
      <c r="N3683" t="s">
        <v>199</v>
      </c>
      <c r="O3683">
        <v>0</v>
      </c>
      <c r="P3683" t="s">
        <v>200</v>
      </c>
      <c r="Q3683">
        <v>57465</v>
      </c>
      <c r="R3683" t="s">
        <v>201</v>
      </c>
      <c r="S3683" t="s">
        <v>202</v>
      </c>
      <c r="T3683" t="s">
        <v>203</v>
      </c>
      <c r="U3683" t="s">
        <v>5474</v>
      </c>
      <c r="V3683" t="s">
        <v>5476</v>
      </c>
      <c r="W3683" t="s">
        <v>658</v>
      </c>
    </row>
    <row r="3684" spans="1:23" x14ac:dyDescent="0.25">
      <c r="A3684" s="15">
        <v>43404</v>
      </c>
      <c r="B3684" t="s">
        <v>193</v>
      </c>
      <c r="C3684" t="s">
        <v>211</v>
      </c>
      <c r="E3684" t="s">
        <v>195</v>
      </c>
      <c r="F3684">
        <v>168.28</v>
      </c>
      <c r="G3684">
        <v>168.28</v>
      </c>
      <c r="H3684" t="s">
        <v>196</v>
      </c>
      <c r="I3684" t="s">
        <v>197</v>
      </c>
      <c r="J3684">
        <v>168.28</v>
      </c>
      <c r="K3684">
        <v>168.28</v>
      </c>
      <c r="L3684" t="s">
        <v>193</v>
      </c>
      <c r="M3684" t="s">
        <v>198</v>
      </c>
      <c r="N3684" t="s">
        <v>199</v>
      </c>
      <c r="O3684">
        <v>0</v>
      </c>
      <c r="P3684" t="s">
        <v>200</v>
      </c>
      <c r="Q3684">
        <v>57464</v>
      </c>
      <c r="R3684" t="s">
        <v>201</v>
      </c>
      <c r="S3684" t="s">
        <v>202</v>
      </c>
      <c r="T3684" t="s">
        <v>203</v>
      </c>
      <c r="U3684" t="s">
        <v>5474</v>
      </c>
      <c r="V3684" t="s">
        <v>5475</v>
      </c>
      <c r="W3684" t="s">
        <v>658</v>
      </c>
    </row>
    <row r="3685" spans="1:23" x14ac:dyDescent="0.25">
      <c r="A3685" s="15">
        <v>43404</v>
      </c>
      <c r="B3685" t="s">
        <v>193</v>
      </c>
      <c r="C3685" t="s">
        <v>212</v>
      </c>
      <c r="E3685" t="s">
        <v>195</v>
      </c>
      <c r="F3685">
        <v>168.28</v>
      </c>
      <c r="G3685">
        <v>168.28</v>
      </c>
      <c r="H3685" t="s">
        <v>196</v>
      </c>
      <c r="I3685" t="s">
        <v>197</v>
      </c>
      <c r="J3685">
        <v>168.28</v>
      </c>
      <c r="K3685">
        <v>168.28</v>
      </c>
      <c r="L3685" t="s">
        <v>193</v>
      </c>
      <c r="M3685" t="s">
        <v>198</v>
      </c>
      <c r="N3685" t="s">
        <v>199</v>
      </c>
      <c r="O3685">
        <v>0</v>
      </c>
      <c r="P3685" t="s">
        <v>200</v>
      </c>
      <c r="Q3685">
        <v>57464</v>
      </c>
      <c r="R3685" t="s">
        <v>201</v>
      </c>
      <c r="S3685" t="s">
        <v>202</v>
      </c>
      <c r="T3685" t="s">
        <v>203</v>
      </c>
      <c r="U3685" t="s">
        <v>5474</v>
      </c>
      <c r="V3685" t="s">
        <v>5475</v>
      </c>
      <c r="W3685" t="s">
        <v>658</v>
      </c>
    </row>
    <row r="3686" spans="1:23" x14ac:dyDescent="0.25">
      <c r="A3686" s="15">
        <v>43404</v>
      </c>
      <c r="B3686" t="s">
        <v>475</v>
      </c>
      <c r="C3686" t="s">
        <v>212</v>
      </c>
      <c r="E3686" t="s">
        <v>195</v>
      </c>
      <c r="F3686">
        <v>324.75</v>
      </c>
      <c r="G3686">
        <v>324.75</v>
      </c>
      <c r="H3686" t="s">
        <v>196</v>
      </c>
      <c r="I3686" t="s">
        <v>197</v>
      </c>
      <c r="J3686">
        <v>324.75</v>
      </c>
      <c r="K3686">
        <v>324.75</v>
      </c>
      <c r="L3686" t="s">
        <v>475</v>
      </c>
      <c r="M3686" t="s">
        <v>198</v>
      </c>
      <c r="N3686" t="s">
        <v>199</v>
      </c>
      <c r="O3686">
        <v>0</v>
      </c>
      <c r="P3686" t="s">
        <v>200</v>
      </c>
      <c r="Q3686">
        <v>57475</v>
      </c>
      <c r="R3686" t="s">
        <v>201</v>
      </c>
      <c r="S3686" t="s">
        <v>202</v>
      </c>
      <c r="T3686" t="s">
        <v>203</v>
      </c>
      <c r="U3686" t="s">
        <v>5477</v>
      </c>
      <c r="V3686" t="s">
        <v>5478</v>
      </c>
      <c r="W3686" t="s">
        <v>658</v>
      </c>
    </row>
    <row r="3687" spans="1:23" x14ac:dyDescent="0.25">
      <c r="A3687" s="15">
        <v>43404</v>
      </c>
      <c r="B3687" t="s">
        <v>193</v>
      </c>
      <c r="C3687" t="s">
        <v>194</v>
      </c>
      <c r="E3687" t="s">
        <v>195</v>
      </c>
      <c r="F3687">
        <v>300.12</v>
      </c>
      <c r="G3687">
        <v>300.12</v>
      </c>
      <c r="H3687" t="s">
        <v>196</v>
      </c>
      <c r="I3687" t="s">
        <v>197</v>
      </c>
      <c r="J3687">
        <v>300.12</v>
      </c>
      <c r="K3687">
        <v>300.12</v>
      </c>
      <c r="L3687" t="s">
        <v>193</v>
      </c>
      <c r="M3687" t="s">
        <v>198</v>
      </c>
      <c r="N3687" t="s">
        <v>199</v>
      </c>
      <c r="O3687">
        <v>0</v>
      </c>
      <c r="P3687" t="s">
        <v>200</v>
      </c>
      <c r="Q3687">
        <v>57491</v>
      </c>
      <c r="R3687" t="s">
        <v>201</v>
      </c>
      <c r="S3687" t="s">
        <v>202</v>
      </c>
      <c r="T3687" t="s">
        <v>203</v>
      </c>
      <c r="U3687" t="s">
        <v>5479</v>
      </c>
      <c r="V3687" t="s">
        <v>5480</v>
      </c>
      <c r="W3687" t="s">
        <v>658</v>
      </c>
    </row>
    <row r="3688" spans="1:23" x14ac:dyDescent="0.25">
      <c r="A3688" s="15">
        <v>43404</v>
      </c>
      <c r="B3688" t="s">
        <v>490</v>
      </c>
      <c r="C3688" t="s">
        <v>207</v>
      </c>
      <c r="E3688" t="s">
        <v>195</v>
      </c>
      <c r="F3688">
        <v>2056.15</v>
      </c>
      <c r="G3688">
        <v>2056.15</v>
      </c>
      <c r="H3688" t="s">
        <v>196</v>
      </c>
      <c r="I3688" t="s">
        <v>197</v>
      </c>
      <c r="J3688">
        <v>2056.15</v>
      </c>
      <c r="K3688">
        <v>2056.15</v>
      </c>
      <c r="L3688" t="s">
        <v>490</v>
      </c>
      <c r="M3688" t="s">
        <v>198</v>
      </c>
      <c r="N3688" t="s">
        <v>199</v>
      </c>
      <c r="O3688">
        <v>0</v>
      </c>
      <c r="P3688" t="s">
        <v>200</v>
      </c>
      <c r="Q3688">
        <v>57493</v>
      </c>
      <c r="R3688" t="s">
        <v>201</v>
      </c>
      <c r="S3688" t="s">
        <v>202</v>
      </c>
      <c r="T3688" t="s">
        <v>203</v>
      </c>
      <c r="U3688" t="s">
        <v>5481</v>
      </c>
      <c r="V3688" t="s">
        <v>5482</v>
      </c>
      <c r="W3688" t="s">
        <v>658</v>
      </c>
    </row>
    <row r="3689" spans="1:23" x14ac:dyDescent="0.25">
      <c r="A3689" s="15">
        <v>43404</v>
      </c>
      <c r="B3689" t="s">
        <v>490</v>
      </c>
      <c r="C3689" t="s">
        <v>207</v>
      </c>
      <c r="E3689" t="s">
        <v>195</v>
      </c>
      <c r="F3689">
        <v>106</v>
      </c>
      <c r="G3689">
        <v>106</v>
      </c>
      <c r="H3689" t="s">
        <v>196</v>
      </c>
      <c r="I3689" t="s">
        <v>197</v>
      </c>
      <c r="J3689">
        <v>106</v>
      </c>
      <c r="K3689">
        <v>106</v>
      </c>
      <c r="L3689" t="s">
        <v>490</v>
      </c>
      <c r="M3689" t="s">
        <v>198</v>
      </c>
      <c r="N3689" t="s">
        <v>199</v>
      </c>
      <c r="O3689">
        <v>0</v>
      </c>
      <c r="P3689" t="s">
        <v>200</v>
      </c>
      <c r="Q3689">
        <v>57494</v>
      </c>
      <c r="R3689" t="s">
        <v>201</v>
      </c>
      <c r="S3689" t="s">
        <v>202</v>
      </c>
      <c r="T3689" t="s">
        <v>203</v>
      </c>
      <c r="U3689" t="s">
        <v>5483</v>
      </c>
      <c r="V3689" t="s">
        <v>5484</v>
      </c>
      <c r="W3689" t="s">
        <v>658</v>
      </c>
    </row>
    <row r="3690" spans="1:23" x14ac:dyDescent="0.25">
      <c r="A3690" s="15">
        <v>43404</v>
      </c>
      <c r="B3690" t="s">
        <v>490</v>
      </c>
      <c r="C3690" t="s">
        <v>207</v>
      </c>
      <c r="E3690" t="s">
        <v>195</v>
      </c>
      <c r="F3690">
        <v>1917</v>
      </c>
      <c r="G3690">
        <v>1917</v>
      </c>
      <c r="H3690" t="s">
        <v>196</v>
      </c>
      <c r="I3690" t="s">
        <v>197</v>
      </c>
      <c r="J3690">
        <v>1917</v>
      </c>
      <c r="K3690">
        <v>1917</v>
      </c>
      <c r="L3690" t="s">
        <v>490</v>
      </c>
      <c r="M3690" t="s">
        <v>198</v>
      </c>
      <c r="N3690" t="s">
        <v>199</v>
      </c>
      <c r="O3690">
        <v>0</v>
      </c>
      <c r="P3690" t="s">
        <v>200</v>
      </c>
      <c r="Q3690">
        <v>57495</v>
      </c>
      <c r="R3690" t="s">
        <v>201</v>
      </c>
      <c r="S3690" t="s">
        <v>202</v>
      </c>
      <c r="T3690" t="s">
        <v>203</v>
      </c>
      <c r="U3690" t="s">
        <v>5485</v>
      </c>
      <c r="V3690" t="s">
        <v>5486</v>
      </c>
      <c r="W3690" t="s">
        <v>658</v>
      </c>
    </row>
    <row r="3691" spans="1:23" x14ac:dyDescent="0.25">
      <c r="A3691" s="15">
        <v>43404</v>
      </c>
      <c r="B3691" t="s">
        <v>490</v>
      </c>
      <c r="C3691" t="s">
        <v>194</v>
      </c>
      <c r="E3691" t="s">
        <v>195</v>
      </c>
      <c r="F3691">
        <v>2202</v>
      </c>
      <c r="G3691">
        <v>2202</v>
      </c>
      <c r="H3691" t="s">
        <v>196</v>
      </c>
      <c r="I3691" t="s">
        <v>197</v>
      </c>
      <c r="J3691">
        <v>2202</v>
      </c>
      <c r="K3691">
        <v>2202</v>
      </c>
      <c r="L3691" t="s">
        <v>490</v>
      </c>
      <c r="M3691" t="s">
        <v>198</v>
      </c>
      <c r="N3691" t="s">
        <v>199</v>
      </c>
      <c r="O3691">
        <v>0</v>
      </c>
      <c r="P3691" t="s">
        <v>200</v>
      </c>
      <c r="Q3691">
        <v>57496</v>
      </c>
      <c r="R3691" t="s">
        <v>201</v>
      </c>
      <c r="S3691" t="s">
        <v>202</v>
      </c>
      <c r="T3691" t="s">
        <v>203</v>
      </c>
      <c r="U3691" t="s">
        <v>5487</v>
      </c>
      <c r="V3691" t="s">
        <v>5488</v>
      </c>
      <c r="W3691" t="s">
        <v>658</v>
      </c>
    </row>
    <row r="3692" spans="1:23" x14ac:dyDescent="0.25">
      <c r="A3692" s="15">
        <v>43404</v>
      </c>
      <c r="B3692" t="s">
        <v>490</v>
      </c>
      <c r="C3692" t="s">
        <v>194</v>
      </c>
      <c r="E3692" t="s">
        <v>195</v>
      </c>
      <c r="F3692">
        <v>1566</v>
      </c>
      <c r="G3692">
        <v>1566</v>
      </c>
      <c r="H3692" t="s">
        <v>196</v>
      </c>
      <c r="I3692" t="s">
        <v>197</v>
      </c>
      <c r="J3692">
        <v>1566</v>
      </c>
      <c r="K3692">
        <v>1566</v>
      </c>
      <c r="L3692" t="s">
        <v>490</v>
      </c>
      <c r="M3692" t="s">
        <v>198</v>
      </c>
      <c r="N3692" t="s">
        <v>199</v>
      </c>
      <c r="O3692">
        <v>0</v>
      </c>
      <c r="P3692" t="s">
        <v>200</v>
      </c>
      <c r="Q3692">
        <v>57497</v>
      </c>
      <c r="R3692" t="s">
        <v>201</v>
      </c>
      <c r="S3692" t="s">
        <v>202</v>
      </c>
      <c r="T3692" t="s">
        <v>203</v>
      </c>
      <c r="U3692" t="s">
        <v>5489</v>
      </c>
      <c r="V3692" t="s">
        <v>5490</v>
      </c>
      <c r="W3692" t="s">
        <v>658</v>
      </c>
    </row>
    <row r="3693" spans="1:23" x14ac:dyDescent="0.25">
      <c r="A3693" s="15">
        <v>43404</v>
      </c>
      <c r="B3693" t="s">
        <v>490</v>
      </c>
      <c r="C3693" t="s">
        <v>194</v>
      </c>
      <c r="E3693" t="s">
        <v>195</v>
      </c>
      <c r="F3693">
        <v>2971.1</v>
      </c>
      <c r="G3693">
        <v>2971.1</v>
      </c>
      <c r="H3693" t="s">
        <v>196</v>
      </c>
      <c r="I3693" t="s">
        <v>197</v>
      </c>
      <c r="J3693">
        <v>2971.1</v>
      </c>
      <c r="K3693">
        <v>2971.1</v>
      </c>
      <c r="L3693" t="s">
        <v>490</v>
      </c>
      <c r="M3693" t="s">
        <v>198</v>
      </c>
      <c r="N3693" t="s">
        <v>199</v>
      </c>
      <c r="O3693">
        <v>0</v>
      </c>
      <c r="P3693" t="s">
        <v>200</v>
      </c>
      <c r="Q3693">
        <v>57498</v>
      </c>
      <c r="R3693" t="s">
        <v>201</v>
      </c>
      <c r="S3693" t="s">
        <v>202</v>
      </c>
      <c r="T3693" t="s">
        <v>203</v>
      </c>
      <c r="U3693" t="s">
        <v>5491</v>
      </c>
      <c r="V3693" t="s">
        <v>5492</v>
      </c>
      <c r="W3693" t="s">
        <v>658</v>
      </c>
    </row>
    <row r="3694" spans="1:23" x14ac:dyDescent="0.25">
      <c r="A3694" s="15">
        <v>43404</v>
      </c>
      <c r="B3694" t="s">
        <v>555</v>
      </c>
      <c r="C3694" t="s">
        <v>207</v>
      </c>
      <c r="E3694" t="s">
        <v>195</v>
      </c>
      <c r="F3694">
        <v>54.29</v>
      </c>
      <c r="G3694">
        <v>54.29</v>
      </c>
      <c r="H3694" t="s">
        <v>196</v>
      </c>
      <c r="I3694" t="s">
        <v>218</v>
      </c>
      <c r="J3694">
        <v>54.29</v>
      </c>
      <c r="K3694">
        <v>54.29</v>
      </c>
      <c r="L3694" t="s">
        <v>555</v>
      </c>
      <c r="M3694" t="s">
        <v>198</v>
      </c>
      <c r="N3694" t="s">
        <v>199</v>
      </c>
      <c r="O3694">
        <v>0</v>
      </c>
      <c r="P3694" t="s">
        <v>200</v>
      </c>
      <c r="Q3694">
        <v>57504</v>
      </c>
      <c r="R3694" t="s">
        <v>201</v>
      </c>
      <c r="S3694" t="s">
        <v>202</v>
      </c>
      <c r="T3694" t="s">
        <v>203</v>
      </c>
      <c r="U3694" t="s">
        <v>5493</v>
      </c>
      <c r="V3694" t="s">
        <v>5494</v>
      </c>
      <c r="W3694" t="s">
        <v>658</v>
      </c>
    </row>
    <row r="3695" spans="1:23" x14ac:dyDescent="0.25">
      <c r="A3695" s="15">
        <v>43404</v>
      </c>
      <c r="B3695" t="s">
        <v>490</v>
      </c>
      <c r="C3695" t="s">
        <v>194</v>
      </c>
      <c r="E3695" t="s">
        <v>195</v>
      </c>
      <c r="F3695">
        <v>978</v>
      </c>
      <c r="G3695">
        <v>978</v>
      </c>
      <c r="H3695" t="s">
        <v>196</v>
      </c>
      <c r="I3695" t="s">
        <v>197</v>
      </c>
      <c r="J3695">
        <v>978</v>
      </c>
      <c r="K3695">
        <v>978</v>
      </c>
      <c r="L3695" t="s">
        <v>490</v>
      </c>
      <c r="M3695" t="s">
        <v>198</v>
      </c>
      <c r="N3695" t="s">
        <v>199</v>
      </c>
      <c r="O3695">
        <v>0</v>
      </c>
      <c r="P3695" t="s">
        <v>200</v>
      </c>
      <c r="Q3695">
        <v>57509</v>
      </c>
      <c r="R3695" t="s">
        <v>201</v>
      </c>
      <c r="S3695" t="s">
        <v>202</v>
      </c>
      <c r="T3695" t="s">
        <v>203</v>
      </c>
      <c r="U3695" t="s">
        <v>5495</v>
      </c>
      <c r="V3695" t="s">
        <v>5496</v>
      </c>
      <c r="W3695" t="s">
        <v>658</v>
      </c>
    </row>
    <row r="3696" spans="1:23" x14ac:dyDescent="0.25">
      <c r="A3696" s="15">
        <v>43404</v>
      </c>
      <c r="B3696" t="s">
        <v>490</v>
      </c>
      <c r="C3696" t="s">
        <v>194</v>
      </c>
      <c r="E3696" t="s">
        <v>195</v>
      </c>
      <c r="F3696">
        <v>1153.0999999999999</v>
      </c>
      <c r="G3696">
        <v>1153.0999999999999</v>
      </c>
      <c r="H3696" t="s">
        <v>196</v>
      </c>
      <c r="I3696" t="s">
        <v>197</v>
      </c>
      <c r="J3696">
        <v>1153.0999999999999</v>
      </c>
      <c r="K3696">
        <v>1153.0999999999999</v>
      </c>
      <c r="L3696" t="s">
        <v>490</v>
      </c>
      <c r="M3696" t="s">
        <v>198</v>
      </c>
      <c r="N3696" t="s">
        <v>199</v>
      </c>
      <c r="O3696">
        <v>0</v>
      </c>
      <c r="P3696" t="s">
        <v>200</v>
      </c>
      <c r="Q3696">
        <v>57510</v>
      </c>
      <c r="R3696" t="s">
        <v>201</v>
      </c>
      <c r="S3696" t="s">
        <v>202</v>
      </c>
      <c r="T3696" t="s">
        <v>203</v>
      </c>
      <c r="U3696" t="s">
        <v>5497</v>
      </c>
      <c r="V3696" t="s">
        <v>5498</v>
      </c>
      <c r="W3696" t="s">
        <v>658</v>
      </c>
    </row>
    <row r="3697" spans="1:23" x14ac:dyDescent="0.25">
      <c r="A3697" s="15">
        <v>43404</v>
      </c>
      <c r="B3697" t="s">
        <v>458</v>
      </c>
      <c r="C3697" t="s">
        <v>194</v>
      </c>
      <c r="E3697" t="s">
        <v>195</v>
      </c>
      <c r="F3697">
        <v>638</v>
      </c>
      <c r="G3697">
        <v>638</v>
      </c>
      <c r="H3697" t="s">
        <v>196</v>
      </c>
      <c r="I3697" t="s">
        <v>197</v>
      </c>
      <c r="J3697">
        <v>638</v>
      </c>
      <c r="K3697">
        <v>638</v>
      </c>
      <c r="L3697" t="s">
        <v>458</v>
      </c>
      <c r="M3697" t="s">
        <v>198</v>
      </c>
      <c r="N3697" t="s">
        <v>199</v>
      </c>
      <c r="O3697">
        <v>0</v>
      </c>
      <c r="P3697" t="s">
        <v>200</v>
      </c>
      <c r="Q3697">
        <v>57503</v>
      </c>
      <c r="R3697" t="s">
        <v>201</v>
      </c>
      <c r="S3697" t="s">
        <v>202</v>
      </c>
      <c r="T3697" t="s">
        <v>203</v>
      </c>
      <c r="U3697" t="s">
        <v>5499</v>
      </c>
      <c r="V3697" t="s">
        <v>5500</v>
      </c>
      <c r="W3697" t="s">
        <v>658</v>
      </c>
    </row>
    <row r="3698" spans="1:23" x14ac:dyDescent="0.25">
      <c r="A3698" s="15">
        <v>43404</v>
      </c>
      <c r="B3698" t="s">
        <v>193</v>
      </c>
      <c r="C3698" t="s">
        <v>207</v>
      </c>
      <c r="E3698" t="s">
        <v>195</v>
      </c>
      <c r="F3698">
        <v>139.79</v>
      </c>
      <c r="G3698">
        <v>139.79</v>
      </c>
      <c r="H3698" t="s">
        <v>196</v>
      </c>
      <c r="I3698" t="s">
        <v>197</v>
      </c>
      <c r="J3698">
        <v>139.79</v>
      </c>
      <c r="K3698">
        <v>139.79</v>
      </c>
      <c r="L3698" t="s">
        <v>193</v>
      </c>
      <c r="M3698" t="s">
        <v>198</v>
      </c>
      <c r="N3698" t="s">
        <v>199</v>
      </c>
      <c r="O3698">
        <v>0</v>
      </c>
      <c r="P3698" t="s">
        <v>200</v>
      </c>
      <c r="Q3698">
        <v>57529</v>
      </c>
      <c r="R3698" t="s">
        <v>201</v>
      </c>
      <c r="S3698" t="s">
        <v>202</v>
      </c>
      <c r="T3698" t="s">
        <v>203</v>
      </c>
      <c r="U3698" t="s">
        <v>5501</v>
      </c>
      <c r="V3698" t="s">
        <v>5502</v>
      </c>
      <c r="W3698" t="s">
        <v>658</v>
      </c>
    </row>
    <row r="3699" spans="1:23" x14ac:dyDescent="0.25">
      <c r="A3699" s="15">
        <v>43404</v>
      </c>
      <c r="B3699" t="s">
        <v>566</v>
      </c>
      <c r="C3699" t="s">
        <v>211</v>
      </c>
      <c r="E3699" t="s">
        <v>195</v>
      </c>
      <c r="F3699">
        <v>-511.85</v>
      </c>
      <c r="G3699">
        <v>511.85</v>
      </c>
      <c r="H3699" t="s">
        <v>217</v>
      </c>
      <c r="I3699" t="s">
        <v>197</v>
      </c>
      <c r="J3699">
        <v>511.85</v>
      </c>
      <c r="K3699">
        <v>-511.85</v>
      </c>
      <c r="L3699" t="s">
        <v>566</v>
      </c>
      <c r="M3699" t="s">
        <v>198</v>
      </c>
      <c r="N3699" t="s">
        <v>199</v>
      </c>
      <c r="O3699">
        <v>0</v>
      </c>
      <c r="P3699" t="s">
        <v>200</v>
      </c>
      <c r="Q3699">
        <v>57374</v>
      </c>
      <c r="R3699" t="s">
        <v>201</v>
      </c>
      <c r="S3699" t="s">
        <v>202</v>
      </c>
      <c r="T3699" t="s">
        <v>203</v>
      </c>
      <c r="U3699" t="s">
        <v>5503</v>
      </c>
      <c r="V3699" t="s">
        <v>5504</v>
      </c>
      <c r="W3699" t="s">
        <v>658</v>
      </c>
    </row>
    <row r="3700" spans="1:23" x14ac:dyDescent="0.25">
      <c r="A3700" s="15">
        <v>43405</v>
      </c>
      <c r="B3700" t="s">
        <v>1535</v>
      </c>
      <c r="C3700" t="s">
        <v>208</v>
      </c>
      <c r="E3700" t="s">
        <v>195</v>
      </c>
      <c r="F3700">
        <v>7400</v>
      </c>
      <c r="G3700">
        <v>7400</v>
      </c>
      <c r="H3700" t="s">
        <v>196</v>
      </c>
      <c r="I3700" t="s">
        <v>197</v>
      </c>
      <c r="J3700">
        <v>7400</v>
      </c>
      <c r="K3700">
        <v>7400</v>
      </c>
      <c r="L3700" t="s">
        <v>1535</v>
      </c>
      <c r="M3700" t="s">
        <v>198</v>
      </c>
      <c r="N3700" t="s">
        <v>199</v>
      </c>
      <c r="O3700">
        <v>0</v>
      </c>
      <c r="P3700" t="s">
        <v>200</v>
      </c>
      <c r="Q3700">
        <v>56989</v>
      </c>
      <c r="R3700" t="s">
        <v>201</v>
      </c>
      <c r="S3700" t="s">
        <v>202</v>
      </c>
      <c r="T3700" t="s">
        <v>203</v>
      </c>
      <c r="U3700" t="s">
        <v>5505</v>
      </c>
      <c r="V3700" t="s">
        <v>5506</v>
      </c>
      <c r="W3700" t="s">
        <v>658</v>
      </c>
    </row>
    <row r="3701" spans="1:23" x14ac:dyDescent="0.25">
      <c r="A3701" s="15">
        <v>43405</v>
      </c>
      <c r="B3701" t="s">
        <v>228</v>
      </c>
      <c r="C3701" t="s">
        <v>212</v>
      </c>
      <c r="E3701" t="s">
        <v>195</v>
      </c>
      <c r="F3701">
        <v>197.4</v>
      </c>
      <c r="G3701">
        <v>197.4</v>
      </c>
      <c r="H3701" t="s">
        <v>196</v>
      </c>
      <c r="I3701" t="s">
        <v>197</v>
      </c>
      <c r="J3701">
        <v>197.4</v>
      </c>
      <c r="K3701">
        <v>197.4</v>
      </c>
      <c r="L3701" t="s">
        <v>228</v>
      </c>
      <c r="M3701" t="s">
        <v>198</v>
      </c>
      <c r="N3701" t="s">
        <v>199</v>
      </c>
      <c r="O3701">
        <v>0</v>
      </c>
      <c r="P3701" t="s">
        <v>200</v>
      </c>
      <c r="Q3701">
        <v>57370</v>
      </c>
      <c r="R3701" t="s">
        <v>201</v>
      </c>
      <c r="S3701" t="s">
        <v>202</v>
      </c>
      <c r="T3701" t="s">
        <v>203</v>
      </c>
      <c r="U3701" t="s">
        <v>5507</v>
      </c>
      <c r="V3701" t="s">
        <v>5508</v>
      </c>
      <c r="W3701" t="s">
        <v>658</v>
      </c>
    </row>
    <row r="3702" spans="1:23" x14ac:dyDescent="0.25">
      <c r="A3702" s="15">
        <v>43405</v>
      </c>
      <c r="B3702" t="s">
        <v>193</v>
      </c>
      <c r="C3702" t="s">
        <v>194</v>
      </c>
      <c r="E3702" t="s">
        <v>195</v>
      </c>
      <c r="F3702">
        <v>420.05</v>
      </c>
      <c r="G3702">
        <v>420.05</v>
      </c>
      <c r="H3702" t="s">
        <v>196</v>
      </c>
      <c r="I3702" t="s">
        <v>197</v>
      </c>
      <c r="J3702">
        <v>420.05</v>
      </c>
      <c r="K3702">
        <v>420.05</v>
      </c>
      <c r="L3702" t="s">
        <v>193</v>
      </c>
      <c r="M3702" t="s">
        <v>198</v>
      </c>
      <c r="N3702" t="s">
        <v>199</v>
      </c>
      <c r="O3702">
        <v>0</v>
      </c>
      <c r="P3702" t="s">
        <v>200</v>
      </c>
      <c r="Q3702">
        <v>57469</v>
      </c>
      <c r="R3702" t="s">
        <v>201</v>
      </c>
      <c r="S3702" t="s">
        <v>202</v>
      </c>
      <c r="T3702" t="s">
        <v>203</v>
      </c>
      <c r="U3702" t="s">
        <v>5509</v>
      </c>
      <c r="V3702" t="s">
        <v>5510</v>
      </c>
      <c r="W3702" t="s">
        <v>658</v>
      </c>
    </row>
    <row r="3703" spans="1:23" x14ac:dyDescent="0.25">
      <c r="A3703" s="15">
        <v>43405</v>
      </c>
      <c r="B3703" t="s">
        <v>193</v>
      </c>
      <c r="C3703" t="s">
        <v>207</v>
      </c>
      <c r="E3703" t="s">
        <v>195</v>
      </c>
      <c r="F3703">
        <v>420.04</v>
      </c>
      <c r="G3703">
        <v>420.04</v>
      </c>
      <c r="H3703" t="s">
        <v>196</v>
      </c>
      <c r="I3703" t="s">
        <v>197</v>
      </c>
      <c r="J3703">
        <v>420.04</v>
      </c>
      <c r="K3703">
        <v>420.04</v>
      </c>
      <c r="L3703" t="s">
        <v>193</v>
      </c>
      <c r="M3703" t="s">
        <v>198</v>
      </c>
      <c r="N3703" t="s">
        <v>199</v>
      </c>
      <c r="O3703">
        <v>0</v>
      </c>
      <c r="P3703" t="s">
        <v>200</v>
      </c>
      <c r="Q3703">
        <v>57469</v>
      </c>
      <c r="R3703" t="s">
        <v>201</v>
      </c>
      <c r="S3703" t="s">
        <v>202</v>
      </c>
      <c r="T3703" t="s">
        <v>203</v>
      </c>
      <c r="U3703" t="s">
        <v>5509</v>
      </c>
      <c r="V3703" t="s">
        <v>5510</v>
      </c>
      <c r="W3703" t="s">
        <v>658</v>
      </c>
    </row>
    <row r="3704" spans="1:23" x14ac:dyDescent="0.25">
      <c r="A3704" s="15">
        <v>43405</v>
      </c>
      <c r="B3704" t="s">
        <v>193</v>
      </c>
      <c r="C3704" t="s">
        <v>208</v>
      </c>
      <c r="E3704" t="s">
        <v>195</v>
      </c>
      <c r="F3704">
        <v>313.39</v>
      </c>
      <c r="G3704">
        <v>313.39</v>
      </c>
      <c r="H3704" t="s">
        <v>196</v>
      </c>
      <c r="I3704" t="s">
        <v>197</v>
      </c>
      <c r="J3704">
        <v>313.39</v>
      </c>
      <c r="K3704">
        <v>313.39</v>
      </c>
      <c r="L3704" t="s">
        <v>193</v>
      </c>
      <c r="M3704" t="s">
        <v>198</v>
      </c>
      <c r="N3704" t="s">
        <v>199</v>
      </c>
      <c r="O3704">
        <v>0</v>
      </c>
      <c r="P3704" t="s">
        <v>200</v>
      </c>
      <c r="Q3704">
        <v>57470</v>
      </c>
      <c r="R3704" t="s">
        <v>201</v>
      </c>
      <c r="S3704" t="s">
        <v>202</v>
      </c>
      <c r="T3704" t="s">
        <v>203</v>
      </c>
      <c r="U3704" t="s">
        <v>5511</v>
      </c>
      <c r="V3704" t="s">
        <v>5512</v>
      </c>
      <c r="W3704" t="s">
        <v>658</v>
      </c>
    </row>
    <row r="3705" spans="1:23" x14ac:dyDescent="0.25">
      <c r="A3705" s="15">
        <v>43405</v>
      </c>
      <c r="B3705" t="s">
        <v>193</v>
      </c>
      <c r="C3705" t="s">
        <v>211</v>
      </c>
      <c r="E3705" t="s">
        <v>195</v>
      </c>
      <c r="F3705">
        <v>313.38</v>
      </c>
      <c r="G3705">
        <v>313.38</v>
      </c>
      <c r="H3705" t="s">
        <v>196</v>
      </c>
      <c r="I3705" t="s">
        <v>197</v>
      </c>
      <c r="J3705">
        <v>313.38</v>
      </c>
      <c r="K3705">
        <v>313.38</v>
      </c>
      <c r="L3705" t="s">
        <v>193</v>
      </c>
      <c r="M3705" t="s">
        <v>198</v>
      </c>
      <c r="N3705" t="s">
        <v>199</v>
      </c>
      <c r="O3705">
        <v>0</v>
      </c>
      <c r="P3705" t="s">
        <v>200</v>
      </c>
      <c r="Q3705">
        <v>57470</v>
      </c>
      <c r="R3705" t="s">
        <v>201</v>
      </c>
      <c r="S3705" t="s">
        <v>202</v>
      </c>
      <c r="T3705" t="s">
        <v>203</v>
      </c>
      <c r="U3705" t="s">
        <v>5511</v>
      </c>
      <c r="V3705" t="s">
        <v>5512</v>
      </c>
      <c r="W3705" t="s">
        <v>658</v>
      </c>
    </row>
    <row r="3706" spans="1:23" x14ac:dyDescent="0.25">
      <c r="A3706" s="15">
        <v>43405</v>
      </c>
      <c r="B3706" t="s">
        <v>193</v>
      </c>
      <c r="C3706" t="s">
        <v>212</v>
      </c>
      <c r="E3706" t="s">
        <v>195</v>
      </c>
      <c r="F3706">
        <v>313.39</v>
      </c>
      <c r="G3706">
        <v>313.39</v>
      </c>
      <c r="H3706" t="s">
        <v>196</v>
      </c>
      <c r="I3706" t="s">
        <v>197</v>
      </c>
      <c r="J3706">
        <v>313.39</v>
      </c>
      <c r="K3706">
        <v>313.39</v>
      </c>
      <c r="L3706" t="s">
        <v>193</v>
      </c>
      <c r="M3706" t="s">
        <v>198</v>
      </c>
      <c r="N3706" t="s">
        <v>199</v>
      </c>
      <c r="O3706">
        <v>0</v>
      </c>
      <c r="P3706" t="s">
        <v>200</v>
      </c>
      <c r="Q3706">
        <v>57470</v>
      </c>
      <c r="R3706" t="s">
        <v>201</v>
      </c>
      <c r="S3706" t="s">
        <v>202</v>
      </c>
      <c r="T3706" t="s">
        <v>203</v>
      </c>
      <c r="U3706" t="s">
        <v>5511</v>
      </c>
      <c r="V3706" t="s">
        <v>5512</v>
      </c>
      <c r="W3706" t="s">
        <v>658</v>
      </c>
    </row>
    <row r="3707" spans="1:23" x14ac:dyDescent="0.25">
      <c r="A3707" s="15">
        <v>43405</v>
      </c>
      <c r="B3707" t="s">
        <v>213</v>
      </c>
      <c r="C3707" t="s">
        <v>208</v>
      </c>
      <c r="E3707" t="s">
        <v>195</v>
      </c>
      <c r="F3707">
        <v>3.88</v>
      </c>
      <c r="G3707">
        <v>3.88</v>
      </c>
      <c r="H3707" t="s">
        <v>196</v>
      </c>
      <c r="I3707" t="s">
        <v>197</v>
      </c>
      <c r="J3707">
        <v>3.88</v>
      </c>
      <c r="K3707">
        <v>3.88</v>
      </c>
      <c r="L3707" t="s">
        <v>213</v>
      </c>
      <c r="M3707" t="s">
        <v>198</v>
      </c>
      <c r="N3707" t="s">
        <v>199</v>
      </c>
      <c r="O3707">
        <v>0</v>
      </c>
      <c r="P3707" t="s">
        <v>200</v>
      </c>
      <c r="Q3707">
        <v>57471</v>
      </c>
      <c r="R3707" t="s">
        <v>201</v>
      </c>
      <c r="S3707" t="s">
        <v>202</v>
      </c>
      <c r="T3707" t="s">
        <v>203</v>
      </c>
      <c r="U3707" t="s">
        <v>5513</v>
      </c>
      <c r="V3707" t="s">
        <v>5514</v>
      </c>
      <c r="W3707" t="s">
        <v>658</v>
      </c>
    </row>
    <row r="3708" spans="1:23" x14ac:dyDescent="0.25">
      <c r="A3708" s="15">
        <v>43405</v>
      </c>
      <c r="B3708" t="s">
        <v>213</v>
      </c>
      <c r="C3708" t="s">
        <v>194</v>
      </c>
      <c r="E3708" t="s">
        <v>195</v>
      </c>
      <c r="F3708">
        <v>4.66</v>
      </c>
      <c r="G3708">
        <v>4.66</v>
      </c>
      <c r="H3708" t="s">
        <v>196</v>
      </c>
      <c r="I3708" t="s">
        <v>197</v>
      </c>
      <c r="J3708">
        <v>4.66</v>
      </c>
      <c r="K3708">
        <v>4.66</v>
      </c>
      <c r="L3708" t="s">
        <v>213</v>
      </c>
      <c r="M3708" t="s">
        <v>198</v>
      </c>
      <c r="N3708" t="s">
        <v>199</v>
      </c>
      <c r="O3708">
        <v>0</v>
      </c>
      <c r="P3708" t="s">
        <v>200</v>
      </c>
      <c r="Q3708">
        <v>57472</v>
      </c>
      <c r="R3708" t="s">
        <v>201</v>
      </c>
      <c r="S3708" t="s">
        <v>202</v>
      </c>
      <c r="T3708" t="s">
        <v>203</v>
      </c>
      <c r="U3708" t="s">
        <v>5513</v>
      </c>
      <c r="V3708" t="s">
        <v>5515</v>
      </c>
      <c r="W3708" t="s">
        <v>658</v>
      </c>
    </row>
    <row r="3709" spans="1:23" x14ac:dyDescent="0.25">
      <c r="A3709" s="15">
        <v>43405</v>
      </c>
      <c r="B3709" t="s">
        <v>213</v>
      </c>
      <c r="C3709" t="s">
        <v>211</v>
      </c>
      <c r="E3709" t="s">
        <v>195</v>
      </c>
      <c r="F3709">
        <v>3.88</v>
      </c>
      <c r="G3709">
        <v>3.88</v>
      </c>
      <c r="H3709" t="s">
        <v>196</v>
      </c>
      <c r="I3709" t="s">
        <v>197</v>
      </c>
      <c r="J3709">
        <v>3.88</v>
      </c>
      <c r="K3709">
        <v>3.88</v>
      </c>
      <c r="L3709" t="s">
        <v>213</v>
      </c>
      <c r="M3709" t="s">
        <v>198</v>
      </c>
      <c r="N3709" t="s">
        <v>199</v>
      </c>
      <c r="O3709">
        <v>0</v>
      </c>
      <c r="P3709" t="s">
        <v>200</v>
      </c>
      <c r="Q3709">
        <v>57471</v>
      </c>
      <c r="R3709" t="s">
        <v>201</v>
      </c>
      <c r="S3709" t="s">
        <v>202</v>
      </c>
      <c r="T3709" t="s">
        <v>203</v>
      </c>
      <c r="U3709" t="s">
        <v>5513</v>
      </c>
      <c r="V3709" t="s">
        <v>5514</v>
      </c>
      <c r="W3709" t="s">
        <v>658</v>
      </c>
    </row>
    <row r="3710" spans="1:23" x14ac:dyDescent="0.25">
      <c r="A3710" s="15">
        <v>43405</v>
      </c>
      <c r="B3710" t="s">
        <v>213</v>
      </c>
      <c r="C3710" t="s">
        <v>212</v>
      </c>
      <c r="E3710" t="s">
        <v>195</v>
      </c>
      <c r="F3710">
        <v>3.88</v>
      </c>
      <c r="G3710">
        <v>3.88</v>
      </c>
      <c r="H3710" t="s">
        <v>196</v>
      </c>
      <c r="I3710" t="s">
        <v>197</v>
      </c>
      <c r="J3710">
        <v>3.88</v>
      </c>
      <c r="K3710">
        <v>3.88</v>
      </c>
      <c r="L3710" t="s">
        <v>213</v>
      </c>
      <c r="M3710" t="s">
        <v>198</v>
      </c>
      <c r="N3710" t="s">
        <v>199</v>
      </c>
      <c r="O3710">
        <v>0</v>
      </c>
      <c r="P3710" t="s">
        <v>200</v>
      </c>
      <c r="Q3710">
        <v>57471</v>
      </c>
      <c r="R3710" t="s">
        <v>201</v>
      </c>
      <c r="S3710" t="s">
        <v>202</v>
      </c>
      <c r="T3710" t="s">
        <v>203</v>
      </c>
      <c r="U3710" t="s">
        <v>5513</v>
      </c>
      <c r="V3710" t="s">
        <v>5514</v>
      </c>
      <c r="W3710" t="s">
        <v>658</v>
      </c>
    </row>
    <row r="3711" spans="1:23" x14ac:dyDescent="0.25">
      <c r="A3711" s="15">
        <v>43405</v>
      </c>
      <c r="B3711" t="s">
        <v>213</v>
      </c>
      <c r="C3711" t="s">
        <v>207</v>
      </c>
      <c r="E3711" t="s">
        <v>195</v>
      </c>
      <c r="F3711">
        <v>4.6500000000000004</v>
      </c>
      <c r="G3711">
        <v>4.6500000000000004</v>
      </c>
      <c r="H3711" t="s">
        <v>196</v>
      </c>
      <c r="I3711" t="s">
        <v>197</v>
      </c>
      <c r="J3711">
        <v>4.6500000000000004</v>
      </c>
      <c r="K3711">
        <v>4.6500000000000004</v>
      </c>
      <c r="L3711" t="s">
        <v>213</v>
      </c>
      <c r="M3711" t="s">
        <v>198</v>
      </c>
      <c r="N3711" t="s">
        <v>199</v>
      </c>
      <c r="O3711">
        <v>0</v>
      </c>
      <c r="P3711" t="s">
        <v>200</v>
      </c>
      <c r="Q3711">
        <v>57472</v>
      </c>
      <c r="R3711" t="s">
        <v>201</v>
      </c>
      <c r="S3711" t="s">
        <v>202</v>
      </c>
      <c r="T3711" t="s">
        <v>203</v>
      </c>
      <c r="U3711" t="s">
        <v>5513</v>
      </c>
      <c r="V3711" t="s">
        <v>5515</v>
      </c>
      <c r="W3711" t="s">
        <v>658</v>
      </c>
    </row>
    <row r="3712" spans="1:23" x14ac:dyDescent="0.25">
      <c r="A3712" s="15">
        <v>43405</v>
      </c>
      <c r="B3712" t="s">
        <v>1015</v>
      </c>
      <c r="C3712" t="s">
        <v>211</v>
      </c>
      <c r="E3712" t="s">
        <v>195</v>
      </c>
      <c r="F3712">
        <v>198</v>
      </c>
      <c r="G3712">
        <v>198</v>
      </c>
      <c r="H3712" t="s">
        <v>196</v>
      </c>
      <c r="I3712" t="s">
        <v>197</v>
      </c>
      <c r="J3712">
        <v>198</v>
      </c>
      <c r="K3712">
        <v>198</v>
      </c>
      <c r="L3712" t="s">
        <v>1015</v>
      </c>
      <c r="M3712" t="s">
        <v>198</v>
      </c>
      <c r="N3712" t="s">
        <v>199</v>
      </c>
      <c r="O3712">
        <v>0</v>
      </c>
      <c r="P3712" t="s">
        <v>200</v>
      </c>
      <c r="Q3712">
        <v>57552</v>
      </c>
      <c r="R3712" t="s">
        <v>201</v>
      </c>
      <c r="S3712" t="s">
        <v>202</v>
      </c>
      <c r="T3712" t="s">
        <v>203</v>
      </c>
      <c r="U3712" t="s">
        <v>5516</v>
      </c>
      <c r="V3712" t="s">
        <v>5517</v>
      </c>
      <c r="W3712" t="s">
        <v>658</v>
      </c>
    </row>
    <row r="3713" spans="1:23" x14ac:dyDescent="0.25">
      <c r="A3713" s="15">
        <v>43405</v>
      </c>
      <c r="B3713" t="s">
        <v>228</v>
      </c>
      <c r="C3713" t="s">
        <v>208</v>
      </c>
      <c r="E3713" t="s">
        <v>195</v>
      </c>
      <c r="F3713">
        <v>12.5</v>
      </c>
      <c r="G3713">
        <v>12.5</v>
      </c>
      <c r="H3713" t="s">
        <v>196</v>
      </c>
      <c r="I3713" t="s">
        <v>197</v>
      </c>
      <c r="J3713">
        <v>12.5</v>
      </c>
      <c r="K3713">
        <v>12.5</v>
      </c>
      <c r="L3713" t="s">
        <v>228</v>
      </c>
      <c r="M3713" t="s">
        <v>198</v>
      </c>
      <c r="N3713" t="s">
        <v>199</v>
      </c>
      <c r="O3713">
        <v>0</v>
      </c>
      <c r="P3713" t="s">
        <v>200</v>
      </c>
      <c r="Q3713">
        <v>57553</v>
      </c>
      <c r="R3713" t="s">
        <v>201</v>
      </c>
      <c r="S3713" t="s">
        <v>202</v>
      </c>
      <c r="T3713" t="s">
        <v>203</v>
      </c>
      <c r="U3713" t="s">
        <v>5518</v>
      </c>
      <c r="V3713" t="s">
        <v>5519</v>
      </c>
      <c r="W3713" t="s">
        <v>658</v>
      </c>
    </row>
    <row r="3714" spans="1:23" x14ac:dyDescent="0.25">
      <c r="A3714" s="15">
        <v>43406</v>
      </c>
      <c r="B3714" t="s">
        <v>244</v>
      </c>
      <c r="C3714" t="s">
        <v>208</v>
      </c>
      <c r="E3714" t="s">
        <v>195</v>
      </c>
      <c r="F3714">
        <v>643.05999999999995</v>
      </c>
      <c r="G3714">
        <v>643.05999999999995</v>
      </c>
      <c r="H3714" t="s">
        <v>196</v>
      </c>
      <c r="I3714" t="s">
        <v>197</v>
      </c>
      <c r="J3714">
        <v>643.05999999999995</v>
      </c>
      <c r="K3714">
        <v>643.05999999999995</v>
      </c>
      <c r="L3714" t="s">
        <v>244</v>
      </c>
      <c r="M3714" t="s">
        <v>198</v>
      </c>
      <c r="N3714" t="s">
        <v>245</v>
      </c>
      <c r="O3714">
        <v>0</v>
      </c>
      <c r="P3714" t="s">
        <v>200</v>
      </c>
      <c r="Q3714">
        <v>56992</v>
      </c>
      <c r="R3714" t="s">
        <v>201</v>
      </c>
      <c r="S3714" t="s">
        <v>202</v>
      </c>
      <c r="T3714" t="s">
        <v>203</v>
      </c>
      <c r="U3714" t="s">
        <v>5520</v>
      </c>
      <c r="V3714" t="s">
        <v>5521</v>
      </c>
      <c r="W3714" t="s">
        <v>658</v>
      </c>
    </row>
    <row r="3715" spans="1:23" x14ac:dyDescent="0.25">
      <c r="A3715" s="15">
        <v>43406</v>
      </c>
      <c r="B3715" t="s">
        <v>244</v>
      </c>
      <c r="C3715" t="s">
        <v>208</v>
      </c>
      <c r="E3715" t="s">
        <v>195</v>
      </c>
      <c r="F3715">
        <v>255</v>
      </c>
      <c r="G3715">
        <v>255</v>
      </c>
      <c r="H3715" t="s">
        <v>196</v>
      </c>
      <c r="I3715" t="s">
        <v>197</v>
      </c>
      <c r="J3715">
        <v>255</v>
      </c>
      <c r="K3715">
        <v>255</v>
      </c>
      <c r="L3715" t="s">
        <v>244</v>
      </c>
      <c r="M3715" t="s">
        <v>198</v>
      </c>
      <c r="N3715" t="s">
        <v>245</v>
      </c>
      <c r="O3715">
        <v>0</v>
      </c>
      <c r="P3715" t="s">
        <v>200</v>
      </c>
      <c r="Q3715">
        <v>56993</v>
      </c>
      <c r="R3715" t="s">
        <v>201</v>
      </c>
      <c r="S3715" t="s">
        <v>202</v>
      </c>
      <c r="T3715" t="s">
        <v>203</v>
      </c>
      <c r="U3715" t="s">
        <v>5522</v>
      </c>
      <c r="V3715" t="s">
        <v>5523</v>
      </c>
      <c r="W3715" t="s">
        <v>658</v>
      </c>
    </row>
    <row r="3716" spans="1:23" x14ac:dyDescent="0.25">
      <c r="A3716" s="15">
        <v>43406</v>
      </c>
      <c r="B3716" t="s">
        <v>253</v>
      </c>
      <c r="C3716" t="s">
        <v>194</v>
      </c>
      <c r="E3716" t="s">
        <v>195</v>
      </c>
      <c r="F3716">
        <v>2400</v>
      </c>
      <c r="G3716">
        <v>2400</v>
      </c>
      <c r="H3716" t="s">
        <v>196</v>
      </c>
      <c r="I3716" t="s">
        <v>197</v>
      </c>
      <c r="J3716">
        <v>2400</v>
      </c>
      <c r="K3716">
        <v>2400</v>
      </c>
      <c r="L3716" t="s">
        <v>253</v>
      </c>
      <c r="M3716" t="s">
        <v>198</v>
      </c>
      <c r="N3716" t="s">
        <v>254</v>
      </c>
      <c r="O3716">
        <v>0</v>
      </c>
      <c r="P3716" t="s">
        <v>200</v>
      </c>
      <c r="Q3716">
        <v>57011</v>
      </c>
      <c r="R3716" t="s">
        <v>201</v>
      </c>
      <c r="S3716" t="s">
        <v>202</v>
      </c>
      <c r="T3716" t="s">
        <v>203</v>
      </c>
      <c r="U3716" t="s">
        <v>5524</v>
      </c>
      <c r="V3716" t="s">
        <v>5525</v>
      </c>
      <c r="W3716" t="s">
        <v>658</v>
      </c>
    </row>
    <row r="3717" spans="1:23" x14ac:dyDescent="0.25">
      <c r="A3717" s="15">
        <v>43406</v>
      </c>
      <c r="B3717" t="s">
        <v>228</v>
      </c>
      <c r="C3717" t="s">
        <v>208</v>
      </c>
      <c r="E3717" t="s">
        <v>195</v>
      </c>
      <c r="F3717">
        <v>56.23</v>
      </c>
      <c r="G3717">
        <v>56.23</v>
      </c>
      <c r="H3717" t="s">
        <v>196</v>
      </c>
      <c r="I3717" t="s">
        <v>197</v>
      </c>
      <c r="J3717">
        <v>56.23</v>
      </c>
      <c r="K3717">
        <v>56.23</v>
      </c>
      <c r="L3717" t="s">
        <v>228</v>
      </c>
      <c r="M3717" t="s">
        <v>198</v>
      </c>
      <c r="N3717" t="s">
        <v>199</v>
      </c>
      <c r="O3717">
        <v>0</v>
      </c>
      <c r="P3717" t="s">
        <v>200</v>
      </c>
      <c r="Q3717">
        <v>57576</v>
      </c>
      <c r="R3717" t="s">
        <v>201</v>
      </c>
      <c r="S3717" t="s">
        <v>202</v>
      </c>
      <c r="T3717" t="s">
        <v>203</v>
      </c>
      <c r="U3717" t="s">
        <v>5526</v>
      </c>
      <c r="V3717" t="s">
        <v>5527</v>
      </c>
      <c r="W3717" t="s">
        <v>658</v>
      </c>
    </row>
    <row r="3718" spans="1:23" x14ac:dyDescent="0.25">
      <c r="A3718" s="15">
        <v>43407</v>
      </c>
      <c r="B3718" t="s">
        <v>285</v>
      </c>
      <c r="C3718" t="s">
        <v>211</v>
      </c>
      <c r="E3718" t="s">
        <v>195</v>
      </c>
      <c r="F3718">
        <v>271.88</v>
      </c>
      <c r="G3718">
        <v>271.88</v>
      </c>
      <c r="H3718" t="s">
        <v>196</v>
      </c>
      <c r="I3718" t="s">
        <v>197</v>
      </c>
      <c r="J3718">
        <v>271.88</v>
      </c>
      <c r="K3718">
        <v>271.88</v>
      </c>
      <c r="L3718" t="s">
        <v>285</v>
      </c>
      <c r="M3718" t="s">
        <v>198</v>
      </c>
      <c r="N3718" t="s">
        <v>199</v>
      </c>
      <c r="O3718">
        <v>0</v>
      </c>
      <c r="P3718" t="s">
        <v>200</v>
      </c>
      <c r="Q3718">
        <v>57375</v>
      </c>
      <c r="R3718" t="s">
        <v>201</v>
      </c>
      <c r="S3718" t="s">
        <v>202</v>
      </c>
      <c r="T3718" t="s">
        <v>203</v>
      </c>
      <c r="U3718" t="s">
        <v>5528</v>
      </c>
      <c r="V3718" t="s">
        <v>5529</v>
      </c>
      <c r="W3718" t="s">
        <v>658</v>
      </c>
    </row>
    <row r="3719" spans="1:23" x14ac:dyDescent="0.25">
      <c r="A3719" s="15">
        <v>43407</v>
      </c>
      <c r="B3719" t="s">
        <v>285</v>
      </c>
      <c r="C3719" t="s">
        <v>208</v>
      </c>
      <c r="E3719" t="s">
        <v>195</v>
      </c>
      <c r="F3719">
        <v>676.44</v>
      </c>
      <c r="G3719">
        <v>676.44</v>
      </c>
      <c r="H3719" t="s">
        <v>196</v>
      </c>
      <c r="I3719" t="s">
        <v>197</v>
      </c>
      <c r="J3719">
        <v>676.44</v>
      </c>
      <c r="K3719">
        <v>676.44</v>
      </c>
      <c r="L3719" t="s">
        <v>285</v>
      </c>
      <c r="M3719" t="s">
        <v>198</v>
      </c>
      <c r="N3719" t="s">
        <v>199</v>
      </c>
      <c r="O3719">
        <v>0</v>
      </c>
      <c r="P3719" t="s">
        <v>200</v>
      </c>
      <c r="Q3719">
        <v>57403</v>
      </c>
      <c r="R3719" t="s">
        <v>201</v>
      </c>
      <c r="S3719" t="s">
        <v>202</v>
      </c>
      <c r="T3719" t="s">
        <v>203</v>
      </c>
      <c r="U3719" t="s">
        <v>5530</v>
      </c>
      <c r="V3719" t="s">
        <v>5531</v>
      </c>
      <c r="W3719" t="s">
        <v>658</v>
      </c>
    </row>
    <row r="3720" spans="1:23" x14ac:dyDescent="0.25">
      <c r="A3720" s="15">
        <v>43407</v>
      </c>
      <c r="B3720" t="s">
        <v>285</v>
      </c>
      <c r="C3720" t="s">
        <v>212</v>
      </c>
      <c r="E3720" t="s">
        <v>195</v>
      </c>
      <c r="F3720">
        <v>187.16</v>
      </c>
      <c r="G3720">
        <v>187.16</v>
      </c>
      <c r="H3720" t="s">
        <v>196</v>
      </c>
      <c r="I3720" t="s">
        <v>197</v>
      </c>
      <c r="J3720">
        <v>187.16</v>
      </c>
      <c r="K3720">
        <v>187.16</v>
      </c>
      <c r="L3720" t="s">
        <v>285</v>
      </c>
      <c r="M3720" t="s">
        <v>198</v>
      </c>
      <c r="N3720" t="s">
        <v>199</v>
      </c>
      <c r="O3720">
        <v>0</v>
      </c>
      <c r="P3720" t="s">
        <v>200</v>
      </c>
      <c r="Q3720">
        <v>57568</v>
      </c>
      <c r="R3720" t="s">
        <v>201</v>
      </c>
      <c r="S3720" t="s">
        <v>202</v>
      </c>
      <c r="T3720" t="s">
        <v>203</v>
      </c>
      <c r="U3720" t="s">
        <v>5532</v>
      </c>
      <c r="V3720" t="s">
        <v>5533</v>
      </c>
      <c r="W3720" t="s">
        <v>658</v>
      </c>
    </row>
    <row r="3721" spans="1:23" x14ac:dyDescent="0.25">
      <c r="A3721" s="15">
        <v>43408</v>
      </c>
      <c r="B3721" t="s">
        <v>262</v>
      </c>
      <c r="C3721" t="s">
        <v>208</v>
      </c>
      <c r="E3721" t="s">
        <v>195</v>
      </c>
      <c r="F3721">
        <v>18.28</v>
      </c>
      <c r="G3721">
        <v>18.28</v>
      </c>
      <c r="H3721" t="s">
        <v>196</v>
      </c>
      <c r="I3721" t="s">
        <v>197</v>
      </c>
      <c r="J3721">
        <v>18.28</v>
      </c>
      <c r="K3721">
        <v>18.28</v>
      </c>
      <c r="L3721" t="s">
        <v>262</v>
      </c>
      <c r="M3721" t="s">
        <v>198</v>
      </c>
      <c r="N3721" t="s">
        <v>245</v>
      </c>
      <c r="O3721">
        <v>0</v>
      </c>
      <c r="P3721" t="s">
        <v>200</v>
      </c>
      <c r="Q3721">
        <v>56994</v>
      </c>
      <c r="R3721" t="s">
        <v>201</v>
      </c>
      <c r="S3721" t="s">
        <v>202</v>
      </c>
      <c r="T3721" t="s">
        <v>203</v>
      </c>
      <c r="U3721" t="s">
        <v>5534</v>
      </c>
      <c r="V3721" t="s">
        <v>5535</v>
      </c>
      <c r="W3721" t="s">
        <v>658</v>
      </c>
    </row>
    <row r="3722" spans="1:23" x14ac:dyDescent="0.25">
      <c r="A3722" s="15">
        <v>43408</v>
      </c>
      <c r="B3722" t="s">
        <v>262</v>
      </c>
      <c r="C3722" t="s">
        <v>211</v>
      </c>
      <c r="E3722" t="s">
        <v>195</v>
      </c>
      <c r="F3722">
        <v>7.22</v>
      </c>
      <c r="G3722">
        <v>7.22</v>
      </c>
      <c r="H3722" t="s">
        <v>196</v>
      </c>
      <c r="I3722" t="s">
        <v>197</v>
      </c>
      <c r="J3722">
        <v>7.22</v>
      </c>
      <c r="K3722">
        <v>7.22</v>
      </c>
      <c r="L3722" t="s">
        <v>262</v>
      </c>
      <c r="M3722" t="s">
        <v>198</v>
      </c>
      <c r="N3722" t="s">
        <v>276</v>
      </c>
      <c r="O3722">
        <v>0</v>
      </c>
      <c r="P3722" t="s">
        <v>200</v>
      </c>
      <c r="Q3722">
        <v>56998</v>
      </c>
      <c r="R3722" t="s">
        <v>201</v>
      </c>
      <c r="S3722" t="s">
        <v>202</v>
      </c>
      <c r="T3722" t="s">
        <v>203</v>
      </c>
      <c r="U3722" t="s">
        <v>5536</v>
      </c>
      <c r="V3722" t="s">
        <v>5537</v>
      </c>
      <c r="W3722" t="s">
        <v>658</v>
      </c>
    </row>
    <row r="3723" spans="1:23" x14ac:dyDescent="0.25">
      <c r="A3723" s="15">
        <v>43408</v>
      </c>
      <c r="B3723" t="s">
        <v>262</v>
      </c>
      <c r="C3723" t="s">
        <v>212</v>
      </c>
      <c r="E3723" t="s">
        <v>195</v>
      </c>
      <c r="F3723">
        <v>9.33</v>
      </c>
      <c r="G3723">
        <v>9.33</v>
      </c>
      <c r="H3723" t="s">
        <v>196</v>
      </c>
      <c r="I3723" t="s">
        <v>197</v>
      </c>
      <c r="J3723">
        <v>9.33</v>
      </c>
      <c r="K3723">
        <v>9.33</v>
      </c>
      <c r="L3723" t="s">
        <v>262</v>
      </c>
      <c r="M3723" t="s">
        <v>198</v>
      </c>
      <c r="N3723" t="s">
        <v>265</v>
      </c>
      <c r="O3723">
        <v>0</v>
      </c>
      <c r="P3723" t="s">
        <v>200</v>
      </c>
      <c r="Q3723">
        <v>57002</v>
      </c>
      <c r="R3723" t="s">
        <v>201</v>
      </c>
      <c r="S3723" t="s">
        <v>202</v>
      </c>
      <c r="T3723" t="s">
        <v>203</v>
      </c>
      <c r="U3723" t="s">
        <v>5538</v>
      </c>
      <c r="V3723" t="s">
        <v>5539</v>
      </c>
      <c r="W3723" t="s">
        <v>658</v>
      </c>
    </row>
    <row r="3724" spans="1:23" x14ac:dyDescent="0.25">
      <c r="A3724" s="15">
        <v>43408</v>
      </c>
      <c r="B3724" t="s">
        <v>262</v>
      </c>
      <c r="C3724" t="s">
        <v>194</v>
      </c>
      <c r="E3724" t="s">
        <v>195</v>
      </c>
      <c r="F3724">
        <v>49.83</v>
      </c>
      <c r="G3724">
        <v>49.83</v>
      </c>
      <c r="H3724" t="s">
        <v>196</v>
      </c>
      <c r="I3724" t="s">
        <v>197</v>
      </c>
      <c r="J3724">
        <v>49.83</v>
      </c>
      <c r="K3724">
        <v>49.83</v>
      </c>
      <c r="L3724" t="s">
        <v>262</v>
      </c>
      <c r="M3724" t="s">
        <v>198</v>
      </c>
      <c r="N3724" t="s">
        <v>254</v>
      </c>
      <c r="O3724">
        <v>0</v>
      </c>
      <c r="P3724" t="s">
        <v>200</v>
      </c>
      <c r="Q3724">
        <v>57012</v>
      </c>
      <c r="R3724" t="s">
        <v>201</v>
      </c>
      <c r="S3724" t="s">
        <v>202</v>
      </c>
      <c r="T3724" t="s">
        <v>203</v>
      </c>
      <c r="U3724" t="s">
        <v>5540</v>
      </c>
      <c r="V3724" t="s">
        <v>5541</v>
      </c>
      <c r="W3724" t="s">
        <v>658</v>
      </c>
    </row>
    <row r="3725" spans="1:23" x14ac:dyDescent="0.25">
      <c r="A3725" s="15">
        <v>43408</v>
      </c>
      <c r="B3725" t="s">
        <v>262</v>
      </c>
      <c r="C3725" t="s">
        <v>207</v>
      </c>
      <c r="E3725" t="s">
        <v>195</v>
      </c>
      <c r="F3725">
        <v>4.6399999999999997</v>
      </c>
      <c r="G3725">
        <v>4.6399999999999997</v>
      </c>
      <c r="H3725" t="s">
        <v>196</v>
      </c>
      <c r="I3725" t="s">
        <v>197</v>
      </c>
      <c r="J3725">
        <v>4.6399999999999997</v>
      </c>
      <c r="K3725">
        <v>4.6399999999999997</v>
      </c>
      <c r="L3725" t="s">
        <v>262</v>
      </c>
      <c r="M3725" t="s">
        <v>198</v>
      </c>
      <c r="N3725" t="s">
        <v>270</v>
      </c>
      <c r="O3725">
        <v>0</v>
      </c>
      <c r="P3725" t="s">
        <v>200</v>
      </c>
      <c r="Q3725">
        <v>57020</v>
      </c>
      <c r="R3725" t="s">
        <v>201</v>
      </c>
      <c r="S3725" t="s">
        <v>202</v>
      </c>
      <c r="T3725" t="s">
        <v>203</v>
      </c>
      <c r="U3725" t="s">
        <v>5542</v>
      </c>
      <c r="V3725" t="s">
        <v>5543</v>
      </c>
      <c r="W3725" t="s">
        <v>658</v>
      </c>
    </row>
    <row r="3726" spans="1:23" x14ac:dyDescent="0.25">
      <c r="A3726" s="15">
        <v>43409</v>
      </c>
      <c r="B3726" t="s">
        <v>273</v>
      </c>
      <c r="C3726" t="s">
        <v>208</v>
      </c>
      <c r="E3726" t="s">
        <v>195</v>
      </c>
      <c r="F3726">
        <v>31.44</v>
      </c>
      <c r="G3726">
        <v>31.44</v>
      </c>
      <c r="H3726" t="s">
        <v>196</v>
      </c>
      <c r="I3726" t="s">
        <v>197</v>
      </c>
      <c r="J3726">
        <v>31.44</v>
      </c>
      <c r="K3726">
        <v>31.44</v>
      </c>
      <c r="L3726" t="s">
        <v>273</v>
      </c>
      <c r="M3726" t="s">
        <v>198</v>
      </c>
      <c r="N3726" t="s">
        <v>245</v>
      </c>
      <c r="O3726">
        <v>0</v>
      </c>
      <c r="P3726" t="s">
        <v>200</v>
      </c>
      <c r="Q3726">
        <v>56995</v>
      </c>
      <c r="R3726" t="s">
        <v>201</v>
      </c>
      <c r="S3726" t="s">
        <v>202</v>
      </c>
      <c r="T3726" t="s">
        <v>203</v>
      </c>
      <c r="U3726" t="s">
        <v>5544</v>
      </c>
      <c r="V3726" t="s">
        <v>5545</v>
      </c>
      <c r="W3726" t="s">
        <v>658</v>
      </c>
    </row>
    <row r="3727" spans="1:23" x14ac:dyDescent="0.25">
      <c r="A3727" s="15">
        <v>43409</v>
      </c>
      <c r="B3727" t="s">
        <v>325</v>
      </c>
      <c r="C3727" t="s">
        <v>208</v>
      </c>
      <c r="E3727" t="s">
        <v>195</v>
      </c>
      <c r="F3727">
        <v>11.5</v>
      </c>
      <c r="G3727">
        <v>11.5</v>
      </c>
      <c r="H3727" t="s">
        <v>196</v>
      </c>
      <c r="I3727" t="s">
        <v>197</v>
      </c>
      <c r="J3727">
        <v>11.5</v>
      </c>
      <c r="K3727">
        <v>11.5</v>
      </c>
      <c r="L3727" t="s">
        <v>325</v>
      </c>
      <c r="M3727" t="s">
        <v>198</v>
      </c>
      <c r="N3727" t="s">
        <v>245</v>
      </c>
      <c r="O3727">
        <v>0</v>
      </c>
      <c r="P3727" t="s">
        <v>200</v>
      </c>
      <c r="Q3727">
        <v>56996</v>
      </c>
      <c r="R3727" t="s">
        <v>201</v>
      </c>
      <c r="S3727" t="s">
        <v>202</v>
      </c>
      <c r="T3727" t="s">
        <v>203</v>
      </c>
      <c r="U3727" t="s">
        <v>5546</v>
      </c>
      <c r="V3727" t="s">
        <v>5547</v>
      </c>
      <c r="W3727" t="s">
        <v>658</v>
      </c>
    </row>
    <row r="3728" spans="1:23" x14ac:dyDescent="0.25">
      <c r="A3728" s="15">
        <v>43409</v>
      </c>
      <c r="B3728" t="s">
        <v>325</v>
      </c>
      <c r="C3728" t="s">
        <v>208</v>
      </c>
      <c r="E3728" t="s">
        <v>195</v>
      </c>
      <c r="F3728">
        <v>4.7300000000000004</v>
      </c>
      <c r="G3728">
        <v>4.7300000000000004</v>
      </c>
      <c r="H3728" t="s">
        <v>196</v>
      </c>
      <c r="I3728" t="s">
        <v>197</v>
      </c>
      <c r="J3728">
        <v>4.7300000000000004</v>
      </c>
      <c r="K3728">
        <v>4.7300000000000004</v>
      </c>
      <c r="L3728" t="s">
        <v>325</v>
      </c>
      <c r="M3728" t="s">
        <v>198</v>
      </c>
      <c r="N3728" t="s">
        <v>245</v>
      </c>
      <c r="O3728">
        <v>0</v>
      </c>
      <c r="P3728" t="s">
        <v>200</v>
      </c>
      <c r="Q3728">
        <v>56997</v>
      </c>
      <c r="R3728" t="s">
        <v>201</v>
      </c>
      <c r="S3728" t="s">
        <v>202</v>
      </c>
      <c r="T3728" t="s">
        <v>203</v>
      </c>
      <c r="U3728" t="s">
        <v>5548</v>
      </c>
      <c r="V3728" t="s">
        <v>5549</v>
      </c>
      <c r="W3728" t="s">
        <v>658</v>
      </c>
    </row>
    <row r="3729" spans="1:23" x14ac:dyDescent="0.25">
      <c r="A3729" s="15">
        <v>43409</v>
      </c>
      <c r="B3729" t="s">
        <v>273</v>
      </c>
      <c r="C3729" t="s">
        <v>211</v>
      </c>
      <c r="E3729" t="s">
        <v>195</v>
      </c>
      <c r="F3729">
        <v>30.65</v>
      </c>
      <c r="G3729">
        <v>30.65</v>
      </c>
      <c r="H3729" t="s">
        <v>196</v>
      </c>
      <c r="I3729" t="s">
        <v>197</v>
      </c>
      <c r="J3729">
        <v>30.65</v>
      </c>
      <c r="K3729">
        <v>30.65</v>
      </c>
      <c r="L3729" t="s">
        <v>273</v>
      </c>
      <c r="M3729" t="s">
        <v>198</v>
      </c>
      <c r="N3729" t="s">
        <v>276</v>
      </c>
      <c r="O3729">
        <v>0</v>
      </c>
      <c r="P3729" t="s">
        <v>200</v>
      </c>
      <c r="Q3729">
        <v>56999</v>
      </c>
      <c r="R3729" t="s">
        <v>201</v>
      </c>
      <c r="S3729" t="s">
        <v>202</v>
      </c>
      <c r="T3729" t="s">
        <v>203</v>
      </c>
      <c r="U3729" t="s">
        <v>5550</v>
      </c>
      <c r="V3729" t="s">
        <v>5551</v>
      </c>
      <c r="W3729" t="s">
        <v>658</v>
      </c>
    </row>
    <row r="3730" spans="1:23" x14ac:dyDescent="0.25">
      <c r="A3730" s="15">
        <v>43409</v>
      </c>
      <c r="B3730" t="s">
        <v>325</v>
      </c>
      <c r="C3730" t="s">
        <v>211</v>
      </c>
      <c r="E3730" t="s">
        <v>195</v>
      </c>
      <c r="F3730">
        <v>11.5</v>
      </c>
      <c r="G3730">
        <v>11.5</v>
      </c>
      <c r="H3730" t="s">
        <v>196</v>
      </c>
      <c r="I3730" t="s">
        <v>197</v>
      </c>
      <c r="J3730">
        <v>11.5</v>
      </c>
      <c r="K3730">
        <v>11.5</v>
      </c>
      <c r="L3730" t="s">
        <v>325</v>
      </c>
      <c r="M3730" t="s">
        <v>198</v>
      </c>
      <c r="N3730" t="s">
        <v>276</v>
      </c>
      <c r="O3730">
        <v>0</v>
      </c>
      <c r="P3730" t="s">
        <v>200</v>
      </c>
      <c r="Q3730">
        <v>57000</v>
      </c>
      <c r="R3730" t="s">
        <v>201</v>
      </c>
      <c r="S3730" t="s">
        <v>202</v>
      </c>
      <c r="T3730" t="s">
        <v>203</v>
      </c>
      <c r="U3730" t="s">
        <v>5552</v>
      </c>
      <c r="V3730" t="s">
        <v>5553</v>
      </c>
      <c r="W3730" t="s">
        <v>658</v>
      </c>
    </row>
    <row r="3731" spans="1:23" x14ac:dyDescent="0.25">
      <c r="A3731" s="15">
        <v>43409</v>
      </c>
      <c r="B3731" t="s">
        <v>325</v>
      </c>
      <c r="C3731" t="s">
        <v>211</v>
      </c>
      <c r="E3731" t="s">
        <v>195</v>
      </c>
      <c r="F3731">
        <v>0.65</v>
      </c>
      <c r="G3731">
        <v>0.65</v>
      </c>
      <c r="H3731" t="s">
        <v>196</v>
      </c>
      <c r="I3731" t="s">
        <v>197</v>
      </c>
      <c r="J3731">
        <v>0.65</v>
      </c>
      <c r="K3731">
        <v>0.65</v>
      </c>
      <c r="L3731" t="s">
        <v>325</v>
      </c>
      <c r="M3731" t="s">
        <v>198</v>
      </c>
      <c r="N3731" t="s">
        <v>276</v>
      </c>
      <c r="O3731">
        <v>0</v>
      </c>
      <c r="P3731" t="s">
        <v>200</v>
      </c>
      <c r="Q3731">
        <v>57001</v>
      </c>
      <c r="R3731" t="s">
        <v>201</v>
      </c>
      <c r="S3731" t="s">
        <v>202</v>
      </c>
      <c r="T3731" t="s">
        <v>203</v>
      </c>
      <c r="U3731" t="s">
        <v>5554</v>
      </c>
      <c r="V3731" t="s">
        <v>5555</v>
      </c>
      <c r="W3731" t="s">
        <v>658</v>
      </c>
    </row>
    <row r="3732" spans="1:23" x14ac:dyDescent="0.25">
      <c r="A3732" s="15">
        <v>43409</v>
      </c>
      <c r="B3732" t="s">
        <v>273</v>
      </c>
      <c r="C3732" t="s">
        <v>212</v>
      </c>
      <c r="E3732" t="s">
        <v>195</v>
      </c>
      <c r="F3732">
        <v>30.65</v>
      </c>
      <c r="G3732">
        <v>30.65</v>
      </c>
      <c r="H3732" t="s">
        <v>196</v>
      </c>
      <c r="I3732" t="s">
        <v>197</v>
      </c>
      <c r="J3732">
        <v>30.65</v>
      </c>
      <c r="K3732">
        <v>30.65</v>
      </c>
      <c r="L3732" t="s">
        <v>273</v>
      </c>
      <c r="M3732" t="s">
        <v>198</v>
      </c>
      <c r="N3732" t="s">
        <v>265</v>
      </c>
      <c r="O3732">
        <v>0</v>
      </c>
      <c r="P3732" t="s">
        <v>200</v>
      </c>
      <c r="Q3732">
        <v>57003</v>
      </c>
      <c r="R3732" t="s">
        <v>201</v>
      </c>
      <c r="S3732" t="s">
        <v>202</v>
      </c>
      <c r="T3732" t="s">
        <v>203</v>
      </c>
      <c r="U3732" t="s">
        <v>5556</v>
      </c>
      <c r="V3732" t="s">
        <v>5557</v>
      </c>
      <c r="W3732" t="s">
        <v>658</v>
      </c>
    </row>
    <row r="3733" spans="1:23" x14ac:dyDescent="0.25">
      <c r="A3733" s="15">
        <v>43409</v>
      </c>
      <c r="B3733" t="s">
        <v>325</v>
      </c>
      <c r="C3733" t="s">
        <v>212</v>
      </c>
      <c r="E3733" t="s">
        <v>195</v>
      </c>
      <c r="F3733">
        <v>11.5</v>
      </c>
      <c r="G3733">
        <v>11.5</v>
      </c>
      <c r="H3733" t="s">
        <v>196</v>
      </c>
      <c r="I3733" t="s">
        <v>197</v>
      </c>
      <c r="J3733">
        <v>11.5</v>
      </c>
      <c r="K3733">
        <v>11.5</v>
      </c>
      <c r="L3733" t="s">
        <v>325</v>
      </c>
      <c r="M3733" t="s">
        <v>198</v>
      </c>
      <c r="N3733" t="s">
        <v>265</v>
      </c>
      <c r="O3733">
        <v>0</v>
      </c>
      <c r="P3733" t="s">
        <v>200</v>
      </c>
      <c r="Q3733">
        <v>57004</v>
      </c>
      <c r="R3733" t="s">
        <v>201</v>
      </c>
      <c r="S3733" t="s">
        <v>202</v>
      </c>
      <c r="T3733" t="s">
        <v>203</v>
      </c>
      <c r="U3733" t="s">
        <v>5558</v>
      </c>
      <c r="V3733" t="s">
        <v>5559</v>
      </c>
      <c r="W3733" t="s">
        <v>658</v>
      </c>
    </row>
    <row r="3734" spans="1:23" x14ac:dyDescent="0.25">
      <c r="A3734" s="15">
        <v>43409</v>
      </c>
      <c r="B3734" t="s">
        <v>325</v>
      </c>
      <c r="C3734" t="s">
        <v>212</v>
      </c>
      <c r="E3734" t="s">
        <v>195</v>
      </c>
      <c r="F3734">
        <v>2.58</v>
      </c>
      <c r="G3734">
        <v>2.58</v>
      </c>
      <c r="H3734" t="s">
        <v>196</v>
      </c>
      <c r="I3734" t="s">
        <v>197</v>
      </c>
      <c r="J3734">
        <v>2.58</v>
      </c>
      <c r="K3734">
        <v>2.58</v>
      </c>
      <c r="L3734" t="s">
        <v>325</v>
      </c>
      <c r="M3734" t="s">
        <v>198</v>
      </c>
      <c r="N3734" t="s">
        <v>265</v>
      </c>
      <c r="O3734">
        <v>0</v>
      </c>
      <c r="P3734" t="s">
        <v>200</v>
      </c>
      <c r="Q3734">
        <v>57005</v>
      </c>
      <c r="R3734" t="s">
        <v>201</v>
      </c>
      <c r="S3734" t="s">
        <v>202</v>
      </c>
      <c r="T3734" t="s">
        <v>203</v>
      </c>
      <c r="U3734" t="s">
        <v>5560</v>
      </c>
      <c r="V3734" t="s">
        <v>5561</v>
      </c>
      <c r="W3734" t="s">
        <v>658</v>
      </c>
    </row>
    <row r="3735" spans="1:23" x14ac:dyDescent="0.25">
      <c r="A3735" s="15">
        <v>43409</v>
      </c>
      <c r="B3735" t="s">
        <v>325</v>
      </c>
      <c r="C3735" t="s">
        <v>249</v>
      </c>
      <c r="E3735" t="s">
        <v>195</v>
      </c>
      <c r="F3735">
        <v>11.5</v>
      </c>
      <c r="G3735">
        <v>11.5</v>
      </c>
      <c r="H3735" t="s">
        <v>196</v>
      </c>
      <c r="I3735" t="s">
        <v>197</v>
      </c>
      <c r="J3735">
        <v>11.5</v>
      </c>
      <c r="K3735">
        <v>11.5</v>
      </c>
      <c r="L3735" t="s">
        <v>325</v>
      </c>
      <c r="M3735" t="s">
        <v>198</v>
      </c>
      <c r="N3735" t="s">
        <v>250</v>
      </c>
      <c r="O3735">
        <v>0</v>
      </c>
      <c r="P3735" t="s">
        <v>200</v>
      </c>
      <c r="Q3735">
        <v>57006</v>
      </c>
      <c r="R3735" t="s">
        <v>201</v>
      </c>
      <c r="S3735" t="s">
        <v>202</v>
      </c>
      <c r="T3735" t="s">
        <v>203</v>
      </c>
      <c r="U3735" t="s">
        <v>5562</v>
      </c>
      <c r="V3735" t="s">
        <v>5563</v>
      </c>
      <c r="W3735" t="s">
        <v>658</v>
      </c>
    </row>
    <row r="3736" spans="1:23" x14ac:dyDescent="0.25">
      <c r="A3736" s="15">
        <v>43409</v>
      </c>
      <c r="B3736" t="s">
        <v>325</v>
      </c>
      <c r="C3736" t="s">
        <v>222</v>
      </c>
      <c r="E3736" t="s">
        <v>195</v>
      </c>
      <c r="F3736">
        <v>11.5</v>
      </c>
      <c r="G3736">
        <v>11.5</v>
      </c>
      <c r="H3736" t="s">
        <v>196</v>
      </c>
      <c r="I3736" t="s">
        <v>197</v>
      </c>
      <c r="J3736">
        <v>11.5</v>
      </c>
      <c r="K3736">
        <v>11.5</v>
      </c>
      <c r="L3736" t="s">
        <v>325</v>
      </c>
      <c r="M3736" t="s">
        <v>198</v>
      </c>
      <c r="N3736" t="s">
        <v>332</v>
      </c>
      <c r="O3736">
        <v>0</v>
      </c>
      <c r="P3736" t="s">
        <v>200</v>
      </c>
      <c r="Q3736">
        <v>57010</v>
      </c>
      <c r="R3736" t="s">
        <v>201</v>
      </c>
      <c r="S3736" t="s">
        <v>202</v>
      </c>
      <c r="T3736" t="s">
        <v>203</v>
      </c>
      <c r="U3736" t="s">
        <v>5564</v>
      </c>
      <c r="V3736" t="s">
        <v>5565</v>
      </c>
      <c r="W3736" t="s">
        <v>658</v>
      </c>
    </row>
    <row r="3737" spans="1:23" x14ac:dyDescent="0.25">
      <c r="A3737" s="15">
        <v>43409</v>
      </c>
      <c r="B3737" t="s">
        <v>273</v>
      </c>
      <c r="C3737" t="s">
        <v>194</v>
      </c>
      <c r="E3737" t="s">
        <v>195</v>
      </c>
      <c r="F3737">
        <v>12.36</v>
      </c>
      <c r="G3737">
        <v>12.36</v>
      </c>
      <c r="H3737" t="s">
        <v>196</v>
      </c>
      <c r="I3737" t="s">
        <v>197</v>
      </c>
      <c r="J3737">
        <v>12.36</v>
      </c>
      <c r="K3737">
        <v>12.36</v>
      </c>
      <c r="L3737" t="s">
        <v>273</v>
      </c>
      <c r="M3737" t="s">
        <v>198</v>
      </c>
      <c r="N3737" t="s">
        <v>254</v>
      </c>
      <c r="O3737">
        <v>0</v>
      </c>
      <c r="P3737" t="s">
        <v>200</v>
      </c>
      <c r="Q3737">
        <v>57013</v>
      </c>
      <c r="R3737" t="s">
        <v>201</v>
      </c>
      <c r="S3737" t="s">
        <v>202</v>
      </c>
      <c r="T3737" t="s">
        <v>203</v>
      </c>
      <c r="U3737" t="s">
        <v>5566</v>
      </c>
      <c r="V3737" t="s">
        <v>5567</v>
      </c>
      <c r="W3737" t="s">
        <v>658</v>
      </c>
    </row>
    <row r="3738" spans="1:23" x14ac:dyDescent="0.25">
      <c r="A3738" s="15">
        <v>43409</v>
      </c>
      <c r="B3738" t="s">
        <v>325</v>
      </c>
      <c r="C3738" t="s">
        <v>194</v>
      </c>
      <c r="E3738" t="s">
        <v>195</v>
      </c>
      <c r="F3738">
        <v>11.5</v>
      </c>
      <c r="G3738">
        <v>11.5</v>
      </c>
      <c r="H3738" t="s">
        <v>196</v>
      </c>
      <c r="I3738" t="s">
        <v>197</v>
      </c>
      <c r="J3738">
        <v>11.5</v>
      </c>
      <c r="K3738">
        <v>11.5</v>
      </c>
      <c r="L3738" t="s">
        <v>325</v>
      </c>
      <c r="M3738" t="s">
        <v>198</v>
      </c>
      <c r="N3738" t="s">
        <v>254</v>
      </c>
      <c r="O3738">
        <v>0</v>
      </c>
      <c r="P3738" t="s">
        <v>200</v>
      </c>
      <c r="Q3738">
        <v>57014</v>
      </c>
      <c r="R3738" t="s">
        <v>201</v>
      </c>
      <c r="S3738" t="s">
        <v>202</v>
      </c>
      <c r="T3738" t="s">
        <v>203</v>
      </c>
      <c r="U3738" t="s">
        <v>5568</v>
      </c>
      <c r="V3738" t="s">
        <v>5569</v>
      </c>
      <c r="W3738" t="s">
        <v>658</v>
      </c>
    </row>
    <row r="3739" spans="1:23" x14ac:dyDescent="0.25">
      <c r="A3739" s="15">
        <v>43409</v>
      </c>
      <c r="B3739" t="s">
        <v>325</v>
      </c>
      <c r="C3739" t="s">
        <v>194</v>
      </c>
      <c r="E3739" t="s">
        <v>195</v>
      </c>
      <c r="F3739">
        <v>0.76</v>
      </c>
      <c r="G3739">
        <v>0.76</v>
      </c>
      <c r="H3739" t="s">
        <v>196</v>
      </c>
      <c r="I3739" t="s">
        <v>197</v>
      </c>
      <c r="J3739">
        <v>0.76</v>
      </c>
      <c r="K3739">
        <v>0.76</v>
      </c>
      <c r="L3739" t="s">
        <v>325</v>
      </c>
      <c r="M3739" t="s">
        <v>198</v>
      </c>
      <c r="N3739" t="s">
        <v>254</v>
      </c>
      <c r="O3739">
        <v>0</v>
      </c>
      <c r="P3739" t="s">
        <v>200</v>
      </c>
      <c r="Q3739">
        <v>57015</v>
      </c>
      <c r="R3739" t="s">
        <v>201</v>
      </c>
      <c r="S3739" t="s">
        <v>202</v>
      </c>
      <c r="T3739" t="s">
        <v>203</v>
      </c>
      <c r="U3739" t="s">
        <v>5570</v>
      </c>
      <c r="V3739" t="s">
        <v>5571</v>
      </c>
      <c r="W3739" t="s">
        <v>658</v>
      </c>
    </row>
    <row r="3740" spans="1:23" x14ac:dyDescent="0.25">
      <c r="A3740" s="15">
        <v>43409</v>
      </c>
      <c r="B3740" t="s">
        <v>325</v>
      </c>
      <c r="C3740" t="s">
        <v>207</v>
      </c>
      <c r="E3740" t="s">
        <v>195</v>
      </c>
      <c r="F3740">
        <v>11.5</v>
      </c>
      <c r="G3740">
        <v>11.5</v>
      </c>
      <c r="H3740" t="s">
        <v>196</v>
      </c>
      <c r="I3740" t="s">
        <v>197</v>
      </c>
      <c r="J3740">
        <v>11.5</v>
      </c>
      <c r="K3740">
        <v>11.5</v>
      </c>
      <c r="L3740" t="s">
        <v>325</v>
      </c>
      <c r="M3740" t="s">
        <v>198</v>
      </c>
      <c r="N3740" t="s">
        <v>270</v>
      </c>
      <c r="O3740">
        <v>0</v>
      </c>
      <c r="P3740" t="s">
        <v>200</v>
      </c>
      <c r="Q3740">
        <v>57021</v>
      </c>
      <c r="R3740" t="s">
        <v>201</v>
      </c>
      <c r="S3740" t="s">
        <v>202</v>
      </c>
      <c r="T3740" t="s">
        <v>203</v>
      </c>
      <c r="U3740" t="s">
        <v>5572</v>
      </c>
      <c r="V3740" t="s">
        <v>5573</v>
      </c>
      <c r="W3740" t="s">
        <v>658</v>
      </c>
    </row>
    <row r="3741" spans="1:23" x14ac:dyDescent="0.25">
      <c r="A3741" s="15">
        <v>43409</v>
      </c>
      <c r="B3741" t="s">
        <v>273</v>
      </c>
      <c r="C3741" t="s">
        <v>207</v>
      </c>
      <c r="E3741" t="s">
        <v>195</v>
      </c>
      <c r="F3741">
        <v>27.19</v>
      </c>
      <c r="G3741">
        <v>27.19</v>
      </c>
      <c r="H3741" t="s">
        <v>196</v>
      </c>
      <c r="I3741" t="s">
        <v>197</v>
      </c>
      <c r="J3741">
        <v>27.19</v>
      </c>
      <c r="K3741">
        <v>27.19</v>
      </c>
      <c r="L3741" t="s">
        <v>273</v>
      </c>
      <c r="M3741" t="s">
        <v>198</v>
      </c>
      <c r="N3741" t="s">
        <v>270</v>
      </c>
      <c r="O3741">
        <v>0</v>
      </c>
      <c r="P3741" t="s">
        <v>200</v>
      </c>
      <c r="Q3741">
        <v>57022</v>
      </c>
      <c r="R3741" t="s">
        <v>201</v>
      </c>
      <c r="S3741" t="s">
        <v>202</v>
      </c>
      <c r="T3741" t="s">
        <v>203</v>
      </c>
      <c r="U3741" t="s">
        <v>5574</v>
      </c>
      <c r="V3741" t="s">
        <v>5575</v>
      </c>
      <c r="W3741" t="s">
        <v>658</v>
      </c>
    </row>
    <row r="3742" spans="1:23" x14ac:dyDescent="0.25">
      <c r="A3742" s="15">
        <v>43409</v>
      </c>
      <c r="B3742" t="s">
        <v>325</v>
      </c>
      <c r="C3742" t="s">
        <v>207</v>
      </c>
      <c r="E3742" t="s">
        <v>195</v>
      </c>
      <c r="F3742">
        <v>0.06</v>
      </c>
      <c r="G3742">
        <v>0.06</v>
      </c>
      <c r="H3742" t="s">
        <v>196</v>
      </c>
      <c r="I3742" t="s">
        <v>197</v>
      </c>
      <c r="J3742">
        <v>0.06</v>
      </c>
      <c r="K3742">
        <v>0.06</v>
      </c>
      <c r="L3742" t="s">
        <v>325</v>
      </c>
      <c r="M3742" t="s">
        <v>198</v>
      </c>
      <c r="N3742" t="s">
        <v>270</v>
      </c>
      <c r="O3742">
        <v>0</v>
      </c>
      <c r="P3742" t="s">
        <v>200</v>
      </c>
      <c r="Q3742">
        <v>57023</v>
      </c>
      <c r="R3742" t="s">
        <v>201</v>
      </c>
      <c r="S3742" t="s">
        <v>202</v>
      </c>
      <c r="T3742" t="s">
        <v>203</v>
      </c>
      <c r="U3742" t="s">
        <v>5576</v>
      </c>
      <c r="V3742" t="s">
        <v>5577</v>
      </c>
      <c r="W3742" t="s">
        <v>658</v>
      </c>
    </row>
    <row r="3743" spans="1:23" x14ac:dyDescent="0.25">
      <c r="A3743" s="15">
        <v>43409</v>
      </c>
      <c r="B3743" t="s">
        <v>225</v>
      </c>
      <c r="C3743" t="s">
        <v>194</v>
      </c>
      <c r="E3743" t="s">
        <v>195</v>
      </c>
      <c r="F3743">
        <v>41</v>
      </c>
      <c r="G3743">
        <v>41</v>
      </c>
      <c r="H3743" t="s">
        <v>196</v>
      </c>
      <c r="I3743" t="s">
        <v>197</v>
      </c>
      <c r="J3743">
        <v>41</v>
      </c>
      <c r="K3743">
        <v>41</v>
      </c>
      <c r="L3743" t="s">
        <v>225</v>
      </c>
      <c r="M3743" t="s">
        <v>198</v>
      </c>
      <c r="N3743" t="s">
        <v>199</v>
      </c>
      <c r="O3743">
        <v>0</v>
      </c>
      <c r="P3743" t="s">
        <v>200</v>
      </c>
      <c r="Q3743">
        <v>57488</v>
      </c>
      <c r="R3743" t="s">
        <v>201</v>
      </c>
      <c r="S3743" t="s">
        <v>202</v>
      </c>
      <c r="T3743" t="s">
        <v>203</v>
      </c>
      <c r="U3743" t="s">
        <v>5578</v>
      </c>
      <c r="V3743" t="s">
        <v>5579</v>
      </c>
      <c r="W3743" t="s">
        <v>658</v>
      </c>
    </row>
    <row r="3744" spans="1:23" x14ac:dyDescent="0.25">
      <c r="A3744" s="15">
        <v>43409</v>
      </c>
      <c r="B3744" t="s">
        <v>225</v>
      </c>
      <c r="C3744" t="s">
        <v>194</v>
      </c>
      <c r="E3744" t="s">
        <v>195</v>
      </c>
      <c r="F3744">
        <v>74.55</v>
      </c>
      <c r="G3744">
        <v>74.55</v>
      </c>
      <c r="H3744" t="s">
        <v>196</v>
      </c>
      <c r="I3744" t="s">
        <v>197</v>
      </c>
      <c r="J3744">
        <v>74.55</v>
      </c>
      <c r="K3744">
        <v>74.55</v>
      </c>
      <c r="L3744" t="s">
        <v>225</v>
      </c>
      <c r="M3744" t="s">
        <v>198</v>
      </c>
      <c r="N3744" t="s">
        <v>199</v>
      </c>
      <c r="O3744">
        <v>0</v>
      </c>
      <c r="P3744" t="s">
        <v>200</v>
      </c>
      <c r="Q3744">
        <v>57505</v>
      </c>
      <c r="R3744" t="s">
        <v>201</v>
      </c>
      <c r="S3744" t="s">
        <v>202</v>
      </c>
      <c r="T3744" t="s">
        <v>203</v>
      </c>
      <c r="U3744" t="s">
        <v>5580</v>
      </c>
      <c r="V3744" t="s">
        <v>5581</v>
      </c>
      <c r="W3744" t="s">
        <v>658</v>
      </c>
    </row>
    <row r="3745" spans="1:23" x14ac:dyDescent="0.25">
      <c r="A3745" s="15">
        <v>43411</v>
      </c>
      <c r="B3745" t="s">
        <v>292</v>
      </c>
      <c r="C3745" t="s">
        <v>207</v>
      </c>
      <c r="E3745" t="s">
        <v>195</v>
      </c>
      <c r="F3745">
        <v>377.39</v>
      </c>
      <c r="G3745">
        <v>377.39</v>
      </c>
      <c r="H3745" t="s">
        <v>196</v>
      </c>
      <c r="I3745" t="s">
        <v>197</v>
      </c>
      <c r="J3745">
        <v>377.39</v>
      </c>
      <c r="K3745">
        <v>377.39</v>
      </c>
      <c r="L3745" t="s">
        <v>292</v>
      </c>
      <c r="M3745" t="s">
        <v>198</v>
      </c>
      <c r="N3745" t="s">
        <v>199</v>
      </c>
      <c r="O3745">
        <v>0</v>
      </c>
      <c r="P3745" t="s">
        <v>200</v>
      </c>
      <c r="Q3745">
        <v>57530</v>
      </c>
      <c r="R3745" t="s">
        <v>201</v>
      </c>
      <c r="S3745" t="s">
        <v>202</v>
      </c>
      <c r="T3745" t="s">
        <v>203</v>
      </c>
      <c r="U3745" t="s">
        <v>5582</v>
      </c>
      <c r="V3745" t="s">
        <v>5583</v>
      </c>
      <c r="W3745" t="s">
        <v>658</v>
      </c>
    </row>
    <row r="3746" spans="1:23" x14ac:dyDescent="0.25">
      <c r="A3746" s="15">
        <v>43412</v>
      </c>
      <c r="B3746" t="s">
        <v>306</v>
      </c>
      <c r="C3746" t="s">
        <v>208</v>
      </c>
      <c r="E3746" t="s">
        <v>195</v>
      </c>
      <c r="F3746">
        <v>9.6</v>
      </c>
      <c r="G3746">
        <v>9.6</v>
      </c>
      <c r="H3746" t="s">
        <v>196</v>
      </c>
      <c r="I3746" t="s">
        <v>197</v>
      </c>
      <c r="J3746">
        <v>9.6</v>
      </c>
      <c r="K3746">
        <v>9.6</v>
      </c>
      <c r="L3746" t="s">
        <v>306</v>
      </c>
      <c r="M3746" t="s">
        <v>198</v>
      </c>
      <c r="N3746" t="s">
        <v>307</v>
      </c>
      <c r="O3746">
        <v>0</v>
      </c>
      <c r="P3746" t="s">
        <v>200</v>
      </c>
      <c r="Q3746">
        <v>57421</v>
      </c>
      <c r="R3746" t="s">
        <v>201</v>
      </c>
      <c r="S3746" t="s">
        <v>202</v>
      </c>
      <c r="T3746" t="s">
        <v>203</v>
      </c>
      <c r="U3746" t="s">
        <v>5584</v>
      </c>
      <c r="V3746" t="s">
        <v>5585</v>
      </c>
      <c r="W3746" t="s">
        <v>658</v>
      </c>
    </row>
    <row r="3747" spans="1:23" x14ac:dyDescent="0.25">
      <c r="A3747" s="15">
        <v>43412</v>
      </c>
      <c r="B3747" t="s">
        <v>306</v>
      </c>
      <c r="C3747" t="s">
        <v>208</v>
      </c>
      <c r="E3747" t="s">
        <v>195</v>
      </c>
      <c r="F3747">
        <v>21.58</v>
      </c>
      <c r="G3747">
        <v>21.58</v>
      </c>
      <c r="H3747" t="s">
        <v>196</v>
      </c>
      <c r="I3747" t="s">
        <v>197</v>
      </c>
      <c r="J3747">
        <v>21.58</v>
      </c>
      <c r="K3747">
        <v>21.58</v>
      </c>
      <c r="L3747" t="s">
        <v>306</v>
      </c>
      <c r="M3747" t="s">
        <v>198</v>
      </c>
      <c r="N3747" t="s">
        <v>307</v>
      </c>
      <c r="O3747">
        <v>0</v>
      </c>
      <c r="P3747" t="s">
        <v>200</v>
      </c>
      <c r="Q3747">
        <v>57422</v>
      </c>
      <c r="R3747" t="s">
        <v>201</v>
      </c>
      <c r="S3747" t="s">
        <v>202</v>
      </c>
      <c r="T3747" t="s">
        <v>203</v>
      </c>
      <c r="U3747" t="s">
        <v>5584</v>
      </c>
      <c r="V3747" t="s">
        <v>5586</v>
      </c>
      <c r="W3747" t="s">
        <v>658</v>
      </c>
    </row>
    <row r="3748" spans="1:23" x14ac:dyDescent="0.25">
      <c r="A3748" s="15">
        <v>43412</v>
      </c>
      <c r="B3748" t="s">
        <v>566</v>
      </c>
      <c r="C3748" t="s">
        <v>194</v>
      </c>
      <c r="E3748" t="s">
        <v>195</v>
      </c>
      <c r="F3748">
        <v>-111</v>
      </c>
      <c r="G3748">
        <v>111</v>
      </c>
      <c r="H3748" t="s">
        <v>217</v>
      </c>
      <c r="I3748" t="s">
        <v>197</v>
      </c>
      <c r="J3748">
        <v>111</v>
      </c>
      <c r="K3748">
        <v>-111</v>
      </c>
      <c r="L3748" t="s">
        <v>566</v>
      </c>
      <c r="M3748" t="s">
        <v>198</v>
      </c>
      <c r="N3748" t="s">
        <v>199</v>
      </c>
      <c r="O3748">
        <v>0</v>
      </c>
      <c r="P3748" t="s">
        <v>200</v>
      </c>
      <c r="Q3748">
        <v>57506</v>
      </c>
      <c r="R3748" t="s">
        <v>201</v>
      </c>
      <c r="S3748" t="s">
        <v>202</v>
      </c>
      <c r="T3748" t="s">
        <v>203</v>
      </c>
      <c r="U3748" t="s">
        <v>5587</v>
      </c>
      <c r="V3748" t="s">
        <v>5588</v>
      </c>
      <c r="W3748" t="s">
        <v>658</v>
      </c>
    </row>
    <row r="3749" spans="1:23" x14ac:dyDescent="0.25">
      <c r="A3749" s="15">
        <v>43412</v>
      </c>
      <c r="B3749" t="s">
        <v>566</v>
      </c>
      <c r="C3749" t="s">
        <v>194</v>
      </c>
      <c r="E3749" t="s">
        <v>195</v>
      </c>
      <c r="F3749">
        <v>-464.23</v>
      </c>
      <c r="G3749">
        <v>464.23</v>
      </c>
      <c r="H3749" t="s">
        <v>217</v>
      </c>
      <c r="I3749" t="s">
        <v>197</v>
      </c>
      <c r="J3749">
        <v>464.23</v>
      </c>
      <c r="K3749">
        <v>-464.23</v>
      </c>
      <c r="L3749" t="s">
        <v>566</v>
      </c>
      <c r="M3749" t="s">
        <v>198</v>
      </c>
      <c r="N3749" t="s">
        <v>199</v>
      </c>
      <c r="O3749">
        <v>0</v>
      </c>
      <c r="P3749" t="s">
        <v>200</v>
      </c>
      <c r="Q3749">
        <v>57507</v>
      </c>
      <c r="R3749" t="s">
        <v>201</v>
      </c>
      <c r="S3749" t="s">
        <v>202</v>
      </c>
      <c r="T3749" t="s">
        <v>203</v>
      </c>
      <c r="U3749" t="s">
        <v>5589</v>
      </c>
      <c r="V3749" t="s">
        <v>5590</v>
      </c>
      <c r="W3749" t="s">
        <v>658</v>
      </c>
    </row>
    <row r="3750" spans="1:23" x14ac:dyDescent="0.25">
      <c r="A3750" s="15">
        <v>43412</v>
      </c>
      <c r="B3750" t="s">
        <v>566</v>
      </c>
      <c r="C3750" t="s">
        <v>194</v>
      </c>
      <c r="E3750" t="s">
        <v>195</v>
      </c>
      <c r="F3750">
        <v>-38.1</v>
      </c>
      <c r="G3750">
        <v>38.1</v>
      </c>
      <c r="H3750" t="s">
        <v>217</v>
      </c>
      <c r="I3750" t="s">
        <v>197</v>
      </c>
      <c r="J3750">
        <v>38.1</v>
      </c>
      <c r="K3750">
        <v>-38.1</v>
      </c>
      <c r="L3750" t="s">
        <v>566</v>
      </c>
      <c r="M3750" t="s">
        <v>198</v>
      </c>
      <c r="N3750" t="s">
        <v>199</v>
      </c>
      <c r="O3750">
        <v>0</v>
      </c>
      <c r="P3750" t="s">
        <v>200</v>
      </c>
      <c r="Q3750">
        <v>57508</v>
      </c>
      <c r="R3750" t="s">
        <v>201</v>
      </c>
      <c r="S3750" t="s">
        <v>202</v>
      </c>
      <c r="T3750" t="s">
        <v>203</v>
      </c>
      <c r="U3750" t="s">
        <v>5591</v>
      </c>
      <c r="V3750" t="s">
        <v>5592</v>
      </c>
      <c r="W3750" t="s">
        <v>658</v>
      </c>
    </row>
    <row r="3751" spans="1:23" x14ac:dyDescent="0.25">
      <c r="A3751" s="15">
        <v>43412</v>
      </c>
      <c r="B3751" t="s">
        <v>306</v>
      </c>
      <c r="C3751" t="s">
        <v>207</v>
      </c>
      <c r="E3751" t="s">
        <v>195</v>
      </c>
      <c r="F3751">
        <v>28.8</v>
      </c>
      <c r="G3751">
        <v>28.8</v>
      </c>
      <c r="H3751" t="s">
        <v>196</v>
      </c>
      <c r="I3751" t="s">
        <v>197</v>
      </c>
      <c r="J3751">
        <v>28.8</v>
      </c>
      <c r="K3751">
        <v>28.8</v>
      </c>
      <c r="L3751" t="s">
        <v>306</v>
      </c>
      <c r="M3751" t="s">
        <v>198</v>
      </c>
      <c r="N3751" t="s">
        <v>307</v>
      </c>
      <c r="O3751">
        <v>0</v>
      </c>
      <c r="P3751" t="s">
        <v>200</v>
      </c>
      <c r="Q3751">
        <v>57542</v>
      </c>
      <c r="R3751" t="s">
        <v>201</v>
      </c>
      <c r="S3751" t="s">
        <v>202</v>
      </c>
      <c r="T3751" t="s">
        <v>203</v>
      </c>
      <c r="U3751" t="s">
        <v>5593</v>
      </c>
      <c r="V3751" t="s">
        <v>5594</v>
      </c>
      <c r="W3751" t="s">
        <v>658</v>
      </c>
    </row>
    <row r="3752" spans="1:23" x14ac:dyDescent="0.25">
      <c r="A3752" s="15">
        <v>43413</v>
      </c>
      <c r="B3752" t="s">
        <v>458</v>
      </c>
      <c r="C3752" t="s">
        <v>194</v>
      </c>
      <c r="E3752" t="s">
        <v>195</v>
      </c>
      <c r="F3752">
        <v>594.65</v>
      </c>
      <c r="G3752">
        <v>594.65</v>
      </c>
      <c r="H3752" t="s">
        <v>196</v>
      </c>
      <c r="I3752" t="s">
        <v>197</v>
      </c>
      <c r="J3752">
        <v>594.65</v>
      </c>
      <c r="K3752">
        <v>594.65</v>
      </c>
      <c r="L3752" t="s">
        <v>458</v>
      </c>
      <c r="M3752" t="s">
        <v>198</v>
      </c>
      <c r="N3752" t="s">
        <v>199</v>
      </c>
      <c r="O3752">
        <v>0</v>
      </c>
      <c r="P3752" t="s">
        <v>200</v>
      </c>
      <c r="Q3752">
        <v>57523</v>
      </c>
      <c r="R3752" t="s">
        <v>201</v>
      </c>
      <c r="S3752" t="s">
        <v>202</v>
      </c>
      <c r="T3752" t="s">
        <v>203</v>
      </c>
      <c r="U3752" t="s">
        <v>5595</v>
      </c>
      <c r="V3752" t="s">
        <v>5596</v>
      </c>
      <c r="W3752" t="s">
        <v>658</v>
      </c>
    </row>
    <row r="3753" spans="1:23" x14ac:dyDescent="0.25">
      <c r="A3753" s="15">
        <v>43413</v>
      </c>
      <c r="B3753" t="s">
        <v>1237</v>
      </c>
      <c r="C3753" t="s">
        <v>208</v>
      </c>
      <c r="E3753" t="s">
        <v>195</v>
      </c>
      <c r="F3753">
        <v>0.83</v>
      </c>
      <c r="G3753">
        <v>0.83</v>
      </c>
      <c r="H3753" t="s">
        <v>196</v>
      </c>
      <c r="I3753" t="s">
        <v>197</v>
      </c>
      <c r="J3753">
        <v>0.83</v>
      </c>
      <c r="K3753">
        <v>0.83</v>
      </c>
      <c r="L3753" t="s">
        <v>1237</v>
      </c>
      <c r="M3753" t="s">
        <v>198</v>
      </c>
      <c r="N3753" t="s">
        <v>307</v>
      </c>
      <c r="O3753">
        <v>0</v>
      </c>
      <c r="P3753" t="s">
        <v>200</v>
      </c>
      <c r="Q3753">
        <v>57590</v>
      </c>
      <c r="R3753" t="s">
        <v>201</v>
      </c>
      <c r="S3753" t="s">
        <v>202</v>
      </c>
      <c r="T3753" t="s">
        <v>203</v>
      </c>
      <c r="U3753" t="s">
        <v>5597</v>
      </c>
      <c r="V3753" t="s">
        <v>5598</v>
      </c>
      <c r="W3753" t="s">
        <v>658</v>
      </c>
    </row>
    <row r="3754" spans="1:23" x14ac:dyDescent="0.25">
      <c r="A3754" s="15">
        <v>43413</v>
      </c>
      <c r="B3754" t="s">
        <v>1237</v>
      </c>
      <c r="C3754" t="s">
        <v>211</v>
      </c>
      <c r="E3754" t="s">
        <v>195</v>
      </c>
      <c r="F3754">
        <v>0.83</v>
      </c>
      <c r="G3754">
        <v>0.83</v>
      </c>
      <c r="H3754" t="s">
        <v>196</v>
      </c>
      <c r="I3754" t="s">
        <v>197</v>
      </c>
      <c r="J3754">
        <v>0.83</v>
      </c>
      <c r="K3754">
        <v>0.83</v>
      </c>
      <c r="L3754" t="s">
        <v>1237</v>
      </c>
      <c r="M3754" t="s">
        <v>198</v>
      </c>
      <c r="N3754" t="s">
        <v>307</v>
      </c>
      <c r="O3754">
        <v>0</v>
      </c>
      <c r="P3754" t="s">
        <v>200</v>
      </c>
      <c r="Q3754">
        <v>57590</v>
      </c>
      <c r="R3754" t="s">
        <v>201</v>
      </c>
      <c r="S3754" t="s">
        <v>202</v>
      </c>
      <c r="T3754" t="s">
        <v>203</v>
      </c>
      <c r="U3754" t="s">
        <v>5597</v>
      </c>
      <c r="V3754" t="s">
        <v>5598</v>
      </c>
      <c r="W3754" t="s">
        <v>658</v>
      </c>
    </row>
    <row r="3755" spans="1:23" x14ac:dyDescent="0.25">
      <c r="A3755" s="15">
        <v>43413</v>
      </c>
      <c r="B3755" t="s">
        <v>1237</v>
      </c>
      <c r="C3755" t="s">
        <v>212</v>
      </c>
      <c r="E3755" t="s">
        <v>195</v>
      </c>
      <c r="F3755">
        <v>0.83</v>
      </c>
      <c r="G3755">
        <v>0.83</v>
      </c>
      <c r="H3755" t="s">
        <v>196</v>
      </c>
      <c r="I3755" t="s">
        <v>197</v>
      </c>
      <c r="J3755">
        <v>0.83</v>
      </c>
      <c r="K3755">
        <v>0.83</v>
      </c>
      <c r="L3755" t="s">
        <v>1237</v>
      </c>
      <c r="M3755" t="s">
        <v>198</v>
      </c>
      <c r="N3755" t="s">
        <v>307</v>
      </c>
      <c r="O3755">
        <v>0</v>
      </c>
      <c r="P3755" t="s">
        <v>200</v>
      </c>
      <c r="Q3755">
        <v>57590</v>
      </c>
      <c r="R3755" t="s">
        <v>201</v>
      </c>
      <c r="S3755" t="s">
        <v>202</v>
      </c>
      <c r="T3755" t="s">
        <v>203</v>
      </c>
      <c r="U3755" t="s">
        <v>5597</v>
      </c>
      <c r="V3755" t="s">
        <v>5598</v>
      </c>
      <c r="W3755" t="s">
        <v>658</v>
      </c>
    </row>
    <row r="3756" spans="1:23" x14ac:dyDescent="0.25">
      <c r="A3756" s="15">
        <v>43413</v>
      </c>
      <c r="B3756" t="s">
        <v>1237</v>
      </c>
      <c r="C3756" t="s">
        <v>194</v>
      </c>
      <c r="E3756" t="s">
        <v>195</v>
      </c>
      <c r="F3756">
        <v>0.83</v>
      </c>
      <c r="G3756">
        <v>0.83</v>
      </c>
      <c r="H3756" t="s">
        <v>196</v>
      </c>
      <c r="I3756" t="s">
        <v>197</v>
      </c>
      <c r="J3756">
        <v>0.83</v>
      </c>
      <c r="K3756">
        <v>0.83</v>
      </c>
      <c r="L3756" t="s">
        <v>1237</v>
      </c>
      <c r="M3756" t="s">
        <v>198</v>
      </c>
      <c r="N3756" t="s">
        <v>307</v>
      </c>
      <c r="O3756">
        <v>0</v>
      </c>
      <c r="P3756" t="s">
        <v>200</v>
      </c>
      <c r="Q3756">
        <v>57590</v>
      </c>
      <c r="R3756" t="s">
        <v>201</v>
      </c>
      <c r="S3756" t="s">
        <v>202</v>
      </c>
      <c r="T3756" t="s">
        <v>203</v>
      </c>
      <c r="U3756" t="s">
        <v>5597</v>
      </c>
      <c r="V3756" t="s">
        <v>5598</v>
      </c>
      <c r="W3756" t="s">
        <v>658</v>
      </c>
    </row>
    <row r="3757" spans="1:23" x14ac:dyDescent="0.25">
      <c r="A3757" s="15">
        <v>43413</v>
      </c>
      <c r="B3757" t="s">
        <v>1237</v>
      </c>
      <c r="C3757" t="s">
        <v>207</v>
      </c>
      <c r="E3757" t="s">
        <v>195</v>
      </c>
      <c r="F3757">
        <v>0.83</v>
      </c>
      <c r="G3757">
        <v>0.83</v>
      </c>
      <c r="H3757" t="s">
        <v>196</v>
      </c>
      <c r="I3757" t="s">
        <v>197</v>
      </c>
      <c r="J3757">
        <v>0.83</v>
      </c>
      <c r="K3757">
        <v>0.83</v>
      </c>
      <c r="L3757" t="s">
        <v>1237</v>
      </c>
      <c r="M3757" t="s">
        <v>198</v>
      </c>
      <c r="N3757" t="s">
        <v>307</v>
      </c>
      <c r="O3757">
        <v>0</v>
      </c>
      <c r="P3757" t="s">
        <v>200</v>
      </c>
      <c r="Q3757">
        <v>57590</v>
      </c>
      <c r="R3757" t="s">
        <v>201</v>
      </c>
      <c r="S3757" t="s">
        <v>202</v>
      </c>
      <c r="T3757" t="s">
        <v>203</v>
      </c>
      <c r="U3757" t="s">
        <v>5597</v>
      </c>
      <c r="V3757" t="s">
        <v>5598</v>
      </c>
      <c r="W3757" t="s">
        <v>658</v>
      </c>
    </row>
    <row r="3758" spans="1:23" x14ac:dyDescent="0.25">
      <c r="A3758" s="15">
        <v>43414</v>
      </c>
      <c r="B3758" t="s">
        <v>322</v>
      </c>
      <c r="C3758" t="s">
        <v>208</v>
      </c>
      <c r="E3758" t="s">
        <v>195</v>
      </c>
      <c r="F3758">
        <v>61.92</v>
      </c>
      <c r="G3758">
        <v>61.92</v>
      </c>
      <c r="H3758" t="s">
        <v>196</v>
      </c>
      <c r="I3758" t="s">
        <v>197</v>
      </c>
      <c r="J3758">
        <v>61.92</v>
      </c>
      <c r="K3758">
        <v>61.92</v>
      </c>
      <c r="L3758" t="s">
        <v>322</v>
      </c>
      <c r="M3758" t="s">
        <v>198</v>
      </c>
      <c r="N3758" t="s">
        <v>245</v>
      </c>
      <c r="O3758">
        <v>0</v>
      </c>
      <c r="P3758" t="s">
        <v>200</v>
      </c>
      <c r="Q3758">
        <v>57381</v>
      </c>
      <c r="R3758" t="s">
        <v>201</v>
      </c>
      <c r="S3758" t="s">
        <v>202</v>
      </c>
      <c r="T3758" t="s">
        <v>203</v>
      </c>
      <c r="U3758" t="s">
        <v>5599</v>
      </c>
      <c r="V3758" t="s">
        <v>5600</v>
      </c>
      <c r="W3758" t="s">
        <v>658</v>
      </c>
    </row>
    <row r="3759" spans="1:23" x14ac:dyDescent="0.25">
      <c r="A3759" s="15">
        <v>43414</v>
      </c>
      <c r="B3759" t="s">
        <v>322</v>
      </c>
      <c r="C3759" t="s">
        <v>194</v>
      </c>
      <c r="E3759" t="s">
        <v>195</v>
      </c>
      <c r="F3759">
        <v>116.33</v>
      </c>
      <c r="G3759">
        <v>116.33</v>
      </c>
      <c r="H3759" t="s">
        <v>196</v>
      </c>
      <c r="I3759" t="s">
        <v>197</v>
      </c>
      <c r="J3759">
        <v>116.33</v>
      </c>
      <c r="K3759">
        <v>116.33</v>
      </c>
      <c r="L3759" t="s">
        <v>322</v>
      </c>
      <c r="M3759" t="s">
        <v>198</v>
      </c>
      <c r="N3759" t="s">
        <v>254</v>
      </c>
      <c r="O3759">
        <v>0</v>
      </c>
      <c r="P3759" t="s">
        <v>200</v>
      </c>
      <c r="Q3759">
        <v>57385</v>
      </c>
      <c r="R3759" t="s">
        <v>201</v>
      </c>
      <c r="S3759" t="s">
        <v>202</v>
      </c>
      <c r="T3759" t="s">
        <v>203</v>
      </c>
      <c r="U3759" t="s">
        <v>5601</v>
      </c>
      <c r="V3759" t="s">
        <v>5602</v>
      </c>
      <c r="W3759" t="s">
        <v>658</v>
      </c>
    </row>
    <row r="3760" spans="1:23" x14ac:dyDescent="0.25">
      <c r="A3760" s="15">
        <v>43414</v>
      </c>
      <c r="B3760" t="s">
        <v>285</v>
      </c>
      <c r="C3760" t="s">
        <v>208</v>
      </c>
      <c r="E3760" t="s">
        <v>195</v>
      </c>
      <c r="F3760">
        <v>2068.6999999999998</v>
      </c>
      <c r="G3760">
        <v>2068.6999999999998</v>
      </c>
      <c r="H3760" t="s">
        <v>196</v>
      </c>
      <c r="I3760" t="s">
        <v>197</v>
      </c>
      <c r="J3760">
        <v>2068.6999999999998</v>
      </c>
      <c r="K3760">
        <v>2068.6999999999998</v>
      </c>
      <c r="L3760" t="s">
        <v>285</v>
      </c>
      <c r="M3760" t="s">
        <v>198</v>
      </c>
      <c r="N3760" t="s">
        <v>199</v>
      </c>
      <c r="O3760">
        <v>0</v>
      </c>
      <c r="P3760" t="s">
        <v>200</v>
      </c>
      <c r="Q3760">
        <v>57452</v>
      </c>
      <c r="R3760" t="s">
        <v>201</v>
      </c>
      <c r="S3760" t="s">
        <v>202</v>
      </c>
      <c r="T3760" t="s">
        <v>203</v>
      </c>
      <c r="U3760" t="s">
        <v>5603</v>
      </c>
      <c r="V3760" t="s">
        <v>5604</v>
      </c>
      <c r="W3760" t="s">
        <v>658</v>
      </c>
    </row>
    <row r="3761" spans="1:23" x14ac:dyDescent="0.25">
      <c r="A3761" s="15">
        <v>43414</v>
      </c>
      <c r="B3761" t="s">
        <v>285</v>
      </c>
      <c r="C3761" t="s">
        <v>208</v>
      </c>
      <c r="E3761" t="s">
        <v>195</v>
      </c>
      <c r="F3761">
        <v>162.12</v>
      </c>
      <c r="G3761">
        <v>162.12</v>
      </c>
      <c r="H3761" t="s">
        <v>196</v>
      </c>
      <c r="I3761" t="s">
        <v>197</v>
      </c>
      <c r="J3761">
        <v>162.12</v>
      </c>
      <c r="K3761">
        <v>162.12</v>
      </c>
      <c r="L3761" t="s">
        <v>285</v>
      </c>
      <c r="M3761" t="s">
        <v>198</v>
      </c>
      <c r="N3761" t="s">
        <v>199</v>
      </c>
      <c r="O3761">
        <v>0</v>
      </c>
      <c r="P3761" t="s">
        <v>200</v>
      </c>
      <c r="Q3761">
        <v>57560</v>
      </c>
      <c r="R3761" t="s">
        <v>201</v>
      </c>
      <c r="S3761" t="s">
        <v>202</v>
      </c>
      <c r="T3761" t="s">
        <v>203</v>
      </c>
      <c r="U3761" t="s">
        <v>5605</v>
      </c>
      <c r="V3761" t="s">
        <v>5606</v>
      </c>
      <c r="W3761" t="s">
        <v>658</v>
      </c>
    </row>
    <row r="3762" spans="1:23" x14ac:dyDescent="0.25">
      <c r="A3762" s="15">
        <v>43414</v>
      </c>
      <c r="B3762" t="s">
        <v>285</v>
      </c>
      <c r="C3762" t="s">
        <v>208</v>
      </c>
      <c r="E3762" t="s">
        <v>195</v>
      </c>
      <c r="F3762">
        <v>-60.56</v>
      </c>
      <c r="G3762">
        <v>60.56</v>
      </c>
      <c r="H3762" t="s">
        <v>217</v>
      </c>
      <c r="I3762" t="s">
        <v>218</v>
      </c>
      <c r="J3762">
        <v>60.56</v>
      </c>
      <c r="K3762">
        <v>-60.56</v>
      </c>
      <c r="L3762" t="s">
        <v>285</v>
      </c>
      <c r="M3762" t="s">
        <v>198</v>
      </c>
      <c r="N3762" t="s">
        <v>199</v>
      </c>
      <c r="O3762">
        <v>0</v>
      </c>
      <c r="P3762" t="s">
        <v>200</v>
      </c>
      <c r="Q3762">
        <v>57563</v>
      </c>
      <c r="R3762" t="s">
        <v>201</v>
      </c>
      <c r="S3762" t="s">
        <v>202</v>
      </c>
      <c r="T3762" t="s">
        <v>203</v>
      </c>
      <c r="U3762" t="s">
        <v>5607</v>
      </c>
      <c r="V3762" t="s">
        <v>5608</v>
      </c>
      <c r="W3762" t="s">
        <v>658</v>
      </c>
    </row>
    <row r="3763" spans="1:23" x14ac:dyDescent="0.25">
      <c r="A3763" s="15">
        <v>43414</v>
      </c>
      <c r="B3763" t="s">
        <v>285</v>
      </c>
      <c r="C3763" t="s">
        <v>212</v>
      </c>
      <c r="E3763" t="s">
        <v>195</v>
      </c>
      <c r="F3763">
        <v>-205.86</v>
      </c>
      <c r="G3763">
        <v>205.86</v>
      </c>
      <c r="H3763" t="s">
        <v>217</v>
      </c>
      <c r="I3763" t="s">
        <v>218</v>
      </c>
      <c r="J3763">
        <v>205.86</v>
      </c>
      <c r="K3763">
        <v>-205.86</v>
      </c>
      <c r="L3763" t="s">
        <v>285</v>
      </c>
      <c r="M3763" t="s">
        <v>198</v>
      </c>
      <c r="N3763" t="s">
        <v>199</v>
      </c>
      <c r="O3763">
        <v>0</v>
      </c>
      <c r="P3763" t="s">
        <v>200</v>
      </c>
      <c r="Q3763">
        <v>57565</v>
      </c>
      <c r="R3763" t="s">
        <v>201</v>
      </c>
      <c r="S3763" t="s">
        <v>202</v>
      </c>
      <c r="T3763" t="s">
        <v>203</v>
      </c>
      <c r="U3763" t="s">
        <v>5609</v>
      </c>
      <c r="V3763" t="s">
        <v>5610</v>
      </c>
      <c r="W3763" t="s">
        <v>658</v>
      </c>
    </row>
    <row r="3764" spans="1:23" x14ac:dyDescent="0.25">
      <c r="A3764" s="15">
        <v>43414</v>
      </c>
      <c r="B3764" t="s">
        <v>285</v>
      </c>
      <c r="C3764" t="s">
        <v>212</v>
      </c>
      <c r="E3764" t="s">
        <v>195</v>
      </c>
      <c r="F3764">
        <v>59.8</v>
      </c>
      <c r="G3764">
        <v>59.8</v>
      </c>
      <c r="H3764" t="s">
        <v>196</v>
      </c>
      <c r="I3764" t="s">
        <v>197</v>
      </c>
      <c r="J3764">
        <v>59.8</v>
      </c>
      <c r="K3764">
        <v>59.8</v>
      </c>
      <c r="L3764" t="s">
        <v>285</v>
      </c>
      <c r="M3764" t="s">
        <v>198</v>
      </c>
      <c r="N3764" t="s">
        <v>199</v>
      </c>
      <c r="O3764">
        <v>0</v>
      </c>
      <c r="P3764" t="s">
        <v>200</v>
      </c>
      <c r="Q3764">
        <v>57566</v>
      </c>
      <c r="R3764" t="s">
        <v>201</v>
      </c>
      <c r="S3764" t="s">
        <v>202</v>
      </c>
      <c r="T3764" t="s">
        <v>203</v>
      </c>
      <c r="U3764" t="s">
        <v>5611</v>
      </c>
      <c r="V3764" t="s">
        <v>5612</v>
      </c>
      <c r="W3764" t="s">
        <v>658</v>
      </c>
    </row>
    <row r="3765" spans="1:23" x14ac:dyDescent="0.25">
      <c r="A3765" s="15">
        <v>43414</v>
      </c>
      <c r="B3765" t="s">
        <v>285</v>
      </c>
      <c r="C3765" t="s">
        <v>212</v>
      </c>
      <c r="E3765" t="s">
        <v>195</v>
      </c>
      <c r="F3765">
        <v>1663.34</v>
      </c>
      <c r="G3765">
        <v>1663.34</v>
      </c>
      <c r="H3765" t="s">
        <v>196</v>
      </c>
      <c r="I3765" t="s">
        <v>197</v>
      </c>
      <c r="J3765">
        <v>1663.34</v>
      </c>
      <c r="K3765">
        <v>1663.34</v>
      </c>
      <c r="L3765" t="s">
        <v>285</v>
      </c>
      <c r="M3765" t="s">
        <v>198</v>
      </c>
      <c r="N3765" t="s">
        <v>199</v>
      </c>
      <c r="O3765">
        <v>0</v>
      </c>
      <c r="P3765" t="s">
        <v>200</v>
      </c>
      <c r="Q3765">
        <v>57570</v>
      </c>
      <c r="R3765" t="s">
        <v>201</v>
      </c>
      <c r="S3765" t="s">
        <v>202</v>
      </c>
      <c r="T3765" t="s">
        <v>203</v>
      </c>
      <c r="U3765" t="s">
        <v>5613</v>
      </c>
      <c r="V3765" t="s">
        <v>5614</v>
      </c>
      <c r="W3765" t="s">
        <v>658</v>
      </c>
    </row>
    <row r="3766" spans="1:23" x14ac:dyDescent="0.25">
      <c r="A3766" s="15">
        <v>43414</v>
      </c>
      <c r="B3766" t="s">
        <v>566</v>
      </c>
      <c r="C3766" t="s">
        <v>208</v>
      </c>
      <c r="E3766" t="s">
        <v>195</v>
      </c>
      <c r="F3766">
        <v>-3343.91</v>
      </c>
      <c r="G3766">
        <v>3343.91</v>
      </c>
      <c r="H3766" t="s">
        <v>217</v>
      </c>
      <c r="I3766" t="s">
        <v>197</v>
      </c>
      <c r="J3766">
        <v>3343.91</v>
      </c>
      <c r="K3766">
        <v>-3343.91</v>
      </c>
      <c r="L3766" t="s">
        <v>566</v>
      </c>
      <c r="M3766" t="s">
        <v>198</v>
      </c>
      <c r="N3766" t="s">
        <v>199</v>
      </c>
      <c r="O3766">
        <v>0</v>
      </c>
      <c r="P3766" t="s">
        <v>200</v>
      </c>
      <c r="Q3766">
        <v>57571</v>
      </c>
      <c r="R3766" t="s">
        <v>201</v>
      </c>
      <c r="S3766" t="s">
        <v>202</v>
      </c>
      <c r="T3766" t="s">
        <v>203</v>
      </c>
      <c r="U3766" t="s">
        <v>5615</v>
      </c>
      <c r="V3766" t="s">
        <v>5616</v>
      </c>
      <c r="W3766" t="s">
        <v>658</v>
      </c>
    </row>
    <row r="3767" spans="1:23" x14ac:dyDescent="0.25">
      <c r="A3767" s="15">
        <v>43414</v>
      </c>
      <c r="B3767" t="s">
        <v>566</v>
      </c>
      <c r="C3767" t="s">
        <v>211</v>
      </c>
      <c r="E3767" t="s">
        <v>195</v>
      </c>
      <c r="F3767">
        <v>-745.93</v>
      </c>
      <c r="G3767">
        <v>745.93</v>
      </c>
      <c r="H3767" t="s">
        <v>217</v>
      </c>
      <c r="I3767" t="s">
        <v>197</v>
      </c>
      <c r="J3767">
        <v>745.93</v>
      </c>
      <c r="K3767">
        <v>-745.93</v>
      </c>
      <c r="L3767" t="s">
        <v>566</v>
      </c>
      <c r="M3767" t="s">
        <v>198</v>
      </c>
      <c r="N3767" t="s">
        <v>199</v>
      </c>
      <c r="O3767">
        <v>0</v>
      </c>
      <c r="P3767" t="s">
        <v>200</v>
      </c>
      <c r="Q3767">
        <v>57575</v>
      </c>
      <c r="R3767" t="s">
        <v>201</v>
      </c>
      <c r="S3767" t="s">
        <v>202</v>
      </c>
      <c r="T3767" t="s">
        <v>203</v>
      </c>
      <c r="U3767" t="s">
        <v>5617</v>
      </c>
      <c r="V3767" t="s">
        <v>5618</v>
      </c>
      <c r="W3767" t="s">
        <v>658</v>
      </c>
    </row>
    <row r="3768" spans="1:23" x14ac:dyDescent="0.25">
      <c r="A3768" s="15">
        <v>43414</v>
      </c>
      <c r="B3768" t="s">
        <v>285</v>
      </c>
      <c r="C3768" t="s">
        <v>211</v>
      </c>
      <c r="E3768" t="s">
        <v>195</v>
      </c>
      <c r="F3768">
        <v>459</v>
      </c>
      <c r="G3768">
        <v>459</v>
      </c>
      <c r="H3768" t="s">
        <v>196</v>
      </c>
      <c r="I3768" t="s">
        <v>197</v>
      </c>
      <c r="J3768">
        <v>459</v>
      </c>
      <c r="K3768">
        <v>459</v>
      </c>
      <c r="L3768" t="s">
        <v>285</v>
      </c>
      <c r="M3768" t="s">
        <v>198</v>
      </c>
      <c r="N3768" t="s">
        <v>199</v>
      </c>
      <c r="O3768">
        <v>0</v>
      </c>
      <c r="P3768" t="s">
        <v>200</v>
      </c>
      <c r="Q3768">
        <v>57584</v>
      </c>
      <c r="R3768" t="s">
        <v>201</v>
      </c>
      <c r="S3768" t="s">
        <v>202</v>
      </c>
      <c r="T3768" t="s">
        <v>203</v>
      </c>
      <c r="U3768" t="s">
        <v>5619</v>
      </c>
      <c r="V3768" t="s">
        <v>5620</v>
      </c>
      <c r="W3768" t="s">
        <v>658</v>
      </c>
    </row>
    <row r="3769" spans="1:23" x14ac:dyDescent="0.25">
      <c r="A3769" s="15">
        <v>43414</v>
      </c>
      <c r="B3769" t="s">
        <v>566</v>
      </c>
      <c r="C3769" t="s">
        <v>212</v>
      </c>
      <c r="E3769" t="s">
        <v>195</v>
      </c>
      <c r="F3769">
        <v>-2373.1799999999998</v>
      </c>
      <c r="G3769">
        <v>2373.1799999999998</v>
      </c>
      <c r="H3769" t="s">
        <v>217</v>
      </c>
      <c r="I3769" t="s">
        <v>197</v>
      </c>
      <c r="J3769">
        <v>2373.1799999999998</v>
      </c>
      <c r="K3769">
        <v>-2373.1799999999998</v>
      </c>
      <c r="L3769" t="s">
        <v>566</v>
      </c>
      <c r="M3769" t="s">
        <v>198</v>
      </c>
      <c r="N3769" t="s">
        <v>199</v>
      </c>
      <c r="O3769">
        <v>0</v>
      </c>
      <c r="P3769" t="s">
        <v>200</v>
      </c>
      <c r="Q3769">
        <v>57604</v>
      </c>
      <c r="R3769" t="s">
        <v>201</v>
      </c>
      <c r="S3769" t="s">
        <v>202</v>
      </c>
      <c r="T3769" t="s">
        <v>203</v>
      </c>
      <c r="U3769" t="s">
        <v>5621</v>
      </c>
      <c r="V3769" t="s">
        <v>5622</v>
      </c>
      <c r="W3769" t="s">
        <v>658</v>
      </c>
    </row>
    <row r="3770" spans="1:23" x14ac:dyDescent="0.25">
      <c r="A3770" s="15">
        <v>43416</v>
      </c>
      <c r="B3770" t="s">
        <v>325</v>
      </c>
      <c r="C3770" t="s">
        <v>207</v>
      </c>
      <c r="E3770" t="s">
        <v>195</v>
      </c>
      <c r="F3770">
        <v>42.4</v>
      </c>
      <c r="G3770">
        <v>42.4</v>
      </c>
      <c r="H3770" t="s">
        <v>196</v>
      </c>
      <c r="I3770" t="s">
        <v>197</v>
      </c>
      <c r="J3770">
        <v>42.4</v>
      </c>
      <c r="K3770">
        <v>42.4</v>
      </c>
      <c r="L3770" t="s">
        <v>325</v>
      </c>
      <c r="M3770" t="s">
        <v>198</v>
      </c>
      <c r="N3770" t="s">
        <v>337</v>
      </c>
      <c r="O3770">
        <v>0</v>
      </c>
      <c r="P3770" t="s">
        <v>200</v>
      </c>
      <c r="Q3770">
        <v>57024</v>
      </c>
      <c r="R3770" t="s">
        <v>201</v>
      </c>
      <c r="S3770" t="s">
        <v>202</v>
      </c>
      <c r="T3770" t="s">
        <v>203</v>
      </c>
      <c r="U3770" t="s">
        <v>5623</v>
      </c>
      <c r="V3770" t="s">
        <v>5624</v>
      </c>
      <c r="W3770" t="s">
        <v>658</v>
      </c>
    </row>
    <row r="3771" spans="1:23" x14ac:dyDescent="0.25">
      <c r="A3771" s="15">
        <v>43416</v>
      </c>
      <c r="B3771" t="s">
        <v>325</v>
      </c>
      <c r="C3771" t="s">
        <v>208</v>
      </c>
      <c r="E3771" t="s">
        <v>195</v>
      </c>
      <c r="F3771">
        <v>5</v>
      </c>
      <c r="G3771">
        <v>5</v>
      </c>
      <c r="H3771" t="s">
        <v>196</v>
      </c>
      <c r="I3771" t="s">
        <v>197</v>
      </c>
      <c r="J3771">
        <v>5</v>
      </c>
      <c r="K3771">
        <v>5</v>
      </c>
      <c r="L3771" t="s">
        <v>325</v>
      </c>
      <c r="M3771" t="s">
        <v>198</v>
      </c>
      <c r="N3771" t="s">
        <v>245</v>
      </c>
      <c r="O3771">
        <v>0</v>
      </c>
      <c r="P3771" t="s">
        <v>200</v>
      </c>
      <c r="Q3771">
        <v>57382</v>
      </c>
      <c r="R3771" t="s">
        <v>201</v>
      </c>
      <c r="S3771" t="s">
        <v>202</v>
      </c>
      <c r="T3771" t="s">
        <v>203</v>
      </c>
      <c r="U3771" t="s">
        <v>5625</v>
      </c>
      <c r="V3771" t="s">
        <v>5626</v>
      </c>
      <c r="W3771" t="s">
        <v>658</v>
      </c>
    </row>
    <row r="3772" spans="1:23" x14ac:dyDescent="0.25">
      <c r="A3772" s="15">
        <v>43416</v>
      </c>
      <c r="B3772" t="s">
        <v>325</v>
      </c>
      <c r="C3772" t="s">
        <v>211</v>
      </c>
      <c r="E3772" t="s">
        <v>195</v>
      </c>
      <c r="F3772">
        <v>5</v>
      </c>
      <c r="G3772">
        <v>5</v>
      </c>
      <c r="H3772" t="s">
        <v>196</v>
      </c>
      <c r="I3772" t="s">
        <v>197</v>
      </c>
      <c r="J3772">
        <v>5</v>
      </c>
      <c r="K3772">
        <v>5</v>
      </c>
      <c r="L3772" t="s">
        <v>325</v>
      </c>
      <c r="M3772" t="s">
        <v>198</v>
      </c>
      <c r="N3772" t="s">
        <v>276</v>
      </c>
      <c r="O3772">
        <v>0</v>
      </c>
      <c r="P3772" t="s">
        <v>200</v>
      </c>
      <c r="Q3772">
        <v>57383</v>
      </c>
      <c r="R3772" t="s">
        <v>201</v>
      </c>
      <c r="S3772" t="s">
        <v>202</v>
      </c>
      <c r="T3772" t="s">
        <v>203</v>
      </c>
      <c r="U3772" t="s">
        <v>5627</v>
      </c>
      <c r="V3772" t="s">
        <v>5628</v>
      </c>
      <c r="W3772" t="s">
        <v>658</v>
      </c>
    </row>
    <row r="3773" spans="1:23" x14ac:dyDescent="0.25">
      <c r="A3773" s="15">
        <v>43416</v>
      </c>
      <c r="B3773" t="s">
        <v>325</v>
      </c>
      <c r="C3773" t="s">
        <v>212</v>
      </c>
      <c r="E3773" t="s">
        <v>195</v>
      </c>
      <c r="F3773">
        <v>5</v>
      </c>
      <c r="G3773">
        <v>5</v>
      </c>
      <c r="H3773" t="s">
        <v>196</v>
      </c>
      <c r="I3773" t="s">
        <v>197</v>
      </c>
      <c r="J3773">
        <v>5</v>
      </c>
      <c r="K3773">
        <v>5</v>
      </c>
      <c r="L3773" t="s">
        <v>325</v>
      </c>
      <c r="M3773" t="s">
        <v>198</v>
      </c>
      <c r="N3773" t="s">
        <v>265</v>
      </c>
      <c r="O3773">
        <v>0</v>
      </c>
      <c r="P3773" t="s">
        <v>200</v>
      </c>
      <c r="Q3773">
        <v>57384</v>
      </c>
      <c r="R3773" t="s">
        <v>201</v>
      </c>
      <c r="S3773" t="s">
        <v>202</v>
      </c>
      <c r="T3773" t="s">
        <v>203</v>
      </c>
      <c r="U3773" t="s">
        <v>5629</v>
      </c>
      <c r="V3773" t="s">
        <v>5630</v>
      </c>
      <c r="W3773" t="s">
        <v>658</v>
      </c>
    </row>
    <row r="3774" spans="1:23" x14ac:dyDescent="0.25">
      <c r="A3774" s="15">
        <v>43416</v>
      </c>
      <c r="B3774" t="s">
        <v>325</v>
      </c>
      <c r="C3774" t="s">
        <v>194</v>
      </c>
      <c r="E3774" t="s">
        <v>195</v>
      </c>
      <c r="F3774">
        <v>5</v>
      </c>
      <c r="G3774">
        <v>5</v>
      </c>
      <c r="H3774" t="s">
        <v>196</v>
      </c>
      <c r="I3774" t="s">
        <v>197</v>
      </c>
      <c r="J3774">
        <v>5</v>
      </c>
      <c r="K3774">
        <v>5</v>
      </c>
      <c r="L3774" t="s">
        <v>325</v>
      </c>
      <c r="M3774" t="s">
        <v>198</v>
      </c>
      <c r="N3774" t="s">
        <v>254</v>
      </c>
      <c r="O3774">
        <v>0</v>
      </c>
      <c r="P3774" t="s">
        <v>200</v>
      </c>
      <c r="Q3774">
        <v>57386</v>
      </c>
      <c r="R3774" t="s">
        <v>201</v>
      </c>
      <c r="S3774" t="s">
        <v>202</v>
      </c>
      <c r="T3774" t="s">
        <v>203</v>
      </c>
      <c r="U3774" t="s">
        <v>5631</v>
      </c>
      <c r="V3774" t="s">
        <v>5632</v>
      </c>
      <c r="W3774" t="s">
        <v>658</v>
      </c>
    </row>
    <row r="3775" spans="1:23" x14ac:dyDescent="0.25">
      <c r="A3775" s="15">
        <v>43416</v>
      </c>
      <c r="B3775" t="s">
        <v>325</v>
      </c>
      <c r="C3775" t="s">
        <v>207</v>
      </c>
      <c r="E3775" t="s">
        <v>195</v>
      </c>
      <c r="F3775">
        <v>5</v>
      </c>
      <c r="G3775">
        <v>5</v>
      </c>
      <c r="H3775" t="s">
        <v>196</v>
      </c>
      <c r="I3775" t="s">
        <v>197</v>
      </c>
      <c r="J3775">
        <v>5</v>
      </c>
      <c r="K3775">
        <v>5</v>
      </c>
      <c r="L3775" t="s">
        <v>325</v>
      </c>
      <c r="M3775" t="s">
        <v>198</v>
      </c>
      <c r="N3775" t="s">
        <v>270</v>
      </c>
      <c r="O3775">
        <v>0</v>
      </c>
      <c r="P3775" t="s">
        <v>200</v>
      </c>
      <c r="Q3775">
        <v>57388</v>
      </c>
      <c r="R3775" t="s">
        <v>201</v>
      </c>
      <c r="S3775" t="s">
        <v>202</v>
      </c>
      <c r="T3775" t="s">
        <v>203</v>
      </c>
      <c r="U3775" t="s">
        <v>5633</v>
      </c>
      <c r="V3775" t="s">
        <v>5634</v>
      </c>
      <c r="W3775" t="s">
        <v>658</v>
      </c>
    </row>
    <row r="3776" spans="1:23" x14ac:dyDescent="0.25">
      <c r="A3776" s="15">
        <v>43416</v>
      </c>
      <c r="B3776" t="s">
        <v>295</v>
      </c>
      <c r="C3776" t="s">
        <v>208</v>
      </c>
      <c r="E3776" t="s">
        <v>195</v>
      </c>
      <c r="F3776">
        <v>235</v>
      </c>
      <c r="G3776">
        <v>235</v>
      </c>
      <c r="H3776" t="s">
        <v>196</v>
      </c>
      <c r="I3776" t="s">
        <v>197</v>
      </c>
      <c r="J3776">
        <v>235</v>
      </c>
      <c r="K3776">
        <v>235</v>
      </c>
      <c r="L3776" t="s">
        <v>295</v>
      </c>
      <c r="M3776" t="s">
        <v>198</v>
      </c>
      <c r="N3776" t="s">
        <v>199</v>
      </c>
      <c r="O3776">
        <v>0</v>
      </c>
      <c r="P3776" t="s">
        <v>200</v>
      </c>
      <c r="Q3776">
        <v>57474</v>
      </c>
      <c r="R3776" t="s">
        <v>201</v>
      </c>
      <c r="S3776" t="s">
        <v>202</v>
      </c>
      <c r="T3776" t="s">
        <v>203</v>
      </c>
      <c r="U3776" t="s">
        <v>5635</v>
      </c>
      <c r="V3776" t="s">
        <v>5636</v>
      </c>
      <c r="W3776" t="s">
        <v>658</v>
      </c>
    </row>
    <row r="3777" spans="1:23" x14ac:dyDescent="0.25">
      <c r="A3777" s="15">
        <v>43416</v>
      </c>
      <c r="B3777" t="s">
        <v>225</v>
      </c>
      <c r="C3777" t="s">
        <v>194</v>
      </c>
      <c r="E3777" t="s">
        <v>195</v>
      </c>
      <c r="F3777">
        <v>112.5</v>
      </c>
      <c r="G3777">
        <v>112.5</v>
      </c>
      <c r="H3777" t="s">
        <v>196</v>
      </c>
      <c r="I3777" t="s">
        <v>197</v>
      </c>
      <c r="J3777">
        <v>112.5</v>
      </c>
      <c r="K3777">
        <v>112.5</v>
      </c>
      <c r="L3777" t="s">
        <v>225</v>
      </c>
      <c r="M3777" t="s">
        <v>198</v>
      </c>
      <c r="N3777" t="s">
        <v>199</v>
      </c>
      <c r="O3777">
        <v>0</v>
      </c>
      <c r="P3777" t="s">
        <v>200</v>
      </c>
      <c r="Q3777">
        <v>57512</v>
      </c>
      <c r="R3777" t="s">
        <v>201</v>
      </c>
      <c r="S3777" t="s">
        <v>202</v>
      </c>
      <c r="T3777" t="s">
        <v>203</v>
      </c>
      <c r="U3777" t="s">
        <v>5637</v>
      </c>
      <c r="V3777" t="s">
        <v>5638</v>
      </c>
      <c r="W3777" t="s">
        <v>658</v>
      </c>
    </row>
    <row r="3778" spans="1:23" x14ac:dyDescent="0.25">
      <c r="A3778" s="15">
        <v>43416</v>
      </c>
      <c r="B3778" t="s">
        <v>228</v>
      </c>
      <c r="C3778" t="s">
        <v>208</v>
      </c>
      <c r="E3778" t="s">
        <v>195</v>
      </c>
      <c r="F3778">
        <v>-64.400000000000006</v>
      </c>
      <c r="G3778">
        <v>64.400000000000006</v>
      </c>
      <c r="H3778" t="s">
        <v>217</v>
      </c>
      <c r="I3778" t="s">
        <v>218</v>
      </c>
      <c r="J3778">
        <v>64.400000000000006</v>
      </c>
      <c r="K3778">
        <v>-64.400000000000006</v>
      </c>
      <c r="L3778" t="s">
        <v>228</v>
      </c>
      <c r="M3778" t="s">
        <v>198</v>
      </c>
      <c r="N3778" t="s">
        <v>199</v>
      </c>
      <c r="O3778">
        <v>0</v>
      </c>
      <c r="P3778" t="s">
        <v>200</v>
      </c>
      <c r="Q3778">
        <v>58087</v>
      </c>
      <c r="R3778" t="s">
        <v>201</v>
      </c>
      <c r="S3778" t="s">
        <v>202</v>
      </c>
      <c r="T3778" t="s">
        <v>203</v>
      </c>
      <c r="U3778" t="s">
        <v>5639</v>
      </c>
      <c r="V3778" t="s">
        <v>5640</v>
      </c>
      <c r="W3778" t="s">
        <v>658</v>
      </c>
    </row>
    <row r="3779" spans="1:23" x14ac:dyDescent="0.25">
      <c r="A3779" s="15">
        <v>43417</v>
      </c>
      <c r="B3779" t="s">
        <v>544</v>
      </c>
      <c r="C3779" t="s">
        <v>208</v>
      </c>
      <c r="E3779" t="s">
        <v>195</v>
      </c>
      <c r="F3779">
        <v>2.38</v>
      </c>
      <c r="G3779">
        <v>2.38</v>
      </c>
      <c r="H3779" t="s">
        <v>196</v>
      </c>
      <c r="I3779" t="s">
        <v>197</v>
      </c>
      <c r="J3779">
        <v>2.38</v>
      </c>
      <c r="K3779">
        <v>2.38</v>
      </c>
      <c r="L3779" t="s">
        <v>544</v>
      </c>
      <c r="M3779" t="s">
        <v>198</v>
      </c>
      <c r="N3779" t="s">
        <v>199</v>
      </c>
      <c r="O3779">
        <v>0</v>
      </c>
      <c r="P3779" t="s">
        <v>200</v>
      </c>
      <c r="Q3779">
        <v>57453</v>
      </c>
      <c r="R3779" t="s">
        <v>201</v>
      </c>
      <c r="S3779" t="s">
        <v>202</v>
      </c>
      <c r="T3779" t="s">
        <v>203</v>
      </c>
      <c r="U3779" t="s">
        <v>5641</v>
      </c>
      <c r="V3779" t="s">
        <v>5642</v>
      </c>
      <c r="W3779" t="s">
        <v>658</v>
      </c>
    </row>
    <row r="3780" spans="1:23" x14ac:dyDescent="0.25">
      <c r="A3780" s="15">
        <v>43417</v>
      </c>
      <c r="B3780" t="s">
        <v>544</v>
      </c>
      <c r="C3780" t="s">
        <v>194</v>
      </c>
      <c r="E3780" t="s">
        <v>195</v>
      </c>
      <c r="F3780">
        <v>2.86</v>
      </c>
      <c r="G3780">
        <v>2.86</v>
      </c>
      <c r="H3780" t="s">
        <v>196</v>
      </c>
      <c r="I3780" t="s">
        <v>197</v>
      </c>
      <c r="J3780">
        <v>2.86</v>
      </c>
      <c r="K3780">
        <v>2.86</v>
      </c>
      <c r="L3780" t="s">
        <v>544</v>
      </c>
      <c r="M3780" t="s">
        <v>198</v>
      </c>
      <c r="N3780" t="s">
        <v>199</v>
      </c>
      <c r="O3780">
        <v>0</v>
      </c>
      <c r="P3780" t="s">
        <v>200</v>
      </c>
      <c r="Q3780">
        <v>57454</v>
      </c>
      <c r="R3780" t="s">
        <v>201</v>
      </c>
      <c r="S3780" t="s">
        <v>202</v>
      </c>
      <c r="T3780" t="s">
        <v>203</v>
      </c>
      <c r="U3780" t="s">
        <v>5641</v>
      </c>
      <c r="V3780" t="s">
        <v>5643</v>
      </c>
      <c r="W3780" t="s">
        <v>658</v>
      </c>
    </row>
    <row r="3781" spans="1:23" x14ac:dyDescent="0.25">
      <c r="A3781" s="15">
        <v>43417</v>
      </c>
      <c r="B3781" t="s">
        <v>544</v>
      </c>
      <c r="C3781" t="s">
        <v>207</v>
      </c>
      <c r="E3781" t="s">
        <v>195</v>
      </c>
      <c r="F3781">
        <v>2.85</v>
      </c>
      <c r="G3781">
        <v>2.85</v>
      </c>
      <c r="H3781" t="s">
        <v>196</v>
      </c>
      <c r="I3781" t="s">
        <v>197</v>
      </c>
      <c r="J3781">
        <v>2.85</v>
      </c>
      <c r="K3781">
        <v>2.85</v>
      </c>
      <c r="L3781" t="s">
        <v>544</v>
      </c>
      <c r="M3781" t="s">
        <v>198</v>
      </c>
      <c r="N3781" t="s">
        <v>199</v>
      </c>
      <c r="O3781">
        <v>0</v>
      </c>
      <c r="P3781" t="s">
        <v>200</v>
      </c>
      <c r="Q3781">
        <v>57454</v>
      </c>
      <c r="R3781" t="s">
        <v>201</v>
      </c>
      <c r="S3781" t="s">
        <v>202</v>
      </c>
      <c r="T3781" t="s">
        <v>203</v>
      </c>
      <c r="U3781" t="s">
        <v>5641</v>
      </c>
      <c r="V3781" t="s">
        <v>5643</v>
      </c>
      <c r="W3781" t="s">
        <v>658</v>
      </c>
    </row>
    <row r="3782" spans="1:23" x14ac:dyDescent="0.25">
      <c r="A3782" s="15">
        <v>43417</v>
      </c>
      <c r="B3782" t="s">
        <v>544</v>
      </c>
      <c r="C3782" t="s">
        <v>211</v>
      </c>
      <c r="E3782" t="s">
        <v>195</v>
      </c>
      <c r="F3782">
        <v>2.38</v>
      </c>
      <c r="G3782">
        <v>2.38</v>
      </c>
      <c r="H3782" t="s">
        <v>196</v>
      </c>
      <c r="I3782" t="s">
        <v>197</v>
      </c>
      <c r="J3782">
        <v>2.38</v>
      </c>
      <c r="K3782">
        <v>2.38</v>
      </c>
      <c r="L3782" t="s">
        <v>544</v>
      </c>
      <c r="M3782" t="s">
        <v>198</v>
      </c>
      <c r="N3782" t="s">
        <v>199</v>
      </c>
      <c r="O3782">
        <v>0</v>
      </c>
      <c r="P3782" t="s">
        <v>200</v>
      </c>
      <c r="Q3782">
        <v>57453</v>
      </c>
      <c r="R3782" t="s">
        <v>201</v>
      </c>
      <c r="S3782" t="s">
        <v>202</v>
      </c>
      <c r="T3782" t="s">
        <v>203</v>
      </c>
      <c r="U3782" t="s">
        <v>5641</v>
      </c>
      <c r="V3782" t="s">
        <v>5642</v>
      </c>
      <c r="W3782" t="s">
        <v>658</v>
      </c>
    </row>
    <row r="3783" spans="1:23" x14ac:dyDescent="0.25">
      <c r="A3783" s="15">
        <v>43417</v>
      </c>
      <c r="B3783" t="s">
        <v>544</v>
      </c>
      <c r="C3783" t="s">
        <v>212</v>
      </c>
      <c r="E3783" t="s">
        <v>195</v>
      </c>
      <c r="F3783">
        <v>2.38</v>
      </c>
      <c r="G3783">
        <v>2.38</v>
      </c>
      <c r="H3783" t="s">
        <v>196</v>
      </c>
      <c r="I3783" t="s">
        <v>197</v>
      </c>
      <c r="J3783">
        <v>2.38</v>
      </c>
      <c r="K3783">
        <v>2.38</v>
      </c>
      <c r="L3783" t="s">
        <v>544</v>
      </c>
      <c r="M3783" t="s">
        <v>198</v>
      </c>
      <c r="N3783" t="s">
        <v>199</v>
      </c>
      <c r="O3783">
        <v>0</v>
      </c>
      <c r="P3783" t="s">
        <v>200</v>
      </c>
      <c r="Q3783">
        <v>57453</v>
      </c>
      <c r="R3783" t="s">
        <v>201</v>
      </c>
      <c r="S3783" t="s">
        <v>202</v>
      </c>
      <c r="T3783" t="s">
        <v>203</v>
      </c>
      <c r="U3783" t="s">
        <v>5641</v>
      </c>
      <c r="V3783" t="s">
        <v>5642</v>
      </c>
      <c r="W3783" t="s">
        <v>658</v>
      </c>
    </row>
    <row r="3784" spans="1:23" x14ac:dyDescent="0.25">
      <c r="A3784" s="15">
        <v>43417</v>
      </c>
      <c r="B3784" t="s">
        <v>225</v>
      </c>
      <c r="C3784" t="s">
        <v>194</v>
      </c>
      <c r="E3784" t="s">
        <v>195</v>
      </c>
      <c r="F3784">
        <v>41</v>
      </c>
      <c r="G3784">
        <v>41</v>
      </c>
      <c r="H3784" t="s">
        <v>196</v>
      </c>
      <c r="I3784" t="s">
        <v>197</v>
      </c>
      <c r="J3784">
        <v>41</v>
      </c>
      <c r="K3784">
        <v>41</v>
      </c>
      <c r="L3784" t="s">
        <v>225</v>
      </c>
      <c r="M3784" t="s">
        <v>198</v>
      </c>
      <c r="N3784" t="s">
        <v>199</v>
      </c>
      <c r="O3784">
        <v>0</v>
      </c>
      <c r="P3784" t="s">
        <v>200</v>
      </c>
      <c r="Q3784">
        <v>57528</v>
      </c>
      <c r="R3784" t="s">
        <v>201</v>
      </c>
      <c r="S3784" t="s">
        <v>202</v>
      </c>
      <c r="T3784" t="s">
        <v>203</v>
      </c>
      <c r="U3784" t="s">
        <v>5644</v>
      </c>
      <c r="V3784" t="s">
        <v>5645</v>
      </c>
      <c r="W3784" t="s">
        <v>658</v>
      </c>
    </row>
    <row r="3785" spans="1:23" x14ac:dyDescent="0.25">
      <c r="A3785" s="15">
        <v>43417</v>
      </c>
      <c r="B3785" t="s">
        <v>5646</v>
      </c>
      <c r="C3785" t="s">
        <v>208</v>
      </c>
      <c r="E3785" t="s">
        <v>195</v>
      </c>
      <c r="F3785">
        <v>10</v>
      </c>
      <c r="G3785">
        <v>10</v>
      </c>
      <c r="H3785" t="s">
        <v>196</v>
      </c>
      <c r="I3785" t="s">
        <v>197</v>
      </c>
      <c r="J3785">
        <v>10</v>
      </c>
      <c r="K3785">
        <v>10</v>
      </c>
      <c r="L3785" t="s">
        <v>5646</v>
      </c>
      <c r="M3785" t="s">
        <v>198</v>
      </c>
      <c r="N3785" t="s">
        <v>307</v>
      </c>
      <c r="O3785">
        <v>0</v>
      </c>
      <c r="P3785" t="s">
        <v>200</v>
      </c>
      <c r="Q3785">
        <v>57541</v>
      </c>
      <c r="R3785" t="s">
        <v>201</v>
      </c>
      <c r="S3785" t="s">
        <v>202</v>
      </c>
      <c r="T3785" t="s">
        <v>203</v>
      </c>
      <c r="U3785" t="s">
        <v>5647</v>
      </c>
      <c r="V3785" t="s">
        <v>5648</v>
      </c>
      <c r="W3785" t="s">
        <v>658</v>
      </c>
    </row>
    <row r="3786" spans="1:23" x14ac:dyDescent="0.25">
      <c r="A3786" s="15">
        <v>43418</v>
      </c>
      <c r="B3786" t="s">
        <v>257</v>
      </c>
      <c r="C3786" t="s">
        <v>211</v>
      </c>
      <c r="E3786" t="s">
        <v>195</v>
      </c>
      <c r="F3786">
        <v>182.74</v>
      </c>
      <c r="G3786">
        <v>182.74</v>
      </c>
      <c r="H3786" t="s">
        <v>196</v>
      </c>
      <c r="I3786" t="s">
        <v>197</v>
      </c>
      <c r="J3786">
        <v>182.74</v>
      </c>
      <c r="K3786">
        <v>182.74</v>
      </c>
      <c r="L3786" t="s">
        <v>257</v>
      </c>
      <c r="M3786" t="s">
        <v>198</v>
      </c>
      <c r="N3786" t="s">
        <v>199</v>
      </c>
      <c r="O3786">
        <v>0</v>
      </c>
      <c r="P3786" t="s">
        <v>200</v>
      </c>
      <c r="Q3786">
        <v>57451</v>
      </c>
      <c r="R3786" t="s">
        <v>201</v>
      </c>
      <c r="S3786" t="s">
        <v>202</v>
      </c>
      <c r="T3786" t="s">
        <v>203</v>
      </c>
      <c r="U3786" t="s">
        <v>5649</v>
      </c>
      <c r="V3786" t="s">
        <v>5650</v>
      </c>
      <c r="W3786" t="s">
        <v>658</v>
      </c>
    </row>
    <row r="3787" spans="1:23" x14ac:dyDescent="0.25">
      <c r="A3787" s="15">
        <v>43418</v>
      </c>
      <c r="B3787" t="s">
        <v>225</v>
      </c>
      <c r="C3787" t="s">
        <v>194</v>
      </c>
      <c r="E3787" t="s">
        <v>195</v>
      </c>
      <c r="F3787">
        <v>-112.75</v>
      </c>
      <c r="G3787">
        <v>112.75</v>
      </c>
      <c r="H3787" t="s">
        <v>217</v>
      </c>
      <c r="I3787" t="s">
        <v>218</v>
      </c>
      <c r="J3787">
        <v>112.75</v>
      </c>
      <c r="K3787">
        <v>-112.75</v>
      </c>
      <c r="L3787" t="s">
        <v>225</v>
      </c>
      <c r="M3787" t="s">
        <v>198</v>
      </c>
      <c r="N3787" t="s">
        <v>199</v>
      </c>
      <c r="O3787">
        <v>0</v>
      </c>
      <c r="P3787" t="s">
        <v>200</v>
      </c>
      <c r="Q3787">
        <v>57526</v>
      </c>
      <c r="R3787" t="s">
        <v>201</v>
      </c>
      <c r="S3787" t="s">
        <v>202</v>
      </c>
      <c r="T3787" t="s">
        <v>203</v>
      </c>
      <c r="U3787" t="s">
        <v>5651</v>
      </c>
      <c r="V3787" t="s">
        <v>5652</v>
      </c>
      <c r="W3787" t="s">
        <v>658</v>
      </c>
    </row>
    <row r="3788" spans="1:23" x14ac:dyDescent="0.25">
      <c r="A3788" s="15">
        <v>43418</v>
      </c>
      <c r="B3788" t="s">
        <v>5653</v>
      </c>
      <c r="C3788" t="s">
        <v>207</v>
      </c>
      <c r="E3788" t="s">
        <v>195</v>
      </c>
      <c r="F3788">
        <v>31.61</v>
      </c>
      <c r="G3788">
        <v>31.61</v>
      </c>
      <c r="H3788" t="s">
        <v>196</v>
      </c>
      <c r="I3788" t="s">
        <v>197</v>
      </c>
      <c r="J3788">
        <v>31.61</v>
      </c>
      <c r="K3788">
        <v>31.61</v>
      </c>
      <c r="L3788" t="s">
        <v>5653</v>
      </c>
      <c r="M3788" t="s">
        <v>198</v>
      </c>
      <c r="N3788" t="s">
        <v>307</v>
      </c>
      <c r="O3788">
        <v>0</v>
      </c>
      <c r="P3788" t="s">
        <v>200</v>
      </c>
      <c r="Q3788">
        <v>57543</v>
      </c>
      <c r="R3788" t="s">
        <v>201</v>
      </c>
      <c r="S3788" t="s">
        <v>202</v>
      </c>
      <c r="T3788" t="s">
        <v>203</v>
      </c>
      <c r="U3788" t="s">
        <v>5654</v>
      </c>
      <c r="V3788" t="s">
        <v>5655</v>
      </c>
      <c r="W3788" t="s">
        <v>658</v>
      </c>
    </row>
    <row r="3789" spans="1:23" x14ac:dyDescent="0.25">
      <c r="A3789" s="15">
        <v>43418</v>
      </c>
      <c r="B3789" t="s">
        <v>228</v>
      </c>
      <c r="C3789" t="s">
        <v>208</v>
      </c>
      <c r="E3789" t="s">
        <v>195</v>
      </c>
      <c r="F3789">
        <v>53.4</v>
      </c>
      <c r="G3789">
        <v>53.4</v>
      </c>
      <c r="H3789" t="s">
        <v>196</v>
      </c>
      <c r="I3789" t="s">
        <v>197</v>
      </c>
      <c r="J3789">
        <v>53.4</v>
      </c>
      <c r="K3789">
        <v>53.4</v>
      </c>
      <c r="L3789" t="s">
        <v>228</v>
      </c>
      <c r="M3789" t="s">
        <v>198</v>
      </c>
      <c r="N3789" t="s">
        <v>199</v>
      </c>
      <c r="O3789">
        <v>0</v>
      </c>
      <c r="P3789" t="s">
        <v>200</v>
      </c>
      <c r="Q3789">
        <v>57564</v>
      </c>
      <c r="R3789" t="s">
        <v>201</v>
      </c>
      <c r="S3789" t="s">
        <v>202</v>
      </c>
      <c r="T3789" t="s">
        <v>203</v>
      </c>
      <c r="U3789" t="s">
        <v>5656</v>
      </c>
      <c r="V3789" t="s">
        <v>5657</v>
      </c>
      <c r="W3789" t="s">
        <v>658</v>
      </c>
    </row>
    <row r="3790" spans="1:23" x14ac:dyDescent="0.25">
      <c r="A3790" s="15">
        <v>43419</v>
      </c>
      <c r="B3790" t="s">
        <v>213</v>
      </c>
      <c r="C3790" t="s">
        <v>211</v>
      </c>
      <c r="E3790" t="s">
        <v>195</v>
      </c>
      <c r="F3790">
        <v>111.31</v>
      </c>
      <c r="G3790">
        <v>111.31</v>
      </c>
      <c r="H3790" t="s">
        <v>196</v>
      </c>
      <c r="I3790" t="s">
        <v>197</v>
      </c>
      <c r="J3790">
        <v>111.31</v>
      </c>
      <c r="K3790">
        <v>111.31</v>
      </c>
      <c r="L3790" t="s">
        <v>213</v>
      </c>
      <c r="M3790" t="s">
        <v>198</v>
      </c>
      <c r="N3790" t="s">
        <v>1128</v>
      </c>
      <c r="O3790">
        <v>0</v>
      </c>
      <c r="P3790" t="s">
        <v>200</v>
      </c>
      <c r="Q3790">
        <v>57036</v>
      </c>
      <c r="R3790" t="s">
        <v>201</v>
      </c>
      <c r="S3790" t="s">
        <v>202</v>
      </c>
      <c r="T3790" t="s">
        <v>203</v>
      </c>
      <c r="U3790" t="s">
        <v>5658</v>
      </c>
      <c r="V3790" t="s">
        <v>5659</v>
      </c>
      <c r="W3790" t="s">
        <v>658</v>
      </c>
    </row>
    <row r="3791" spans="1:23" x14ac:dyDescent="0.25">
      <c r="A3791" s="15">
        <v>43419</v>
      </c>
      <c r="B3791" t="s">
        <v>213</v>
      </c>
      <c r="C3791" t="s">
        <v>211</v>
      </c>
      <c r="E3791" t="s">
        <v>195</v>
      </c>
      <c r="F3791">
        <v>171.3</v>
      </c>
      <c r="G3791">
        <v>171.3</v>
      </c>
      <c r="H3791" t="s">
        <v>196</v>
      </c>
      <c r="I3791" t="s">
        <v>197</v>
      </c>
      <c r="J3791">
        <v>171.3</v>
      </c>
      <c r="K3791">
        <v>171.3</v>
      </c>
      <c r="L3791" t="s">
        <v>213</v>
      </c>
      <c r="M3791" t="s">
        <v>198</v>
      </c>
      <c r="N3791" t="s">
        <v>1128</v>
      </c>
      <c r="O3791">
        <v>0</v>
      </c>
      <c r="P3791" t="s">
        <v>200</v>
      </c>
      <c r="Q3791">
        <v>57037</v>
      </c>
      <c r="R3791" t="s">
        <v>201</v>
      </c>
      <c r="S3791" t="s">
        <v>202</v>
      </c>
      <c r="T3791" t="s">
        <v>203</v>
      </c>
      <c r="U3791" t="s">
        <v>5660</v>
      </c>
      <c r="V3791" t="s">
        <v>5661</v>
      </c>
      <c r="W3791" t="s">
        <v>658</v>
      </c>
    </row>
    <row r="3792" spans="1:23" x14ac:dyDescent="0.25">
      <c r="A3792" s="15">
        <v>43419</v>
      </c>
      <c r="B3792" t="s">
        <v>213</v>
      </c>
      <c r="C3792" t="s">
        <v>211</v>
      </c>
      <c r="E3792" t="s">
        <v>195</v>
      </c>
      <c r="F3792">
        <v>98.77</v>
      </c>
      <c r="G3792">
        <v>98.77</v>
      </c>
      <c r="H3792" t="s">
        <v>196</v>
      </c>
      <c r="I3792" t="s">
        <v>197</v>
      </c>
      <c r="J3792">
        <v>98.77</v>
      </c>
      <c r="K3792">
        <v>98.77</v>
      </c>
      <c r="L3792" t="s">
        <v>213</v>
      </c>
      <c r="M3792" t="s">
        <v>198</v>
      </c>
      <c r="N3792" t="s">
        <v>1128</v>
      </c>
      <c r="O3792">
        <v>0</v>
      </c>
      <c r="P3792" t="s">
        <v>200</v>
      </c>
      <c r="Q3792">
        <v>57038</v>
      </c>
      <c r="R3792" t="s">
        <v>201</v>
      </c>
      <c r="S3792" t="s">
        <v>202</v>
      </c>
      <c r="T3792" t="s">
        <v>203</v>
      </c>
      <c r="U3792" t="s">
        <v>5662</v>
      </c>
      <c r="V3792" t="s">
        <v>5663</v>
      </c>
      <c r="W3792" t="s">
        <v>658</v>
      </c>
    </row>
    <row r="3793" spans="1:23" x14ac:dyDescent="0.25">
      <c r="A3793" s="15">
        <v>43419</v>
      </c>
      <c r="B3793" t="s">
        <v>1229</v>
      </c>
      <c r="C3793" t="s">
        <v>208</v>
      </c>
      <c r="E3793" t="s">
        <v>195</v>
      </c>
      <c r="F3793">
        <v>17.04</v>
      </c>
      <c r="G3793">
        <v>17.04</v>
      </c>
      <c r="H3793" t="s">
        <v>196</v>
      </c>
      <c r="I3793" t="s">
        <v>197</v>
      </c>
      <c r="J3793">
        <v>17.04</v>
      </c>
      <c r="K3793">
        <v>17.04</v>
      </c>
      <c r="L3793" t="s">
        <v>1229</v>
      </c>
      <c r="M3793" t="s">
        <v>198</v>
      </c>
      <c r="N3793" t="s">
        <v>199</v>
      </c>
      <c r="O3793">
        <v>0</v>
      </c>
      <c r="P3793" t="s">
        <v>200</v>
      </c>
      <c r="Q3793">
        <v>57467</v>
      </c>
      <c r="R3793" t="s">
        <v>201</v>
      </c>
      <c r="S3793" t="s">
        <v>202</v>
      </c>
      <c r="T3793" t="s">
        <v>203</v>
      </c>
      <c r="U3793" t="s">
        <v>5664</v>
      </c>
      <c r="V3793" t="s">
        <v>5665</v>
      </c>
      <c r="W3793" t="s">
        <v>658</v>
      </c>
    </row>
    <row r="3794" spans="1:23" x14ac:dyDescent="0.25">
      <c r="A3794" s="15">
        <v>43419</v>
      </c>
      <c r="B3794" t="s">
        <v>1229</v>
      </c>
      <c r="C3794" t="s">
        <v>194</v>
      </c>
      <c r="E3794" t="s">
        <v>195</v>
      </c>
      <c r="F3794">
        <v>20.440000000000001</v>
      </c>
      <c r="G3794">
        <v>20.440000000000001</v>
      </c>
      <c r="H3794" t="s">
        <v>196</v>
      </c>
      <c r="I3794" t="s">
        <v>197</v>
      </c>
      <c r="J3794">
        <v>20.440000000000001</v>
      </c>
      <c r="K3794">
        <v>20.440000000000001</v>
      </c>
      <c r="L3794" t="s">
        <v>1229</v>
      </c>
      <c r="M3794" t="s">
        <v>198</v>
      </c>
      <c r="N3794" t="s">
        <v>199</v>
      </c>
      <c r="O3794">
        <v>0</v>
      </c>
      <c r="P3794" t="s">
        <v>200</v>
      </c>
      <c r="Q3794">
        <v>57468</v>
      </c>
      <c r="R3794" t="s">
        <v>201</v>
      </c>
      <c r="S3794" t="s">
        <v>202</v>
      </c>
      <c r="T3794" t="s">
        <v>203</v>
      </c>
      <c r="U3794" t="s">
        <v>5664</v>
      </c>
      <c r="V3794" t="s">
        <v>5666</v>
      </c>
      <c r="W3794" t="s">
        <v>658</v>
      </c>
    </row>
    <row r="3795" spans="1:23" x14ac:dyDescent="0.25">
      <c r="A3795" s="15">
        <v>43419</v>
      </c>
      <c r="B3795" t="s">
        <v>1229</v>
      </c>
      <c r="C3795" t="s">
        <v>211</v>
      </c>
      <c r="E3795" t="s">
        <v>195</v>
      </c>
      <c r="F3795">
        <v>17.04</v>
      </c>
      <c r="G3795">
        <v>17.04</v>
      </c>
      <c r="H3795" t="s">
        <v>196</v>
      </c>
      <c r="I3795" t="s">
        <v>197</v>
      </c>
      <c r="J3795">
        <v>17.04</v>
      </c>
      <c r="K3795">
        <v>17.04</v>
      </c>
      <c r="L3795" t="s">
        <v>1229</v>
      </c>
      <c r="M3795" t="s">
        <v>198</v>
      </c>
      <c r="N3795" t="s">
        <v>199</v>
      </c>
      <c r="O3795">
        <v>0</v>
      </c>
      <c r="P3795" t="s">
        <v>200</v>
      </c>
      <c r="Q3795">
        <v>57467</v>
      </c>
      <c r="R3795" t="s">
        <v>201</v>
      </c>
      <c r="S3795" t="s">
        <v>202</v>
      </c>
      <c r="T3795" t="s">
        <v>203</v>
      </c>
      <c r="U3795" t="s">
        <v>5664</v>
      </c>
      <c r="V3795" t="s">
        <v>5665</v>
      </c>
      <c r="W3795" t="s">
        <v>658</v>
      </c>
    </row>
    <row r="3796" spans="1:23" x14ac:dyDescent="0.25">
      <c r="A3796" s="15">
        <v>43419</v>
      </c>
      <c r="B3796" t="s">
        <v>1229</v>
      </c>
      <c r="C3796" t="s">
        <v>212</v>
      </c>
      <c r="E3796" t="s">
        <v>195</v>
      </c>
      <c r="F3796">
        <v>17.04</v>
      </c>
      <c r="G3796">
        <v>17.04</v>
      </c>
      <c r="H3796" t="s">
        <v>196</v>
      </c>
      <c r="I3796" t="s">
        <v>197</v>
      </c>
      <c r="J3796">
        <v>17.04</v>
      </c>
      <c r="K3796">
        <v>17.04</v>
      </c>
      <c r="L3796" t="s">
        <v>1229</v>
      </c>
      <c r="M3796" t="s">
        <v>198</v>
      </c>
      <c r="N3796" t="s">
        <v>199</v>
      </c>
      <c r="O3796">
        <v>0</v>
      </c>
      <c r="P3796" t="s">
        <v>200</v>
      </c>
      <c r="Q3796">
        <v>57467</v>
      </c>
      <c r="R3796" t="s">
        <v>201</v>
      </c>
      <c r="S3796" t="s">
        <v>202</v>
      </c>
      <c r="T3796" t="s">
        <v>203</v>
      </c>
      <c r="U3796" t="s">
        <v>5664</v>
      </c>
      <c r="V3796" t="s">
        <v>5665</v>
      </c>
      <c r="W3796" t="s">
        <v>658</v>
      </c>
    </row>
    <row r="3797" spans="1:23" x14ac:dyDescent="0.25">
      <c r="A3797" s="15">
        <v>43419</v>
      </c>
      <c r="B3797" t="s">
        <v>1229</v>
      </c>
      <c r="C3797" t="s">
        <v>207</v>
      </c>
      <c r="E3797" t="s">
        <v>195</v>
      </c>
      <c r="F3797">
        <v>20.440000000000001</v>
      </c>
      <c r="G3797">
        <v>20.440000000000001</v>
      </c>
      <c r="H3797" t="s">
        <v>196</v>
      </c>
      <c r="I3797" t="s">
        <v>197</v>
      </c>
      <c r="J3797">
        <v>20.440000000000001</v>
      </c>
      <c r="K3797">
        <v>20.440000000000001</v>
      </c>
      <c r="L3797" t="s">
        <v>1229</v>
      </c>
      <c r="M3797" t="s">
        <v>198</v>
      </c>
      <c r="N3797" t="s">
        <v>199</v>
      </c>
      <c r="O3797">
        <v>0</v>
      </c>
      <c r="P3797" t="s">
        <v>200</v>
      </c>
      <c r="Q3797">
        <v>57468</v>
      </c>
      <c r="R3797" t="s">
        <v>201</v>
      </c>
      <c r="S3797" t="s">
        <v>202</v>
      </c>
      <c r="T3797" t="s">
        <v>203</v>
      </c>
      <c r="U3797" t="s">
        <v>5664</v>
      </c>
      <c r="V3797" t="s">
        <v>5666</v>
      </c>
      <c r="W3797" t="s">
        <v>658</v>
      </c>
    </row>
    <row r="3798" spans="1:23" x14ac:dyDescent="0.25">
      <c r="A3798" s="15">
        <v>43419</v>
      </c>
      <c r="B3798" t="s">
        <v>755</v>
      </c>
      <c r="C3798" t="s">
        <v>207</v>
      </c>
      <c r="E3798" t="s">
        <v>195</v>
      </c>
      <c r="F3798">
        <v>830.07</v>
      </c>
      <c r="G3798">
        <v>830.07</v>
      </c>
      <c r="H3798" t="s">
        <v>196</v>
      </c>
      <c r="I3798" t="s">
        <v>197</v>
      </c>
      <c r="J3798">
        <v>830.07</v>
      </c>
      <c r="K3798">
        <v>830.07</v>
      </c>
      <c r="L3798" t="s">
        <v>755</v>
      </c>
      <c r="M3798" t="s">
        <v>198</v>
      </c>
      <c r="N3798" t="s">
        <v>316</v>
      </c>
      <c r="O3798">
        <v>0</v>
      </c>
      <c r="P3798" t="s">
        <v>200</v>
      </c>
      <c r="Q3798">
        <v>57539</v>
      </c>
      <c r="R3798" t="s">
        <v>201</v>
      </c>
      <c r="S3798" t="s">
        <v>202</v>
      </c>
      <c r="T3798" t="s">
        <v>203</v>
      </c>
      <c r="U3798" t="s">
        <v>5667</v>
      </c>
      <c r="V3798" t="s">
        <v>5668</v>
      </c>
      <c r="W3798" t="s">
        <v>658</v>
      </c>
    </row>
    <row r="3799" spans="1:23" x14ac:dyDescent="0.25">
      <c r="A3799" s="15">
        <v>43419</v>
      </c>
      <c r="B3799" t="s">
        <v>755</v>
      </c>
      <c r="C3799" t="s">
        <v>194</v>
      </c>
      <c r="E3799" t="s">
        <v>195</v>
      </c>
      <c r="F3799">
        <v>3832.75</v>
      </c>
      <c r="G3799">
        <v>3832.75</v>
      </c>
      <c r="H3799" t="s">
        <v>196</v>
      </c>
      <c r="I3799" t="s">
        <v>197</v>
      </c>
      <c r="J3799">
        <v>3832.75</v>
      </c>
      <c r="K3799">
        <v>3832.75</v>
      </c>
      <c r="L3799" t="s">
        <v>755</v>
      </c>
      <c r="M3799" t="s">
        <v>198</v>
      </c>
      <c r="N3799" t="s">
        <v>316</v>
      </c>
      <c r="O3799">
        <v>0</v>
      </c>
      <c r="P3799" t="s">
        <v>200</v>
      </c>
      <c r="Q3799">
        <v>57539</v>
      </c>
      <c r="R3799" t="s">
        <v>201</v>
      </c>
      <c r="S3799" t="s">
        <v>202</v>
      </c>
      <c r="T3799" t="s">
        <v>203</v>
      </c>
      <c r="U3799" t="s">
        <v>5667</v>
      </c>
      <c r="V3799" t="s">
        <v>5668</v>
      </c>
      <c r="W3799" t="s">
        <v>658</v>
      </c>
    </row>
    <row r="3800" spans="1:23" x14ac:dyDescent="0.25">
      <c r="A3800" s="15">
        <v>43419</v>
      </c>
      <c r="B3800" t="s">
        <v>544</v>
      </c>
      <c r="C3800" t="s">
        <v>194</v>
      </c>
      <c r="E3800" t="s">
        <v>195</v>
      </c>
      <c r="F3800">
        <v>81.19</v>
      </c>
      <c r="G3800">
        <v>81.19</v>
      </c>
      <c r="H3800" t="s">
        <v>196</v>
      </c>
      <c r="I3800" t="s">
        <v>197</v>
      </c>
      <c r="J3800">
        <v>81.19</v>
      </c>
      <c r="K3800">
        <v>81.19</v>
      </c>
      <c r="L3800" t="s">
        <v>544</v>
      </c>
      <c r="M3800" t="s">
        <v>198</v>
      </c>
      <c r="N3800" t="s">
        <v>199</v>
      </c>
      <c r="O3800">
        <v>0</v>
      </c>
      <c r="P3800" t="s">
        <v>200</v>
      </c>
      <c r="Q3800">
        <v>57546</v>
      </c>
      <c r="R3800" t="s">
        <v>201</v>
      </c>
      <c r="S3800" t="s">
        <v>202</v>
      </c>
      <c r="T3800" t="s">
        <v>203</v>
      </c>
      <c r="U3800" t="s">
        <v>5669</v>
      </c>
      <c r="V3800" t="s">
        <v>5670</v>
      </c>
      <c r="W3800" t="s">
        <v>658</v>
      </c>
    </row>
    <row r="3801" spans="1:23" x14ac:dyDescent="0.25">
      <c r="A3801" s="15">
        <v>43420</v>
      </c>
      <c r="B3801" t="s">
        <v>544</v>
      </c>
      <c r="C3801" t="s">
        <v>211</v>
      </c>
      <c r="E3801" t="s">
        <v>195</v>
      </c>
      <c r="F3801">
        <v>15.8</v>
      </c>
      <c r="G3801">
        <v>15.8</v>
      </c>
      <c r="H3801" t="s">
        <v>196</v>
      </c>
      <c r="I3801" t="s">
        <v>197</v>
      </c>
      <c r="J3801">
        <v>15.8</v>
      </c>
      <c r="K3801">
        <v>15.8</v>
      </c>
      <c r="L3801" t="s">
        <v>544</v>
      </c>
      <c r="M3801" t="s">
        <v>198</v>
      </c>
      <c r="N3801" t="s">
        <v>199</v>
      </c>
      <c r="O3801">
        <v>0</v>
      </c>
      <c r="P3801" t="s">
        <v>200</v>
      </c>
      <c r="Q3801">
        <v>57462</v>
      </c>
      <c r="R3801" t="s">
        <v>201</v>
      </c>
      <c r="S3801" t="s">
        <v>202</v>
      </c>
      <c r="T3801" t="s">
        <v>203</v>
      </c>
      <c r="U3801" t="s">
        <v>5671</v>
      </c>
      <c r="V3801" t="s">
        <v>5672</v>
      </c>
      <c r="W3801" t="s">
        <v>658</v>
      </c>
    </row>
    <row r="3802" spans="1:23" x14ac:dyDescent="0.25">
      <c r="A3802" s="15">
        <v>43420</v>
      </c>
      <c r="B3802" t="s">
        <v>544</v>
      </c>
      <c r="C3802" t="s">
        <v>208</v>
      </c>
      <c r="E3802" t="s">
        <v>195</v>
      </c>
      <c r="F3802">
        <v>15.8</v>
      </c>
      <c r="G3802">
        <v>15.8</v>
      </c>
      <c r="H3802" t="s">
        <v>196</v>
      </c>
      <c r="I3802" t="s">
        <v>197</v>
      </c>
      <c r="J3802">
        <v>15.8</v>
      </c>
      <c r="K3802">
        <v>15.8</v>
      </c>
      <c r="L3802" t="s">
        <v>544</v>
      </c>
      <c r="M3802" t="s">
        <v>198</v>
      </c>
      <c r="N3802" t="s">
        <v>199</v>
      </c>
      <c r="O3802">
        <v>0</v>
      </c>
      <c r="P3802" t="s">
        <v>200</v>
      </c>
      <c r="Q3802">
        <v>57462</v>
      </c>
      <c r="R3802" t="s">
        <v>201</v>
      </c>
      <c r="S3802" t="s">
        <v>202</v>
      </c>
      <c r="T3802" t="s">
        <v>203</v>
      </c>
      <c r="U3802" t="s">
        <v>5671</v>
      </c>
      <c r="V3802" t="s">
        <v>5672</v>
      </c>
      <c r="W3802" t="s">
        <v>658</v>
      </c>
    </row>
    <row r="3803" spans="1:23" x14ac:dyDescent="0.25">
      <c r="A3803" s="15">
        <v>43420</v>
      </c>
      <c r="B3803" t="s">
        <v>225</v>
      </c>
      <c r="C3803" t="s">
        <v>194</v>
      </c>
      <c r="E3803" t="s">
        <v>195</v>
      </c>
      <c r="F3803">
        <v>511.72</v>
      </c>
      <c r="G3803">
        <v>511.72</v>
      </c>
      <c r="H3803" t="s">
        <v>196</v>
      </c>
      <c r="I3803" t="s">
        <v>197</v>
      </c>
      <c r="J3803">
        <v>511.72</v>
      </c>
      <c r="K3803">
        <v>511.72</v>
      </c>
      <c r="L3803" t="s">
        <v>225</v>
      </c>
      <c r="M3803" t="s">
        <v>198</v>
      </c>
      <c r="N3803" t="s">
        <v>199</v>
      </c>
      <c r="O3803">
        <v>0</v>
      </c>
      <c r="P3803" t="s">
        <v>200</v>
      </c>
      <c r="Q3803">
        <v>57511</v>
      </c>
      <c r="R3803" t="s">
        <v>201</v>
      </c>
      <c r="S3803" t="s">
        <v>202</v>
      </c>
      <c r="T3803" t="s">
        <v>203</v>
      </c>
      <c r="U3803" t="s">
        <v>5673</v>
      </c>
      <c r="V3803" t="s">
        <v>5674</v>
      </c>
      <c r="W3803" t="s">
        <v>658</v>
      </c>
    </row>
    <row r="3804" spans="1:23" x14ac:dyDescent="0.25">
      <c r="A3804" s="15">
        <v>43420</v>
      </c>
      <c r="B3804" t="s">
        <v>225</v>
      </c>
      <c r="C3804" t="s">
        <v>194</v>
      </c>
      <c r="E3804" t="s">
        <v>195</v>
      </c>
      <c r="F3804">
        <v>283.5</v>
      </c>
      <c r="G3804">
        <v>283.5</v>
      </c>
      <c r="H3804" t="s">
        <v>196</v>
      </c>
      <c r="I3804" t="s">
        <v>197</v>
      </c>
      <c r="J3804">
        <v>283.5</v>
      </c>
      <c r="K3804">
        <v>283.5</v>
      </c>
      <c r="L3804" t="s">
        <v>225</v>
      </c>
      <c r="M3804" t="s">
        <v>198</v>
      </c>
      <c r="N3804" t="s">
        <v>199</v>
      </c>
      <c r="O3804">
        <v>0</v>
      </c>
      <c r="P3804" t="s">
        <v>200</v>
      </c>
      <c r="Q3804">
        <v>57513</v>
      </c>
      <c r="R3804" t="s">
        <v>201</v>
      </c>
      <c r="S3804" t="s">
        <v>202</v>
      </c>
      <c r="T3804" t="s">
        <v>203</v>
      </c>
      <c r="U3804" t="s">
        <v>5675</v>
      </c>
      <c r="V3804" t="s">
        <v>5676</v>
      </c>
      <c r="W3804" t="s">
        <v>658</v>
      </c>
    </row>
    <row r="3805" spans="1:23" x14ac:dyDescent="0.25">
      <c r="A3805" s="15">
        <v>43420</v>
      </c>
      <c r="B3805" t="s">
        <v>225</v>
      </c>
      <c r="C3805" t="s">
        <v>194</v>
      </c>
      <c r="E3805" t="s">
        <v>195</v>
      </c>
      <c r="F3805">
        <v>2140.65</v>
      </c>
      <c r="G3805">
        <v>2140.65</v>
      </c>
      <c r="H3805" t="s">
        <v>196</v>
      </c>
      <c r="I3805" t="s">
        <v>197</v>
      </c>
      <c r="J3805">
        <v>2140.65</v>
      </c>
      <c r="K3805">
        <v>2140.65</v>
      </c>
      <c r="L3805" t="s">
        <v>225</v>
      </c>
      <c r="M3805" t="s">
        <v>198</v>
      </c>
      <c r="N3805" t="s">
        <v>199</v>
      </c>
      <c r="O3805">
        <v>0</v>
      </c>
      <c r="P3805" t="s">
        <v>200</v>
      </c>
      <c r="Q3805">
        <v>57524</v>
      </c>
      <c r="R3805" t="s">
        <v>201</v>
      </c>
      <c r="S3805" t="s">
        <v>202</v>
      </c>
      <c r="T3805" t="s">
        <v>203</v>
      </c>
      <c r="U3805" t="s">
        <v>5677</v>
      </c>
      <c r="V3805" t="s">
        <v>5678</v>
      </c>
      <c r="W3805" t="s">
        <v>658</v>
      </c>
    </row>
    <row r="3806" spans="1:23" x14ac:dyDescent="0.25">
      <c r="A3806" s="15">
        <v>43420</v>
      </c>
      <c r="B3806" t="s">
        <v>193</v>
      </c>
      <c r="C3806" t="s">
        <v>208</v>
      </c>
      <c r="E3806" t="s">
        <v>195</v>
      </c>
      <c r="F3806">
        <v>210</v>
      </c>
      <c r="G3806">
        <v>210</v>
      </c>
      <c r="H3806" t="s">
        <v>196</v>
      </c>
      <c r="I3806" t="s">
        <v>197</v>
      </c>
      <c r="J3806">
        <v>210</v>
      </c>
      <c r="K3806">
        <v>210</v>
      </c>
      <c r="L3806" t="s">
        <v>193</v>
      </c>
      <c r="M3806" t="s">
        <v>198</v>
      </c>
      <c r="N3806" t="s">
        <v>199</v>
      </c>
      <c r="O3806">
        <v>0</v>
      </c>
      <c r="P3806" t="s">
        <v>200</v>
      </c>
      <c r="Q3806">
        <v>57554</v>
      </c>
      <c r="R3806" t="s">
        <v>201</v>
      </c>
      <c r="S3806" t="s">
        <v>202</v>
      </c>
      <c r="T3806" t="s">
        <v>203</v>
      </c>
      <c r="U3806" t="s">
        <v>5679</v>
      </c>
      <c r="V3806" t="s">
        <v>5680</v>
      </c>
      <c r="W3806" t="s">
        <v>658</v>
      </c>
    </row>
    <row r="3807" spans="1:23" x14ac:dyDescent="0.25">
      <c r="A3807" s="15">
        <v>43420</v>
      </c>
      <c r="B3807" t="s">
        <v>774</v>
      </c>
      <c r="C3807" t="s">
        <v>208</v>
      </c>
      <c r="E3807" t="s">
        <v>195</v>
      </c>
      <c r="F3807">
        <v>429.08</v>
      </c>
      <c r="G3807">
        <v>429.08</v>
      </c>
      <c r="H3807" t="s">
        <v>196</v>
      </c>
      <c r="I3807" t="s">
        <v>197</v>
      </c>
      <c r="J3807">
        <v>429.08</v>
      </c>
      <c r="K3807">
        <v>429.08</v>
      </c>
      <c r="L3807" t="s">
        <v>774</v>
      </c>
      <c r="M3807" t="s">
        <v>198</v>
      </c>
      <c r="N3807" t="s">
        <v>199</v>
      </c>
      <c r="O3807">
        <v>0</v>
      </c>
      <c r="P3807" t="s">
        <v>200</v>
      </c>
      <c r="Q3807">
        <v>57555</v>
      </c>
      <c r="R3807" t="s">
        <v>201</v>
      </c>
      <c r="S3807" t="s">
        <v>202</v>
      </c>
      <c r="T3807" t="s">
        <v>203</v>
      </c>
      <c r="U3807" t="s">
        <v>5679</v>
      </c>
      <c r="V3807" t="s">
        <v>5681</v>
      </c>
      <c r="W3807" t="s">
        <v>658</v>
      </c>
    </row>
    <row r="3808" spans="1:23" x14ac:dyDescent="0.25">
      <c r="A3808" s="15">
        <v>43421</v>
      </c>
      <c r="B3808" t="s">
        <v>285</v>
      </c>
      <c r="C3808" t="s">
        <v>212</v>
      </c>
      <c r="E3808" t="s">
        <v>195</v>
      </c>
      <c r="F3808">
        <v>3361.06</v>
      </c>
      <c r="G3808">
        <v>3361.06</v>
      </c>
      <c r="H3808" t="s">
        <v>196</v>
      </c>
      <c r="I3808" t="s">
        <v>197</v>
      </c>
      <c r="J3808">
        <v>3361.06</v>
      </c>
      <c r="K3808">
        <v>3361.06</v>
      </c>
      <c r="L3808" t="s">
        <v>285</v>
      </c>
      <c r="M3808" t="s">
        <v>198</v>
      </c>
      <c r="N3808" t="s">
        <v>199</v>
      </c>
      <c r="O3808">
        <v>0</v>
      </c>
      <c r="P3808" t="s">
        <v>200</v>
      </c>
      <c r="Q3808">
        <v>57569</v>
      </c>
      <c r="R3808" t="s">
        <v>201</v>
      </c>
      <c r="S3808" t="s">
        <v>202</v>
      </c>
      <c r="T3808" t="s">
        <v>203</v>
      </c>
      <c r="U3808" t="s">
        <v>5682</v>
      </c>
      <c r="V3808" t="s">
        <v>5683</v>
      </c>
      <c r="W3808" t="s">
        <v>658</v>
      </c>
    </row>
    <row r="3809" spans="1:23" x14ac:dyDescent="0.25">
      <c r="A3809" s="15">
        <v>43421</v>
      </c>
      <c r="B3809" t="s">
        <v>285</v>
      </c>
      <c r="C3809" t="s">
        <v>208</v>
      </c>
      <c r="E3809" t="s">
        <v>195</v>
      </c>
      <c r="F3809">
        <v>3579.18</v>
      </c>
      <c r="G3809">
        <v>3579.18</v>
      </c>
      <c r="H3809" t="s">
        <v>196</v>
      </c>
      <c r="I3809" t="s">
        <v>197</v>
      </c>
      <c r="J3809">
        <v>3579.18</v>
      </c>
      <c r="K3809">
        <v>3579.18</v>
      </c>
      <c r="L3809" t="s">
        <v>285</v>
      </c>
      <c r="M3809" t="s">
        <v>198</v>
      </c>
      <c r="N3809" t="s">
        <v>199</v>
      </c>
      <c r="O3809">
        <v>0</v>
      </c>
      <c r="P3809" t="s">
        <v>200</v>
      </c>
      <c r="Q3809">
        <v>57573</v>
      </c>
      <c r="R3809" t="s">
        <v>201</v>
      </c>
      <c r="S3809" t="s">
        <v>202</v>
      </c>
      <c r="T3809" t="s">
        <v>203</v>
      </c>
      <c r="U3809" t="s">
        <v>5684</v>
      </c>
      <c r="V3809" t="s">
        <v>5685</v>
      </c>
      <c r="W3809" t="s">
        <v>658</v>
      </c>
    </row>
    <row r="3810" spans="1:23" x14ac:dyDescent="0.25">
      <c r="A3810" s="15">
        <v>43421</v>
      </c>
      <c r="B3810" t="s">
        <v>285</v>
      </c>
      <c r="C3810" t="s">
        <v>211</v>
      </c>
      <c r="E3810" t="s">
        <v>195</v>
      </c>
      <c r="F3810">
        <v>1851.17</v>
      </c>
      <c r="G3810">
        <v>1851.17</v>
      </c>
      <c r="H3810" t="s">
        <v>196</v>
      </c>
      <c r="I3810" t="s">
        <v>197</v>
      </c>
      <c r="J3810">
        <v>1851.17</v>
      </c>
      <c r="K3810">
        <v>1851.17</v>
      </c>
      <c r="L3810" t="s">
        <v>285</v>
      </c>
      <c r="M3810" t="s">
        <v>198</v>
      </c>
      <c r="N3810" t="s">
        <v>199</v>
      </c>
      <c r="O3810">
        <v>0</v>
      </c>
      <c r="P3810" t="s">
        <v>200</v>
      </c>
      <c r="Q3810">
        <v>57574</v>
      </c>
      <c r="R3810" t="s">
        <v>201</v>
      </c>
      <c r="S3810" t="s">
        <v>202</v>
      </c>
      <c r="T3810" t="s">
        <v>203</v>
      </c>
      <c r="U3810" t="s">
        <v>5686</v>
      </c>
      <c r="V3810" t="s">
        <v>5687</v>
      </c>
      <c r="W3810" t="s">
        <v>658</v>
      </c>
    </row>
    <row r="3811" spans="1:23" x14ac:dyDescent="0.25">
      <c r="A3811" s="15">
        <v>43421</v>
      </c>
      <c r="B3811" t="s">
        <v>774</v>
      </c>
      <c r="C3811" t="s">
        <v>211</v>
      </c>
      <c r="E3811" t="s">
        <v>195</v>
      </c>
      <c r="F3811">
        <v>19.489999999999998</v>
      </c>
      <c r="G3811">
        <v>19.489999999999998</v>
      </c>
      <c r="H3811" t="s">
        <v>196</v>
      </c>
      <c r="I3811" t="s">
        <v>197</v>
      </c>
      <c r="J3811">
        <v>19.489999999999998</v>
      </c>
      <c r="K3811">
        <v>19.489999999999998</v>
      </c>
      <c r="L3811" t="s">
        <v>774</v>
      </c>
      <c r="M3811" t="s">
        <v>198</v>
      </c>
      <c r="N3811" t="s">
        <v>307</v>
      </c>
      <c r="O3811">
        <v>0</v>
      </c>
      <c r="P3811" t="s">
        <v>200</v>
      </c>
      <c r="Q3811">
        <v>58039</v>
      </c>
      <c r="R3811" t="s">
        <v>201</v>
      </c>
      <c r="S3811" t="s">
        <v>202</v>
      </c>
      <c r="T3811" t="s">
        <v>203</v>
      </c>
      <c r="U3811" t="s">
        <v>5688</v>
      </c>
      <c r="V3811" t="s">
        <v>5689</v>
      </c>
      <c r="W3811" t="s">
        <v>658</v>
      </c>
    </row>
    <row r="3812" spans="1:23" x14ac:dyDescent="0.25">
      <c r="A3812" s="15">
        <v>43421</v>
      </c>
      <c r="B3812" t="s">
        <v>774</v>
      </c>
      <c r="C3812" t="s">
        <v>211</v>
      </c>
      <c r="E3812" t="s">
        <v>195</v>
      </c>
      <c r="F3812">
        <v>19.54</v>
      </c>
      <c r="G3812">
        <v>19.54</v>
      </c>
      <c r="H3812" t="s">
        <v>196</v>
      </c>
      <c r="I3812" t="s">
        <v>197</v>
      </c>
      <c r="J3812">
        <v>19.54</v>
      </c>
      <c r="K3812">
        <v>19.54</v>
      </c>
      <c r="L3812" t="s">
        <v>774</v>
      </c>
      <c r="M3812" t="s">
        <v>198</v>
      </c>
      <c r="N3812" t="s">
        <v>307</v>
      </c>
      <c r="O3812">
        <v>0</v>
      </c>
      <c r="P3812" t="s">
        <v>200</v>
      </c>
      <c r="Q3812">
        <v>58040</v>
      </c>
      <c r="R3812" t="s">
        <v>201</v>
      </c>
      <c r="S3812" t="s">
        <v>202</v>
      </c>
      <c r="T3812" t="s">
        <v>203</v>
      </c>
      <c r="U3812" t="s">
        <v>5690</v>
      </c>
      <c r="V3812" t="s">
        <v>5691</v>
      </c>
      <c r="W3812" t="s">
        <v>658</v>
      </c>
    </row>
    <row r="3813" spans="1:23" x14ac:dyDescent="0.25">
      <c r="A3813" s="15">
        <v>43421</v>
      </c>
      <c r="B3813" t="s">
        <v>560</v>
      </c>
      <c r="C3813" t="s">
        <v>208</v>
      </c>
      <c r="E3813" t="s">
        <v>195</v>
      </c>
      <c r="F3813">
        <v>61.99</v>
      </c>
      <c r="G3813">
        <v>61.99</v>
      </c>
      <c r="H3813" t="s">
        <v>196</v>
      </c>
      <c r="I3813" t="s">
        <v>197</v>
      </c>
      <c r="J3813">
        <v>61.99</v>
      </c>
      <c r="K3813">
        <v>61.99</v>
      </c>
      <c r="L3813" t="s">
        <v>560</v>
      </c>
      <c r="M3813" t="s">
        <v>198</v>
      </c>
      <c r="N3813" t="s">
        <v>199</v>
      </c>
      <c r="O3813">
        <v>0</v>
      </c>
      <c r="P3813" t="s">
        <v>200</v>
      </c>
      <c r="Q3813">
        <v>57535</v>
      </c>
      <c r="R3813" t="s">
        <v>201</v>
      </c>
      <c r="S3813" t="s">
        <v>202</v>
      </c>
      <c r="T3813" t="s">
        <v>203</v>
      </c>
      <c r="U3813" t="s">
        <v>5692</v>
      </c>
      <c r="V3813" t="s">
        <v>5693</v>
      </c>
      <c r="W3813" t="s">
        <v>658</v>
      </c>
    </row>
    <row r="3814" spans="1:23" x14ac:dyDescent="0.25">
      <c r="A3814" s="15">
        <v>43423</v>
      </c>
      <c r="B3814" t="s">
        <v>5694</v>
      </c>
      <c r="C3814" t="s">
        <v>249</v>
      </c>
      <c r="E3814" t="s">
        <v>195</v>
      </c>
      <c r="F3814">
        <v>244.28</v>
      </c>
      <c r="G3814">
        <v>244.28</v>
      </c>
      <c r="H3814" t="s">
        <v>196</v>
      </c>
      <c r="I3814" t="s">
        <v>197</v>
      </c>
      <c r="J3814">
        <v>244.28</v>
      </c>
      <c r="K3814">
        <v>244.28</v>
      </c>
      <c r="L3814" t="s">
        <v>5694</v>
      </c>
      <c r="M3814" t="s">
        <v>198</v>
      </c>
      <c r="N3814" t="s">
        <v>199</v>
      </c>
      <c r="O3814">
        <v>0</v>
      </c>
      <c r="P3814" t="s">
        <v>200</v>
      </c>
      <c r="Q3814">
        <v>57466</v>
      </c>
      <c r="R3814" t="s">
        <v>201</v>
      </c>
      <c r="S3814" t="s">
        <v>202</v>
      </c>
      <c r="T3814" t="s">
        <v>203</v>
      </c>
      <c r="U3814" t="s">
        <v>5695</v>
      </c>
      <c r="V3814" t="s">
        <v>5696</v>
      </c>
      <c r="W3814" t="s">
        <v>658</v>
      </c>
    </row>
    <row r="3815" spans="1:23" x14ac:dyDescent="0.25">
      <c r="A3815" s="15">
        <v>43423</v>
      </c>
      <c r="B3815" t="s">
        <v>225</v>
      </c>
      <c r="C3815" t="s">
        <v>194</v>
      </c>
      <c r="E3815" t="s">
        <v>195</v>
      </c>
      <c r="F3815">
        <v>710.7</v>
      </c>
      <c r="G3815">
        <v>710.7</v>
      </c>
      <c r="H3815" t="s">
        <v>196</v>
      </c>
      <c r="I3815" t="s">
        <v>197</v>
      </c>
      <c r="J3815">
        <v>710.7</v>
      </c>
      <c r="K3815">
        <v>710.7</v>
      </c>
      <c r="L3815" t="s">
        <v>225</v>
      </c>
      <c r="M3815" t="s">
        <v>198</v>
      </c>
      <c r="N3815" t="s">
        <v>199</v>
      </c>
      <c r="O3815">
        <v>0</v>
      </c>
      <c r="P3815" t="s">
        <v>200</v>
      </c>
      <c r="Q3815">
        <v>57525</v>
      </c>
      <c r="R3815" t="s">
        <v>201</v>
      </c>
      <c r="S3815" t="s">
        <v>202</v>
      </c>
      <c r="T3815" t="s">
        <v>203</v>
      </c>
      <c r="U3815" t="s">
        <v>5697</v>
      </c>
      <c r="V3815" t="s">
        <v>5698</v>
      </c>
      <c r="W3815" t="s">
        <v>658</v>
      </c>
    </row>
    <row r="3816" spans="1:23" x14ac:dyDescent="0.25">
      <c r="A3816" s="15">
        <v>43423</v>
      </c>
      <c r="B3816" t="s">
        <v>225</v>
      </c>
      <c r="C3816" t="s">
        <v>194</v>
      </c>
      <c r="E3816" t="s">
        <v>195</v>
      </c>
      <c r="F3816">
        <v>121.2</v>
      </c>
      <c r="G3816">
        <v>121.2</v>
      </c>
      <c r="H3816" t="s">
        <v>196</v>
      </c>
      <c r="I3816" t="s">
        <v>197</v>
      </c>
      <c r="J3816">
        <v>121.2</v>
      </c>
      <c r="K3816">
        <v>121.2</v>
      </c>
      <c r="L3816" t="s">
        <v>225</v>
      </c>
      <c r="M3816" t="s">
        <v>198</v>
      </c>
      <c r="N3816" t="s">
        <v>199</v>
      </c>
      <c r="O3816">
        <v>0</v>
      </c>
      <c r="P3816" t="s">
        <v>200</v>
      </c>
      <c r="Q3816">
        <v>57547</v>
      </c>
      <c r="R3816" t="s">
        <v>201</v>
      </c>
      <c r="S3816" t="s">
        <v>202</v>
      </c>
      <c r="T3816" t="s">
        <v>203</v>
      </c>
      <c r="U3816" t="s">
        <v>5699</v>
      </c>
      <c r="V3816" t="s">
        <v>5700</v>
      </c>
      <c r="W3816" t="s">
        <v>658</v>
      </c>
    </row>
    <row r="3817" spans="1:23" x14ac:dyDescent="0.25">
      <c r="A3817" s="15">
        <v>43424</v>
      </c>
      <c r="B3817" t="s">
        <v>5701</v>
      </c>
      <c r="C3817" t="s">
        <v>208</v>
      </c>
      <c r="E3817" t="s">
        <v>195</v>
      </c>
      <c r="F3817">
        <v>262.14</v>
      </c>
      <c r="G3817">
        <v>262.14</v>
      </c>
      <c r="H3817" t="s">
        <v>196</v>
      </c>
      <c r="I3817" t="s">
        <v>197</v>
      </c>
      <c r="J3817">
        <v>262.14</v>
      </c>
      <c r="K3817">
        <v>262.14</v>
      </c>
      <c r="L3817" t="s">
        <v>5701</v>
      </c>
      <c r="M3817" t="s">
        <v>198</v>
      </c>
      <c r="N3817" t="s">
        <v>199</v>
      </c>
      <c r="O3817">
        <v>0</v>
      </c>
      <c r="P3817" t="s">
        <v>200</v>
      </c>
      <c r="Q3817">
        <v>57531</v>
      </c>
      <c r="R3817" t="s">
        <v>201</v>
      </c>
      <c r="S3817" t="s">
        <v>202</v>
      </c>
      <c r="T3817" t="s">
        <v>203</v>
      </c>
      <c r="U3817" t="s">
        <v>5702</v>
      </c>
      <c r="V3817" t="s">
        <v>5703</v>
      </c>
      <c r="W3817" t="s">
        <v>658</v>
      </c>
    </row>
    <row r="3818" spans="1:23" x14ac:dyDescent="0.25">
      <c r="A3818" s="15">
        <v>43424</v>
      </c>
      <c r="B3818" t="s">
        <v>5701</v>
      </c>
      <c r="C3818" t="s">
        <v>208</v>
      </c>
      <c r="E3818" t="s">
        <v>195</v>
      </c>
      <c r="F3818">
        <v>2.88</v>
      </c>
      <c r="G3818">
        <v>2.88</v>
      </c>
      <c r="H3818" t="s">
        <v>196</v>
      </c>
      <c r="I3818" t="s">
        <v>197</v>
      </c>
      <c r="J3818">
        <v>2.88</v>
      </c>
      <c r="K3818">
        <v>2.88</v>
      </c>
      <c r="L3818" t="s">
        <v>5701</v>
      </c>
      <c r="M3818" t="s">
        <v>198</v>
      </c>
      <c r="N3818" t="s">
        <v>199</v>
      </c>
      <c r="O3818">
        <v>0</v>
      </c>
      <c r="P3818" t="s">
        <v>200</v>
      </c>
      <c r="Q3818">
        <v>57532</v>
      </c>
      <c r="R3818" t="s">
        <v>201</v>
      </c>
      <c r="S3818" t="s">
        <v>202</v>
      </c>
      <c r="T3818" t="s">
        <v>203</v>
      </c>
      <c r="U3818" t="s">
        <v>5702</v>
      </c>
      <c r="V3818" t="s">
        <v>5704</v>
      </c>
      <c r="W3818" t="s">
        <v>658</v>
      </c>
    </row>
    <row r="3819" spans="1:23" x14ac:dyDescent="0.25">
      <c r="A3819" s="15">
        <v>43424</v>
      </c>
      <c r="B3819" t="s">
        <v>5701</v>
      </c>
      <c r="C3819" t="s">
        <v>208</v>
      </c>
      <c r="E3819" t="s">
        <v>195</v>
      </c>
      <c r="F3819">
        <v>82.08</v>
      </c>
      <c r="G3819">
        <v>82.08</v>
      </c>
      <c r="H3819" t="s">
        <v>196</v>
      </c>
      <c r="I3819" t="s">
        <v>197</v>
      </c>
      <c r="J3819">
        <v>82.08</v>
      </c>
      <c r="K3819">
        <v>82.08</v>
      </c>
      <c r="L3819" t="s">
        <v>5701</v>
      </c>
      <c r="M3819" t="s">
        <v>198</v>
      </c>
      <c r="N3819" t="s">
        <v>199</v>
      </c>
      <c r="O3819">
        <v>0</v>
      </c>
      <c r="P3819" t="s">
        <v>200</v>
      </c>
      <c r="Q3819">
        <v>57533</v>
      </c>
      <c r="R3819" t="s">
        <v>201</v>
      </c>
      <c r="S3819" t="s">
        <v>202</v>
      </c>
      <c r="T3819" t="s">
        <v>203</v>
      </c>
      <c r="U3819" t="s">
        <v>5705</v>
      </c>
      <c r="V3819" t="s">
        <v>5706</v>
      </c>
      <c r="W3819" t="s">
        <v>658</v>
      </c>
    </row>
    <row r="3820" spans="1:23" x14ac:dyDescent="0.25">
      <c r="A3820" s="15">
        <v>43424</v>
      </c>
      <c r="B3820" t="s">
        <v>5701</v>
      </c>
      <c r="C3820" t="s">
        <v>208</v>
      </c>
      <c r="E3820" t="s">
        <v>195</v>
      </c>
      <c r="F3820">
        <v>82.07</v>
      </c>
      <c r="G3820">
        <v>82.07</v>
      </c>
      <c r="H3820" t="s">
        <v>196</v>
      </c>
      <c r="I3820" t="s">
        <v>197</v>
      </c>
      <c r="J3820">
        <v>82.07</v>
      </c>
      <c r="K3820">
        <v>82.07</v>
      </c>
      <c r="L3820" t="s">
        <v>5701</v>
      </c>
      <c r="M3820" t="s">
        <v>198</v>
      </c>
      <c r="N3820" t="s">
        <v>199</v>
      </c>
      <c r="O3820">
        <v>0</v>
      </c>
      <c r="P3820" t="s">
        <v>200</v>
      </c>
      <c r="Q3820">
        <v>57534</v>
      </c>
      <c r="R3820" t="s">
        <v>201</v>
      </c>
      <c r="S3820" t="s">
        <v>202</v>
      </c>
      <c r="T3820" t="s">
        <v>203</v>
      </c>
      <c r="U3820" t="s">
        <v>5705</v>
      </c>
      <c r="V3820" t="s">
        <v>5707</v>
      </c>
      <c r="W3820" t="s">
        <v>658</v>
      </c>
    </row>
    <row r="3821" spans="1:23" x14ac:dyDescent="0.25">
      <c r="A3821" s="15">
        <v>43424</v>
      </c>
      <c r="B3821" t="s">
        <v>285</v>
      </c>
      <c r="C3821" t="s">
        <v>212</v>
      </c>
      <c r="E3821" t="s">
        <v>195</v>
      </c>
      <c r="F3821">
        <v>607.05999999999995</v>
      </c>
      <c r="G3821">
        <v>607.05999999999995</v>
      </c>
      <c r="H3821" t="s">
        <v>196</v>
      </c>
      <c r="I3821" t="s">
        <v>197</v>
      </c>
      <c r="J3821">
        <v>607.05999999999995</v>
      </c>
      <c r="K3821">
        <v>607.05999999999995</v>
      </c>
      <c r="L3821" t="s">
        <v>285</v>
      </c>
      <c r="M3821" t="s">
        <v>198</v>
      </c>
      <c r="N3821" t="s">
        <v>199</v>
      </c>
      <c r="O3821">
        <v>0</v>
      </c>
      <c r="P3821" t="s">
        <v>200</v>
      </c>
      <c r="Q3821">
        <v>57567</v>
      </c>
      <c r="R3821" t="s">
        <v>201</v>
      </c>
      <c r="S3821" t="s">
        <v>202</v>
      </c>
      <c r="T3821" t="s">
        <v>203</v>
      </c>
      <c r="U3821" t="s">
        <v>5708</v>
      </c>
      <c r="V3821" t="s">
        <v>5709</v>
      </c>
      <c r="W3821" t="s">
        <v>658</v>
      </c>
    </row>
    <row r="3822" spans="1:23" x14ac:dyDescent="0.25">
      <c r="A3822" s="15">
        <v>43424</v>
      </c>
      <c r="B3822" t="s">
        <v>285</v>
      </c>
      <c r="C3822" t="s">
        <v>208</v>
      </c>
      <c r="E3822" t="s">
        <v>195</v>
      </c>
      <c r="F3822">
        <v>120.2</v>
      </c>
      <c r="G3822">
        <v>120.2</v>
      </c>
      <c r="H3822" t="s">
        <v>196</v>
      </c>
      <c r="I3822" t="s">
        <v>197</v>
      </c>
      <c r="J3822">
        <v>120.2</v>
      </c>
      <c r="K3822">
        <v>120.2</v>
      </c>
      <c r="L3822" t="s">
        <v>285</v>
      </c>
      <c r="M3822" t="s">
        <v>198</v>
      </c>
      <c r="N3822" t="s">
        <v>199</v>
      </c>
      <c r="O3822">
        <v>0</v>
      </c>
      <c r="P3822" t="s">
        <v>200</v>
      </c>
      <c r="Q3822">
        <v>57572</v>
      </c>
      <c r="R3822" t="s">
        <v>201</v>
      </c>
      <c r="S3822" t="s">
        <v>202</v>
      </c>
      <c r="T3822" t="s">
        <v>203</v>
      </c>
      <c r="U3822" t="s">
        <v>5710</v>
      </c>
      <c r="V3822" t="s">
        <v>5711</v>
      </c>
      <c r="W3822" t="s">
        <v>658</v>
      </c>
    </row>
    <row r="3823" spans="1:23" x14ac:dyDescent="0.25">
      <c r="A3823" s="15">
        <v>43425</v>
      </c>
      <c r="B3823" t="s">
        <v>213</v>
      </c>
      <c r="C3823" t="s">
        <v>208</v>
      </c>
      <c r="E3823" t="s">
        <v>195</v>
      </c>
      <c r="F3823">
        <v>205.85</v>
      </c>
      <c r="G3823">
        <v>205.85</v>
      </c>
      <c r="H3823" t="s">
        <v>196</v>
      </c>
      <c r="I3823" t="s">
        <v>197</v>
      </c>
      <c r="J3823">
        <v>205.85</v>
      </c>
      <c r="K3823">
        <v>205.85</v>
      </c>
      <c r="L3823" t="s">
        <v>213</v>
      </c>
      <c r="M3823" t="s">
        <v>198</v>
      </c>
      <c r="N3823" t="s">
        <v>1128</v>
      </c>
      <c r="O3823">
        <v>0</v>
      </c>
      <c r="P3823" t="s">
        <v>200</v>
      </c>
      <c r="Q3823">
        <v>57473</v>
      </c>
      <c r="R3823" t="s">
        <v>201</v>
      </c>
      <c r="S3823" t="s">
        <v>202</v>
      </c>
      <c r="T3823" t="s">
        <v>203</v>
      </c>
      <c r="U3823" t="s">
        <v>5712</v>
      </c>
      <c r="V3823" t="s">
        <v>5713</v>
      </c>
      <c r="W3823" t="s">
        <v>658</v>
      </c>
    </row>
    <row r="3824" spans="1:23" x14ac:dyDescent="0.25">
      <c r="A3824" s="15">
        <v>43425</v>
      </c>
      <c r="B3824" t="s">
        <v>5714</v>
      </c>
      <c r="C3824" t="s">
        <v>208</v>
      </c>
      <c r="E3824" t="s">
        <v>195</v>
      </c>
      <c r="F3824">
        <v>1494</v>
      </c>
      <c r="G3824">
        <v>1494</v>
      </c>
      <c r="H3824" t="s">
        <v>196</v>
      </c>
      <c r="I3824" t="s">
        <v>197</v>
      </c>
      <c r="J3824">
        <v>1494</v>
      </c>
      <c r="K3824">
        <v>1494</v>
      </c>
      <c r="L3824" t="s">
        <v>5714</v>
      </c>
      <c r="M3824" t="s">
        <v>198</v>
      </c>
      <c r="N3824" t="s">
        <v>316</v>
      </c>
      <c r="O3824">
        <v>0</v>
      </c>
      <c r="P3824" t="s">
        <v>200</v>
      </c>
      <c r="Q3824">
        <v>57500</v>
      </c>
      <c r="R3824" t="s">
        <v>201</v>
      </c>
      <c r="S3824" t="s">
        <v>202</v>
      </c>
      <c r="T3824" t="s">
        <v>203</v>
      </c>
      <c r="U3824" t="s">
        <v>5715</v>
      </c>
      <c r="V3824" t="s">
        <v>5716</v>
      </c>
      <c r="W3824" t="s">
        <v>658</v>
      </c>
    </row>
    <row r="3825" spans="1:23" x14ac:dyDescent="0.25">
      <c r="A3825" s="15">
        <v>43425</v>
      </c>
      <c r="B3825" t="s">
        <v>5714</v>
      </c>
      <c r="C3825" t="s">
        <v>211</v>
      </c>
      <c r="E3825" t="s">
        <v>195</v>
      </c>
      <c r="F3825">
        <v>670</v>
      </c>
      <c r="G3825">
        <v>670</v>
      </c>
      <c r="H3825" t="s">
        <v>196</v>
      </c>
      <c r="I3825" t="s">
        <v>197</v>
      </c>
      <c r="J3825">
        <v>670</v>
      </c>
      <c r="K3825">
        <v>670</v>
      </c>
      <c r="L3825" t="s">
        <v>5714</v>
      </c>
      <c r="M3825" t="s">
        <v>198</v>
      </c>
      <c r="N3825" t="s">
        <v>316</v>
      </c>
      <c r="O3825">
        <v>0</v>
      </c>
      <c r="P3825" t="s">
        <v>200</v>
      </c>
      <c r="Q3825">
        <v>57501</v>
      </c>
      <c r="R3825" t="s">
        <v>201</v>
      </c>
      <c r="S3825" t="s">
        <v>202</v>
      </c>
      <c r="T3825" t="s">
        <v>203</v>
      </c>
      <c r="U3825" t="s">
        <v>5717</v>
      </c>
      <c r="V3825" t="s">
        <v>5718</v>
      </c>
      <c r="W3825" t="s">
        <v>658</v>
      </c>
    </row>
    <row r="3826" spans="1:23" x14ac:dyDescent="0.25">
      <c r="A3826" s="15">
        <v>43425</v>
      </c>
      <c r="B3826" t="s">
        <v>5714</v>
      </c>
      <c r="C3826" t="s">
        <v>212</v>
      </c>
      <c r="E3826" t="s">
        <v>195</v>
      </c>
      <c r="F3826">
        <v>895</v>
      </c>
      <c r="G3826">
        <v>895</v>
      </c>
      <c r="H3826" t="s">
        <v>196</v>
      </c>
      <c r="I3826" t="s">
        <v>197</v>
      </c>
      <c r="J3826">
        <v>895</v>
      </c>
      <c r="K3826">
        <v>895</v>
      </c>
      <c r="L3826" t="s">
        <v>5714</v>
      </c>
      <c r="M3826" t="s">
        <v>198</v>
      </c>
      <c r="N3826" t="s">
        <v>316</v>
      </c>
      <c r="O3826">
        <v>0</v>
      </c>
      <c r="P3826" t="s">
        <v>200</v>
      </c>
      <c r="Q3826">
        <v>57502</v>
      </c>
      <c r="R3826" t="s">
        <v>201</v>
      </c>
      <c r="S3826" t="s">
        <v>202</v>
      </c>
      <c r="T3826" t="s">
        <v>203</v>
      </c>
      <c r="U3826" t="s">
        <v>5719</v>
      </c>
      <c r="V3826" t="s">
        <v>5720</v>
      </c>
      <c r="W3826" t="s">
        <v>658</v>
      </c>
    </row>
    <row r="3827" spans="1:23" x14ac:dyDescent="0.25">
      <c r="A3827" s="15">
        <v>43425</v>
      </c>
      <c r="B3827" t="s">
        <v>403</v>
      </c>
      <c r="C3827" t="s">
        <v>208</v>
      </c>
      <c r="E3827" t="s">
        <v>195</v>
      </c>
      <c r="F3827">
        <v>149</v>
      </c>
      <c r="G3827">
        <v>149</v>
      </c>
      <c r="H3827" t="s">
        <v>196</v>
      </c>
      <c r="I3827" t="s">
        <v>197</v>
      </c>
      <c r="J3827">
        <v>149</v>
      </c>
      <c r="K3827">
        <v>149</v>
      </c>
      <c r="L3827" t="s">
        <v>403</v>
      </c>
      <c r="M3827" t="s">
        <v>198</v>
      </c>
      <c r="N3827" t="s">
        <v>199</v>
      </c>
      <c r="O3827">
        <v>0</v>
      </c>
      <c r="P3827" t="s">
        <v>200</v>
      </c>
      <c r="Q3827">
        <v>57536</v>
      </c>
      <c r="R3827" t="s">
        <v>201</v>
      </c>
      <c r="S3827" t="s">
        <v>202</v>
      </c>
      <c r="T3827" t="s">
        <v>203</v>
      </c>
      <c r="U3827" t="s">
        <v>5721</v>
      </c>
      <c r="V3827" t="s">
        <v>5722</v>
      </c>
      <c r="W3827" t="s">
        <v>658</v>
      </c>
    </row>
    <row r="3828" spans="1:23" x14ac:dyDescent="0.25">
      <c r="A3828" s="15">
        <v>43425</v>
      </c>
      <c r="B3828" t="s">
        <v>228</v>
      </c>
      <c r="C3828" t="s">
        <v>212</v>
      </c>
      <c r="E3828" t="s">
        <v>195</v>
      </c>
      <c r="F3828">
        <v>-251.73</v>
      </c>
      <c r="G3828">
        <v>251.73</v>
      </c>
      <c r="H3828" t="s">
        <v>217</v>
      </c>
      <c r="I3828" t="s">
        <v>218</v>
      </c>
      <c r="J3828">
        <v>251.73</v>
      </c>
      <c r="K3828">
        <v>-251.73</v>
      </c>
      <c r="L3828" t="s">
        <v>228</v>
      </c>
      <c r="M3828" t="s">
        <v>198</v>
      </c>
      <c r="N3828" t="s">
        <v>199</v>
      </c>
      <c r="O3828">
        <v>0</v>
      </c>
      <c r="P3828" t="s">
        <v>200</v>
      </c>
      <c r="Q3828">
        <v>57557</v>
      </c>
      <c r="R3828" t="s">
        <v>201</v>
      </c>
      <c r="S3828" t="s">
        <v>202</v>
      </c>
      <c r="T3828" t="s">
        <v>203</v>
      </c>
      <c r="U3828" t="s">
        <v>5723</v>
      </c>
      <c r="V3828" t="s">
        <v>5724</v>
      </c>
      <c r="W3828" t="s">
        <v>658</v>
      </c>
    </row>
    <row r="3829" spans="1:23" x14ac:dyDescent="0.25">
      <c r="A3829" s="15">
        <v>43425</v>
      </c>
      <c r="B3829" t="s">
        <v>228</v>
      </c>
      <c r="C3829" t="s">
        <v>212</v>
      </c>
      <c r="E3829" t="s">
        <v>195</v>
      </c>
      <c r="F3829">
        <v>-49.35</v>
      </c>
      <c r="G3829">
        <v>49.35</v>
      </c>
      <c r="H3829" t="s">
        <v>217</v>
      </c>
      <c r="I3829" t="s">
        <v>218</v>
      </c>
      <c r="J3829">
        <v>49.35</v>
      </c>
      <c r="K3829">
        <v>-49.35</v>
      </c>
      <c r="L3829" t="s">
        <v>228</v>
      </c>
      <c r="M3829" t="s">
        <v>198</v>
      </c>
      <c r="N3829" t="s">
        <v>199</v>
      </c>
      <c r="O3829">
        <v>0</v>
      </c>
      <c r="P3829" t="s">
        <v>200</v>
      </c>
      <c r="Q3829">
        <v>57558</v>
      </c>
      <c r="R3829" t="s">
        <v>201</v>
      </c>
      <c r="S3829" t="s">
        <v>202</v>
      </c>
      <c r="T3829" t="s">
        <v>203</v>
      </c>
      <c r="U3829" t="s">
        <v>5725</v>
      </c>
      <c r="V3829" t="s">
        <v>5726</v>
      </c>
      <c r="W3829" t="s">
        <v>658</v>
      </c>
    </row>
    <row r="3830" spans="1:23" x14ac:dyDescent="0.25">
      <c r="A3830" s="15">
        <v>43425</v>
      </c>
      <c r="B3830" t="s">
        <v>228</v>
      </c>
      <c r="C3830" t="s">
        <v>208</v>
      </c>
      <c r="E3830" t="s">
        <v>195</v>
      </c>
      <c r="F3830">
        <v>51.48</v>
      </c>
      <c r="G3830">
        <v>51.48</v>
      </c>
      <c r="H3830" t="s">
        <v>196</v>
      </c>
      <c r="I3830" t="s">
        <v>197</v>
      </c>
      <c r="J3830">
        <v>51.48</v>
      </c>
      <c r="K3830">
        <v>51.48</v>
      </c>
      <c r="L3830" t="s">
        <v>228</v>
      </c>
      <c r="M3830" t="s">
        <v>198</v>
      </c>
      <c r="N3830" t="s">
        <v>199</v>
      </c>
      <c r="O3830">
        <v>0</v>
      </c>
      <c r="P3830" t="s">
        <v>200</v>
      </c>
      <c r="Q3830">
        <v>57577</v>
      </c>
      <c r="R3830" t="s">
        <v>201</v>
      </c>
      <c r="S3830" t="s">
        <v>202</v>
      </c>
      <c r="T3830" t="s">
        <v>203</v>
      </c>
      <c r="U3830" t="s">
        <v>5727</v>
      </c>
      <c r="V3830" t="s">
        <v>5728</v>
      </c>
      <c r="W3830" t="s">
        <v>658</v>
      </c>
    </row>
    <row r="3831" spans="1:23" x14ac:dyDescent="0.25">
      <c r="A3831" s="15">
        <v>43425</v>
      </c>
      <c r="B3831" t="s">
        <v>310</v>
      </c>
      <c r="C3831" t="s">
        <v>208</v>
      </c>
      <c r="E3831" t="s">
        <v>195</v>
      </c>
      <c r="F3831">
        <v>0.5</v>
      </c>
      <c r="G3831">
        <v>0.5</v>
      </c>
      <c r="H3831" t="s">
        <v>196</v>
      </c>
      <c r="I3831" t="s">
        <v>197</v>
      </c>
      <c r="J3831">
        <v>0.5</v>
      </c>
      <c r="K3831">
        <v>0.5</v>
      </c>
      <c r="L3831" t="s">
        <v>310</v>
      </c>
      <c r="M3831" t="s">
        <v>198</v>
      </c>
      <c r="N3831" t="s">
        <v>307</v>
      </c>
      <c r="O3831">
        <v>0</v>
      </c>
      <c r="P3831" t="s">
        <v>200</v>
      </c>
      <c r="Q3831">
        <v>57705</v>
      </c>
      <c r="R3831" t="s">
        <v>201</v>
      </c>
      <c r="S3831" t="s">
        <v>202</v>
      </c>
      <c r="T3831" t="s">
        <v>203</v>
      </c>
      <c r="U3831" t="s">
        <v>5729</v>
      </c>
      <c r="V3831" t="s">
        <v>5730</v>
      </c>
      <c r="W3831" t="s">
        <v>658</v>
      </c>
    </row>
    <row r="3832" spans="1:23" x14ac:dyDescent="0.25">
      <c r="A3832" s="15">
        <v>43425</v>
      </c>
      <c r="B3832" t="s">
        <v>310</v>
      </c>
      <c r="C3832" t="s">
        <v>211</v>
      </c>
      <c r="E3832" t="s">
        <v>195</v>
      </c>
      <c r="F3832">
        <v>0.01</v>
      </c>
      <c r="G3832">
        <v>0.01</v>
      </c>
      <c r="H3832" t="s">
        <v>196</v>
      </c>
      <c r="I3832" t="s">
        <v>197</v>
      </c>
      <c r="J3832">
        <v>0.01</v>
      </c>
      <c r="K3832">
        <v>0.01</v>
      </c>
      <c r="L3832" t="s">
        <v>310</v>
      </c>
      <c r="M3832" t="s">
        <v>198</v>
      </c>
      <c r="N3832" t="s">
        <v>307</v>
      </c>
      <c r="O3832">
        <v>0</v>
      </c>
      <c r="P3832" t="s">
        <v>200</v>
      </c>
      <c r="Q3832">
        <v>57743</v>
      </c>
      <c r="R3832" t="s">
        <v>201</v>
      </c>
      <c r="S3832" t="s">
        <v>202</v>
      </c>
      <c r="T3832" t="s">
        <v>203</v>
      </c>
      <c r="U3832" t="s">
        <v>5731</v>
      </c>
      <c r="V3832" t="s">
        <v>5732</v>
      </c>
      <c r="W3832" t="s">
        <v>658</v>
      </c>
    </row>
    <row r="3833" spans="1:23" x14ac:dyDescent="0.25">
      <c r="A3833" s="15">
        <v>43425</v>
      </c>
      <c r="B3833" t="s">
        <v>310</v>
      </c>
      <c r="C3833" t="s">
        <v>212</v>
      </c>
      <c r="E3833" t="s">
        <v>195</v>
      </c>
      <c r="F3833">
        <v>0.01</v>
      </c>
      <c r="G3833">
        <v>0.01</v>
      </c>
      <c r="H3833" t="s">
        <v>196</v>
      </c>
      <c r="I3833" t="s">
        <v>197</v>
      </c>
      <c r="J3833">
        <v>0.01</v>
      </c>
      <c r="K3833">
        <v>0.01</v>
      </c>
      <c r="L3833" t="s">
        <v>310</v>
      </c>
      <c r="M3833" t="s">
        <v>198</v>
      </c>
      <c r="N3833" t="s">
        <v>307</v>
      </c>
      <c r="O3833">
        <v>0</v>
      </c>
      <c r="P3833" t="s">
        <v>200</v>
      </c>
      <c r="Q3833">
        <v>57821</v>
      </c>
      <c r="R3833" t="s">
        <v>201</v>
      </c>
      <c r="S3833" t="s">
        <v>202</v>
      </c>
      <c r="T3833" t="s">
        <v>203</v>
      </c>
      <c r="U3833" t="s">
        <v>5733</v>
      </c>
      <c r="V3833" t="s">
        <v>5734</v>
      </c>
      <c r="W3833" t="s">
        <v>658</v>
      </c>
    </row>
    <row r="3834" spans="1:23" x14ac:dyDescent="0.25">
      <c r="A3834" s="15">
        <v>43425</v>
      </c>
      <c r="B3834" t="s">
        <v>310</v>
      </c>
      <c r="C3834" t="s">
        <v>194</v>
      </c>
      <c r="E3834" t="s">
        <v>195</v>
      </c>
      <c r="F3834">
        <v>0.01</v>
      </c>
      <c r="G3834">
        <v>0.01</v>
      </c>
      <c r="H3834" t="s">
        <v>196</v>
      </c>
      <c r="I3834" t="s">
        <v>197</v>
      </c>
      <c r="J3834">
        <v>0.01</v>
      </c>
      <c r="K3834">
        <v>0.01</v>
      </c>
      <c r="L3834" t="s">
        <v>310</v>
      </c>
      <c r="M3834" t="s">
        <v>198</v>
      </c>
      <c r="N3834" t="s">
        <v>307</v>
      </c>
      <c r="O3834">
        <v>0</v>
      </c>
      <c r="P3834" t="s">
        <v>200</v>
      </c>
      <c r="Q3834">
        <v>57861</v>
      </c>
      <c r="R3834" t="s">
        <v>201</v>
      </c>
      <c r="S3834" t="s">
        <v>202</v>
      </c>
      <c r="T3834" t="s">
        <v>203</v>
      </c>
      <c r="U3834" t="s">
        <v>5735</v>
      </c>
      <c r="V3834" t="s">
        <v>5736</v>
      </c>
      <c r="W3834" t="s">
        <v>658</v>
      </c>
    </row>
    <row r="3835" spans="1:23" x14ac:dyDescent="0.25">
      <c r="A3835" s="15">
        <v>43425</v>
      </c>
      <c r="B3835" t="s">
        <v>310</v>
      </c>
      <c r="C3835" t="s">
        <v>194</v>
      </c>
      <c r="E3835" t="s">
        <v>195</v>
      </c>
      <c r="F3835">
        <v>0.01</v>
      </c>
      <c r="G3835">
        <v>0.01</v>
      </c>
      <c r="H3835" t="s">
        <v>196</v>
      </c>
      <c r="I3835" t="s">
        <v>197</v>
      </c>
      <c r="J3835">
        <v>0.01</v>
      </c>
      <c r="K3835">
        <v>0.01</v>
      </c>
      <c r="L3835" t="s">
        <v>310</v>
      </c>
      <c r="M3835" t="s">
        <v>198</v>
      </c>
      <c r="N3835" t="s">
        <v>307</v>
      </c>
      <c r="O3835">
        <v>0</v>
      </c>
      <c r="P3835" t="s">
        <v>200</v>
      </c>
      <c r="Q3835">
        <v>57862</v>
      </c>
      <c r="R3835" t="s">
        <v>201</v>
      </c>
      <c r="S3835" t="s">
        <v>202</v>
      </c>
      <c r="T3835" t="s">
        <v>203</v>
      </c>
      <c r="U3835" t="s">
        <v>5735</v>
      </c>
      <c r="V3835" t="s">
        <v>5737</v>
      </c>
      <c r="W3835" t="s">
        <v>658</v>
      </c>
    </row>
    <row r="3836" spans="1:23" x14ac:dyDescent="0.25">
      <c r="A3836" s="15">
        <v>43425</v>
      </c>
      <c r="B3836" t="s">
        <v>310</v>
      </c>
      <c r="C3836" t="s">
        <v>194</v>
      </c>
      <c r="E3836" t="s">
        <v>195</v>
      </c>
      <c r="F3836">
        <v>0.01</v>
      </c>
      <c r="G3836">
        <v>0.01</v>
      </c>
      <c r="H3836" t="s">
        <v>196</v>
      </c>
      <c r="I3836" t="s">
        <v>197</v>
      </c>
      <c r="J3836">
        <v>0.01</v>
      </c>
      <c r="K3836">
        <v>0.01</v>
      </c>
      <c r="L3836" t="s">
        <v>310</v>
      </c>
      <c r="M3836" t="s">
        <v>198</v>
      </c>
      <c r="N3836" t="s">
        <v>307</v>
      </c>
      <c r="O3836">
        <v>0</v>
      </c>
      <c r="P3836" t="s">
        <v>200</v>
      </c>
      <c r="Q3836">
        <v>57863</v>
      </c>
      <c r="R3836" t="s">
        <v>201</v>
      </c>
      <c r="S3836" t="s">
        <v>202</v>
      </c>
      <c r="T3836" t="s">
        <v>203</v>
      </c>
      <c r="U3836" t="s">
        <v>5735</v>
      </c>
      <c r="V3836" t="s">
        <v>5738</v>
      </c>
      <c r="W3836" t="s">
        <v>658</v>
      </c>
    </row>
    <row r="3837" spans="1:23" x14ac:dyDescent="0.25">
      <c r="A3837" s="15">
        <v>43425</v>
      </c>
      <c r="B3837" t="s">
        <v>310</v>
      </c>
      <c r="C3837" t="s">
        <v>194</v>
      </c>
      <c r="E3837" t="s">
        <v>195</v>
      </c>
      <c r="F3837">
        <v>0.01</v>
      </c>
      <c r="G3837">
        <v>0.01</v>
      </c>
      <c r="H3837" t="s">
        <v>196</v>
      </c>
      <c r="I3837" t="s">
        <v>197</v>
      </c>
      <c r="J3837">
        <v>0.01</v>
      </c>
      <c r="K3837">
        <v>0.01</v>
      </c>
      <c r="L3837" t="s">
        <v>310</v>
      </c>
      <c r="M3837" t="s">
        <v>198</v>
      </c>
      <c r="N3837" t="s">
        <v>307</v>
      </c>
      <c r="O3837">
        <v>0</v>
      </c>
      <c r="P3837" t="s">
        <v>200</v>
      </c>
      <c r="Q3837">
        <v>57864</v>
      </c>
      <c r="R3837" t="s">
        <v>201</v>
      </c>
      <c r="S3837" t="s">
        <v>202</v>
      </c>
      <c r="T3837" t="s">
        <v>203</v>
      </c>
      <c r="U3837" t="s">
        <v>5735</v>
      </c>
      <c r="V3837" t="s">
        <v>5739</v>
      </c>
      <c r="W3837" t="s">
        <v>658</v>
      </c>
    </row>
    <row r="3838" spans="1:23" x14ac:dyDescent="0.25">
      <c r="A3838" s="15">
        <v>43425</v>
      </c>
      <c r="B3838" t="s">
        <v>310</v>
      </c>
      <c r="C3838" t="s">
        <v>194</v>
      </c>
      <c r="E3838" t="s">
        <v>195</v>
      </c>
      <c r="F3838">
        <v>0.9</v>
      </c>
      <c r="G3838">
        <v>0.9</v>
      </c>
      <c r="H3838" t="s">
        <v>196</v>
      </c>
      <c r="I3838" t="s">
        <v>197</v>
      </c>
      <c r="J3838">
        <v>0.9</v>
      </c>
      <c r="K3838">
        <v>0.9</v>
      </c>
      <c r="L3838" t="s">
        <v>310</v>
      </c>
      <c r="M3838" t="s">
        <v>198</v>
      </c>
      <c r="N3838" t="s">
        <v>307</v>
      </c>
      <c r="O3838">
        <v>0</v>
      </c>
      <c r="P3838" t="s">
        <v>200</v>
      </c>
      <c r="Q3838">
        <v>57865</v>
      </c>
      <c r="R3838" t="s">
        <v>201</v>
      </c>
      <c r="S3838" t="s">
        <v>202</v>
      </c>
      <c r="T3838" t="s">
        <v>203</v>
      </c>
      <c r="U3838" t="s">
        <v>5735</v>
      </c>
      <c r="V3838" t="s">
        <v>5740</v>
      </c>
      <c r="W3838" t="s">
        <v>658</v>
      </c>
    </row>
    <row r="3839" spans="1:23" x14ac:dyDescent="0.25">
      <c r="A3839" s="15">
        <v>43425</v>
      </c>
      <c r="B3839" t="s">
        <v>310</v>
      </c>
      <c r="C3839" t="s">
        <v>194</v>
      </c>
      <c r="E3839" t="s">
        <v>195</v>
      </c>
      <c r="F3839">
        <v>0.01</v>
      </c>
      <c r="G3839">
        <v>0.01</v>
      </c>
      <c r="H3839" t="s">
        <v>196</v>
      </c>
      <c r="I3839" t="s">
        <v>197</v>
      </c>
      <c r="J3839">
        <v>0.01</v>
      </c>
      <c r="K3839">
        <v>0.01</v>
      </c>
      <c r="L3839" t="s">
        <v>310</v>
      </c>
      <c r="M3839" t="s">
        <v>198</v>
      </c>
      <c r="N3839" t="s">
        <v>307</v>
      </c>
      <c r="O3839">
        <v>0</v>
      </c>
      <c r="P3839" t="s">
        <v>200</v>
      </c>
      <c r="Q3839">
        <v>57866</v>
      </c>
      <c r="R3839" t="s">
        <v>201</v>
      </c>
      <c r="S3839" t="s">
        <v>202</v>
      </c>
      <c r="T3839" t="s">
        <v>203</v>
      </c>
      <c r="U3839" t="s">
        <v>5735</v>
      </c>
      <c r="V3839" t="s">
        <v>5741</v>
      </c>
      <c r="W3839" t="s">
        <v>658</v>
      </c>
    </row>
    <row r="3840" spans="1:23" x14ac:dyDescent="0.25">
      <c r="A3840" s="15">
        <v>43425</v>
      </c>
      <c r="B3840" t="s">
        <v>310</v>
      </c>
      <c r="C3840" t="s">
        <v>194</v>
      </c>
      <c r="E3840" t="s">
        <v>195</v>
      </c>
      <c r="F3840">
        <v>0.28999999999999998</v>
      </c>
      <c r="G3840">
        <v>0.28999999999999998</v>
      </c>
      <c r="H3840" t="s">
        <v>196</v>
      </c>
      <c r="I3840" t="s">
        <v>197</v>
      </c>
      <c r="J3840">
        <v>0.28999999999999998</v>
      </c>
      <c r="K3840">
        <v>0.28999999999999998</v>
      </c>
      <c r="L3840" t="s">
        <v>310</v>
      </c>
      <c r="M3840" t="s">
        <v>198</v>
      </c>
      <c r="N3840" t="s">
        <v>307</v>
      </c>
      <c r="O3840">
        <v>0</v>
      </c>
      <c r="P3840" t="s">
        <v>200</v>
      </c>
      <c r="Q3840">
        <v>57867</v>
      </c>
      <c r="R3840" t="s">
        <v>201</v>
      </c>
      <c r="S3840" t="s">
        <v>202</v>
      </c>
      <c r="T3840" t="s">
        <v>203</v>
      </c>
      <c r="U3840" t="s">
        <v>5735</v>
      </c>
      <c r="V3840" t="s">
        <v>5742</v>
      </c>
      <c r="W3840" t="s">
        <v>658</v>
      </c>
    </row>
    <row r="3841" spans="1:23" x14ac:dyDescent="0.25">
      <c r="A3841" s="15">
        <v>43425</v>
      </c>
      <c r="B3841" t="s">
        <v>310</v>
      </c>
      <c r="C3841" t="s">
        <v>194</v>
      </c>
      <c r="E3841" t="s">
        <v>195</v>
      </c>
      <c r="F3841">
        <v>0.22</v>
      </c>
      <c r="G3841">
        <v>0.22</v>
      </c>
      <c r="H3841" t="s">
        <v>196</v>
      </c>
      <c r="I3841" t="s">
        <v>197</v>
      </c>
      <c r="J3841">
        <v>0.22</v>
      </c>
      <c r="K3841">
        <v>0.22</v>
      </c>
      <c r="L3841" t="s">
        <v>310</v>
      </c>
      <c r="M3841" t="s">
        <v>198</v>
      </c>
      <c r="N3841" t="s">
        <v>307</v>
      </c>
      <c r="O3841">
        <v>0</v>
      </c>
      <c r="P3841" t="s">
        <v>200</v>
      </c>
      <c r="Q3841">
        <v>57868</v>
      </c>
      <c r="R3841" t="s">
        <v>201</v>
      </c>
      <c r="S3841" t="s">
        <v>202</v>
      </c>
      <c r="T3841" t="s">
        <v>203</v>
      </c>
      <c r="U3841" t="s">
        <v>5735</v>
      </c>
      <c r="V3841" t="s">
        <v>5743</v>
      </c>
      <c r="W3841" t="s">
        <v>658</v>
      </c>
    </row>
    <row r="3842" spans="1:23" x14ac:dyDescent="0.25">
      <c r="A3842" s="15">
        <v>43425</v>
      </c>
      <c r="B3842" t="s">
        <v>310</v>
      </c>
      <c r="C3842" t="s">
        <v>194</v>
      </c>
      <c r="E3842" t="s">
        <v>195</v>
      </c>
      <c r="F3842">
        <v>0.02</v>
      </c>
      <c r="G3842">
        <v>0.02</v>
      </c>
      <c r="H3842" t="s">
        <v>196</v>
      </c>
      <c r="I3842" t="s">
        <v>197</v>
      </c>
      <c r="J3842">
        <v>0.02</v>
      </c>
      <c r="K3842">
        <v>0.02</v>
      </c>
      <c r="L3842" t="s">
        <v>310</v>
      </c>
      <c r="M3842" t="s">
        <v>198</v>
      </c>
      <c r="N3842" t="s">
        <v>307</v>
      </c>
      <c r="O3842">
        <v>0</v>
      </c>
      <c r="P3842" t="s">
        <v>200</v>
      </c>
      <c r="Q3842">
        <v>57869</v>
      </c>
      <c r="R3842" t="s">
        <v>201</v>
      </c>
      <c r="S3842" t="s">
        <v>202</v>
      </c>
      <c r="T3842" t="s">
        <v>203</v>
      </c>
      <c r="U3842" t="s">
        <v>5735</v>
      </c>
      <c r="V3842" t="s">
        <v>5744</v>
      </c>
      <c r="W3842" t="s">
        <v>658</v>
      </c>
    </row>
    <row r="3843" spans="1:23" x14ac:dyDescent="0.25">
      <c r="A3843" s="15">
        <v>43425</v>
      </c>
      <c r="B3843" t="s">
        <v>310</v>
      </c>
      <c r="C3843" t="s">
        <v>194</v>
      </c>
      <c r="E3843" t="s">
        <v>195</v>
      </c>
      <c r="F3843">
        <v>0.01</v>
      </c>
      <c r="G3843">
        <v>0.01</v>
      </c>
      <c r="H3843" t="s">
        <v>196</v>
      </c>
      <c r="I3843" t="s">
        <v>197</v>
      </c>
      <c r="J3843">
        <v>0.01</v>
      </c>
      <c r="K3843">
        <v>0.01</v>
      </c>
      <c r="L3843" t="s">
        <v>310</v>
      </c>
      <c r="M3843" t="s">
        <v>198</v>
      </c>
      <c r="N3843" t="s">
        <v>307</v>
      </c>
      <c r="O3843">
        <v>0</v>
      </c>
      <c r="P3843" t="s">
        <v>200</v>
      </c>
      <c r="Q3843">
        <v>57870</v>
      </c>
      <c r="R3843" t="s">
        <v>201</v>
      </c>
      <c r="S3843" t="s">
        <v>202</v>
      </c>
      <c r="T3843" t="s">
        <v>203</v>
      </c>
      <c r="U3843" t="s">
        <v>5735</v>
      </c>
      <c r="V3843" t="s">
        <v>5745</v>
      </c>
      <c r="W3843" t="s">
        <v>658</v>
      </c>
    </row>
    <row r="3844" spans="1:23" x14ac:dyDescent="0.25">
      <c r="A3844" s="15">
        <v>43425</v>
      </c>
      <c r="B3844" t="s">
        <v>310</v>
      </c>
      <c r="C3844" t="s">
        <v>194</v>
      </c>
      <c r="E3844" t="s">
        <v>195</v>
      </c>
      <c r="F3844">
        <v>0.01</v>
      </c>
      <c r="G3844">
        <v>0.01</v>
      </c>
      <c r="H3844" t="s">
        <v>196</v>
      </c>
      <c r="I3844" t="s">
        <v>197</v>
      </c>
      <c r="J3844">
        <v>0.01</v>
      </c>
      <c r="K3844">
        <v>0.01</v>
      </c>
      <c r="L3844" t="s">
        <v>310</v>
      </c>
      <c r="M3844" t="s">
        <v>198</v>
      </c>
      <c r="N3844" t="s">
        <v>307</v>
      </c>
      <c r="O3844">
        <v>0</v>
      </c>
      <c r="P3844" t="s">
        <v>200</v>
      </c>
      <c r="Q3844">
        <v>57871</v>
      </c>
      <c r="R3844" t="s">
        <v>201</v>
      </c>
      <c r="S3844" t="s">
        <v>202</v>
      </c>
      <c r="T3844" t="s">
        <v>203</v>
      </c>
      <c r="U3844" t="s">
        <v>5735</v>
      </c>
      <c r="V3844" t="s">
        <v>5746</v>
      </c>
      <c r="W3844" t="s">
        <v>658</v>
      </c>
    </row>
    <row r="3845" spans="1:23" x14ac:dyDescent="0.25">
      <c r="A3845" s="15">
        <v>43425</v>
      </c>
      <c r="B3845" t="s">
        <v>310</v>
      </c>
      <c r="C3845" t="s">
        <v>207</v>
      </c>
      <c r="E3845" t="s">
        <v>195</v>
      </c>
      <c r="F3845">
        <v>0.75</v>
      </c>
      <c r="G3845">
        <v>0.75</v>
      </c>
      <c r="H3845" t="s">
        <v>196</v>
      </c>
      <c r="I3845" t="s">
        <v>197</v>
      </c>
      <c r="J3845">
        <v>0.75</v>
      </c>
      <c r="K3845">
        <v>0.75</v>
      </c>
      <c r="L3845" t="s">
        <v>310</v>
      </c>
      <c r="M3845" t="s">
        <v>198</v>
      </c>
      <c r="N3845" t="s">
        <v>307</v>
      </c>
      <c r="O3845">
        <v>0</v>
      </c>
      <c r="P3845" t="s">
        <v>200</v>
      </c>
      <c r="Q3845">
        <v>57929</v>
      </c>
      <c r="R3845" t="s">
        <v>201</v>
      </c>
      <c r="S3845" t="s">
        <v>202</v>
      </c>
      <c r="T3845" t="s">
        <v>203</v>
      </c>
      <c r="U3845" t="s">
        <v>5747</v>
      </c>
      <c r="V3845" t="s">
        <v>5748</v>
      </c>
      <c r="W3845" t="s">
        <v>658</v>
      </c>
    </row>
    <row r="3846" spans="1:23" x14ac:dyDescent="0.25">
      <c r="A3846" s="15">
        <v>43425</v>
      </c>
      <c r="B3846" t="s">
        <v>310</v>
      </c>
      <c r="C3846" t="s">
        <v>207</v>
      </c>
      <c r="E3846" t="s">
        <v>195</v>
      </c>
      <c r="F3846">
        <v>0.01</v>
      </c>
      <c r="G3846">
        <v>0.01</v>
      </c>
      <c r="H3846" t="s">
        <v>196</v>
      </c>
      <c r="I3846" t="s">
        <v>197</v>
      </c>
      <c r="J3846">
        <v>0.01</v>
      </c>
      <c r="K3846">
        <v>0.01</v>
      </c>
      <c r="L3846" t="s">
        <v>310</v>
      </c>
      <c r="M3846" t="s">
        <v>198</v>
      </c>
      <c r="N3846" t="s">
        <v>307</v>
      </c>
      <c r="O3846">
        <v>0</v>
      </c>
      <c r="P3846" t="s">
        <v>200</v>
      </c>
      <c r="Q3846">
        <v>57930</v>
      </c>
      <c r="R3846" t="s">
        <v>201</v>
      </c>
      <c r="S3846" t="s">
        <v>202</v>
      </c>
      <c r="T3846" t="s">
        <v>203</v>
      </c>
      <c r="U3846" t="s">
        <v>5747</v>
      </c>
      <c r="V3846" t="s">
        <v>5749</v>
      </c>
      <c r="W3846" t="s">
        <v>658</v>
      </c>
    </row>
    <row r="3847" spans="1:23" x14ac:dyDescent="0.25">
      <c r="A3847" s="15">
        <v>43427</v>
      </c>
      <c r="B3847" t="s">
        <v>213</v>
      </c>
      <c r="C3847" t="s">
        <v>208</v>
      </c>
      <c r="E3847" t="s">
        <v>195</v>
      </c>
      <c r="F3847">
        <v>8.51</v>
      </c>
      <c r="G3847">
        <v>8.51</v>
      </c>
      <c r="H3847" t="s">
        <v>196</v>
      </c>
      <c r="I3847" t="s">
        <v>197</v>
      </c>
      <c r="J3847">
        <v>8.51</v>
      </c>
      <c r="K3847">
        <v>8.51</v>
      </c>
      <c r="L3847" t="s">
        <v>213</v>
      </c>
      <c r="M3847" t="s">
        <v>198</v>
      </c>
      <c r="N3847" t="s">
        <v>1128</v>
      </c>
      <c r="O3847">
        <v>0</v>
      </c>
      <c r="P3847" t="s">
        <v>200</v>
      </c>
      <c r="Q3847">
        <v>57537</v>
      </c>
      <c r="R3847" t="s">
        <v>201</v>
      </c>
      <c r="S3847" t="s">
        <v>202</v>
      </c>
      <c r="T3847" t="s">
        <v>203</v>
      </c>
      <c r="U3847" t="s">
        <v>5750</v>
      </c>
      <c r="V3847" t="s">
        <v>5751</v>
      </c>
      <c r="W3847" t="s">
        <v>658</v>
      </c>
    </row>
    <row r="3848" spans="1:23" x14ac:dyDescent="0.25">
      <c r="A3848" s="15">
        <v>43427</v>
      </c>
      <c r="B3848" t="s">
        <v>213</v>
      </c>
      <c r="C3848" t="s">
        <v>211</v>
      </c>
      <c r="E3848" t="s">
        <v>195</v>
      </c>
      <c r="F3848">
        <v>8.51</v>
      </c>
      <c r="G3848">
        <v>8.51</v>
      </c>
      <c r="H3848" t="s">
        <v>196</v>
      </c>
      <c r="I3848" t="s">
        <v>197</v>
      </c>
      <c r="J3848">
        <v>8.51</v>
      </c>
      <c r="K3848">
        <v>8.51</v>
      </c>
      <c r="L3848" t="s">
        <v>213</v>
      </c>
      <c r="M3848" t="s">
        <v>198</v>
      </c>
      <c r="N3848" t="s">
        <v>1128</v>
      </c>
      <c r="O3848">
        <v>0</v>
      </c>
      <c r="P3848" t="s">
        <v>200</v>
      </c>
      <c r="Q3848">
        <v>57537</v>
      </c>
      <c r="R3848" t="s">
        <v>201</v>
      </c>
      <c r="S3848" t="s">
        <v>202</v>
      </c>
      <c r="T3848" t="s">
        <v>203</v>
      </c>
      <c r="U3848" t="s">
        <v>5750</v>
      </c>
      <c r="V3848" t="s">
        <v>5751</v>
      </c>
      <c r="W3848" t="s">
        <v>658</v>
      </c>
    </row>
    <row r="3849" spans="1:23" x14ac:dyDescent="0.25">
      <c r="A3849" s="15">
        <v>43427</v>
      </c>
      <c r="B3849" t="s">
        <v>213</v>
      </c>
      <c r="C3849" t="s">
        <v>212</v>
      </c>
      <c r="E3849" t="s">
        <v>195</v>
      </c>
      <c r="F3849">
        <v>8.51</v>
      </c>
      <c r="G3849">
        <v>8.51</v>
      </c>
      <c r="H3849" t="s">
        <v>196</v>
      </c>
      <c r="I3849" t="s">
        <v>197</v>
      </c>
      <c r="J3849">
        <v>8.51</v>
      </c>
      <c r="K3849">
        <v>8.51</v>
      </c>
      <c r="L3849" t="s">
        <v>213</v>
      </c>
      <c r="M3849" t="s">
        <v>198</v>
      </c>
      <c r="N3849" t="s">
        <v>1128</v>
      </c>
      <c r="O3849">
        <v>0</v>
      </c>
      <c r="P3849" t="s">
        <v>200</v>
      </c>
      <c r="Q3849">
        <v>57537</v>
      </c>
      <c r="R3849" t="s">
        <v>201</v>
      </c>
      <c r="S3849" t="s">
        <v>202</v>
      </c>
      <c r="T3849" t="s">
        <v>203</v>
      </c>
      <c r="U3849" t="s">
        <v>5750</v>
      </c>
      <c r="V3849" t="s">
        <v>5751</v>
      </c>
      <c r="W3849" t="s">
        <v>658</v>
      </c>
    </row>
    <row r="3850" spans="1:23" x14ac:dyDescent="0.25">
      <c r="A3850" s="15">
        <v>43427</v>
      </c>
      <c r="B3850" t="s">
        <v>213</v>
      </c>
      <c r="C3850" t="s">
        <v>194</v>
      </c>
      <c r="E3850" t="s">
        <v>195</v>
      </c>
      <c r="F3850">
        <v>8.51</v>
      </c>
      <c r="G3850">
        <v>8.51</v>
      </c>
      <c r="H3850" t="s">
        <v>196</v>
      </c>
      <c r="I3850" t="s">
        <v>197</v>
      </c>
      <c r="J3850">
        <v>8.51</v>
      </c>
      <c r="K3850">
        <v>8.51</v>
      </c>
      <c r="L3850" t="s">
        <v>213</v>
      </c>
      <c r="M3850" t="s">
        <v>198</v>
      </c>
      <c r="N3850" t="s">
        <v>1128</v>
      </c>
      <c r="O3850">
        <v>0</v>
      </c>
      <c r="P3850" t="s">
        <v>200</v>
      </c>
      <c r="Q3850">
        <v>57537</v>
      </c>
      <c r="R3850" t="s">
        <v>201</v>
      </c>
      <c r="S3850" t="s">
        <v>202</v>
      </c>
      <c r="T3850" t="s">
        <v>203</v>
      </c>
      <c r="U3850" t="s">
        <v>5750</v>
      </c>
      <c r="V3850" t="s">
        <v>5751</v>
      </c>
      <c r="W3850" t="s">
        <v>658</v>
      </c>
    </row>
    <row r="3851" spans="1:23" x14ac:dyDescent="0.25">
      <c r="A3851" s="15">
        <v>43427</v>
      </c>
      <c r="B3851" t="s">
        <v>213</v>
      </c>
      <c r="C3851" t="s">
        <v>207</v>
      </c>
      <c r="E3851" t="s">
        <v>195</v>
      </c>
      <c r="F3851">
        <v>8.1999999999999993</v>
      </c>
      <c r="G3851">
        <v>8.1999999999999993</v>
      </c>
      <c r="H3851" t="s">
        <v>196</v>
      </c>
      <c r="I3851" t="s">
        <v>197</v>
      </c>
      <c r="J3851">
        <v>8.1999999999999993</v>
      </c>
      <c r="K3851">
        <v>8.1999999999999993</v>
      </c>
      <c r="L3851" t="s">
        <v>213</v>
      </c>
      <c r="M3851" t="s">
        <v>198</v>
      </c>
      <c r="N3851" t="s">
        <v>1128</v>
      </c>
      <c r="O3851">
        <v>0</v>
      </c>
      <c r="P3851" t="s">
        <v>200</v>
      </c>
      <c r="Q3851">
        <v>57537</v>
      </c>
      <c r="R3851" t="s">
        <v>201</v>
      </c>
      <c r="S3851" t="s">
        <v>202</v>
      </c>
      <c r="T3851" t="s">
        <v>203</v>
      </c>
      <c r="U3851" t="s">
        <v>5750</v>
      </c>
      <c r="V3851" t="s">
        <v>5751</v>
      </c>
      <c r="W3851" t="s">
        <v>658</v>
      </c>
    </row>
    <row r="3852" spans="1:23" x14ac:dyDescent="0.25">
      <c r="A3852" s="15">
        <v>43427</v>
      </c>
      <c r="B3852" t="s">
        <v>225</v>
      </c>
      <c r="C3852" t="s">
        <v>194</v>
      </c>
      <c r="E3852" t="s">
        <v>195</v>
      </c>
      <c r="F3852">
        <v>49.5</v>
      </c>
      <c r="G3852">
        <v>49.5</v>
      </c>
      <c r="H3852" t="s">
        <v>196</v>
      </c>
      <c r="I3852" t="s">
        <v>197</v>
      </c>
      <c r="J3852">
        <v>49.5</v>
      </c>
      <c r="K3852">
        <v>49.5</v>
      </c>
      <c r="L3852" t="s">
        <v>225</v>
      </c>
      <c r="M3852" t="s">
        <v>198</v>
      </c>
      <c r="N3852" t="s">
        <v>199</v>
      </c>
      <c r="O3852">
        <v>0</v>
      </c>
      <c r="P3852" t="s">
        <v>200</v>
      </c>
      <c r="Q3852">
        <v>57585</v>
      </c>
      <c r="R3852" t="s">
        <v>201</v>
      </c>
      <c r="S3852" t="s">
        <v>202</v>
      </c>
      <c r="T3852" t="s">
        <v>203</v>
      </c>
      <c r="U3852" t="s">
        <v>5752</v>
      </c>
      <c r="V3852" t="s">
        <v>5753</v>
      </c>
      <c r="W3852" t="s">
        <v>658</v>
      </c>
    </row>
    <row r="3853" spans="1:23" x14ac:dyDescent="0.25">
      <c r="A3853" s="15">
        <v>43428</v>
      </c>
      <c r="B3853" t="s">
        <v>285</v>
      </c>
      <c r="C3853" t="s">
        <v>211</v>
      </c>
      <c r="E3853" t="s">
        <v>195</v>
      </c>
      <c r="F3853">
        <v>902.46</v>
      </c>
      <c r="G3853">
        <v>902.46</v>
      </c>
      <c r="H3853" t="s">
        <v>196</v>
      </c>
      <c r="I3853" t="s">
        <v>197</v>
      </c>
      <c r="J3853">
        <v>902.46</v>
      </c>
      <c r="K3853">
        <v>902.46</v>
      </c>
      <c r="L3853" t="s">
        <v>285</v>
      </c>
      <c r="M3853" t="s">
        <v>198</v>
      </c>
      <c r="N3853" t="s">
        <v>199</v>
      </c>
      <c r="O3853">
        <v>0</v>
      </c>
      <c r="P3853" t="s">
        <v>200</v>
      </c>
      <c r="Q3853">
        <v>57583</v>
      </c>
      <c r="R3853" t="s">
        <v>201</v>
      </c>
      <c r="S3853" t="s">
        <v>202</v>
      </c>
      <c r="T3853" t="s">
        <v>203</v>
      </c>
      <c r="U3853" t="s">
        <v>5754</v>
      </c>
      <c r="V3853" t="s">
        <v>5755</v>
      </c>
      <c r="W3853" t="s">
        <v>658</v>
      </c>
    </row>
    <row r="3854" spans="1:23" x14ac:dyDescent="0.25">
      <c r="A3854" s="15">
        <v>43428</v>
      </c>
      <c r="B3854" t="s">
        <v>285</v>
      </c>
      <c r="C3854" t="s">
        <v>212</v>
      </c>
      <c r="E3854" t="s">
        <v>195</v>
      </c>
      <c r="F3854">
        <v>2258.62</v>
      </c>
      <c r="G3854">
        <v>2258.62</v>
      </c>
      <c r="H3854" t="s">
        <v>196</v>
      </c>
      <c r="I3854" t="s">
        <v>197</v>
      </c>
      <c r="J3854">
        <v>2258.62</v>
      </c>
      <c r="K3854">
        <v>2258.62</v>
      </c>
      <c r="L3854" t="s">
        <v>285</v>
      </c>
      <c r="M3854" t="s">
        <v>198</v>
      </c>
      <c r="N3854" t="s">
        <v>199</v>
      </c>
      <c r="O3854">
        <v>0</v>
      </c>
      <c r="P3854" t="s">
        <v>200</v>
      </c>
      <c r="Q3854">
        <v>57605</v>
      </c>
      <c r="R3854" t="s">
        <v>201</v>
      </c>
      <c r="S3854" t="s">
        <v>202</v>
      </c>
      <c r="T3854" t="s">
        <v>203</v>
      </c>
      <c r="U3854" t="s">
        <v>5756</v>
      </c>
      <c r="V3854" t="s">
        <v>5757</v>
      </c>
      <c r="W3854" t="s">
        <v>658</v>
      </c>
    </row>
    <row r="3855" spans="1:23" x14ac:dyDescent="0.25">
      <c r="A3855" s="15">
        <v>43428</v>
      </c>
      <c r="B3855" t="s">
        <v>285</v>
      </c>
      <c r="C3855" t="s">
        <v>208</v>
      </c>
      <c r="E3855" t="s">
        <v>195</v>
      </c>
      <c r="F3855">
        <v>2008.23</v>
      </c>
      <c r="G3855">
        <v>2008.23</v>
      </c>
      <c r="H3855" t="s">
        <v>196</v>
      </c>
      <c r="I3855" t="s">
        <v>197</v>
      </c>
      <c r="J3855">
        <v>2008.23</v>
      </c>
      <c r="K3855">
        <v>2008.23</v>
      </c>
      <c r="L3855" t="s">
        <v>285</v>
      </c>
      <c r="M3855" t="s">
        <v>198</v>
      </c>
      <c r="N3855" t="s">
        <v>199</v>
      </c>
      <c r="O3855">
        <v>0</v>
      </c>
      <c r="P3855" t="s">
        <v>200</v>
      </c>
      <c r="Q3855">
        <v>58032</v>
      </c>
      <c r="R3855" t="s">
        <v>201</v>
      </c>
      <c r="S3855" t="s">
        <v>202</v>
      </c>
      <c r="T3855" t="s">
        <v>203</v>
      </c>
      <c r="U3855" t="s">
        <v>5758</v>
      </c>
      <c r="V3855" t="s">
        <v>5759</v>
      </c>
      <c r="W3855" t="s">
        <v>658</v>
      </c>
    </row>
    <row r="3856" spans="1:23" x14ac:dyDescent="0.25">
      <c r="A3856" s="15">
        <v>43430</v>
      </c>
      <c r="B3856" t="s">
        <v>225</v>
      </c>
      <c r="C3856" t="s">
        <v>194</v>
      </c>
      <c r="E3856" t="s">
        <v>195</v>
      </c>
      <c r="F3856">
        <v>49.5</v>
      </c>
      <c r="G3856">
        <v>49.5</v>
      </c>
      <c r="H3856" t="s">
        <v>196</v>
      </c>
      <c r="I3856" t="s">
        <v>197</v>
      </c>
      <c r="J3856">
        <v>49.5</v>
      </c>
      <c r="K3856">
        <v>49.5</v>
      </c>
      <c r="L3856" t="s">
        <v>225</v>
      </c>
      <c r="M3856" t="s">
        <v>198</v>
      </c>
      <c r="N3856" t="s">
        <v>199</v>
      </c>
      <c r="O3856">
        <v>0</v>
      </c>
      <c r="P3856" t="s">
        <v>200</v>
      </c>
      <c r="Q3856">
        <v>57587</v>
      </c>
      <c r="R3856" t="s">
        <v>201</v>
      </c>
      <c r="S3856" t="s">
        <v>202</v>
      </c>
      <c r="T3856" t="s">
        <v>203</v>
      </c>
      <c r="U3856" t="s">
        <v>5760</v>
      </c>
      <c r="V3856" t="s">
        <v>5761</v>
      </c>
      <c r="W3856" t="s">
        <v>658</v>
      </c>
    </row>
    <row r="3857" spans="1:23" x14ac:dyDescent="0.25">
      <c r="A3857" s="15">
        <v>43430</v>
      </c>
      <c r="B3857" t="s">
        <v>295</v>
      </c>
      <c r="C3857" t="s">
        <v>194</v>
      </c>
      <c r="E3857" t="s">
        <v>195</v>
      </c>
      <c r="F3857">
        <v>249.8</v>
      </c>
      <c r="G3857">
        <v>249.8</v>
      </c>
      <c r="H3857" t="s">
        <v>196</v>
      </c>
      <c r="I3857" t="s">
        <v>197</v>
      </c>
      <c r="J3857">
        <v>249.8</v>
      </c>
      <c r="K3857">
        <v>249.8</v>
      </c>
      <c r="L3857" t="s">
        <v>295</v>
      </c>
      <c r="M3857" t="s">
        <v>198</v>
      </c>
      <c r="N3857" t="s">
        <v>199</v>
      </c>
      <c r="O3857">
        <v>0</v>
      </c>
      <c r="P3857" t="s">
        <v>200</v>
      </c>
      <c r="Q3857">
        <v>57963</v>
      </c>
      <c r="R3857" t="s">
        <v>201</v>
      </c>
      <c r="S3857" t="s">
        <v>202</v>
      </c>
      <c r="T3857" t="s">
        <v>203</v>
      </c>
      <c r="U3857" t="s">
        <v>5762</v>
      </c>
      <c r="V3857" t="s">
        <v>5763</v>
      </c>
      <c r="W3857" t="s">
        <v>658</v>
      </c>
    </row>
    <row r="3858" spans="1:23" x14ac:dyDescent="0.25">
      <c r="A3858" s="15">
        <v>43431</v>
      </c>
      <c r="B3858" t="s">
        <v>213</v>
      </c>
      <c r="C3858" t="s">
        <v>208</v>
      </c>
      <c r="E3858" t="s">
        <v>195</v>
      </c>
      <c r="F3858">
        <v>2.4300000000000002</v>
      </c>
      <c r="G3858">
        <v>2.4300000000000002</v>
      </c>
      <c r="H3858" t="s">
        <v>196</v>
      </c>
      <c r="I3858" t="s">
        <v>197</v>
      </c>
      <c r="J3858">
        <v>2.4300000000000002</v>
      </c>
      <c r="K3858">
        <v>2.4300000000000002</v>
      </c>
      <c r="L3858" t="s">
        <v>213</v>
      </c>
      <c r="M3858" t="s">
        <v>198</v>
      </c>
      <c r="N3858" t="s">
        <v>1128</v>
      </c>
      <c r="O3858">
        <v>0</v>
      </c>
      <c r="P3858" t="s">
        <v>200</v>
      </c>
      <c r="Q3858">
        <v>57544</v>
      </c>
      <c r="R3858" t="s">
        <v>201</v>
      </c>
      <c r="S3858" t="s">
        <v>202</v>
      </c>
      <c r="T3858" t="s">
        <v>203</v>
      </c>
      <c r="U3858" t="s">
        <v>5764</v>
      </c>
      <c r="V3858" t="s">
        <v>5765</v>
      </c>
      <c r="W3858" t="s">
        <v>658</v>
      </c>
    </row>
    <row r="3859" spans="1:23" x14ac:dyDescent="0.25">
      <c r="A3859" s="15">
        <v>43431</v>
      </c>
      <c r="B3859" t="s">
        <v>213</v>
      </c>
      <c r="C3859" t="s">
        <v>211</v>
      </c>
      <c r="E3859" t="s">
        <v>195</v>
      </c>
      <c r="F3859">
        <v>2.4300000000000002</v>
      </c>
      <c r="G3859">
        <v>2.4300000000000002</v>
      </c>
      <c r="H3859" t="s">
        <v>196</v>
      </c>
      <c r="I3859" t="s">
        <v>197</v>
      </c>
      <c r="J3859">
        <v>2.4300000000000002</v>
      </c>
      <c r="K3859">
        <v>2.4300000000000002</v>
      </c>
      <c r="L3859" t="s">
        <v>213</v>
      </c>
      <c r="M3859" t="s">
        <v>198</v>
      </c>
      <c r="N3859" t="s">
        <v>1128</v>
      </c>
      <c r="O3859">
        <v>0</v>
      </c>
      <c r="P3859" t="s">
        <v>200</v>
      </c>
      <c r="Q3859">
        <v>57544</v>
      </c>
      <c r="R3859" t="s">
        <v>201</v>
      </c>
      <c r="S3859" t="s">
        <v>202</v>
      </c>
      <c r="T3859" t="s">
        <v>203</v>
      </c>
      <c r="U3859" t="s">
        <v>5764</v>
      </c>
      <c r="V3859" t="s">
        <v>5765</v>
      </c>
      <c r="W3859" t="s">
        <v>658</v>
      </c>
    </row>
    <row r="3860" spans="1:23" x14ac:dyDescent="0.25">
      <c r="A3860" s="15">
        <v>43431</v>
      </c>
      <c r="B3860" t="s">
        <v>213</v>
      </c>
      <c r="C3860" t="s">
        <v>212</v>
      </c>
      <c r="E3860" t="s">
        <v>195</v>
      </c>
      <c r="F3860">
        <v>2.4300000000000002</v>
      </c>
      <c r="G3860">
        <v>2.4300000000000002</v>
      </c>
      <c r="H3860" t="s">
        <v>196</v>
      </c>
      <c r="I3860" t="s">
        <v>197</v>
      </c>
      <c r="J3860">
        <v>2.4300000000000002</v>
      </c>
      <c r="K3860">
        <v>2.4300000000000002</v>
      </c>
      <c r="L3860" t="s">
        <v>213</v>
      </c>
      <c r="M3860" t="s">
        <v>198</v>
      </c>
      <c r="N3860" t="s">
        <v>1128</v>
      </c>
      <c r="O3860">
        <v>0</v>
      </c>
      <c r="P3860" t="s">
        <v>200</v>
      </c>
      <c r="Q3860">
        <v>57544</v>
      </c>
      <c r="R3860" t="s">
        <v>201</v>
      </c>
      <c r="S3860" t="s">
        <v>202</v>
      </c>
      <c r="T3860" t="s">
        <v>203</v>
      </c>
      <c r="U3860" t="s">
        <v>5764</v>
      </c>
      <c r="V3860" t="s">
        <v>5765</v>
      </c>
      <c r="W3860" t="s">
        <v>658</v>
      </c>
    </row>
    <row r="3861" spans="1:23" x14ac:dyDescent="0.25">
      <c r="A3861" s="15">
        <v>43431</v>
      </c>
      <c r="B3861" t="s">
        <v>213</v>
      </c>
      <c r="C3861" t="s">
        <v>194</v>
      </c>
      <c r="E3861" t="s">
        <v>195</v>
      </c>
      <c r="F3861">
        <v>2.4300000000000002</v>
      </c>
      <c r="G3861">
        <v>2.4300000000000002</v>
      </c>
      <c r="H3861" t="s">
        <v>196</v>
      </c>
      <c r="I3861" t="s">
        <v>197</v>
      </c>
      <c r="J3861">
        <v>2.4300000000000002</v>
      </c>
      <c r="K3861">
        <v>2.4300000000000002</v>
      </c>
      <c r="L3861" t="s">
        <v>213</v>
      </c>
      <c r="M3861" t="s">
        <v>198</v>
      </c>
      <c r="N3861" t="s">
        <v>1128</v>
      </c>
      <c r="O3861">
        <v>0</v>
      </c>
      <c r="P3861" t="s">
        <v>200</v>
      </c>
      <c r="Q3861">
        <v>57544</v>
      </c>
      <c r="R3861" t="s">
        <v>201</v>
      </c>
      <c r="S3861" t="s">
        <v>202</v>
      </c>
      <c r="T3861" t="s">
        <v>203</v>
      </c>
      <c r="U3861" t="s">
        <v>5764</v>
      </c>
      <c r="V3861" t="s">
        <v>5765</v>
      </c>
      <c r="W3861" t="s">
        <v>658</v>
      </c>
    </row>
    <row r="3862" spans="1:23" x14ac:dyDescent="0.25">
      <c r="A3862" s="15">
        <v>43431</v>
      </c>
      <c r="B3862" t="s">
        <v>213</v>
      </c>
      <c r="C3862" t="s">
        <v>207</v>
      </c>
      <c r="E3862" t="s">
        <v>195</v>
      </c>
      <c r="F3862">
        <v>2.42</v>
      </c>
      <c r="G3862">
        <v>2.42</v>
      </c>
      <c r="H3862" t="s">
        <v>196</v>
      </c>
      <c r="I3862" t="s">
        <v>197</v>
      </c>
      <c r="J3862">
        <v>2.42</v>
      </c>
      <c r="K3862">
        <v>2.42</v>
      </c>
      <c r="L3862" t="s">
        <v>213</v>
      </c>
      <c r="M3862" t="s">
        <v>198</v>
      </c>
      <c r="N3862" t="s">
        <v>1128</v>
      </c>
      <c r="O3862">
        <v>0</v>
      </c>
      <c r="P3862" t="s">
        <v>200</v>
      </c>
      <c r="Q3862">
        <v>57544</v>
      </c>
      <c r="R3862" t="s">
        <v>201</v>
      </c>
      <c r="S3862" t="s">
        <v>202</v>
      </c>
      <c r="T3862" t="s">
        <v>203</v>
      </c>
      <c r="U3862" t="s">
        <v>5764</v>
      </c>
      <c r="V3862" t="s">
        <v>5765</v>
      </c>
      <c r="W3862" t="s">
        <v>658</v>
      </c>
    </row>
    <row r="3863" spans="1:23" x14ac:dyDescent="0.25">
      <c r="A3863" s="15">
        <v>43432</v>
      </c>
      <c r="B3863" t="s">
        <v>253</v>
      </c>
      <c r="C3863" t="s">
        <v>208</v>
      </c>
      <c r="E3863" t="s">
        <v>195</v>
      </c>
      <c r="F3863">
        <v>1800</v>
      </c>
      <c r="G3863">
        <v>1800</v>
      </c>
      <c r="H3863" t="s">
        <v>196</v>
      </c>
      <c r="I3863" t="s">
        <v>197</v>
      </c>
      <c r="J3863">
        <v>1800</v>
      </c>
      <c r="K3863">
        <v>1800</v>
      </c>
      <c r="L3863" t="s">
        <v>253</v>
      </c>
      <c r="M3863" t="s">
        <v>198</v>
      </c>
      <c r="N3863" t="s">
        <v>199</v>
      </c>
      <c r="O3863">
        <v>0</v>
      </c>
      <c r="P3863" t="s">
        <v>200</v>
      </c>
      <c r="Q3863">
        <v>57561</v>
      </c>
      <c r="R3863" t="s">
        <v>201</v>
      </c>
      <c r="S3863" t="s">
        <v>202</v>
      </c>
      <c r="T3863" t="s">
        <v>203</v>
      </c>
      <c r="U3863" t="s">
        <v>5766</v>
      </c>
      <c r="V3863" t="s">
        <v>5767</v>
      </c>
      <c r="W3863" t="s">
        <v>658</v>
      </c>
    </row>
    <row r="3864" spans="1:23" x14ac:dyDescent="0.25">
      <c r="A3864" s="15">
        <v>43432</v>
      </c>
      <c r="B3864" t="s">
        <v>480</v>
      </c>
      <c r="C3864" t="s">
        <v>208</v>
      </c>
      <c r="E3864" t="s">
        <v>195</v>
      </c>
      <c r="F3864">
        <v>350</v>
      </c>
      <c r="G3864">
        <v>350</v>
      </c>
      <c r="H3864" t="s">
        <v>196</v>
      </c>
      <c r="I3864" t="s">
        <v>197</v>
      </c>
      <c r="J3864">
        <v>350</v>
      </c>
      <c r="K3864">
        <v>350</v>
      </c>
      <c r="L3864" t="s">
        <v>480</v>
      </c>
      <c r="M3864" t="s">
        <v>198</v>
      </c>
      <c r="N3864" t="s">
        <v>199</v>
      </c>
      <c r="O3864">
        <v>0</v>
      </c>
      <c r="P3864" t="s">
        <v>200</v>
      </c>
      <c r="Q3864">
        <v>57562</v>
      </c>
      <c r="R3864" t="s">
        <v>201</v>
      </c>
      <c r="S3864" t="s">
        <v>202</v>
      </c>
      <c r="T3864" t="s">
        <v>203</v>
      </c>
      <c r="U3864" t="s">
        <v>5766</v>
      </c>
      <c r="V3864" t="s">
        <v>5768</v>
      </c>
      <c r="W3864" t="s">
        <v>658</v>
      </c>
    </row>
    <row r="3865" spans="1:23" x14ac:dyDescent="0.25">
      <c r="A3865" s="15">
        <v>43433</v>
      </c>
      <c r="B3865" t="s">
        <v>225</v>
      </c>
      <c r="C3865" t="s">
        <v>194</v>
      </c>
      <c r="E3865" t="s">
        <v>195</v>
      </c>
      <c r="F3865">
        <v>890.02</v>
      </c>
      <c r="G3865">
        <v>890.02</v>
      </c>
      <c r="H3865" t="s">
        <v>196</v>
      </c>
      <c r="I3865" t="s">
        <v>197</v>
      </c>
      <c r="J3865">
        <v>890.02</v>
      </c>
      <c r="K3865">
        <v>890.02</v>
      </c>
      <c r="L3865" t="s">
        <v>225</v>
      </c>
      <c r="M3865" t="s">
        <v>198</v>
      </c>
      <c r="N3865" t="s">
        <v>199</v>
      </c>
      <c r="O3865">
        <v>0</v>
      </c>
      <c r="P3865" t="s">
        <v>200</v>
      </c>
      <c r="Q3865">
        <v>57586</v>
      </c>
      <c r="R3865" t="s">
        <v>201</v>
      </c>
      <c r="S3865" t="s">
        <v>202</v>
      </c>
      <c r="T3865" t="s">
        <v>203</v>
      </c>
      <c r="U3865" t="s">
        <v>5769</v>
      </c>
      <c r="V3865" t="s">
        <v>5770</v>
      </c>
      <c r="W3865" t="s">
        <v>658</v>
      </c>
    </row>
    <row r="3866" spans="1:23" x14ac:dyDescent="0.25">
      <c r="A3866" s="15">
        <v>43433</v>
      </c>
      <c r="B3866" t="s">
        <v>225</v>
      </c>
      <c r="C3866" t="s">
        <v>194</v>
      </c>
      <c r="E3866" t="s">
        <v>195</v>
      </c>
      <c r="F3866">
        <v>23.16</v>
      </c>
      <c r="G3866">
        <v>23.16</v>
      </c>
      <c r="H3866" t="s">
        <v>196</v>
      </c>
      <c r="I3866" t="s">
        <v>197</v>
      </c>
      <c r="J3866">
        <v>23.16</v>
      </c>
      <c r="K3866">
        <v>23.16</v>
      </c>
      <c r="L3866" t="s">
        <v>225</v>
      </c>
      <c r="M3866" t="s">
        <v>198</v>
      </c>
      <c r="N3866" t="s">
        <v>199</v>
      </c>
      <c r="O3866">
        <v>0</v>
      </c>
      <c r="P3866" t="s">
        <v>200</v>
      </c>
      <c r="Q3866">
        <v>57609</v>
      </c>
      <c r="R3866" t="s">
        <v>201</v>
      </c>
      <c r="S3866" t="s">
        <v>202</v>
      </c>
      <c r="T3866" t="s">
        <v>203</v>
      </c>
      <c r="U3866" t="s">
        <v>5771</v>
      </c>
      <c r="V3866" t="s">
        <v>5772</v>
      </c>
      <c r="W3866" t="s">
        <v>658</v>
      </c>
    </row>
    <row r="3867" spans="1:23" x14ac:dyDescent="0.25">
      <c r="A3867" s="15">
        <v>43433</v>
      </c>
      <c r="B3867" t="s">
        <v>228</v>
      </c>
      <c r="C3867" t="s">
        <v>208</v>
      </c>
      <c r="E3867" t="s">
        <v>195</v>
      </c>
      <c r="F3867">
        <v>-79</v>
      </c>
      <c r="G3867">
        <v>79</v>
      </c>
      <c r="H3867" t="s">
        <v>217</v>
      </c>
      <c r="I3867" t="s">
        <v>218</v>
      </c>
      <c r="J3867">
        <v>79</v>
      </c>
      <c r="K3867">
        <v>-79</v>
      </c>
      <c r="L3867" t="s">
        <v>228</v>
      </c>
      <c r="M3867" t="s">
        <v>198</v>
      </c>
      <c r="N3867" t="s">
        <v>199</v>
      </c>
      <c r="O3867">
        <v>0</v>
      </c>
      <c r="P3867" t="s">
        <v>200</v>
      </c>
      <c r="Q3867">
        <v>57993</v>
      </c>
      <c r="R3867" t="s">
        <v>201</v>
      </c>
      <c r="S3867" t="s">
        <v>202</v>
      </c>
      <c r="T3867" t="s">
        <v>203</v>
      </c>
      <c r="U3867" t="s">
        <v>5773</v>
      </c>
      <c r="V3867" t="s">
        <v>5774</v>
      </c>
      <c r="W3867" t="s">
        <v>658</v>
      </c>
    </row>
    <row r="3868" spans="1:23" x14ac:dyDescent="0.25">
      <c r="A3868" s="15">
        <v>43433</v>
      </c>
      <c r="B3868" t="s">
        <v>228</v>
      </c>
      <c r="C3868" t="s">
        <v>208</v>
      </c>
      <c r="E3868" t="s">
        <v>195</v>
      </c>
      <c r="F3868">
        <v>259.68</v>
      </c>
      <c r="G3868">
        <v>259.68</v>
      </c>
      <c r="H3868" t="s">
        <v>196</v>
      </c>
      <c r="I3868" t="s">
        <v>197</v>
      </c>
      <c r="J3868">
        <v>259.68</v>
      </c>
      <c r="K3868">
        <v>259.68</v>
      </c>
      <c r="L3868" t="s">
        <v>228</v>
      </c>
      <c r="M3868" t="s">
        <v>198</v>
      </c>
      <c r="N3868" t="s">
        <v>199</v>
      </c>
      <c r="O3868">
        <v>0</v>
      </c>
      <c r="P3868" t="s">
        <v>200</v>
      </c>
      <c r="Q3868">
        <v>57994</v>
      </c>
      <c r="R3868" t="s">
        <v>201</v>
      </c>
      <c r="S3868" t="s">
        <v>202</v>
      </c>
      <c r="T3868" t="s">
        <v>203</v>
      </c>
      <c r="U3868" t="s">
        <v>5775</v>
      </c>
      <c r="V3868" t="s">
        <v>5776</v>
      </c>
      <c r="W3868" t="s">
        <v>658</v>
      </c>
    </row>
    <row r="3869" spans="1:23" x14ac:dyDescent="0.25">
      <c r="A3869" s="15">
        <v>43434</v>
      </c>
      <c r="B3869" t="s">
        <v>310</v>
      </c>
      <c r="C3869" t="s">
        <v>208</v>
      </c>
      <c r="E3869" t="s">
        <v>195</v>
      </c>
      <c r="F3869">
        <v>0.02</v>
      </c>
      <c r="G3869">
        <v>0.02</v>
      </c>
      <c r="H3869" t="s">
        <v>196</v>
      </c>
      <c r="I3869" t="s">
        <v>197</v>
      </c>
      <c r="J3869">
        <v>0.02</v>
      </c>
      <c r="K3869">
        <v>0.02</v>
      </c>
      <c r="L3869" t="s">
        <v>310</v>
      </c>
      <c r="M3869" t="s">
        <v>198</v>
      </c>
      <c r="N3869" t="s">
        <v>307</v>
      </c>
      <c r="O3869">
        <v>0</v>
      </c>
      <c r="P3869" t="s">
        <v>200</v>
      </c>
      <c r="Q3869">
        <v>57432</v>
      </c>
      <c r="R3869" t="s">
        <v>201</v>
      </c>
      <c r="S3869" t="s">
        <v>202</v>
      </c>
      <c r="T3869" t="s">
        <v>203</v>
      </c>
      <c r="U3869" t="s">
        <v>5777</v>
      </c>
      <c r="V3869" t="s">
        <v>5778</v>
      </c>
      <c r="W3869" t="s">
        <v>658</v>
      </c>
    </row>
    <row r="3870" spans="1:23" x14ac:dyDescent="0.25">
      <c r="A3870" s="15">
        <v>43434</v>
      </c>
      <c r="B3870" t="s">
        <v>310</v>
      </c>
      <c r="C3870" t="s">
        <v>208</v>
      </c>
      <c r="E3870" t="s">
        <v>195</v>
      </c>
      <c r="F3870">
        <v>0.06</v>
      </c>
      <c r="G3870">
        <v>0.06</v>
      </c>
      <c r="H3870" t="s">
        <v>196</v>
      </c>
      <c r="I3870" t="s">
        <v>197</v>
      </c>
      <c r="J3870">
        <v>0.06</v>
      </c>
      <c r="K3870">
        <v>0.06</v>
      </c>
      <c r="L3870" t="s">
        <v>310</v>
      </c>
      <c r="M3870" t="s">
        <v>198</v>
      </c>
      <c r="N3870" t="s">
        <v>307</v>
      </c>
      <c r="O3870">
        <v>0</v>
      </c>
      <c r="P3870" t="s">
        <v>200</v>
      </c>
      <c r="Q3870">
        <v>57433</v>
      </c>
      <c r="R3870" t="s">
        <v>201</v>
      </c>
      <c r="S3870" t="s">
        <v>202</v>
      </c>
      <c r="T3870" t="s">
        <v>203</v>
      </c>
      <c r="U3870" t="s">
        <v>5779</v>
      </c>
      <c r="V3870" t="s">
        <v>5780</v>
      </c>
      <c r="W3870" t="s">
        <v>658</v>
      </c>
    </row>
    <row r="3871" spans="1:23" x14ac:dyDescent="0.25">
      <c r="A3871" s="15">
        <v>43434</v>
      </c>
      <c r="B3871" t="s">
        <v>310</v>
      </c>
      <c r="C3871" t="s">
        <v>211</v>
      </c>
      <c r="E3871" t="s">
        <v>195</v>
      </c>
      <c r="F3871">
        <v>0.01</v>
      </c>
      <c r="G3871">
        <v>0.01</v>
      </c>
      <c r="H3871" t="s">
        <v>196</v>
      </c>
      <c r="I3871" t="s">
        <v>197</v>
      </c>
      <c r="J3871">
        <v>0.01</v>
      </c>
      <c r="K3871">
        <v>0.01</v>
      </c>
      <c r="L3871" t="s">
        <v>310</v>
      </c>
      <c r="M3871" t="s">
        <v>198</v>
      </c>
      <c r="N3871" t="s">
        <v>307</v>
      </c>
      <c r="O3871">
        <v>0</v>
      </c>
      <c r="P3871" t="s">
        <v>200</v>
      </c>
      <c r="Q3871">
        <v>57434</v>
      </c>
      <c r="R3871" t="s">
        <v>201</v>
      </c>
      <c r="S3871" t="s">
        <v>202</v>
      </c>
      <c r="T3871" t="s">
        <v>203</v>
      </c>
      <c r="U3871" t="s">
        <v>5781</v>
      </c>
      <c r="V3871" t="s">
        <v>5782</v>
      </c>
      <c r="W3871" t="s">
        <v>658</v>
      </c>
    </row>
    <row r="3872" spans="1:23" x14ac:dyDescent="0.25">
      <c r="A3872" s="15">
        <v>43434</v>
      </c>
      <c r="B3872" t="s">
        <v>310</v>
      </c>
      <c r="C3872" t="s">
        <v>212</v>
      </c>
      <c r="E3872" t="s">
        <v>195</v>
      </c>
      <c r="F3872">
        <v>0.01</v>
      </c>
      <c r="G3872">
        <v>0.01</v>
      </c>
      <c r="H3872" t="s">
        <v>196</v>
      </c>
      <c r="I3872" t="s">
        <v>197</v>
      </c>
      <c r="J3872">
        <v>0.01</v>
      </c>
      <c r="K3872">
        <v>0.01</v>
      </c>
      <c r="L3872" t="s">
        <v>310</v>
      </c>
      <c r="M3872" t="s">
        <v>198</v>
      </c>
      <c r="N3872" t="s">
        <v>307</v>
      </c>
      <c r="O3872">
        <v>0</v>
      </c>
      <c r="P3872" t="s">
        <v>200</v>
      </c>
      <c r="Q3872">
        <v>57436</v>
      </c>
      <c r="R3872" t="s">
        <v>201</v>
      </c>
      <c r="S3872" t="s">
        <v>202</v>
      </c>
      <c r="T3872" t="s">
        <v>203</v>
      </c>
      <c r="U3872" t="s">
        <v>5783</v>
      </c>
      <c r="V3872" t="s">
        <v>5784</v>
      </c>
      <c r="W3872" t="s">
        <v>658</v>
      </c>
    </row>
    <row r="3873" spans="1:23" x14ac:dyDescent="0.25">
      <c r="A3873" s="15">
        <v>43434</v>
      </c>
      <c r="B3873" t="s">
        <v>310</v>
      </c>
      <c r="C3873" t="s">
        <v>212</v>
      </c>
      <c r="E3873" t="s">
        <v>195</v>
      </c>
      <c r="F3873">
        <v>0.01</v>
      </c>
      <c r="G3873">
        <v>0.01</v>
      </c>
      <c r="H3873" t="s">
        <v>196</v>
      </c>
      <c r="I3873" t="s">
        <v>197</v>
      </c>
      <c r="J3873">
        <v>0.01</v>
      </c>
      <c r="K3873">
        <v>0.01</v>
      </c>
      <c r="L3873" t="s">
        <v>310</v>
      </c>
      <c r="M3873" t="s">
        <v>198</v>
      </c>
      <c r="N3873" t="s">
        <v>307</v>
      </c>
      <c r="O3873">
        <v>0</v>
      </c>
      <c r="P3873" t="s">
        <v>200</v>
      </c>
      <c r="Q3873">
        <v>57459</v>
      </c>
      <c r="R3873" t="s">
        <v>201</v>
      </c>
      <c r="S3873" t="s">
        <v>202</v>
      </c>
      <c r="T3873" t="s">
        <v>203</v>
      </c>
      <c r="U3873" t="s">
        <v>5785</v>
      </c>
      <c r="V3873" t="s">
        <v>5786</v>
      </c>
      <c r="W3873" t="s">
        <v>658</v>
      </c>
    </row>
    <row r="3874" spans="1:23" x14ac:dyDescent="0.25">
      <c r="A3874" s="15">
        <v>43434</v>
      </c>
      <c r="B3874" t="s">
        <v>213</v>
      </c>
      <c r="C3874" t="s">
        <v>211</v>
      </c>
      <c r="E3874" t="s">
        <v>195</v>
      </c>
      <c r="F3874">
        <v>43.43</v>
      </c>
      <c r="G3874">
        <v>43.43</v>
      </c>
      <c r="H3874" t="s">
        <v>196</v>
      </c>
      <c r="I3874" t="s">
        <v>197</v>
      </c>
      <c r="J3874">
        <v>43.43</v>
      </c>
      <c r="K3874">
        <v>43.43</v>
      </c>
      <c r="L3874" t="s">
        <v>213</v>
      </c>
      <c r="M3874" t="s">
        <v>198</v>
      </c>
      <c r="N3874" t="s">
        <v>1128</v>
      </c>
      <c r="O3874">
        <v>0</v>
      </c>
      <c r="P3874" t="s">
        <v>200</v>
      </c>
      <c r="Q3874">
        <v>57578</v>
      </c>
      <c r="R3874" t="s">
        <v>201</v>
      </c>
      <c r="S3874" t="s">
        <v>202</v>
      </c>
      <c r="T3874" t="s">
        <v>203</v>
      </c>
      <c r="U3874" t="s">
        <v>5787</v>
      </c>
      <c r="V3874" t="s">
        <v>5788</v>
      </c>
      <c r="W3874" t="s">
        <v>658</v>
      </c>
    </row>
    <row r="3875" spans="1:23" x14ac:dyDescent="0.25">
      <c r="A3875" s="15">
        <v>43434</v>
      </c>
      <c r="B3875" t="s">
        <v>3700</v>
      </c>
      <c r="C3875" t="s">
        <v>208</v>
      </c>
      <c r="E3875" t="s">
        <v>195</v>
      </c>
      <c r="F3875">
        <v>9.43</v>
      </c>
      <c r="G3875">
        <v>9.43</v>
      </c>
      <c r="H3875" t="s">
        <v>196</v>
      </c>
      <c r="I3875" t="s">
        <v>197</v>
      </c>
      <c r="J3875">
        <v>9.43</v>
      </c>
      <c r="K3875">
        <v>9.43</v>
      </c>
      <c r="L3875" t="s">
        <v>3700</v>
      </c>
      <c r="M3875" t="s">
        <v>198</v>
      </c>
      <c r="N3875" t="s">
        <v>1128</v>
      </c>
      <c r="O3875">
        <v>0</v>
      </c>
      <c r="P3875" t="s">
        <v>200</v>
      </c>
      <c r="Q3875">
        <v>57579</v>
      </c>
      <c r="R3875" t="s">
        <v>201</v>
      </c>
      <c r="S3875" t="s">
        <v>202</v>
      </c>
      <c r="T3875" t="s">
        <v>203</v>
      </c>
      <c r="U3875" t="s">
        <v>5789</v>
      </c>
      <c r="V3875" t="s">
        <v>5790</v>
      </c>
      <c r="W3875" t="s">
        <v>658</v>
      </c>
    </row>
    <row r="3876" spans="1:23" x14ac:dyDescent="0.25">
      <c r="A3876" s="15">
        <v>43434</v>
      </c>
      <c r="B3876" t="s">
        <v>3700</v>
      </c>
      <c r="C3876" t="s">
        <v>211</v>
      </c>
      <c r="E3876" t="s">
        <v>195</v>
      </c>
      <c r="F3876">
        <v>9.43</v>
      </c>
      <c r="G3876">
        <v>9.43</v>
      </c>
      <c r="H3876" t="s">
        <v>196</v>
      </c>
      <c r="I3876" t="s">
        <v>197</v>
      </c>
      <c r="J3876">
        <v>9.43</v>
      </c>
      <c r="K3876">
        <v>9.43</v>
      </c>
      <c r="L3876" t="s">
        <v>3700</v>
      </c>
      <c r="M3876" t="s">
        <v>198</v>
      </c>
      <c r="N3876" t="s">
        <v>1128</v>
      </c>
      <c r="O3876">
        <v>0</v>
      </c>
      <c r="P3876" t="s">
        <v>200</v>
      </c>
      <c r="Q3876">
        <v>57579</v>
      </c>
      <c r="R3876" t="s">
        <v>201</v>
      </c>
      <c r="S3876" t="s">
        <v>202</v>
      </c>
      <c r="T3876" t="s">
        <v>203</v>
      </c>
      <c r="U3876" t="s">
        <v>5789</v>
      </c>
      <c r="V3876" t="s">
        <v>5790</v>
      </c>
      <c r="W3876" t="s">
        <v>658</v>
      </c>
    </row>
    <row r="3877" spans="1:23" x14ac:dyDescent="0.25">
      <c r="A3877" s="15">
        <v>43434</v>
      </c>
      <c r="B3877" t="s">
        <v>3700</v>
      </c>
      <c r="C3877" t="s">
        <v>212</v>
      </c>
      <c r="E3877" t="s">
        <v>195</v>
      </c>
      <c r="F3877">
        <v>9.43</v>
      </c>
      <c r="G3877">
        <v>9.43</v>
      </c>
      <c r="H3877" t="s">
        <v>196</v>
      </c>
      <c r="I3877" t="s">
        <v>197</v>
      </c>
      <c r="J3877">
        <v>9.43</v>
      </c>
      <c r="K3877">
        <v>9.43</v>
      </c>
      <c r="L3877" t="s">
        <v>3700</v>
      </c>
      <c r="M3877" t="s">
        <v>198</v>
      </c>
      <c r="N3877" t="s">
        <v>1128</v>
      </c>
      <c r="O3877">
        <v>0</v>
      </c>
      <c r="P3877" t="s">
        <v>200</v>
      </c>
      <c r="Q3877">
        <v>57579</v>
      </c>
      <c r="R3877" t="s">
        <v>201</v>
      </c>
      <c r="S3877" t="s">
        <v>202</v>
      </c>
      <c r="T3877" t="s">
        <v>203</v>
      </c>
      <c r="U3877" t="s">
        <v>5789</v>
      </c>
      <c r="V3877" t="s">
        <v>5790</v>
      </c>
      <c r="W3877" t="s">
        <v>658</v>
      </c>
    </row>
    <row r="3878" spans="1:23" x14ac:dyDescent="0.25">
      <c r="A3878" s="15">
        <v>43434</v>
      </c>
      <c r="B3878" t="s">
        <v>3700</v>
      </c>
      <c r="C3878" t="s">
        <v>207</v>
      </c>
      <c r="E3878" t="s">
        <v>195</v>
      </c>
      <c r="F3878">
        <v>9.43</v>
      </c>
      <c r="G3878">
        <v>9.43</v>
      </c>
      <c r="H3878" t="s">
        <v>196</v>
      </c>
      <c r="I3878" t="s">
        <v>197</v>
      </c>
      <c r="J3878">
        <v>9.43</v>
      </c>
      <c r="K3878">
        <v>9.43</v>
      </c>
      <c r="L3878" t="s">
        <v>3700</v>
      </c>
      <c r="M3878" t="s">
        <v>198</v>
      </c>
      <c r="N3878" t="s">
        <v>1128</v>
      </c>
      <c r="O3878">
        <v>0</v>
      </c>
      <c r="P3878" t="s">
        <v>200</v>
      </c>
      <c r="Q3878">
        <v>57579</v>
      </c>
      <c r="R3878" t="s">
        <v>201</v>
      </c>
      <c r="S3878" t="s">
        <v>202</v>
      </c>
      <c r="T3878" t="s">
        <v>203</v>
      </c>
      <c r="U3878" t="s">
        <v>5789</v>
      </c>
      <c r="V3878" t="s">
        <v>5790</v>
      </c>
      <c r="W3878" t="s">
        <v>658</v>
      </c>
    </row>
    <row r="3879" spans="1:23" x14ac:dyDescent="0.25">
      <c r="A3879" s="15">
        <v>43434</v>
      </c>
      <c r="B3879" t="s">
        <v>3700</v>
      </c>
      <c r="C3879" t="s">
        <v>194</v>
      </c>
      <c r="E3879" t="s">
        <v>195</v>
      </c>
      <c r="F3879">
        <v>9.43</v>
      </c>
      <c r="G3879">
        <v>9.43</v>
      </c>
      <c r="H3879" t="s">
        <v>196</v>
      </c>
      <c r="I3879" t="s">
        <v>197</v>
      </c>
      <c r="J3879">
        <v>9.43</v>
      </c>
      <c r="K3879">
        <v>9.43</v>
      </c>
      <c r="L3879" t="s">
        <v>3700</v>
      </c>
      <c r="M3879" t="s">
        <v>198</v>
      </c>
      <c r="N3879" t="s">
        <v>1128</v>
      </c>
      <c r="O3879">
        <v>0</v>
      </c>
      <c r="P3879" t="s">
        <v>200</v>
      </c>
      <c r="Q3879">
        <v>57579</v>
      </c>
      <c r="R3879" t="s">
        <v>201</v>
      </c>
      <c r="S3879" t="s">
        <v>202</v>
      </c>
      <c r="T3879" t="s">
        <v>203</v>
      </c>
      <c r="U3879" t="s">
        <v>5789</v>
      </c>
      <c r="V3879" t="s">
        <v>5790</v>
      </c>
      <c r="W3879" t="s">
        <v>658</v>
      </c>
    </row>
    <row r="3880" spans="1:23" x14ac:dyDescent="0.25">
      <c r="A3880" s="15">
        <v>43434</v>
      </c>
      <c r="B3880" t="s">
        <v>5390</v>
      </c>
      <c r="C3880" t="s">
        <v>208</v>
      </c>
      <c r="E3880" t="s">
        <v>195</v>
      </c>
      <c r="F3880">
        <v>-12.86</v>
      </c>
      <c r="G3880">
        <v>12.86</v>
      </c>
      <c r="H3880" t="s">
        <v>217</v>
      </c>
      <c r="I3880" t="s">
        <v>218</v>
      </c>
      <c r="J3880">
        <v>12.86</v>
      </c>
      <c r="K3880">
        <v>-12.86</v>
      </c>
      <c r="L3880" t="s">
        <v>5390</v>
      </c>
      <c r="M3880" t="s">
        <v>198</v>
      </c>
      <c r="N3880" t="s">
        <v>518</v>
      </c>
      <c r="O3880">
        <v>0</v>
      </c>
      <c r="P3880" t="s">
        <v>200</v>
      </c>
      <c r="Q3880">
        <v>57598</v>
      </c>
      <c r="R3880" t="s">
        <v>201</v>
      </c>
      <c r="S3880" t="s">
        <v>202</v>
      </c>
      <c r="T3880" t="s">
        <v>203</v>
      </c>
      <c r="U3880" t="s">
        <v>5791</v>
      </c>
      <c r="V3880" t="s">
        <v>5792</v>
      </c>
      <c r="W3880" t="s">
        <v>658</v>
      </c>
    </row>
    <row r="3881" spans="1:23" x14ac:dyDescent="0.25">
      <c r="A3881" s="15">
        <v>43434</v>
      </c>
      <c r="B3881" t="s">
        <v>5390</v>
      </c>
      <c r="C3881" t="s">
        <v>211</v>
      </c>
      <c r="E3881" t="s">
        <v>195</v>
      </c>
      <c r="F3881">
        <v>-12.86</v>
      </c>
      <c r="G3881">
        <v>12.86</v>
      </c>
      <c r="H3881" t="s">
        <v>217</v>
      </c>
      <c r="I3881" t="s">
        <v>218</v>
      </c>
      <c r="J3881">
        <v>12.86</v>
      </c>
      <c r="K3881">
        <v>-12.86</v>
      </c>
      <c r="L3881" t="s">
        <v>5390</v>
      </c>
      <c r="M3881" t="s">
        <v>198</v>
      </c>
      <c r="N3881" t="s">
        <v>518</v>
      </c>
      <c r="O3881">
        <v>0</v>
      </c>
      <c r="P3881" t="s">
        <v>200</v>
      </c>
      <c r="Q3881">
        <v>57598</v>
      </c>
      <c r="R3881" t="s">
        <v>201</v>
      </c>
      <c r="S3881" t="s">
        <v>202</v>
      </c>
      <c r="T3881" t="s">
        <v>203</v>
      </c>
      <c r="U3881" t="s">
        <v>5791</v>
      </c>
      <c r="V3881" t="s">
        <v>5792</v>
      </c>
      <c r="W3881" t="s">
        <v>658</v>
      </c>
    </row>
    <row r="3882" spans="1:23" x14ac:dyDescent="0.25">
      <c r="A3882" s="15">
        <v>43434</v>
      </c>
      <c r="B3882" t="s">
        <v>5390</v>
      </c>
      <c r="C3882" t="s">
        <v>212</v>
      </c>
      <c r="E3882" t="s">
        <v>195</v>
      </c>
      <c r="F3882">
        <v>-12.86</v>
      </c>
      <c r="G3882">
        <v>12.86</v>
      </c>
      <c r="H3882" t="s">
        <v>217</v>
      </c>
      <c r="I3882" t="s">
        <v>218</v>
      </c>
      <c r="J3882">
        <v>12.86</v>
      </c>
      <c r="K3882">
        <v>-12.86</v>
      </c>
      <c r="L3882" t="s">
        <v>5390</v>
      </c>
      <c r="M3882" t="s">
        <v>198</v>
      </c>
      <c r="N3882" t="s">
        <v>518</v>
      </c>
      <c r="O3882">
        <v>0</v>
      </c>
      <c r="P3882" t="s">
        <v>200</v>
      </c>
      <c r="Q3882">
        <v>57598</v>
      </c>
      <c r="R3882" t="s">
        <v>201</v>
      </c>
      <c r="S3882" t="s">
        <v>202</v>
      </c>
      <c r="T3882" t="s">
        <v>203</v>
      </c>
      <c r="U3882" t="s">
        <v>5791</v>
      </c>
      <c r="V3882" t="s">
        <v>5792</v>
      </c>
      <c r="W3882" t="s">
        <v>658</v>
      </c>
    </row>
    <row r="3883" spans="1:23" x14ac:dyDescent="0.25">
      <c r="A3883" s="15">
        <v>43434</v>
      </c>
      <c r="B3883" t="s">
        <v>5390</v>
      </c>
      <c r="C3883" t="s">
        <v>194</v>
      </c>
      <c r="E3883" t="s">
        <v>195</v>
      </c>
      <c r="F3883">
        <v>-12.86</v>
      </c>
      <c r="G3883">
        <v>12.86</v>
      </c>
      <c r="H3883" t="s">
        <v>217</v>
      </c>
      <c r="I3883" t="s">
        <v>218</v>
      </c>
      <c r="J3883">
        <v>12.86</v>
      </c>
      <c r="K3883">
        <v>-12.86</v>
      </c>
      <c r="L3883" t="s">
        <v>5390</v>
      </c>
      <c r="M3883" t="s">
        <v>198</v>
      </c>
      <c r="N3883" t="s">
        <v>518</v>
      </c>
      <c r="O3883">
        <v>0</v>
      </c>
      <c r="P3883" t="s">
        <v>200</v>
      </c>
      <c r="Q3883">
        <v>57598</v>
      </c>
      <c r="R3883" t="s">
        <v>201</v>
      </c>
      <c r="S3883" t="s">
        <v>202</v>
      </c>
      <c r="T3883" t="s">
        <v>203</v>
      </c>
      <c r="U3883" t="s">
        <v>5791</v>
      </c>
      <c r="V3883" t="s">
        <v>5792</v>
      </c>
      <c r="W3883" t="s">
        <v>658</v>
      </c>
    </row>
    <row r="3884" spans="1:23" x14ac:dyDescent="0.25">
      <c r="A3884" s="15">
        <v>43434</v>
      </c>
      <c r="B3884" t="s">
        <v>5390</v>
      </c>
      <c r="C3884" t="s">
        <v>207</v>
      </c>
      <c r="E3884" t="s">
        <v>195</v>
      </c>
      <c r="F3884">
        <v>-12.84</v>
      </c>
      <c r="G3884">
        <v>12.84</v>
      </c>
      <c r="H3884" t="s">
        <v>217</v>
      </c>
      <c r="I3884" t="s">
        <v>218</v>
      </c>
      <c r="J3884">
        <v>12.84</v>
      </c>
      <c r="K3884">
        <v>-12.84</v>
      </c>
      <c r="L3884" t="s">
        <v>5390</v>
      </c>
      <c r="M3884" t="s">
        <v>198</v>
      </c>
      <c r="N3884" t="s">
        <v>518</v>
      </c>
      <c r="O3884">
        <v>0</v>
      </c>
      <c r="P3884" t="s">
        <v>200</v>
      </c>
      <c r="Q3884">
        <v>57598</v>
      </c>
      <c r="R3884" t="s">
        <v>201</v>
      </c>
      <c r="S3884" t="s">
        <v>202</v>
      </c>
      <c r="T3884" t="s">
        <v>203</v>
      </c>
      <c r="U3884" t="s">
        <v>5791</v>
      </c>
      <c r="V3884" t="s">
        <v>5792</v>
      </c>
      <c r="W3884" t="s">
        <v>658</v>
      </c>
    </row>
    <row r="3885" spans="1:23" x14ac:dyDescent="0.25">
      <c r="A3885" s="15">
        <v>43434</v>
      </c>
      <c r="B3885" t="s">
        <v>517</v>
      </c>
      <c r="C3885" t="s">
        <v>207</v>
      </c>
      <c r="E3885" t="s">
        <v>195</v>
      </c>
      <c r="F3885">
        <v>19.75</v>
      </c>
      <c r="G3885">
        <v>19.75</v>
      </c>
      <c r="H3885" t="s">
        <v>196</v>
      </c>
      <c r="I3885" t="s">
        <v>197</v>
      </c>
      <c r="J3885">
        <v>19.75</v>
      </c>
      <c r="K3885">
        <v>19.75</v>
      </c>
      <c r="L3885" t="s">
        <v>517</v>
      </c>
      <c r="M3885" t="s">
        <v>198</v>
      </c>
      <c r="N3885" t="s">
        <v>518</v>
      </c>
      <c r="O3885">
        <v>0</v>
      </c>
      <c r="P3885" t="s">
        <v>200</v>
      </c>
      <c r="Q3885">
        <v>57597</v>
      </c>
      <c r="R3885" t="s">
        <v>201</v>
      </c>
      <c r="S3885" t="s">
        <v>202</v>
      </c>
      <c r="T3885" t="s">
        <v>203</v>
      </c>
      <c r="U3885" t="s">
        <v>5791</v>
      </c>
      <c r="V3885" t="s">
        <v>5793</v>
      </c>
      <c r="W3885" t="s">
        <v>658</v>
      </c>
    </row>
    <row r="3886" spans="1:23" x14ac:dyDescent="0.25">
      <c r="A3886" s="15">
        <v>43434</v>
      </c>
      <c r="B3886" t="s">
        <v>521</v>
      </c>
      <c r="C3886" t="s">
        <v>212</v>
      </c>
      <c r="E3886" t="s">
        <v>195</v>
      </c>
      <c r="F3886">
        <v>10718.77</v>
      </c>
      <c r="G3886">
        <v>10718.77</v>
      </c>
      <c r="H3886" t="s">
        <v>196</v>
      </c>
      <c r="I3886" t="s">
        <v>197</v>
      </c>
      <c r="J3886">
        <v>10718.77</v>
      </c>
      <c r="K3886">
        <v>10718.77</v>
      </c>
      <c r="L3886" t="s">
        <v>521</v>
      </c>
      <c r="M3886" t="s">
        <v>198</v>
      </c>
      <c r="N3886" t="s">
        <v>518</v>
      </c>
      <c r="O3886">
        <v>0</v>
      </c>
      <c r="P3886" t="s">
        <v>200</v>
      </c>
      <c r="Q3886">
        <v>57596</v>
      </c>
      <c r="R3886" t="s">
        <v>201</v>
      </c>
      <c r="S3886" t="s">
        <v>202</v>
      </c>
      <c r="T3886" t="s">
        <v>203</v>
      </c>
      <c r="U3886" t="s">
        <v>5791</v>
      </c>
      <c r="V3886" t="s">
        <v>5794</v>
      </c>
      <c r="W3886" t="s">
        <v>658</v>
      </c>
    </row>
    <row r="3887" spans="1:23" x14ac:dyDescent="0.25">
      <c r="A3887" s="15">
        <v>43434</v>
      </c>
      <c r="B3887" t="s">
        <v>521</v>
      </c>
      <c r="C3887" t="s">
        <v>211</v>
      </c>
      <c r="E3887" t="s">
        <v>195</v>
      </c>
      <c r="F3887">
        <v>2581.39</v>
      </c>
      <c r="G3887">
        <v>2581.39</v>
      </c>
      <c r="H3887" t="s">
        <v>196</v>
      </c>
      <c r="I3887" t="s">
        <v>197</v>
      </c>
      <c r="J3887">
        <v>2581.39</v>
      </c>
      <c r="K3887">
        <v>2581.39</v>
      </c>
      <c r="L3887" t="s">
        <v>521</v>
      </c>
      <c r="M3887" t="s">
        <v>198</v>
      </c>
      <c r="N3887" t="s">
        <v>518</v>
      </c>
      <c r="O3887">
        <v>0</v>
      </c>
      <c r="P3887" t="s">
        <v>200</v>
      </c>
      <c r="Q3887">
        <v>57596</v>
      </c>
      <c r="R3887" t="s">
        <v>201</v>
      </c>
      <c r="S3887" t="s">
        <v>202</v>
      </c>
      <c r="T3887" t="s">
        <v>203</v>
      </c>
      <c r="U3887" t="s">
        <v>5791</v>
      </c>
      <c r="V3887" t="s">
        <v>5794</v>
      </c>
      <c r="W3887" t="s">
        <v>658</v>
      </c>
    </row>
    <row r="3888" spans="1:23" x14ac:dyDescent="0.25">
      <c r="A3888" s="15">
        <v>43434</v>
      </c>
      <c r="B3888" t="s">
        <v>521</v>
      </c>
      <c r="C3888" t="s">
        <v>208</v>
      </c>
      <c r="E3888" t="s">
        <v>195</v>
      </c>
      <c r="F3888">
        <v>20996.62</v>
      </c>
      <c r="G3888">
        <v>20996.62</v>
      </c>
      <c r="H3888" t="s">
        <v>196</v>
      </c>
      <c r="I3888" t="s">
        <v>197</v>
      </c>
      <c r="J3888">
        <v>20996.62</v>
      </c>
      <c r="K3888">
        <v>20996.62</v>
      </c>
      <c r="L3888" t="s">
        <v>521</v>
      </c>
      <c r="M3888" t="s">
        <v>198</v>
      </c>
      <c r="N3888" t="s">
        <v>518</v>
      </c>
      <c r="O3888">
        <v>0</v>
      </c>
      <c r="P3888" t="s">
        <v>200</v>
      </c>
      <c r="Q3888">
        <v>57596</v>
      </c>
      <c r="R3888" t="s">
        <v>201</v>
      </c>
      <c r="S3888" t="s">
        <v>202</v>
      </c>
      <c r="T3888" t="s">
        <v>203</v>
      </c>
      <c r="U3888" t="s">
        <v>5791</v>
      </c>
      <c r="V3888" t="s">
        <v>5794</v>
      </c>
      <c r="W3888" t="s">
        <v>658</v>
      </c>
    </row>
    <row r="3889" spans="1:23" x14ac:dyDescent="0.25">
      <c r="A3889" s="15">
        <v>43434</v>
      </c>
      <c r="B3889" t="s">
        <v>521</v>
      </c>
      <c r="C3889" t="s">
        <v>207</v>
      </c>
      <c r="E3889" t="s">
        <v>195</v>
      </c>
      <c r="F3889">
        <v>7610.36</v>
      </c>
      <c r="G3889">
        <v>7610.36</v>
      </c>
      <c r="H3889" t="s">
        <v>196</v>
      </c>
      <c r="I3889" t="s">
        <v>197</v>
      </c>
      <c r="J3889">
        <v>7610.36</v>
      </c>
      <c r="K3889">
        <v>7610.36</v>
      </c>
      <c r="L3889" t="s">
        <v>521</v>
      </c>
      <c r="M3889" t="s">
        <v>198</v>
      </c>
      <c r="N3889" t="s">
        <v>518</v>
      </c>
      <c r="O3889">
        <v>0</v>
      </c>
      <c r="P3889" t="s">
        <v>200</v>
      </c>
      <c r="Q3889">
        <v>57596</v>
      </c>
      <c r="R3889" t="s">
        <v>201</v>
      </c>
      <c r="S3889" t="s">
        <v>202</v>
      </c>
      <c r="T3889" t="s">
        <v>203</v>
      </c>
      <c r="U3889" t="s">
        <v>5791</v>
      </c>
      <c r="V3889" t="s">
        <v>5794</v>
      </c>
      <c r="W3889" t="s">
        <v>658</v>
      </c>
    </row>
    <row r="3890" spans="1:23" x14ac:dyDescent="0.25">
      <c r="A3890" s="15">
        <v>43434</v>
      </c>
      <c r="B3890" t="s">
        <v>521</v>
      </c>
      <c r="C3890" t="s">
        <v>194</v>
      </c>
      <c r="E3890" t="s">
        <v>195</v>
      </c>
      <c r="F3890">
        <v>40936.480000000003</v>
      </c>
      <c r="G3890">
        <v>40936.480000000003</v>
      </c>
      <c r="H3890" t="s">
        <v>196</v>
      </c>
      <c r="I3890" t="s">
        <v>197</v>
      </c>
      <c r="J3890">
        <v>40936.480000000003</v>
      </c>
      <c r="K3890">
        <v>40936.480000000003</v>
      </c>
      <c r="L3890" t="s">
        <v>521</v>
      </c>
      <c r="M3890" t="s">
        <v>198</v>
      </c>
      <c r="N3890" t="s">
        <v>518</v>
      </c>
      <c r="O3890">
        <v>0</v>
      </c>
      <c r="P3890" t="s">
        <v>200</v>
      </c>
      <c r="Q3890">
        <v>57596</v>
      </c>
      <c r="R3890" t="s">
        <v>201</v>
      </c>
      <c r="S3890" t="s">
        <v>202</v>
      </c>
      <c r="T3890" t="s">
        <v>203</v>
      </c>
      <c r="U3890" t="s">
        <v>5791</v>
      </c>
      <c r="V3890" t="s">
        <v>5794</v>
      </c>
      <c r="W3890" t="s">
        <v>658</v>
      </c>
    </row>
    <row r="3891" spans="1:23" x14ac:dyDescent="0.25">
      <c r="A3891" s="15">
        <v>43434</v>
      </c>
      <c r="B3891" t="s">
        <v>523</v>
      </c>
      <c r="C3891" t="s">
        <v>212</v>
      </c>
      <c r="E3891" t="s">
        <v>195</v>
      </c>
      <c r="F3891">
        <v>3654.68</v>
      </c>
      <c r="G3891">
        <v>3654.68</v>
      </c>
      <c r="H3891" t="s">
        <v>196</v>
      </c>
      <c r="I3891" t="s">
        <v>197</v>
      </c>
      <c r="J3891">
        <v>3654.68</v>
      </c>
      <c r="K3891">
        <v>3654.68</v>
      </c>
      <c r="L3891" t="s">
        <v>523</v>
      </c>
      <c r="M3891" t="s">
        <v>198</v>
      </c>
      <c r="N3891" t="s">
        <v>518</v>
      </c>
      <c r="O3891">
        <v>0</v>
      </c>
      <c r="P3891" t="s">
        <v>200</v>
      </c>
      <c r="Q3891">
        <v>57599</v>
      </c>
      <c r="R3891" t="s">
        <v>201</v>
      </c>
      <c r="S3891" t="s">
        <v>202</v>
      </c>
      <c r="T3891" t="s">
        <v>203</v>
      </c>
      <c r="U3891" t="s">
        <v>5795</v>
      </c>
      <c r="V3891" t="s">
        <v>5796</v>
      </c>
      <c r="W3891" t="s">
        <v>658</v>
      </c>
    </row>
    <row r="3892" spans="1:23" x14ac:dyDescent="0.25">
      <c r="A3892" s="15">
        <v>43434</v>
      </c>
      <c r="B3892" t="s">
        <v>523</v>
      </c>
      <c r="C3892" t="s">
        <v>211</v>
      </c>
      <c r="E3892" t="s">
        <v>195</v>
      </c>
      <c r="F3892">
        <v>823.13</v>
      </c>
      <c r="G3892">
        <v>823.13</v>
      </c>
      <c r="H3892" t="s">
        <v>196</v>
      </c>
      <c r="I3892" t="s">
        <v>197</v>
      </c>
      <c r="J3892">
        <v>823.13</v>
      </c>
      <c r="K3892">
        <v>823.13</v>
      </c>
      <c r="L3892" t="s">
        <v>523</v>
      </c>
      <c r="M3892" t="s">
        <v>198</v>
      </c>
      <c r="N3892" t="s">
        <v>518</v>
      </c>
      <c r="O3892">
        <v>0</v>
      </c>
      <c r="P3892" t="s">
        <v>200</v>
      </c>
      <c r="Q3892">
        <v>57599</v>
      </c>
      <c r="R3892" t="s">
        <v>201</v>
      </c>
      <c r="S3892" t="s">
        <v>202</v>
      </c>
      <c r="T3892" t="s">
        <v>203</v>
      </c>
      <c r="U3892" t="s">
        <v>5795</v>
      </c>
      <c r="V3892" t="s">
        <v>5796</v>
      </c>
      <c r="W3892" t="s">
        <v>658</v>
      </c>
    </row>
    <row r="3893" spans="1:23" x14ac:dyDescent="0.25">
      <c r="A3893" s="15">
        <v>43434</v>
      </c>
      <c r="B3893" t="s">
        <v>523</v>
      </c>
      <c r="C3893" t="s">
        <v>208</v>
      </c>
      <c r="E3893" t="s">
        <v>195</v>
      </c>
      <c r="F3893">
        <v>8321.49</v>
      </c>
      <c r="G3893">
        <v>8321.49</v>
      </c>
      <c r="H3893" t="s">
        <v>196</v>
      </c>
      <c r="I3893" t="s">
        <v>197</v>
      </c>
      <c r="J3893">
        <v>8321.49</v>
      </c>
      <c r="K3893">
        <v>8321.49</v>
      </c>
      <c r="L3893" t="s">
        <v>523</v>
      </c>
      <c r="M3893" t="s">
        <v>198</v>
      </c>
      <c r="N3893" t="s">
        <v>518</v>
      </c>
      <c r="O3893">
        <v>0</v>
      </c>
      <c r="P3893" t="s">
        <v>200</v>
      </c>
      <c r="Q3893">
        <v>57599</v>
      </c>
      <c r="R3893" t="s">
        <v>201</v>
      </c>
      <c r="S3893" t="s">
        <v>202</v>
      </c>
      <c r="T3893" t="s">
        <v>203</v>
      </c>
      <c r="U3893" t="s">
        <v>5795</v>
      </c>
      <c r="V3893" t="s">
        <v>5796</v>
      </c>
      <c r="W3893" t="s">
        <v>658</v>
      </c>
    </row>
    <row r="3894" spans="1:23" x14ac:dyDescent="0.25">
      <c r="A3894" s="15">
        <v>43434</v>
      </c>
      <c r="B3894" t="s">
        <v>523</v>
      </c>
      <c r="C3894" t="s">
        <v>207</v>
      </c>
      <c r="E3894" t="s">
        <v>195</v>
      </c>
      <c r="F3894">
        <v>3164.92</v>
      </c>
      <c r="G3894">
        <v>3164.92</v>
      </c>
      <c r="H3894" t="s">
        <v>196</v>
      </c>
      <c r="I3894" t="s">
        <v>197</v>
      </c>
      <c r="J3894">
        <v>3164.92</v>
      </c>
      <c r="K3894">
        <v>3164.92</v>
      </c>
      <c r="L3894" t="s">
        <v>523</v>
      </c>
      <c r="M3894" t="s">
        <v>198</v>
      </c>
      <c r="N3894" t="s">
        <v>518</v>
      </c>
      <c r="O3894">
        <v>0</v>
      </c>
      <c r="P3894" t="s">
        <v>200</v>
      </c>
      <c r="Q3894">
        <v>57599</v>
      </c>
      <c r="R3894" t="s">
        <v>201</v>
      </c>
      <c r="S3894" t="s">
        <v>202</v>
      </c>
      <c r="T3894" t="s">
        <v>203</v>
      </c>
      <c r="U3894" t="s">
        <v>5795</v>
      </c>
      <c r="V3894" t="s">
        <v>5796</v>
      </c>
      <c r="W3894" t="s">
        <v>658</v>
      </c>
    </row>
    <row r="3895" spans="1:23" x14ac:dyDescent="0.25">
      <c r="A3895" s="15">
        <v>43434</v>
      </c>
      <c r="B3895" t="s">
        <v>523</v>
      </c>
      <c r="C3895" t="s">
        <v>194</v>
      </c>
      <c r="E3895" t="s">
        <v>195</v>
      </c>
      <c r="F3895">
        <v>15755.37</v>
      </c>
      <c r="G3895">
        <v>15755.37</v>
      </c>
      <c r="H3895" t="s">
        <v>196</v>
      </c>
      <c r="I3895" t="s">
        <v>197</v>
      </c>
      <c r="J3895">
        <v>15755.37</v>
      </c>
      <c r="K3895">
        <v>15755.37</v>
      </c>
      <c r="L3895" t="s">
        <v>523</v>
      </c>
      <c r="M3895" t="s">
        <v>198</v>
      </c>
      <c r="N3895" t="s">
        <v>518</v>
      </c>
      <c r="O3895">
        <v>0</v>
      </c>
      <c r="P3895" t="s">
        <v>200</v>
      </c>
      <c r="Q3895">
        <v>57599</v>
      </c>
      <c r="R3895" t="s">
        <v>201</v>
      </c>
      <c r="S3895" t="s">
        <v>202</v>
      </c>
      <c r="T3895" t="s">
        <v>203</v>
      </c>
      <c r="U3895" t="s">
        <v>5795</v>
      </c>
      <c r="V3895" t="s">
        <v>5796</v>
      </c>
      <c r="W3895" t="s">
        <v>658</v>
      </c>
    </row>
    <row r="3896" spans="1:23" x14ac:dyDescent="0.25">
      <c r="A3896" s="15">
        <v>43434</v>
      </c>
      <c r="B3896" t="s">
        <v>526</v>
      </c>
      <c r="C3896" t="s">
        <v>212</v>
      </c>
      <c r="E3896" t="s">
        <v>195</v>
      </c>
      <c r="F3896">
        <v>709.95</v>
      </c>
      <c r="G3896">
        <v>709.95</v>
      </c>
      <c r="H3896" t="s">
        <v>196</v>
      </c>
      <c r="I3896" t="s">
        <v>197</v>
      </c>
      <c r="J3896">
        <v>709.95</v>
      </c>
      <c r="K3896">
        <v>709.95</v>
      </c>
      <c r="L3896" t="s">
        <v>526</v>
      </c>
      <c r="M3896" t="s">
        <v>198</v>
      </c>
      <c r="N3896" t="s">
        <v>518</v>
      </c>
      <c r="O3896">
        <v>0</v>
      </c>
      <c r="P3896" t="s">
        <v>200</v>
      </c>
      <c r="Q3896">
        <v>57600</v>
      </c>
      <c r="R3896" t="s">
        <v>201</v>
      </c>
      <c r="S3896" t="s">
        <v>202</v>
      </c>
      <c r="T3896" t="s">
        <v>203</v>
      </c>
      <c r="U3896" t="s">
        <v>5795</v>
      </c>
      <c r="V3896" t="s">
        <v>5797</v>
      </c>
      <c r="W3896" t="s">
        <v>658</v>
      </c>
    </row>
    <row r="3897" spans="1:23" x14ac:dyDescent="0.25">
      <c r="A3897" s="15">
        <v>43434</v>
      </c>
      <c r="B3897" t="s">
        <v>526</v>
      </c>
      <c r="C3897" t="s">
        <v>211</v>
      </c>
      <c r="E3897" t="s">
        <v>195</v>
      </c>
      <c r="F3897">
        <v>211.77</v>
      </c>
      <c r="G3897">
        <v>211.77</v>
      </c>
      <c r="H3897" t="s">
        <v>196</v>
      </c>
      <c r="I3897" t="s">
        <v>197</v>
      </c>
      <c r="J3897">
        <v>211.77</v>
      </c>
      <c r="K3897">
        <v>211.77</v>
      </c>
      <c r="L3897" t="s">
        <v>526</v>
      </c>
      <c r="M3897" t="s">
        <v>198</v>
      </c>
      <c r="N3897" t="s">
        <v>518</v>
      </c>
      <c r="O3897">
        <v>0</v>
      </c>
      <c r="P3897" t="s">
        <v>200</v>
      </c>
      <c r="Q3897">
        <v>57600</v>
      </c>
      <c r="R3897" t="s">
        <v>201</v>
      </c>
      <c r="S3897" t="s">
        <v>202</v>
      </c>
      <c r="T3897" t="s">
        <v>203</v>
      </c>
      <c r="U3897" t="s">
        <v>5795</v>
      </c>
      <c r="V3897" t="s">
        <v>5797</v>
      </c>
      <c r="W3897" t="s">
        <v>658</v>
      </c>
    </row>
    <row r="3898" spans="1:23" x14ac:dyDescent="0.25">
      <c r="A3898" s="15">
        <v>43434</v>
      </c>
      <c r="B3898" t="s">
        <v>526</v>
      </c>
      <c r="C3898" t="s">
        <v>208</v>
      </c>
      <c r="E3898" t="s">
        <v>195</v>
      </c>
      <c r="F3898">
        <v>1238.1199999999999</v>
      </c>
      <c r="G3898">
        <v>1238.1199999999999</v>
      </c>
      <c r="H3898" t="s">
        <v>196</v>
      </c>
      <c r="I3898" t="s">
        <v>197</v>
      </c>
      <c r="J3898">
        <v>1238.1199999999999</v>
      </c>
      <c r="K3898">
        <v>1238.1199999999999</v>
      </c>
      <c r="L3898" t="s">
        <v>526</v>
      </c>
      <c r="M3898" t="s">
        <v>198</v>
      </c>
      <c r="N3898" t="s">
        <v>518</v>
      </c>
      <c r="O3898">
        <v>0</v>
      </c>
      <c r="P3898" t="s">
        <v>200</v>
      </c>
      <c r="Q3898">
        <v>57600</v>
      </c>
      <c r="R3898" t="s">
        <v>201</v>
      </c>
      <c r="S3898" t="s">
        <v>202</v>
      </c>
      <c r="T3898" t="s">
        <v>203</v>
      </c>
      <c r="U3898" t="s">
        <v>5795</v>
      </c>
      <c r="V3898" t="s">
        <v>5797</v>
      </c>
      <c r="W3898" t="s">
        <v>658</v>
      </c>
    </row>
    <row r="3899" spans="1:23" x14ac:dyDescent="0.25">
      <c r="A3899" s="15">
        <v>43434</v>
      </c>
      <c r="B3899" t="s">
        <v>526</v>
      </c>
      <c r="C3899" t="s">
        <v>207</v>
      </c>
      <c r="E3899" t="s">
        <v>195</v>
      </c>
      <c r="F3899">
        <v>548.04</v>
      </c>
      <c r="G3899">
        <v>548.04</v>
      </c>
      <c r="H3899" t="s">
        <v>196</v>
      </c>
      <c r="I3899" t="s">
        <v>197</v>
      </c>
      <c r="J3899">
        <v>548.04</v>
      </c>
      <c r="K3899">
        <v>548.04</v>
      </c>
      <c r="L3899" t="s">
        <v>526</v>
      </c>
      <c r="M3899" t="s">
        <v>198</v>
      </c>
      <c r="N3899" t="s">
        <v>518</v>
      </c>
      <c r="O3899">
        <v>0</v>
      </c>
      <c r="P3899" t="s">
        <v>200</v>
      </c>
      <c r="Q3899">
        <v>57600</v>
      </c>
      <c r="R3899" t="s">
        <v>201</v>
      </c>
      <c r="S3899" t="s">
        <v>202</v>
      </c>
      <c r="T3899" t="s">
        <v>203</v>
      </c>
      <c r="U3899" t="s">
        <v>5795</v>
      </c>
      <c r="V3899" t="s">
        <v>5797</v>
      </c>
      <c r="W3899" t="s">
        <v>658</v>
      </c>
    </row>
    <row r="3900" spans="1:23" x14ac:dyDescent="0.25">
      <c r="A3900" s="15">
        <v>43434</v>
      </c>
      <c r="B3900" t="s">
        <v>526</v>
      </c>
      <c r="C3900" t="s">
        <v>194</v>
      </c>
      <c r="E3900" t="s">
        <v>195</v>
      </c>
      <c r="F3900">
        <v>3601.13</v>
      </c>
      <c r="G3900">
        <v>3601.13</v>
      </c>
      <c r="H3900" t="s">
        <v>196</v>
      </c>
      <c r="I3900" t="s">
        <v>197</v>
      </c>
      <c r="J3900">
        <v>3601.13</v>
      </c>
      <c r="K3900">
        <v>3601.13</v>
      </c>
      <c r="L3900" t="s">
        <v>526</v>
      </c>
      <c r="M3900" t="s">
        <v>198</v>
      </c>
      <c r="N3900" t="s">
        <v>518</v>
      </c>
      <c r="O3900">
        <v>0</v>
      </c>
      <c r="P3900" t="s">
        <v>200</v>
      </c>
      <c r="Q3900">
        <v>57600</v>
      </c>
      <c r="R3900" t="s">
        <v>201</v>
      </c>
      <c r="S3900" t="s">
        <v>202</v>
      </c>
      <c r="T3900" t="s">
        <v>203</v>
      </c>
      <c r="U3900" t="s">
        <v>5795</v>
      </c>
      <c r="V3900" t="s">
        <v>5797</v>
      </c>
      <c r="W3900" t="s">
        <v>658</v>
      </c>
    </row>
    <row r="3901" spans="1:23" x14ac:dyDescent="0.25">
      <c r="A3901" s="15">
        <v>43434</v>
      </c>
      <c r="B3901" t="s">
        <v>528</v>
      </c>
      <c r="C3901" t="s">
        <v>212</v>
      </c>
      <c r="E3901" t="s">
        <v>195</v>
      </c>
      <c r="F3901">
        <v>226.85</v>
      </c>
      <c r="G3901">
        <v>226.85</v>
      </c>
      <c r="H3901" t="s">
        <v>196</v>
      </c>
      <c r="I3901" t="s">
        <v>197</v>
      </c>
      <c r="J3901">
        <v>226.85</v>
      </c>
      <c r="K3901">
        <v>226.85</v>
      </c>
      <c r="L3901" t="s">
        <v>528</v>
      </c>
      <c r="M3901" t="s">
        <v>198</v>
      </c>
      <c r="N3901" t="s">
        <v>518</v>
      </c>
      <c r="O3901">
        <v>0</v>
      </c>
      <c r="P3901" t="s">
        <v>200</v>
      </c>
      <c r="Q3901">
        <v>57601</v>
      </c>
      <c r="R3901" t="s">
        <v>201</v>
      </c>
      <c r="S3901" t="s">
        <v>202</v>
      </c>
      <c r="T3901" t="s">
        <v>203</v>
      </c>
      <c r="U3901" t="s">
        <v>5795</v>
      </c>
      <c r="V3901" t="s">
        <v>5798</v>
      </c>
      <c r="W3901" t="s">
        <v>658</v>
      </c>
    </row>
    <row r="3902" spans="1:23" x14ac:dyDescent="0.25">
      <c r="A3902" s="15">
        <v>43434</v>
      </c>
      <c r="B3902" t="s">
        <v>528</v>
      </c>
      <c r="C3902" t="s">
        <v>211</v>
      </c>
      <c r="E3902" t="s">
        <v>195</v>
      </c>
      <c r="F3902">
        <v>52.41</v>
      </c>
      <c r="G3902">
        <v>52.41</v>
      </c>
      <c r="H3902" t="s">
        <v>196</v>
      </c>
      <c r="I3902" t="s">
        <v>197</v>
      </c>
      <c r="J3902">
        <v>52.41</v>
      </c>
      <c r="K3902">
        <v>52.41</v>
      </c>
      <c r="L3902" t="s">
        <v>528</v>
      </c>
      <c r="M3902" t="s">
        <v>198</v>
      </c>
      <c r="N3902" t="s">
        <v>518</v>
      </c>
      <c r="O3902">
        <v>0</v>
      </c>
      <c r="P3902" t="s">
        <v>200</v>
      </c>
      <c r="Q3902">
        <v>57601</v>
      </c>
      <c r="R3902" t="s">
        <v>201</v>
      </c>
      <c r="S3902" t="s">
        <v>202</v>
      </c>
      <c r="T3902" t="s">
        <v>203</v>
      </c>
      <c r="U3902" t="s">
        <v>5795</v>
      </c>
      <c r="V3902" t="s">
        <v>5798</v>
      </c>
      <c r="W3902" t="s">
        <v>658</v>
      </c>
    </row>
    <row r="3903" spans="1:23" x14ac:dyDescent="0.25">
      <c r="A3903" s="15">
        <v>43434</v>
      </c>
      <c r="B3903" t="s">
        <v>528</v>
      </c>
      <c r="C3903" t="s">
        <v>208</v>
      </c>
      <c r="E3903" t="s">
        <v>195</v>
      </c>
      <c r="F3903">
        <v>454.73</v>
      </c>
      <c r="G3903">
        <v>454.73</v>
      </c>
      <c r="H3903" t="s">
        <v>196</v>
      </c>
      <c r="I3903" t="s">
        <v>197</v>
      </c>
      <c r="J3903">
        <v>454.73</v>
      </c>
      <c r="K3903">
        <v>454.73</v>
      </c>
      <c r="L3903" t="s">
        <v>528</v>
      </c>
      <c r="M3903" t="s">
        <v>198</v>
      </c>
      <c r="N3903" t="s">
        <v>518</v>
      </c>
      <c r="O3903">
        <v>0</v>
      </c>
      <c r="P3903" t="s">
        <v>200</v>
      </c>
      <c r="Q3903">
        <v>57601</v>
      </c>
      <c r="R3903" t="s">
        <v>201</v>
      </c>
      <c r="S3903" t="s">
        <v>202</v>
      </c>
      <c r="T3903" t="s">
        <v>203</v>
      </c>
      <c r="U3903" t="s">
        <v>5795</v>
      </c>
      <c r="V3903" t="s">
        <v>5798</v>
      </c>
      <c r="W3903" t="s">
        <v>658</v>
      </c>
    </row>
    <row r="3904" spans="1:23" x14ac:dyDescent="0.25">
      <c r="A3904" s="15">
        <v>43434</v>
      </c>
      <c r="B3904" t="s">
        <v>528</v>
      </c>
      <c r="C3904" t="s">
        <v>207</v>
      </c>
      <c r="E3904" t="s">
        <v>195</v>
      </c>
      <c r="F3904">
        <v>164.11</v>
      </c>
      <c r="G3904">
        <v>164.11</v>
      </c>
      <c r="H3904" t="s">
        <v>196</v>
      </c>
      <c r="I3904" t="s">
        <v>197</v>
      </c>
      <c r="J3904">
        <v>164.11</v>
      </c>
      <c r="K3904">
        <v>164.11</v>
      </c>
      <c r="L3904" t="s">
        <v>528</v>
      </c>
      <c r="M3904" t="s">
        <v>198</v>
      </c>
      <c r="N3904" t="s">
        <v>518</v>
      </c>
      <c r="O3904">
        <v>0</v>
      </c>
      <c r="P3904" t="s">
        <v>200</v>
      </c>
      <c r="Q3904">
        <v>57601</v>
      </c>
      <c r="R3904" t="s">
        <v>201</v>
      </c>
      <c r="S3904" t="s">
        <v>202</v>
      </c>
      <c r="T3904" t="s">
        <v>203</v>
      </c>
      <c r="U3904" t="s">
        <v>5795</v>
      </c>
      <c r="V3904" t="s">
        <v>5798</v>
      </c>
      <c r="W3904" t="s">
        <v>658</v>
      </c>
    </row>
    <row r="3905" spans="1:23" x14ac:dyDescent="0.25">
      <c r="A3905" s="15">
        <v>43434</v>
      </c>
      <c r="B3905" t="s">
        <v>528</v>
      </c>
      <c r="C3905" t="s">
        <v>194</v>
      </c>
      <c r="E3905" t="s">
        <v>195</v>
      </c>
      <c r="F3905">
        <v>978.51</v>
      </c>
      <c r="G3905">
        <v>978.51</v>
      </c>
      <c r="H3905" t="s">
        <v>196</v>
      </c>
      <c r="I3905" t="s">
        <v>197</v>
      </c>
      <c r="J3905">
        <v>978.51</v>
      </c>
      <c r="K3905">
        <v>978.51</v>
      </c>
      <c r="L3905" t="s">
        <v>528</v>
      </c>
      <c r="M3905" t="s">
        <v>198</v>
      </c>
      <c r="N3905" t="s">
        <v>518</v>
      </c>
      <c r="O3905">
        <v>0</v>
      </c>
      <c r="P3905" t="s">
        <v>200</v>
      </c>
      <c r="Q3905">
        <v>57601</v>
      </c>
      <c r="R3905" t="s">
        <v>201</v>
      </c>
      <c r="S3905" t="s">
        <v>202</v>
      </c>
      <c r="T3905" t="s">
        <v>203</v>
      </c>
      <c r="U3905" t="s">
        <v>5795</v>
      </c>
      <c r="V3905" t="s">
        <v>5798</v>
      </c>
      <c r="W3905" t="s">
        <v>658</v>
      </c>
    </row>
    <row r="3906" spans="1:23" x14ac:dyDescent="0.25">
      <c r="A3906" s="15">
        <v>43434</v>
      </c>
      <c r="B3906" t="s">
        <v>530</v>
      </c>
      <c r="C3906" t="s">
        <v>212</v>
      </c>
      <c r="E3906" t="s">
        <v>195</v>
      </c>
      <c r="F3906">
        <v>222.26</v>
      </c>
      <c r="G3906">
        <v>222.26</v>
      </c>
      <c r="H3906" t="s">
        <v>196</v>
      </c>
      <c r="I3906" t="s">
        <v>197</v>
      </c>
      <c r="J3906">
        <v>222.26</v>
      </c>
      <c r="K3906">
        <v>222.26</v>
      </c>
      <c r="L3906" t="s">
        <v>530</v>
      </c>
      <c r="M3906" t="s">
        <v>198</v>
      </c>
      <c r="N3906" t="s">
        <v>518</v>
      </c>
      <c r="O3906">
        <v>0</v>
      </c>
      <c r="P3906" t="s">
        <v>200</v>
      </c>
      <c r="Q3906">
        <v>57602</v>
      </c>
      <c r="R3906" t="s">
        <v>201</v>
      </c>
      <c r="S3906" t="s">
        <v>202</v>
      </c>
      <c r="T3906" t="s">
        <v>203</v>
      </c>
      <c r="U3906" t="s">
        <v>5795</v>
      </c>
      <c r="V3906" t="s">
        <v>5799</v>
      </c>
      <c r="W3906" t="s">
        <v>658</v>
      </c>
    </row>
    <row r="3907" spans="1:23" x14ac:dyDescent="0.25">
      <c r="A3907" s="15">
        <v>43434</v>
      </c>
      <c r="B3907" t="s">
        <v>530</v>
      </c>
      <c r="C3907" t="s">
        <v>211</v>
      </c>
      <c r="E3907" t="s">
        <v>195</v>
      </c>
      <c r="F3907">
        <v>111.13</v>
      </c>
      <c r="G3907">
        <v>111.13</v>
      </c>
      <c r="H3907" t="s">
        <v>196</v>
      </c>
      <c r="I3907" t="s">
        <v>197</v>
      </c>
      <c r="J3907">
        <v>111.13</v>
      </c>
      <c r="K3907">
        <v>111.13</v>
      </c>
      <c r="L3907" t="s">
        <v>530</v>
      </c>
      <c r="M3907" t="s">
        <v>198</v>
      </c>
      <c r="N3907" t="s">
        <v>518</v>
      </c>
      <c r="O3907">
        <v>0</v>
      </c>
      <c r="P3907" t="s">
        <v>200</v>
      </c>
      <c r="Q3907">
        <v>57602</v>
      </c>
      <c r="R3907" t="s">
        <v>201</v>
      </c>
      <c r="S3907" t="s">
        <v>202</v>
      </c>
      <c r="T3907" t="s">
        <v>203</v>
      </c>
      <c r="U3907" t="s">
        <v>5795</v>
      </c>
      <c r="V3907" t="s">
        <v>5799</v>
      </c>
      <c r="W3907" t="s">
        <v>658</v>
      </c>
    </row>
    <row r="3908" spans="1:23" x14ac:dyDescent="0.25">
      <c r="A3908" s="15">
        <v>43434</v>
      </c>
      <c r="B3908" t="s">
        <v>530</v>
      </c>
      <c r="C3908" t="s">
        <v>208</v>
      </c>
      <c r="E3908" t="s">
        <v>195</v>
      </c>
      <c r="F3908">
        <v>444.52</v>
      </c>
      <c r="G3908">
        <v>444.52</v>
      </c>
      <c r="H3908" t="s">
        <v>196</v>
      </c>
      <c r="I3908" t="s">
        <v>197</v>
      </c>
      <c r="J3908">
        <v>444.52</v>
      </c>
      <c r="K3908">
        <v>444.52</v>
      </c>
      <c r="L3908" t="s">
        <v>530</v>
      </c>
      <c r="M3908" t="s">
        <v>198</v>
      </c>
      <c r="N3908" t="s">
        <v>518</v>
      </c>
      <c r="O3908">
        <v>0</v>
      </c>
      <c r="P3908" t="s">
        <v>200</v>
      </c>
      <c r="Q3908">
        <v>57602</v>
      </c>
      <c r="R3908" t="s">
        <v>201</v>
      </c>
      <c r="S3908" t="s">
        <v>202</v>
      </c>
      <c r="T3908" t="s">
        <v>203</v>
      </c>
      <c r="U3908" t="s">
        <v>5795</v>
      </c>
      <c r="V3908" t="s">
        <v>5799</v>
      </c>
      <c r="W3908" t="s">
        <v>658</v>
      </c>
    </row>
    <row r="3909" spans="1:23" x14ac:dyDescent="0.25">
      <c r="A3909" s="15">
        <v>43434</v>
      </c>
      <c r="B3909" t="s">
        <v>530</v>
      </c>
      <c r="C3909" t="s">
        <v>207</v>
      </c>
      <c r="E3909" t="s">
        <v>195</v>
      </c>
      <c r="F3909">
        <v>222.26</v>
      </c>
      <c r="G3909">
        <v>222.26</v>
      </c>
      <c r="H3909" t="s">
        <v>196</v>
      </c>
      <c r="I3909" t="s">
        <v>197</v>
      </c>
      <c r="J3909">
        <v>222.26</v>
      </c>
      <c r="K3909">
        <v>222.26</v>
      </c>
      <c r="L3909" t="s">
        <v>530</v>
      </c>
      <c r="M3909" t="s">
        <v>198</v>
      </c>
      <c r="N3909" t="s">
        <v>518</v>
      </c>
      <c r="O3909">
        <v>0</v>
      </c>
      <c r="P3909" t="s">
        <v>200</v>
      </c>
      <c r="Q3909">
        <v>57602</v>
      </c>
      <c r="R3909" t="s">
        <v>201</v>
      </c>
      <c r="S3909" t="s">
        <v>202</v>
      </c>
      <c r="T3909" t="s">
        <v>203</v>
      </c>
      <c r="U3909" t="s">
        <v>5795</v>
      </c>
      <c r="V3909" t="s">
        <v>5799</v>
      </c>
      <c r="W3909" t="s">
        <v>658</v>
      </c>
    </row>
    <row r="3910" spans="1:23" x14ac:dyDescent="0.25">
      <c r="A3910" s="15">
        <v>43434</v>
      </c>
      <c r="B3910" t="s">
        <v>530</v>
      </c>
      <c r="C3910" t="s">
        <v>194</v>
      </c>
      <c r="E3910" t="s">
        <v>195</v>
      </c>
      <c r="F3910">
        <v>1000.17</v>
      </c>
      <c r="G3910">
        <v>1000.17</v>
      </c>
      <c r="H3910" t="s">
        <v>196</v>
      </c>
      <c r="I3910" t="s">
        <v>197</v>
      </c>
      <c r="J3910">
        <v>1000.17</v>
      </c>
      <c r="K3910">
        <v>1000.17</v>
      </c>
      <c r="L3910" t="s">
        <v>530</v>
      </c>
      <c r="M3910" t="s">
        <v>198</v>
      </c>
      <c r="N3910" t="s">
        <v>518</v>
      </c>
      <c r="O3910">
        <v>0</v>
      </c>
      <c r="P3910" t="s">
        <v>200</v>
      </c>
      <c r="Q3910">
        <v>57602</v>
      </c>
      <c r="R3910" t="s">
        <v>201</v>
      </c>
      <c r="S3910" t="s">
        <v>202</v>
      </c>
      <c r="T3910" t="s">
        <v>203</v>
      </c>
      <c r="U3910" t="s">
        <v>5795</v>
      </c>
      <c r="V3910" t="s">
        <v>5799</v>
      </c>
      <c r="W3910" t="s">
        <v>658</v>
      </c>
    </row>
    <row r="3911" spans="1:23" x14ac:dyDescent="0.25">
      <c r="A3911" s="15">
        <v>43434</v>
      </c>
      <c r="B3911" t="s">
        <v>532</v>
      </c>
      <c r="C3911" t="s">
        <v>212</v>
      </c>
      <c r="E3911" t="s">
        <v>195</v>
      </c>
      <c r="F3911">
        <v>157.82</v>
      </c>
      <c r="G3911">
        <v>157.82</v>
      </c>
      <c r="H3911" t="s">
        <v>196</v>
      </c>
      <c r="I3911" t="s">
        <v>197</v>
      </c>
      <c r="J3911">
        <v>157.82</v>
      </c>
      <c r="K3911">
        <v>157.82</v>
      </c>
      <c r="L3911" t="s">
        <v>532</v>
      </c>
      <c r="M3911" t="s">
        <v>198</v>
      </c>
      <c r="N3911" t="s">
        <v>518</v>
      </c>
      <c r="O3911">
        <v>0</v>
      </c>
      <c r="P3911" t="s">
        <v>200</v>
      </c>
      <c r="Q3911">
        <v>57603</v>
      </c>
      <c r="R3911" t="s">
        <v>201</v>
      </c>
      <c r="S3911" t="s">
        <v>202</v>
      </c>
      <c r="T3911" t="s">
        <v>203</v>
      </c>
      <c r="U3911" t="s">
        <v>5795</v>
      </c>
      <c r="V3911" t="s">
        <v>5800</v>
      </c>
      <c r="W3911" t="s">
        <v>658</v>
      </c>
    </row>
    <row r="3912" spans="1:23" x14ac:dyDescent="0.25">
      <c r="A3912" s="15">
        <v>43434</v>
      </c>
      <c r="B3912" t="s">
        <v>532</v>
      </c>
      <c r="C3912" t="s">
        <v>211</v>
      </c>
      <c r="E3912" t="s">
        <v>195</v>
      </c>
      <c r="F3912">
        <v>85.67</v>
      </c>
      <c r="G3912">
        <v>85.67</v>
      </c>
      <c r="H3912" t="s">
        <v>196</v>
      </c>
      <c r="I3912" t="s">
        <v>197</v>
      </c>
      <c r="J3912">
        <v>85.67</v>
      </c>
      <c r="K3912">
        <v>85.67</v>
      </c>
      <c r="L3912" t="s">
        <v>532</v>
      </c>
      <c r="M3912" t="s">
        <v>198</v>
      </c>
      <c r="N3912" t="s">
        <v>518</v>
      </c>
      <c r="O3912">
        <v>0</v>
      </c>
      <c r="P3912" t="s">
        <v>200</v>
      </c>
      <c r="Q3912">
        <v>57603</v>
      </c>
      <c r="R3912" t="s">
        <v>201</v>
      </c>
      <c r="S3912" t="s">
        <v>202</v>
      </c>
      <c r="T3912" t="s">
        <v>203</v>
      </c>
      <c r="U3912" t="s">
        <v>5795</v>
      </c>
      <c r="V3912" t="s">
        <v>5800</v>
      </c>
      <c r="W3912" t="s">
        <v>658</v>
      </c>
    </row>
    <row r="3913" spans="1:23" x14ac:dyDescent="0.25">
      <c r="A3913" s="15">
        <v>43434</v>
      </c>
      <c r="B3913" t="s">
        <v>532</v>
      </c>
      <c r="C3913" t="s">
        <v>208</v>
      </c>
      <c r="E3913" t="s">
        <v>195</v>
      </c>
      <c r="F3913">
        <v>211.94</v>
      </c>
      <c r="G3913">
        <v>211.94</v>
      </c>
      <c r="H3913" t="s">
        <v>196</v>
      </c>
      <c r="I3913" t="s">
        <v>197</v>
      </c>
      <c r="J3913">
        <v>211.94</v>
      </c>
      <c r="K3913">
        <v>211.94</v>
      </c>
      <c r="L3913" t="s">
        <v>532</v>
      </c>
      <c r="M3913" t="s">
        <v>198</v>
      </c>
      <c r="N3913" t="s">
        <v>518</v>
      </c>
      <c r="O3913">
        <v>0</v>
      </c>
      <c r="P3913" t="s">
        <v>200</v>
      </c>
      <c r="Q3913">
        <v>57603</v>
      </c>
      <c r="R3913" t="s">
        <v>201</v>
      </c>
      <c r="S3913" t="s">
        <v>202</v>
      </c>
      <c r="T3913" t="s">
        <v>203</v>
      </c>
      <c r="U3913" t="s">
        <v>5795</v>
      </c>
      <c r="V3913" t="s">
        <v>5800</v>
      </c>
      <c r="W3913" t="s">
        <v>658</v>
      </c>
    </row>
    <row r="3914" spans="1:23" x14ac:dyDescent="0.25">
      <c r="A3914" s="15">
        <v>43434</v>
      </c>
      <c r="B3914" t="s">
        <v>532</v>
      </c>
      <c r="C3914" t="s">
        <v>207</v>
      </c>
      <c r="E3914" t="s">
        <v>195</v>
      </c>
      <c r="F3914">
        <v>136.84</v>
      </c>
      <c r="G3914">
        <v>136.84</v>
      </c>
      <c r="H3914" t="s">
        <v>196</v>
      </c>
      <c r="I3914" t="s">
        <v>197</v>
      </c>
      <c r="J3914">
        <v>136.84</v>
      </c>
      <c r="K3914">
        <v>136.84</v>
      </c>
      <c r="L3914" t="s">
        <v>532</v>
      </c>
      <c r="M3914" t="s">
        <v>198</v>
      </c>
      <c r="N3914" t="s">
        <v>518</v>
      </c>
      <c r="O3914">
        <v>0</v>
      </c>
      <c r="P3914" t="s">
        <v>200</v>
      </c>
      <c r="Q3914">
        <v>57603</v>
      </c>
      <c r="R3914" t="s">
        <v>201</v>
      </c>
      <c r="S3914" t="s">
        <v>202</v>
      </c>
      <c r="T3914" t="s">
        <v>203</v>
      </c>
      <c r="U3914" t="s">
        <v>5795</v>
      </c>
      <c r="V3914" t="s">
        <v>5800</v>
      </c>
      <c r="W3914" t="s">
        <v>658</v>
      </c>
    </row>
    <row r="3915" spans="1:23" x14ac:dyDescent="0.25">
      <c r="A3915" s="15">
        <v>43434</v>
      </c>
      <c r="B3915" t="s">
        <v>532</v>
      </c>
      <c r="C3915" t="s">
        <v>194</v>
      </c>
      <c r="E3915" t="s">
        <v>195</v>
      </c>
      <c r="F3915">
        <v>465.25</v>
      </c>
      <c r="G3915">
        <v>465.25</v>
      </c>
      <c r="H3915" t="s">
        <v>196</v>
      </c>
      <c r="I3915" t="s">
        <v>197</v>
      </c>
      <c r="J3915">
        <v>465.25</v>
      </c>
      <c r="K3915">
        <v>465.25</v>
      </c>
      <c r="L3915" t="s">
        <v>532</v>
      </c>
      <c r="M3915" t="s">
        <v>198</v>
      </c>
      <c r="N3915" t="s">
        <v>518</v>
      </c>
      <c r="O3915">
        <v>0</v>
      </c>
      <c r="P3915" t="s">
        <v>200</v>
      </c>
      <c r="Q3915">
        <v>57603</v>
      </c>
      <c r="R3915" t="s">
        <v>201</v>
      </c>
      <c r="S3915" t="s">
        <v>202</v>
      </c>
      <c r="T3915" t="s">
        <v>203</v>
      </c>
      <c r="U3915" t="s">
        <v>5795</v>
      </c>
      <c r="V3915" t="s">
        <v>5800</v>
      </c>
      <c r="W3915" t="s">
        <v>658</v>
      </c>
    </row>
    <row r="3916" spans="1:23" x14ac:dyDescent="0.25">
      <c r="A3916" s="15">
        <v>43434</v>
      </c>
      <c r="B3916" t="s">
        <v>225</v>
      </c>
      <c r="C3916" t="s">
        <v>194</v>
      </c>
      <c r="E3916" t="s">
        <v>195</v>
      </c>
      <c r="F3916">
        <v>307.27999999999997</v>
      </c>
      <c r="G3916">
        <v>307.27999999999997</v>
      </c>
      <c r="H3916" t="s">
        <v>196</v>
      </c>
      <c r="I3916" t="s">
        <v>197</v>
      </c>
      <c r="J3916">
        <v>307.27999999999997</v>
      </c>
      <c r="K3916">
        <v>307.27999999999997</v>
      </c>
      <c r="L3916" t="s">
        <v>225</v>
      </c>
      <c r="M3916" t="s">
        <v>198</v>
      </c>
      <c r="N3916" t="s">
        <v>199</v>
      </c>
      <c r="O3916">
        <v>0</v>
      </c>
      <c r="P3916" t="s">
        <v>200</v>
      </c>
      <c r="Q3916">
        <v>57610</v>
      </c>
      <c r="R3916" t="s">
        <v>201</v>
      </c>
      <c r="S3916" t="s">
        <v>202</v>
      </c>
      <c r="T3916" t="s">
        <v>203</v>
      </c>
      <c r="U3916" t="s">
        <v>5801</v>
      </c>
      <c r="V3916" t="s">
        <v>5802</v>
      </c>
      <c r="W3916" t="s">
        <v>658</v>
      </c>
    </row>
    <row r="3917" spans="1:23" x14ac:dyDescent="0.25">
      <c r="A3917" s="15">
        <v>43434</v>
      </c>
      <c r="B3917" t="s">
        <v>490</v>
      </c>
      <c r="C3917" t="s">
        <v>194</v>
      </c>
      <c r="E3917" t="s">
        <v>195</v>
      </c>
      <c r="F3917">
        <v>1354.29</v>
      </c>
      <c r="G3917">
        <v>1354.29</v>
      </c>
      <c r="H3917" t="s">
        <v>196</v>
      </c>
      <c r="I3917" t="s">
        <v>197</v>
      </c>
      <c r="J3917">
        <v>1354.29</v>
      </c>
      <c r="K3917">
        <v>1354.29</v>
      </c>
      <c r="L3917" t="s">
        <v>490</v>
      </c>
      <c r="M3917" t="s">
        <v>198</v>
      </c>
      <c r="N3917" t="s">
        <v>199</v>
      </c>
      <c r="O3917">
        <v>0</v>
      </c>
      <c r="P3917" t="s">
        <v>200</v>
      </c>
      <c r="Q3917">
        <v>57614</v>
      </c>
      <c r="R3917" t="s">
        <v>201</v>
      </c>
      <c r="S3917" t="s">
        <v>202</v>
      </c>
      <c r="T3917" t="s">
        <v>203</v>
      </c>
      <c r="U3917" t="s">
        <v>5803</v>
      </c>
      <c r="V3917" t="s">
        <v>5804</v>
      </c>
      <c r="W3917" t="s">
        <v>658</v>
      </c>
    </row>
    <row r="3918" spans="1:23" x14ac:dyDescent="0.25">
      <c r="A3918" s="15">
        <v>43434</v>
      </c>
      <c r="B3918" t="s">
        <v>490</v>
      </c>
      <c r="C3918" t="s">
        <v>194</v>
      </c>
      <c r="E3918" t="s">
        <v>195</v>
      </c>
      <c r="F3918">
        <v>508</v>
      </c>
      <c r="G3918">
        <v>508</v>
      </c>
      <c r="H3918" t="s">
        <v>196</v>
      </c>
      <c r="I3918" t="s">
        <v>197</v>
      </c>
      <c r="J3918">
        <v>508</v>
      </c>
      <c r="K3918">
        <v>508</v>
      </c>
      <c r="L3918" t="s">
        <v>490</v>
      </c>
      <c r="M3918" t="s">
        <v>198</v>
      </c>
      <c r="N3918" t="s">
        <v>199</v>
      </c>
      <c r="O3918">
        <v>0</v>
      </c>
      <c r="P3918" t="s">
        <v>200</v>
      </c>
      <c r="Q3918">
        <v>57615</v>
      </c>
      <c r="R3918" t="s">
        <v>201</v>
      </c>
      <c r="S3918" t="s">
        <v>202</v>
      </c>
      <c r="T3918" t="s">
        <v>203</v>
      </c>
      <c r="U3918" t="s">
        <v>5805</v>
      </c>
      <c r="V3918" t="s">
        <v>5806</v>
      </c>
      <c r="W3918" t="s">
        <v>658</v>
      </c>
    </row>
    <row r="3919" spans="1:23" x14ac:dyDescent="0.25">
      <c r="A3919" s="15">
        <v>43434</v>
      </c>
      <c r="B3919" t="s">
        <v>458</v>
      </c>
      <c r="C3919" t="s">
        <v>194</v>
      </c>
      <c r="E3919" t="s">
        <v>195</v>
      </c>
      <c r="F3919">
        <v>1250</v>
      </c>
      <c r="G3919">
        <v>1250</v>
      </c>
      <c r="H3919" t="s">
        <v>196</v>
      </c>
      <c r="I3919" t="s">
        <v>197</v>
      </c>
      <c r="J3919">
        <v>1250</v>
      </c>
      <c r="K3919">
        <v>1250</v>
      </c>
      <c r="L3919" t="s">
        <v>458</v>
      </c>
      <c r="M3919" t="s">
        <v>198</v>
      </c>
      <c r="N3919" t="s">
        <v>199</v>
      </c>
      <c r="O3919">
        <v>0</v>
      </c>
      <c r="P3919" t="s">
        <v>200</v>
      </c>
      <c r="Q3919">
        <v>57616</v>
      </c>
      <c r="R3919" t="s">
        <v>201</v>
      </c>
      <c r="S3919" t="s">
        <v>202</v>
      </c>
      <c r="T3919" t="s">
        <v>203</v>
      </c>
      <c r="U3919" t="s">
        <v>5807</v>
      </c>
      <c r="V3919" t="s">
        <v>5808</v>
      </c>
      <c r="W3919" t="s">
        <v>658</v>
      </c>
    </row>
    <row r="3920" spans="1:23" x14ac:dyDescent="0.25">
      <c r="A3920" s="15">
        <v>43434</v>
      </c>
      <c r="B3920" t="s">
        <v>490</v>
      </c>
      <c r="C3920" t="s">
        <v>194</v>
      </c>
      <c r="E3920" t="s">
        <v>195</v>
      </c>
      <c r="F3920">
        <v>2306.35</v>
      </c>
      <c r="G3920">
        <v>2306.35</v>
      </c>
      <c r="H3920" t="s">
        <v>196</v>
      </c>
      <c r="I3920" t="s">
        <v>197</v>
      </c>
      <c r="J3920">
        <v>2306.35</v>
      </c>
      <c r="K3920">
        <v>2306.35</v>
      </c>
      <c r="L3920" t="s">
        <v>490</v>
      </c>
      <c r="M3920" t="s">
        <v>198</v>
      </c>
      <c r="N3920" t="s">
        <v>199</v>
      </c>
      <c r="O3920">
        <v>0</v>
      </c>
      <c r="P3920" t="s">
        <v>200</v>
      </c>
      <c r="Q3920">
        <v>57617</v>
      </c>
      <c r="R3920" t="s">
        <v>201</v>
      </c>
      <c r="S3920" t="s">
        <v>202</v>
      </c>
      <c r="T3920" t="s">
        <v>203</v>
      </c>
      <c r="U3920" t="s">
        <v>5809</v>
      </c>
      <c r="V3920" t="s">
        <v>5810</v>
      </c>
      <c r="W3920" t="s">
        <v>658</v>
      </c>
    </row>
    <row r="3921" spans="1:23" x14ac:dyDescent="0.25">
      <c r="A3921" s="15">
        <v>43434</v>
      </c>
      <c r="B3921" t="s">
        <v>490</v>
      </c>
      <c r="C3921" t="s">
        <v>194</v>
      </c>
      <c r="E3921" t="s">
        <v>195</v>
      </c>
      <c r="F3921">
        <v>866.65</v>
      </c>
      <c r="G3921">
        <v>866.65</v>
      </c>
      <c r="H3921" t="s">
        <v>196</v>
      </c>
      <c r="I3921" t="s">
        <v>197</v>
      </c>
      <c r="J3921">
        <v>866.65</v>
      </c>
      <c r="K3921">
        <v>866.65</v>
      </c>
      <c r="L3921" t="s">
        <v>490</v>
      </c>
      <c r="M3921" t="s">
        <v>198</v>
      </c>
      <c r="N3921" t="s">
        <v>199</v>
      </c>
      <c r="O3921">
        <v>0</v>
      </c>
      <c r="P3921" t="s">
        <v>200</v>
      </c>
      <c r="Q3921">
        <v>57620</v>
      </c>
      <c r="R3921" t="s">
        <v>201</v>
      </c>
      <c r="S3921" t="s">
        <v>202</v>
      </c>
      <c r="T3921" t="s">
        <v>203</v>
      </c>
      <c r="U3921" t="s">
        <v>5811</v>
      </c>
      <c r="V3921" t="s">
        <v>5812</v>
      </c>
      <c r="W3921" t="s">
        <v>658</v>
      </c>
    </row>
    <row r="3922" spans="1:23" x14ac:dyDescent="0.25">
      <c r="A3922" s="15">
        <v>43434</v>
      </c>
      <c r="B3922" t="s">
        <v>555</v>
      </c>
      <c r="C3922" t="s">
        <v>194</v>
      </c>
      <c r="E3922" t="s">
        <v>195</v>
      </c>
      <c r="F3922">
        <v>187.02</v>
      </c>
      <c r="G3922">
        <v>187.02</v>
      </c>
      <c r="H3922" t="s">
        <v>196</v>
      </c>
      <c r="I3922" t="s">
        <v>218</v>
      </c>
      <c r="J3922">
        <v>187.02</v>
      </c>
      <c r="K3922">
        <v>187.02</v>
      </c>
      <c r="L3922" t="s">
        <v>555</v>
      </c>
      <c r="M3922" t="s">
        <v>198</v>
      </c>
      <c r="N3922" t="s">
        <v>199</v>
      </c>
      <c r="O3922">
        <v>0</v>
      </c>
      <c r="P3922" t="s">
        <v>200</v>
      </c>
      <c r="Q3922">
        <v>57621</v>
      </c>
      <c r="R3922" t="s">
        <v>201</v>
      </c>
      <c r="S3922" t="s">
        <v>202</v>
      </c>
      <c r="T3922" t="s">
        <v>203</v>
      </c>
      <c r="U3922" t="s">
        <v>5813</v>
      </c>
      <c r="V3922" t="s">
        <v>5814</v>
      </c>
      <c r="W3922" t="s">
        <v>658</v>
      </c>
    </row>
    <row r="3923" spans="1:23" x14ac:dyDescent="0.25">
      <c r="A3923" s="15">
        <v>43434</v>
      </c>
      <c r="B3923" t="s">
        <v>216</v>
      </c>
      <c r="C3923" t="s">
        <v>208</v>
      </c>
      <c r="E3923" t="s">
        <v>195</v>
      </c>
      <c r="F3923">
        <v>292.14</v>
      </c>
      <c r="G3923">
        <v>292.14</v>
      </c>
      <c r="H3923" t="s">
        <v>196</v>
      </c>
      <c r="I3923" t="s">
        <v>197</v>
      </c>
      <c r="J3923">
        <v>292.14</v>
      </c>
      <c r="K3923">
        <v>292.14</v>
      </c>
      <c r="L3923" t="s">
        <v>216</v>
      </c>
      <c r="M3923" t="s">
        <v>198</v>
      </c>
      <c r="N3923" t="s">
        <v>199</v>
      </c>
      <c r="O3923">
        <v>0</v>
      </c>
      <c r="P3923" t="s">
        <v>200</v>
      </c>
      <c r="Q3923">
        <v>57622</v>
      </c>
      <c r="R3923" t="s">
        <v>201</v>
      </c>
      <c r="S3923" t="s">
        <v>202</v>
      </c>
      <c r="T3923" t="s">
        <v>203</v>
      </c>
      <c r="U3923" t="s">
        <v>5815</v>
      </c>
      <c r="V3923" t="s">
        <v>5816</v>
      </c>
      <c r="W3923" t="s">
        <v>658</v>
      </c>
    </row>
    <row r="3924" spans="1:23" x14ac:dyDescent="0.25">
      <c r="A3924" s="15">
        <v>43434</v>
      </c>
      <c r="B3924" t="s">
        <v>216</v>
      </c>
      <c r="C3924" t="s">
        <v>208</v>
      </c>
      <c r="E3924" t="s">
        <v>195</v>
      </c>
      <c r="F3924">
        <v>44.31</v>
      </c>
      <c r="G3924">
        <v>44.31</v>
      </c>
      <c r="H3924" t="s">
        <v>196</v>
      </c>
      <c r="I3924" t="s">
        <v>197</v>
      </c>
      <c r="J3924">
        <v>44.31</v>
      </c>
      <c r="K3924">
        <v>44.31</v>
      </c>
      <c r="L3924" t="s">
        <v>216</v>
      </c>
      <c r="M3924" t="s">
        <v>198</v>
      </c>
      <c r="N3924" t="s">
        <v>199</v>
      </c>
      <c r="O3924">
        <v>0</v>
      </c>
      <c r="P3924" t="s">
        <v>200</v>
      </c>
      <c r="Q3924">
        <v>57623</v>
      </c>
      <c r="R3924" t="s">
        <v>201</v>
      </c>
      <c r="S3924" t="s">
        <v>202</v>
      </c>
      <c r="T3924" t="s">
        <v>203</v>
      </c>
      <c r="U3924" t="s">
        <v>5815</v>
      </c>
      <c r="V3924" t="s">
        <v>5817</v>
      </c>
      <c r="W3924" t="s">
        <v>658</v>
      </c>
    </row>
    <row r="3925" spans="1:23" x14ac:dyDescent="0.25">
      <c r="A3925" s="15">
        <v>43434</v>
      </c>
      <c r="B3925" t="s">
        <v>193</v>
      </c>
      <c r="C3925" t="s">
        <v>208</v>
      </c>
      <c r="E3925" t="s">
        <v>195</v>
      </c>
      <c r="F3925">
        <v>146.83000000000001</v>
      </c>
      <c r="G3925">
        <v>146.83000000000001</v>
      </c>
      <c r="H3925" t="s">
        <v>196</v>
      </c>
      <c r="I3925" t="s">
        <v>197</v>
      </c>
      <c r="J3925">
        <v>146.83000000000001</v>
      </c>
      <c r="K3925">
        <v>146.83000000000001</v>
      </c>
      <c r="L3925" t="s">
        <v>193</v>
      </c>
      <c r="M3925" t="s">
        <v>198</v>
      </c>
      <c r="N3925" t="s">
        <v>199</v>
      </c>
      <c r="O3925">
        <v>0</v>
      </c>
      <c r="P3925" t="s">
        <v>200</v>
      </c>
      <c r="Q3925">
        <v>57624</v>
      </c>
      <c r="R3925" t="s">
        <v>201</v>
      </c>
      <c r="S3925" t="s">
        <v>202</v>
      </c>
      <c r="T3925" t="s">
        <v>203</v>
      </c>
      <c r="U3925" t="s">
        <v>5818</v>
      </c>
      <c r="V3925" t="s">
        <v>5819</v>
      </c>
      <c r="W3925" t="s">
        <v>658</v>
      </c>
    </row>
    <row r="3926" spans="1:23" x14ac:dyDescent="0.25">
      <c r="A3926" s="15">
        <v>43434</v>
      </c>
      <c r="B3926" t="s">
        <v>193</v>
      </c>
      <c r="C3926" t="s">
        <v>194</v>
      </c>
      <c r="E3926" t="s">
        <v>195</v>
      </c>
      <c r="F3926">
        <v>176.21</v>
      </c>
      <c r="G3926">
        <v>176.21</v>
      </c>
      <c r="H3926" t="s">
        <v>196</v>
      </c>
      <c r="I3926" t="s">
        <v>197</v>
      </c>
      <c r="J3926">
        <v>176.21</v>
      </c>
      <c r="K3926">
        <v>176.21</v>
      </c>
      <c r="L3926" t="s">
        <v>193</v>
      </c>
      <c r="M3926" t="s">
        <v>198</v>
      </c>
      <c r="N3926" t="s">
        <v>199</v>
      </c>
      <c r="O3926">
        <v>0</v>
      </c>
      <c r="P3926" t="s">
        <v>200</v>
      </c>
      <c r="Q3926">
        <v>57625</v>
      </c>
      <c r="R3926" t="s">
        <v>201</v>
      </c>
      <c r="S3926" t="s">
        <v>202</v>
      </c>
      <c r="T3926" t="s">
        <v>203</v>
      </c>
      <c r="U3926" t="s">
        <v>5818</v>
      </c>
      <c r="V3926" t="s">
        <v>5820</v>
      </c>
      <c r="W3926" t="s">
        <v>658</v>
      </c>
    </row>
    <row r="3927" spans="1:23" x14ac:dyDescent="0.25">
      <c r="A3927" s="15">
        <v>43434</v>
      </c>
      <c r="B3927" t="s">
        <v>193</v>
      </c>
      <c r="C3927" t="s">
        <v>211</v>
      </c>
      <c r="E3927" t="s">
        <v>195</v>
      </c>
      <c r="F3927">
        <v>146.83000000000001</v>
      </c>
      <c r="G3927">
        <v>146.83000000000001</v>
      </c>
      <c r="H3927" t="s">
        <v>196</v>
      </c>
      <c r="I3927" t="s">
        <v>197</v>
      </c>
      <c r="J3927">
        <v>146.83000000000001</v>
      </c>
      <c r="K3927">
        <v>146.83000000000001</v>
      </c>
      <c r="L3927" t="s">
        <v>193</v>
      </c>
      <c r="M3927" t="s">
        <v>198</v>
      </c>
      <c r="N3927" t="s">
        <v>199</v>
      </c>
      <c r="O3927">
        <v>0</v>
      </c>
      <c r="P3927" t="s">
        <v>200</v>
      </c>
      <c r="Q3927">
        <v>57624</v>
      </c>
      <c r="R3927" t="s">
        <v>201</v>
      </c>
      <c r="S3927" t="s">
        <v>202</v>
      </c>
      <c r="T3927" t="s">
        <v>203</v>
      </c>
      <c r="U3927" t="s">
        <v>5818</v>
      </c>
      <c r="V3927" t="s">
        <v>5819</v>
      </c>
      <c r="W3927" t="s">
        <v>658</v>
      </c>
    </row>
    <row r="3928" spans="1:23" x14ac:dyDescent="0.25">
      <c r="A3928" s="15">
        <v>43434</v>
      </c>
      <c r="B3928" t="s">
        <v>193</v>
      </c>
      <c r="C3928" t="s">
        <v>212</v>
      </c>
      <c r="E3928" t="s">
        <v>195</v>
      </c>
      <c r="F3928">
        <v>146.83000000000001</v>
      </c>
      <c r="G3928">
        <v>146.83000000000001</v>
      </c>
      <c r="H3928" t="s">
        <v>196</v>
      </c>
      <c r="I3928" t="s">
        <v>197</v>
      </c>
      <c r="J3928">
        <v>146.83000000000001</v>
      </c>
      <c r="K3928">
        <v>146.83000000000001</v>
      </c>
      <c r="L3928" t="s">
        <v>193</v>
      </c>
      <c r="M3928" t="s">
        <v>198</v>
      </c>
      <c r="N3928" t="s">
        <v>199</v>
      </c>
      <c r="O3928">
        <v>0</v>
      </c>
      <c r="P3928" t="s">
        <v>200</v>
      </c>
      <c r="Q3928">
        <v>57624</v>
      </c>
      <c r="R3928" t="s">
        <v>201</v>
      </c>
      <c r="S3928" t="s">
        <v>202</v>
      </c>
      <c r="T3928" t="s">
        <v>203</v>
      </c>
      <c r="U3928" t="s">
        <v>5818</v>
      </c>
      <c r="V3928" t="s">
        <v>5819</v>
      </c>
      <c r="W3928" t="s">
        <v>658</v>
      </c>
    </row>
    <row r="3929" spans="1:23" x14ac:dyDescent="0.25">
      <c r="A3929" s="15">
        <v>43434</v>
      </c>
      <c r="B3929" t="s">
        <v>193</v>
      </c>
      <c r="C3929" t="s">
        <v>207</v>
      </c>
      <c r="E3929" t="s">
        <v>195</v>
      </c>
      <c r="F3929">
        <v>176.2</v>
      </c>
      <c r="G3929">
        <v>176.2</v>
      </c>
      <c r="H3929" t="s">
        <v>196</v>
      </c>
      <c r="I3929" t="s">
        <v>197</v>
      </c>
      <c r="J3929">
        <v>176.2</v>
      </c>
      <c r="K3929">
        <v>176.2</v>
      </c>
      <c r="L3929" t="s">
        <v>193</v>
      </c>
      <c r="M3929" t="s">
        <v>198</v>
      </c>
      <c r="N3929" t="s">
        <v>199</v>
      </c>
      <c r="O3929">
        <v>0</v>
      </c>
      <c r="P3929" t="s">
        <v>200</v>
      </c>
      <c r="Q3929">
        <v>57625</v>
      </c>
      <c r="R3929" t="s">
        <v>201</v>
      </c>
      <c r="S3929" t="s">
        <v>202</v>
      </c>
      <c r="T3929" t="s">
        <v>203</v>
      </c>
      <c r="U3929" t="s">
        <v>5818</v>
      </c>
      <c r="V3929" t="s">
        <v>5820</v>
      </c>
      <c r="W3929" t="s">
        <v>658</v>
      </c>
    </row>
    <row r="3930" spans="1:23" x14ac:dyDescent="0.25">
      <c r="A3930" s="15">
        <v>43434</v>
      </c>
      <c r="B3930" t="s">
        <v>1229</v>
      </c>
      <c r="C3930" t="s">
        <v>208</v>
      </c>
      <c r="E3930" t="s">
        <v>195</v>
      </c>
      <c r="F3930">
        <v>20.99</v>
      </c>
      <c r="G3930">
        <v>20.99</v>
      </c>
      <c r="H3930" t="s">
        <v>196</v>
      </c>
      <c r="I3930" t="s">
        <v>197</v>
      </c>
      <c r="J3930">
        <v>20.99</v>
      </c>
      <c r="K3930">
        <v>20.99</v>
      </c>
      <c r="L3930" t="s">
        <v>1229</v>
      </c>
      <c r="M3930" t="s">
        <v>198</v>
      </c>
      <c r="N3930" t="s">
        <v>199</v>
      </c>
      <c r="O3930">
        <v>0</v>
      </c>
      <c r="P3930" t="s">
        <v>200</v>
      </c>
      <c r="Q3930">
        <v>57626</v>
      </c>
      <c r="R3930" t="s">
        <v>201</v>
      </c>
      <c r="S3930" t="s">
        <v>202</v>
      </c>
      <c r="T3930" t="s">
        <v>203</v>
      </c>
      <c r="U3930" t="s">
        <v>5821</v>
      </c>
      <c r="V3930" t="s">
        <v>5822</v>
      </c>
      <c r="W3930" t="s">
        <v>658</v>
      </c>
    </row>
    <row r="3931" spans="1:23" x14ac:dyDescent="0.25">
      <c r="A3931" s="15">
        <v>43434</v>
      </c>
      <c r="B3931" t="s">
        <v>1229</v>
      </c>
      <c r="C3931" t="s">
        <v>194</v>
      </c>
      <c r="E3931" t="s">
        <v>195</v>
      </c>
      <c r="F3931">
        <v>25.19</v>
      </c>
      <c r="G3931">
        <v>25.19</v>
      </c>
      <c r="H3931" t="s">
        <v>196</v>
      </c>
      <c r="I3931" t="s">
        <v>197</v>
      </c>
      <c r="J3931">
        <v>25.19</v>
      </c>
      <c r="K3931">
        <v>25.19</v>
      </c>
      <c r="L3931" t="s">
        <v>1229</v>
      </c>
      <c r="M3931" t="s">
        <v>198</v>
      </c>
      <c r="N3931" t="s">
        <v>199</v>
      </c>
      <c r="O3931">
        <v>0</v>
      </c>
      <c r="P3931" t="s">
        <v>200</v>
      </c>
      <c r="Q3931">
        <v>57627</v>
      </c>
      <c r="R3931" t="s">
        <v>201</v>
      </c>
      <c r="S3931" t="s">
        <v>202</v>
      </c>
      <c r="T3931" t="s">
        <v>203</v>
      </c>
      <c r="U3931" t="s">
        <v>5821</v>
      </c>
      <c r="V3931" t="s">
        <v>5823</v>
      </c>
      <c r="W3931" t="s">
        <v>658</v>
      </c>
    </row>
    <row r="3932" spans="1:23" x14ac:dyDescent="0.25">
      <c r="A3932" s="15">
        <v>43434</v>
      </c>
      <c r="B3932" t="s">
        <v>1229</v>
      </c>
      <c r="C3932" t="s">
        <v>211</v>
      </c>
      <c r="E3932" t="s">
        <v>195</v>
      </c>
      <c r="F3932">
        <v>20.99</v>
      </c>
      <c r="G3932">
        <v>20.99</v>
      </c>
      <c r="H3932" t="s">
        <v>196</v>
      </c>
      <c r="I3932" t="s">
        <v>197</v>
      </c>
      <c r="J3932">
        <v>20.99</v>
      </c>
      <c r="K3932">
        <v>20.99</v>
      </c>
      <c r="L3932" t="s">
        <v>1229</v>
      </c>
      <c r="M3932" t="s">
        <v>198</v>
      </c>
      <c r="N3932" t="s">
        <v>199</v>
      </c>
      <c r="O3932">
        <v>0</v>
      </c>
      <c r="P3932" t="s">
        <v>200</v>
      </c>
      <c r="Q3932">
        <v>57626</v>
      </c>
      <c r="R3932" t="s">
        <v>201</v>
      </c>
      <c r="S3932" t="s">
        <v>202</v>
      </c>
      <c r="T3932" t="s">
        <v>203</v>
      </c>
      <c r="U3932" t="s">
        <v>5821</v>
      </c>
      <c r="V3932" t="s">
        <v>5822</v>
      </c>
      <c r="W3932" t="s">
        <v>658</v>
      </c>
    </row>
    <row r="3933" spans="1:23" x14ac:dyDescent="0.25">
      <c r="A3933" s="15">
        <v>43434</v>
      </c>
      <c r="B3933" t="s">
        <v>1229</v>
      </c>
      <c r="C3933" t="s">
        <v>212</v>
      </c>
      <c r="E3933" t="s">
        <v>195</v>
      </c>
      <c r="F3933">
        <v>20.99</v>
      </c>
      <c r="G3933">
        <v>20.99</v>
      </c>
      <c r="H3933" t="s">
        <v>196</v>
      </c>
      <c r="I3933" t="s">
        <v>197</v>
      </c>
      <c r="J3933">
        <v>20.99</v>
      </c>
      <c r="K3933">
        <v>20.99</v>
      </c>
      <c r="L3933" t="s">
        <v>1229</v>
      </c>
      <c r="M3933" t="s">
        <v>198</v>
      </c>
      <c r="N3933" t="s">
        <v>199</v>
      </c>
      <c r="O3933">
        <v>0</v>
      </c>
      <c r="P3933" t="s">
        <v>200</v>
      </c>
      <c r="Q3933">
        <v>57626</v>
      </c>
      <c r="R3933" t="s">
        <v>201</v>
      </c>
      <c r="S3933" t="s">
        <v>202</v>
      </c>
      <c r="T3933" t="s">
        <v>203</v>
      </c>
      <c r="U3933" t="s">
        <v>5821</v>
      </c>
      <c r="V3933" t="s">
        <v>5822</v>
      </c>
      <c r="W3933" t="s">
        <v>658</v>
      </c>
    </row>
    <row r="3934" spans="1:23" x14ac:dyDescent="0.25">
      <c r="A3934" s="15">
        <v>43434</v>
      </c>
      <c r="B3934" t="s">
        <v>1229</v>
      </c>
      <c r="C3934" t="s">
        <v>207</v>
      </c>
      <c r="E3934" t="s">
        <v>195</v>
      </c>
      <c r="F3934">
        <v>25.18</v>
      </c>
      <c r="G3934">
        <v>25.18</v>
      </c>
      <c r="H3934" t="s">
        <v>196</v>
      </c>
      <c r="I3934" t="s">
        <v>197</v>
      </c>
      <c r="J3934">
        <v>25.18</v>
      </c>
      <c r="K3934">
        <v>25.18</v>
      </c>
      <c r="L3934" t="s">
        <v>1229</v>
      </c>
      <c r="M3934" t="s">
        <v>198</v>
      </c>
      <c r="N3934" t="s">
        <v>199</v>
      </c>
      <c r="O3934">
        <v>0</v>
      </c>
      <c r="P3934" t="s">
        <v>200</v>
      </c>
      <c r="Q3934">
        <v>57627</v>
      </c>
      <c r="R3934" t="s">
        <v>201</v>
      </c>
      <c r="S3934" t="s">
        <v>202</v>
      </c>
      <c r="T3934" t="s">
        <v>203</v>
      </c>
      <c r="U3934" t="s">
        <v>5821</v>
      </c>
      <c r="V3934" t="s">
        <v>5823</v>
      </c>
      <c r="W3934" t="s">
        <v>658</v>
      </c>
    </row>
    <row r="3935" spans="1:23" x14ac:dyDescent="0.25">
      <c r="A3935" s="15">
        <v>43434</v>
      </c>
      <c r="B3935" t="s">
        <v>490</v>
      </c>
      <c r="C3935" t="s">
        <v>207</v>
      </c>
      <c r="E3935" t="s">
        <v>195</v>
      </c>
      <c r="F3935">
        <v>165</v>
      </c>
      <c r="G3935">
        <v>165</v>
      </c>
      <c r="H3935" t="s">
        <v>196</v>
      </c>
      <c r="I3935" t="s">
        <v>197</v>
      </c>
      <c r="J3935">
        <v>165</v>
      </c>
      <c r="K3935">
        <v>165</v>
      </c>
      <c r="L3935" t="s">
        <v>490</v>
      </c>
      <c r="M3935" t="s">
        <v>198</v>
      </c>
      <c r="N3935" t="s">
        <v>199</v>
      </c>
      <c r="O3935">
        <v>0</v>
      </c>
      <c r="P3935" t="s">
        <v>200</v>
      </c>
      <c r="Q3935">
        <v>57628</v>
      </c>
      <c r="R3935" t="s">
        <v>201</v>
      </c>
      <c r="S3935" t="s">
        <v>202</v>
      </c>
      <c r="T3935" t="s">
        <v>203</v>
      </c>
      <c r="U3935" t="s">
        <v>5824</v>
      </c>
      <c r="V3935" t="s">
        <v>5825</v>
      </c>
      <c r="W3935" t="s">
        <v>658</v>
      </c>
    </row>
    <row r="3936" spans="1:23" x14ac:dyDescent="0.25">
      <c r="A3936" s="15">
        <v>43434</v>
      </c>
      <c r="B3936" t="s">
        <v>490</v>
      </c>
      <c r="C3936" t="s">
        <v>207</v>
      </c>
      <c r="E3936" t="s">
        <v>195</v>
      </c>
      <c r="F3936">
        <v>2188.15</v>
      </c>
      <c r="G3936">
        <v>2188.15</v>
      </c>
      <c r="H3936" t="s">
        <v>196</v>
      </c>
      <c r="I3936" t="s">
        <v>197</v>
      </c>
      <c r="J3936">
        <v>2188.15</v>
      </c>
      <c r="K3936">
        <v>2188.15</v>
      </c>
      <c r="L3936" t="s">
        <v>490</v>
      </c>
      <c r="M3936" t="s">
        <v>198</v>
      </c>
      <c r="N3936" t="s">
        <v>199</v>
      </c>
      <c r="O3936">
        <v>0</v>
      </c>
      <c r="P3936" t="s">
        <v>200</v>
      </c>
      <c r="Q3936">
        <v>57629</v>
      </c>
      <c r="R3936" t="s">
        <v>201</v>
      </c>
      <c r="S3936" t="s">
        <v>202</v>
      </c>
      <c r="T3936" t="s">
        <v>203</v>
      </c>
      <c r="U3936" t="s">
        <v>5826</v>
      </c>
      <c r="V3936" t="s">
        <v>5827</v>
      </c>
      <c r="W3936" t="s">
        <v>658</v>
      </c>
    </row>
    <row r="3937" spans="1:23" x14ac:dyDescent="0.25">
      <c r="A3937" s="15">
        <v>43434</v>
      </c>
      <c r="B3937" t="s">
        <v>555</v>
      </c>
      <c r="C3937" t="s">
        <v>207</v>
      </c>
      <c r="E3937" t="s">
        <v>195</v>
      </c>
      <c r="F3937">
        <v>54.29</v>
      </c>
      <c r="G3937">
        <v>54.29</v>
      </c>
      <c r="H3937" t="s">
        <v>196</v>
      </c>
      <c r="I3937" t="s">
        <v>218</v>
      </c>
      <c r="J3937">
        <v>54.29</v>
      </c>
      <c r="K3937">
        <v>54.29</v>
      </c>
      <c r="L3937" t="s">
        <v>555</v>
      </c>
      <c r="M3937" t="s">
        <v>198</v>
      </c>
      <c r="N3937" t="s">
        <v>199</v>
      </c>
      <c r="O3937">
        <v>0</v>
      </c>
      <c r="P3937" t="s">
        <v>200</v>
      </c>
      <c r="Q3937">
        <v>57630</v>
      </c>
      <c r="R3937" t="s">
        <v>201</v>
      </c>
      <c r="S3937" t="s">
        <v>202</v>
      </c>
      <c r="T3937" t="s">
        <v>203</v>
      </c>
      <c r="U3937" t="s">
        <v>5828</v>
      </c>
      <c r="V3937" t="s">
        <v>5829</v>
      </c>
      <c r="W3937" t="s">
        <v>658</v>
      </c>
    </row>
    <row r="3938" spans="1:23" x14ac:dyDescent="0.25">
      <c r="A3938" s="15">
        <v>43434</v>
      </c>
      <c r="B3938" t="s">
        <v>475</v>
      </c>
      <c r="C3938" t="s">
        <v>208</v>
      </c>
      <c r="E3938" t="s">
        <v>195</v>
      </c>
      <c r="F3938">
        <v>903.95</v>
      </c>
      <c r="G3938">
        <v>903.95</v>
      </c>
      <c r="H3938" t="s">
        <v>196</v>
      </c>
      <c r="I3938" t="s">
        <v>197</v>
      </c>
      <c r="J3938">
        <v>903.95</v>
      </c>
      <c r="K3938">
        <v>903.95</v>
      </c>
      <c r="L3938" t="s">
        <v>475</v>
      </c>
      <c r="M3938" t="s">
        <v>198</v>
      </c>
      <c r="N3938" t="s">
        <v>199</v>
      </c>
      <c r="O3938">
        <v>0</v>
      </c>
      <c r="P3938" t="s">
        <v>200</v>
      </c>
      <c r="Q3938">
        <v>57631</v>
      </c>
      <c r="R3938" t="s">
        <v>201</v>
      </c>
      <c r="S3938" t="s">
        <v>202</v>
      </c>
      <c r="T3938" t="s">
        <v>203</v>
      </c>
      <c r="U3938" t="s">
        <v>5830</v>
      </c>
      <c r="V3938" t="s">
        <v>5831</v>
      </c>
      <c r="W3938" t="s">
        <v>658</v>
      </c>
    </row>
    <row r="3939" spans="1:23" x14ac:dyDescent="0.25">
      <c r="A3939" s="15">
        <v>43434</v>
      </c>
      <c r="B3939" t="s">
        <v>475</v>
      </c>
      <c r="C3939" t="s">
        <v>194</v>
      </c>
      <c r="E3939" t="s">
        <v>195</v>
      </c>
      <c r="F3939">
        <v>651.62</v>
      </c>
      <c r="G3939">
        <v>651.62</v>
      </c>
      <c r="H3939" t="s">
        <v>196</v>
      </c>
      <c r="I3939" t="s">
        <v>197</v>
      </c>
      <c r="J3939">
        <v>651.62</v>
      </c>
      <c r="K3939">
        <v>651.62</v>
      </c>
      <c r="L3939" t="s">
        <v>475</v>
      </c>
      <c r="M3939" t="s">
        <v>198</v>
      </c>
      <c r="N3939" t="s">
        <v>199</v>
      </c>
      <c r="O3939">
        <v>0</v>
      </c>
      <c r="P3939" t="s">
        <v>200</v>
      </c>
      <c r="Q3939">
        <v>57931</v>
      </c>
      <c r="R3939" t="s">
        <v>201</v>
      </c>
      <c r="S3939" t="s">
        <v>202</v>
      </c>
      <c r="T3939" t="s">
        <v>203</v>
      </c>
      <c r="U3939" t="s">
        <v>5832</v>
      </c>
      <c r="V3939" t="s">
        <v>5833</v>
      </c>
      <c r="W3939" t="s">
        <v>658</v>
      </c>
    </row>
    <row r="3940" spans="1:23" x14ac:dyDescent="0.25">
      <c r="A3940" s="15">
        <v>43434</v>
      </c>
      <c r="B3940" t="s">
        <v>490</v>
      </c>
      <c r="C3940" t="s">
        <v>194</v>
      </c>
      <c r="E3940" t="s">
        <v>195</v>
      </c>
      <c r="F3940">
        <v>1032.5999999999999</v>
      </c>
      <c r="G3940">
        <v>1032.5999999999999</v>
      </c>
      <c r="H3940" t="s">
        <v>196</v>
      </c>
      <c r="I3940" t="s">
        <v>197</v>
      </c>
      <c r="J3940">
        <v>1032.5999999999999</v>
      </c>
      <c r="K3940">
        <v>1032.5999999999999</v>
      </c>
      <c r="L3940" t="s">
        <v>490</v>
      </c>
      <c r="M3940" t="s">
        <v>198</v>
      </c>
      <c r="N3940" t="s">
        <v>199</v>
      </c>
      <c r="O3940">
        <v>0</v>
      </c>
      <c r="P3940" t="s">
        <v>200</v>
      </c>
      <c r="Q3940">
        <v>57932</v>
      </c>
      <c r="R3940" t="s">
        <v>201</v>
      </c>
      <c r="S3940" t="s">
        <v>202</v>
      </c>
      <c r="T3940" t="s">
        <v>203</v>
      </c>
      <c r="U3940" t="s">
        <v>5834</v>
      </c>
      <c r="V3940" t="s">
        <v>5835</v>
      </c>
      <c r="W3940" t="s">
        <v>658</v>
      </c>
    </row>
    <row r="3941" spans="1:23" x14ac:dyDescent="0.25">
      <c r="A3941" s="15">
        <v>43434</v>
      </c>
      <c r="B3941" t="s">
        <v>417</v>
      </c>
      <c r="C3941" t="s">
        <v>194</v>
      </c>
      <c r="E3941" t="s">
        <v>195</v>
      </c>
      <c r="F3941">
        <v>563.5</v>
      </c>
      <c r="G3941">
        <v>563.5</v>
      </c>
      <c r="H3941" t="s">
        <v>196</v>
      </c>
      <c r="I3941" t="s">
        <v>197</v>
      </c>
      <c r="J3941">
        <v>563.5</v>
      </c>
      <c r="K3941">
        <v>563.5</v>
      </c>
      <c r="L3941" t="s">
        <v>417</v>
      </c>
      <c r="M3941" t="s">
        <v>198</v>
      </c>
      <c r="N3941" t="s">
        <v>199</v>
      </c>
      <c r="O3941">
        <v>0</v>
      </c>
      <c r="P3941" t="s">
        <v>200</v>
      </c>
      <c r="Q3941">
        <v>57934</v>
      </c>
      <c r="R3941" t="s">
        <v>201</v>
      </c>
      <c r="S3941" t="s">
        <v>202</v>
      </c>
      <c r="T3941" t="s">
        <v>203</v>
      </c>
      <c r="U3941" t="s">
        <v>5836</v>
      </c>
      <c r="V3941" t="s">
        <v>5837</v>
      </c>
      <c r="W3941" t="s">
        <v>658</v>
      </c>
    </row>
    <row r="3942" spans="1:23" x14ac:dyDescent="0.25">
      <c r="A3942" s="15">
        <v>43434</v>
      </c>
      <c r="B3942" t="s">
        <v>475</v>
      </c>
      <c r="C3942" t="s">
        <v>207</v>
      </c>
      <c r="E3942" t="s">
        <v>195</v>
      </c>
      <c r="F3942">
        <v>1047.56</v>
      </c>
      <c r="G3942">
        <v>1047.56</v>
      </c>
      <c r="H3942" t="s">
        <v>196</v>
      </c>
      <c r="I3942" t="s">
        <v>197</v>
      </c>
      <c r="J3942">
        <v>1047.56</v>
      </c>
      <c r="K3942">
        <v>1047.56</v>
      </c>
      <c r="L3942" t="s">
        <v>475</v>
      </c>
      <c r="M3942" t="s">
        <v>198</v>
      </c>
      <c r="N3942" t="s">
        <v>199</v>
      </c>
      <c r="O3942">
        <v>0</v>
      </c>
      <c r="P3942" t="s">
        <v>200</v>
      </c>
      <c r="Q3942">
        <v>57937</v>
      </c>
      <c r="R3942" t="s">
        <v>201</v>
      </c>
      <c r="S3942" t="s">
        <v>202</v>
      </c>
      <c r="T3942" t="s">
        <v>203</v>
      </c>
      <c r="U3942" t="s">
        <v>5838</v>
      </c>
      <c r="V3942" t="s">
        <v>5839</v>
      </c>
      <c r="W3942" t="s">
        <v>658</v>
      </c>
    </row>
    <row r="3943" spans="1:23" x14ac:dyDescent="0.25">
      <c r="A3943" s="15">
        <v>43434</v>
      </c>
      <c r="B3943" t="s">
        <v>285</v>
      </c>
      <c r="C3943" t="s">
        <v>208</v>
      </c>
      <c r="E3943" t="s">
        <v>195</v>
      </c>
      <c r="F3943">
        <v>204.41</v>
      </c>
      <c r="G3943">
        <v>204.41</v>
      </c>
      <c r="H3943" t="s">
        <v>196</v>
      </c>
      <c r="I3943" t="s">
        <v>197</v>
      </c>
      <c r="J3943">
        <v>204.41</v>
      </c>
      <c r="K3943">
        <v>204.41</v>
      </c>
      <c r="L3943" t="s">
        <v>285</v>
      </c>
      <c r="M3943" t="s">
        <v>198</v>
      </c>
      <c r="N3943" t="s">
        <v>199</v>
      </c>
      <c r="O3943">
        <v>0</v>
      </c>
      <c r="P3943" t="s">
        <v>200</v>
      </c>
      <c r="Q3943">
        <v>57938</v>
      </c>
      <c r="R3943" t="s">
        <v>201</v>
      </c>
      <c r="S3943" t="s">
        <v>202</v>
      </c>
      <c r="T3943" t="s">
        <v>203</v>
      </c>
      <c r="U3943" t="s">
        <v>5840</v>
      </c>
      <c r="V3943" t="s">
        <v>5841</v>
      </c>
      <c r="W3943" t="s">
        <v>658</v>
      </c>
    </row>
    <row r="3944" spans="1:23" x14ac:dyDescent="0.25">
      <c r="A3944" s="15">
        <v>43434</v>
      </c>
      <c r="B3944" t="s">
        <v>458</v>
      </c>
      <c r="C3944" t="s">
        <v>194</v>
      </c>
      <c r="E3944" t="s">
        <v>195</v>
      </c>
      <c r="F3944">
        <v>759.36</v>
      </c>
      <c r="G3944">
        <v>759.36</v>
      </c>
      <c r="H3944" t="s">
        <v>196</v>
      </c>
      <c r="I3944" t="s">
        <v>197</v>
      </c>
      <c r="J3944">
        <v>759.36</v>
      </c>
      <c r="K3944">
        <v>759.36</v>
      </c>
      <c r="L3944" t="s">
        <v>458</v>
      </c>
      <c r="M3944" t="s">
        <v>198</v>
      </c>
      <c r="N3944" t="s">
        <v>199</v>
      </c>
      <c r="O3944">
        <v>0</v>
      </c>
      <c r="P3944" t="s">
        <v>200</v>
      </c>
      <c r="Q3944">
        <v>57964</v>
      </c>
      <c r="R3944" t="s">
        <v>201</v>
      </c>
      <c r="S3944" t="s">
        <v>202</v>
      </c>
      <c r="T3944" t="s">
        <v>203</v>
      </c>
      <c r="U3944" t="s">
        <v>5842</v>
      </c>
      <c r="V3944" t="s">
        <v>5843</v>
      </c>
      <c r="W3944" t="s">
        <v>658</v>
      </c>
    </row>
    <row r="3945" spans="1:23" x14ac:dyDescent="0.25">
      <c r="A3945" s="15">
        <v>43434</v>
      </c>
      <c r="B3945" t="s">
        <v>490</v>
      </c>
      <c r="C3945" t="s">
        <v>194</v>
      </c>
      <c r="E3945" t="s">
        <v>195</v>
      </c>
      <c r="F3945">
        <v>723</v>
      </c>
      <c r="G3945">
        <v>723</v>
      </c>
      <c r="H3945" t="s">
        <v>196</v>
      </c>
      <c r="I3945" t="s">
        <v>197</v>
      </c>
      <c r="J3945">
        <v>723</v>
      </c>
      <c r="K3945">
        <v>723</v>
      </c>
      <c r="L3945" t="s">
        <v>490</v>
      </c>
      <c r="M3945" t="s">
        <v>198</v>
      </c>
      <c r="N3945" t="s">
        <v>199</v>
      </c>
      <c r="O3945">
        <v>0</v>
      </c>
      <c r="P3945" t="s">
        <v>200</v>
      </c>
      <c r="Q3945">
        <v>57965</v>
      </c>
      <c r="R3945" t="s">
        <v>201</v>
      </c>
      <c r="S3945" t="s">
        <v>202</v>
      </c>
      <c r="T3945" t="s">
        <v>203</v>
      </c>
      <c r="U3945" t="s">
        <v>5844</v>
      </c>
      <c r="V3945" t="s">
        <v>5845</v>
      </c>
      <c r="W3945" t="s">
        <v>658</v>
      </c>
    </row>
    <row r="3946" spans="1:23" x14ac:dyDescent="0.25">
      <c r="A3946" s="15">
        <v>43434</v>
      </c>
      <c r="B3946" t="s">
        <v>193</v>
      </c>
      <c r="C3946" t="s">
        <v>194</v>
      </c>
      <c r="E3946" t="s">
        <v>195</v>
      </c>
      <c r="F3946">
        <v>259.38</v>
      </c>
      <c r="G3946">
        <v>259.38</v>
      </c>
      <c r="H3946" t="s">
        <v>196</v>
      </c>
      <c r="I3946" t="s">
        <v>197</v>
      </c>
      <c r="J3946">
        <v>259.38</v>
      </c>
      <c r="K3946">
        <v>259.38</v>
      </c>
      <c r="L3946" t="s">
        <v>193</v>
      </c>
      <c r="M3946" t="s">
        <v>198</v>
      </c>
      <c r="N3946" t="s">
        <v>199</v>
      </c>
      <c r="O3946">
        <v>0</v>
      </c>
      <c r="P3946" t="s">
        <v>200</v>
      </c>
      <c r="Q3946">
        <v>57966</v>
      </c>
      <c r="R3946" t="s">
        <v>201</v>
      </c>
      <c r="S3946" t="s">
        <v>202</v>
      </c>
      <c r="T3946" t="s">
        <v>203</v>
      </c>
      <c r="U3946" t="s">
        <v>5846</v>
      </c>
      <c r="V3946" t="s">
        <v>5847</v>
      </c>
      <c r="W3946" t="s">
        <v>658</v>
      </c>
    </row>
    <row r="3947" spans="1:23" x14ac:dyDescent="0.25">
      <c r="A3947" s="15">
        <v>43434</v>
      </c>
      <c r="B3947" t="s">
        <v>285</v>
      </c>
      <c r="C3947" t="s">
        <v>211</v>
      </c>
      <c r="E3947" t="s">
        <v>195</v>
      </c>
      <c r="F3947">
        <v>2016.32</v>
      </c>
      <c r="G3947">
        <v>2016.32</v>
      </c>
      <c r="H3947" t="s">
        <v>196</v>
      </c>
      <c r="I3947" t="s">
        <v>197</v>
      </c>
      <c r="J3947">
        <v>2016.32</v>
      </c>
      <c r="K3947">
        <v>2016.32</v>
      </c>
      <c r="L3947" t="s">
        <v>285</v>
      </c>
      <c r="M3947" t="s">
        <v>198</v>
      </c>
      <c r="N3947" t="s">
        <v>199</v>
      </c>
      <c r="O3947">
        <v>0</v>
      </c>
      <c r="P3947" t="s">
        <v>200</v>
      </c>
      <c r="Q3947">
        <v>57980</v>
      </c>
      <c r="R3947" t="s">
        <v>201</v>
      </c>
      <c r="S3947" t="s">
        <v>202</v>
      </c>
      <c r="T3947" t="s">
        <v>203</v>
      </c>
      <c r="U3947" t="s">
        <v>5848</v>
      </c>
      <c r="V3947" t="s">
        <v>5849</v>
      </c>
      <c r="W3947" t="s">
        <v>658</v>
      </c>
    </row>
    <row r="3948" spans="1:23" x14ac:dyDescent="0.25">
      <c r="A3948" s="15">
        <v>43434</v>
      </c>
      <c r="B3948" t="s">
        <v>285</v>
      </c>
      <c r="C3948" t="s">
        <v>211</v>
      </c>
      <c r="E3948" t="s">
        <v>195</v>
      </c>
      <c r="F3948">
        <v>61.04</v>
      </c>
      <c r="G3948">
        <v>61.04</v>
      </c>
      <c r="H3948" t="s">
        <v>196</v>
      </c>
      <c r="I3948" t="s">
        <v>197</v>
      </c>
      <c r="J3948">
        <v>61.04</v>
      </c>
      <c r="K3948">
        <v>61.04</v>
      </c>
      <c r="L3948" t="s">
        <v>285</v>
      </c>
      <c r="M3948" t="s">
        <v>198</v>
      </c>
      <c r="N3948" t="s">
        <v>199</v>
      </c>
      <c r="O3948">
        <v>0</v>
      </c>
      <c r="P3948" t="s">
        <v>200</v>
      </c>
      <c r="Q3948">
        <v>57981</v>
      </c>
      <c r="R3948" t="s">
        <v>201</v>
      </c>
      <c r="S3948" t="s">
        <v>202</v>
      </c>
      <c r="T3948" t="s">
        <v>203</v>
      </c>
      <c r="U3948" t="s">
        <v>5850</v>
      </c>
      <c r="V3948" t="s">
        <v>5851</v>
      </c>
      <c r="W3948" t="s">
        <v>658</v>
      </c>
    </row>
    <row r="3949" spans="1:23" x14ac:dyDescent="0.25">
      <c r="A3949" s="15">
        <v>43434</v>
      </c>
      <c r="B3949" t="s">
        <v>285</v>
      </c>
      <c r="C3949" t="s">
        <v>208</v>
      </c>
      <c r="E3949" t="s">
        <v>195</v>
      </c>
      <c r="F3949">
        <v>380.79</v>
      </c>
      <c r="G3949">
        <v>380.79</v>
      </c>
      <c r="H3949" t="s">
        <v>196</v>
      </c>
      <c r="I3949" t="s">
        <v>197</v>
      </c>
      <c r="J3949">
        <v>380.79</v>
      </c>
      <c r="K3949">
        <v>380.79</v>
      </c>
      <c r="L3949" t="s">
        <v>285</v>
      </c>
      <c r="M3949" t="s">
        <v>198</v>
      </c>
      <c r="N3949" t="s">
        <v>199</v>
      </c>
      <c r="O3949">
        <v>0</v>
      </c>
      <c r="P3949" t="s">
        <v>200</v>
      </c>
      <c r="Q3949">
        <v>57982</v>
      </c>
      <c r="R3949" t="s">
        <v>201</v>
      </c>
      <c r="S3949" t="s">
        <v>202</v>
      </c>
      <c r="T3949" t="s">
        <v>203</v>
      </c>
      <c r="U3949" t="s">
        <v>5852</v>
      </c>
      <c r="V3949" t="s">
        <v>5853</v>
      </c>
      <c r="W3949" t="s">
        <v>658</v>
      </c>
    </row>
    <row r="3950" spans="1:23" x14ac:dyDescent="0.25">
      <c r="A3950" s="15">
        <v>43434</v>
      </c>
      <c r="B3950" t="s">
        <v>618</v>
      </c>
      <c r="C3950" t="s">
        <v>208</v>
      </c>
      <c r="E3950" t="s">
        <v>195</v>
      </c>
      <c r="F3950">
        <v>47.38</v>
      </c>
      <c r="G3950">
        <v>47.38</v>
      </c>
      <c r="H3950" t="s">
        <v>196</v>
      </c>
      <c r="I3950" t="s">
        <v>197</v>
      </c>
      <c r="J3950">
        <v>47.38</v>
      </c>
      <c r="K3950">
        <v>47.38</v>
      </c>
      <c r="L3950" t="s">
        <v>618</v>
      </c>
      <c r="M3950" t="s">
        <v>198</v>
      </c>
      <c r="N3950" t="s">
        <v>199</v>
      </c>
      <c r="O3950">
        <v>0</v>
      </c>
      <c r="P3950" t="s">
        <v>200</v>
      </c>
      <c r="Q3950">
        <v>57983</v>
      </c>
      <c r="R3950" t="s">
        <v>201</v>
      </c>
      <c r="S3950" t="s">
        <v>202</v>
      </c>
      <c r="T3950" t="s">
        <v>203</v>
      </c>
      <c r="U3950" t="s">
        <v>5852</v>
      </c>
      <c r="V3950" t="s">
        <v>5854</v>
      </c>
      <c r="W3950" t="s">
        <v>658</v>
      </c>
    </row>
    <row r="3951" spans="1:23" x14ac:dyDescent="0.25">
      <c r="A3951" s="15">
        <v>43434</v>
      </c>
      <c r="B3951" t="s">
        <v>566</v>
      </c>
      <c r="C3951" t="s">
        <v>211</v>
      </c>
      <c r="E3951" t="s">
        <v>195</v>
      </c>
      <c r="F3951">
        <v>-641.6</v>
      </c>
      <c r="G3951">
        <v>641.6</v>
      </c>
      <c r="H3951" t="s">
        <v>217</v>
      </c>
      <c r="I3951" t="s">
        <v>197</v>
      </c>
      <c r="J3951">
        <v>641.6</v>
      </c>
      <c r="K3951">
        <v>-641.6</v>
      </c>
      <c r="L3951" t="s">
        <v>566</v>
      </c>
      <c r="M3951" t="s">
        <v>198</v>
      </c>
      <c r="N3951" t="s">
        <v>199</v>
      </c>
      <c r="O3951">
        <v>0</v>
      </c>
      <c r="P3951" t="s">
        <v>200</v>
      </c>
      <c r="Q3951">
        <v>57984</v>
      </c>
      <c r="R3951" t="s">
        <v>201</v>
      </c>
      <c r="S3951" t="s">
        <v>202</v>
      </c>
      <c r="T3951" t="s">
        <v>203</v>
      </c>
      <c r="U3951" t="s">
        <v>5855</v>
      </c>
      <c r="V3951" t="s">
        <v>5856</v>
      </c>
      <c r="W3951" t="s">
        <v>658</v>
      </c>
    </row>
    <row r="3952" spans="1:23" x14ac:dyDescent="0.25">
      <c r="A3952" s="15">
        <v>43434</v>
      </c>
      <c r="B3952" t="s">
        <v>285</v>
      </c>
      <c r="C3952" t="s">
        <v>211</v>
      </c>
      <c r="E3952" t="s">
        <v>195</v>
      </c>
      <c r="F3952">
        <v>52.54</v>
      </c>
      <c r="G3952">
        <v>52.54</v>
      </c>
      <c r="H3952" t="s">
        <v>196</v>
      </c>
      <c r="I3952" t="s">
        <v>197</v>
      </c>
      <c r="J3952">
        <v>52.54</v>
      </c>
      <c r="K3952">
        <v>52.54</v>
      </c>
      <c r="L3952" t="s">
        <v>285</v>
      </c>
      <c r="M3952" t="s">
        <v>198</v>
      </c>
      <c r="N3952" t="s">
        <v>199</v>
      </c>
      <c r="O3952">
        <v>0</v>
      </c>
      <c r="P3952" t="s">
        <v>200</v>
      </c>
      <c r="Q3952">
        <v>57985</v>
      </c>
      <c r="R3952" t="s">
        <v>201</v>
      </c>
      <c r="S3952" t="s">
        <v>202</v>
      </c>
      <c r="T3952" t="s">
        <v>203</v>
      </c>
      <c r="U3952" t="s">
        <v>5857</v>
      </c>
      <c r="V3952" t="s">
        <v>5858</v>
      </c>
      <c r="W3952" t="s">
        <v>658</v>
      </c>
    </row>
    <row r="3953" spans="1:23" x14ac:dyDescent="0.25">
      <c r="A3953" s="15">
        <v>43434</v>
      </c>
      <c r="B3953" t="s">
        <v>228</v>
      </c>
      <c r="C3953" t="s">
        <v>208</v>
      </c>
      <c r="E3953" t="s">
        <v>195</v>
      </c>
      <c r="F3953">
        <v>-84.46</v>
      </c>
      <c r="G3953">
        <v>84.46</v>
      </c>
      <c r="H3953" t="s">
        <v>217</v>
      </c>
      <c r="I3953" t="s">
        <v>218</v>
      </c>
      <c r="J3953">
        <v>84.46</v>
      </c>
      <c r="K3953">
        <v>-84.46</v>
      </c>
      <c r="L3953" t="s">
        <v>228</v>
      </c>
      <c r="M3953" t="s">
        <v>198</v>
      </c>
      <c r="N3953" t="s">
        <v>199</v>
      </c>
      <c r="O3953">
        <v>0</v>
      </c>
      <c r="P3953" t="s">
        <v>200</v>
      </c>
      <c r="Q3953">
        <v>57987</v>
      </c>
      <c r="R3953" t="s">
        <v>201</v>
      </c>
      <c r="S3953" t="s">
        <v>202</v>
      </c>
      <c r="T3953" t="s">
        <v>203</v>
      </c>
      <c r="U3953" t="s">
        <v>5859</v>
      </c>
      <c r="V3953" t="s">
        <v>5860</v>
      </c>
      <c r="W3953" t="s">
        <v>658</v>
      </c>
    </row>
    <row r="3954" spans="1:23" x14ac:dyDescent="0.25">
      <c r="A3954" s="15">
        <v>43434</v>
      </c>
      <c r="B3954" t="s">
        <v>566</v>
      </c>
      <c r="C3954" t="s">
        <v>208</v>
      </c>
      <c r="E3954" t="s">
        <v>195</v>
      </c>
      <c r="F3954">
        <v>-1250.3599999999999</v>
      </c>
      <c r="G3954">
        <v>1250.3599999999999</v>
      </c>
      <c r="H3954" t="s">
        <v>217</v>
      </c>
      <c r="I3954" t="s">
        <v>197</v>
      </c>
      <c r="J3954">
        <v>1250.3599999999999</v>
      </c>
      <c r="K3954">
        <v>-1250.3599999999999</v>
      </c>
      <c r="L3954" t="s">
        <v>566</v>
      </c>
      <c r="M3954" t="s">
        <v>198</v>
      </c>
      <c r="N3954" t="s">
        <v>199</v>
      </c>
      <c r="O3954">
        <v>0</v>
      </c>
      <c r="P3954" t="s">
        <v>200</v>
      </c>
      <c r="Q3954">
        <v>57988</v>
      </c>
      <c r="R3954" t="s">
        <v>201</v>
      </c>
      <c r="S3954" t="s">
        <v>202</v>
      </c>
      <c r="T3954" t="s">
        <v>203</v>
      </c>
      <c r="U3954" t="s">
        <v>5861</v>
      </c>
      <c r="V3954" t="s">
        <v>5862</v>
      </c>
      <c r="W3954" t="s">
        <v>658</v>
      </c>
    </row>
    <row r="3955" spans="1:23" x14ac:dyDescent="0.25">
      <c r="A3955" s="15">
        <v>43434</v>
      </c>
      <c r="B3955" t="s">
        <v>285</v>
      </c>
      <c r="C3955" t="s">
        <v>208</v>
      </c>
      <c r="E3955" t="s">
        <v>195</v>
      </c>
      <c r="F3955">
        <v>3993.59</v>
      </c>
      <c r="G3955">
        <v>3993.59</v>
      </c>
      <c r="H3955" t="s">
        <v>196</v>
      </c>
      <c r="I3955" t="s">
        <v>197</v>
      </c>
      <c r="J3955">
        <v>3993.59</v>
      </c>
      <c r="K3955">
        <v>3993.59</v>
      </c>
      <c r="L3955" t="s">
        <v>285</v>
      </c>
      <c r="M3955" t="s">
        <v>198</v>
      </c>
      <c r="N3955" t="s">
        <v>199</v>
      </c>
      <c r="O3955">
        <v>0</v>
      </c>
      <c r="P3955" t="s">
        <v>200</v>
      </c>
      <c r="Q3955">
        <v>57989</v>
      </c>
      <c r="R3955" t="s">
        <v>201</v>
      </c>
      <c r="S3955" t="s">
        <v>202</v>
      </c>
      <c r="T3955" t="s">
        <v>203</v>
      </c>
      <c r="U3955" t="s">
        <v>5863</v>
      </c>
      <c r="V3955" t="s">
        <v>5864</v>
      </c>
      <c r="W3955" t="s">
        <v>658</v>
      </c>
    </row>
    <row r="3956" spans="1:23" x14ac:dyDescent="0.25">
      <c r="A3956" s="15">
        <v>43434</v>
      </c>
      <c r="B3956" t="s">
        <v>566</v>
      </c>
      <c r="C3956" t="s">
        <v>208</v>
      </c>
      <c r="E3956" t="s">
        <v>195</v>
      </c>
      <c r="F3956">
        <v>-42.03</v>
      </c>
      <c r="G3956">
        <v>42.03</v>
      </c>
      <c r="H3956" t="s">
        <v>217</v>
      </c>
      <c r="I3956" t="s">
        <v>197</v>
      </c>
      <c r="J3956">
        <v>42.03</v>
      </c>
      <c r="K3956">
        <v>-42.03</v>
      </c>
      <c r="L3956" t="s">
        <v>566</v>
      </c>
      <c r="M3956" t="s">
        <v>198</v>
      </c>
      <c r="N3956" t="s">
        <v>199</v>
      </c>
      <c r="O3956">
        <v>0</v>
      </c>
      <c r="P3956" t="s">
        <v>200</v>
      </c>
      <c r="Q3956">
        <v>57990</v>
      </c>
      <c r="R3956" t="s">
        <v>201</v>
      </c>
      <c r="S3956" t="s">
        <v>202</v>
      </c>
      <c r="T3956" t="s">
        <v>203</v>
      </c>
      <c r="U3956" t="s">
        <v>5865</v>
      </c>
      <c r="V3956" t="s">
        <v>5866</v>
      </c>
      <c r="W3956" t="s">
        <v>658</v>
      </c>
    </row>
    <row r="3957" spans="1:23" x14ac:dyDescent="0.25">
      <c r="A3957" s="15">
        <v>43434</v>
      </c>
      <c r="B3957" t="s">
        <v>285</v>
      </c>
      <c r="C3957" t="s">
        <v>208</v>
      </c>
      <c r="E3957" t="s">
        <v>195</v>
      </c>
      <c r="F3957">
        <v>26.86</v>
      </c>
      <c r="G3957">
        <v>26.86</v>
      </c>
      <c r="H3957" t="s">
        <v>196</v>
      </c>
      <c r="I3957" t="s">
        <v>197</v>
      </c>
      <c r="J3957">
        <v>26.86</v>
      </c>
      <c r="K3957">
        <v>26.86</v>
      </c>
      <c r="L3957" t="s">
        <v>285</v>
      </c>
      <c r="M3957" t="s">
        <v>198</v>
      </c>
      <c r="N3957" t="s">
        <v>199</v>
      </c>
      <c r="O3957">
        <v>0</v>
      </c>
      <c r="P3957" t="s">
        <v>200</v>
      </c>
      <c r="Q3957">
        <v>57991</v>
      </c>
      <c r="R3957" t="s">
        <v>201</v>
      </c>
      <c r="S3957" t="s">
        <v>202</v>
      </c>
      <c r="T3957" t="s">
        <v>203</v>
      </c>
      <c r="U3957" t="s">
        <v>5867</v>
      </c>
      <c r="V3957" t="s">
        <v>5868</v>
      </c>
      <c r="W3957" t="s">
        <v>658</v>
      </c>
    </row>
    <row r="3958" spans="1:23" x14ac:dyDescent="0.25">
      <c r="A3958" s="15">
        <v>43434</v>
      </c>
      <c r="B3958" t="s">
        <v>228</v>
      </c>
      <c r="C3958" t="s">
        <v>208</v>
      </c>
      <c r="E3958" t="s">
        <v>195</v>
      </c>
      <c r="F3958">
        <v>93.22</v>
      </c>
      <c r="G3958">
        <v>93.22</v>
      </c>
      <c r="H3958" t="s">
        <v>196</v>
      </c>
      <c r="I3958" t="s">
        <v>197</v>
      </c>
      <c r="J3958">
        <v>93.22</v>
      </c>
      <c r="K3958">
        <v>93.22</v>
      </c>
      <c r="L3958" t="s">
        <v>228</v>
      </c>
      <c r="M3958" t="s">
        <v>198</v>
      </c>
      <c r="N3958" t="s">
        <v>199</v>
      </c>
      <c r="O3958">
        <v>0</v>
      </c>
      <c r="P3958" t="s">
        <v>200</v>
      </c>
      <c r="Q3958">
        <v>57992</v>
      </c>
      <c r="R3958" t="s">
        <v>201</v>
      </c>
      <c r="S3958" t="s">
        <v>202</v>
      </c>
      <c r="T3958" t="s">
        <v>203</v>
      </c>
      <c r="U3958" t="s">
        <v>5869</v>
      </c>
      <c r="V3958" t="s">
        <v>5870</v>
      </c>
      <c r="W3958" t="s">
        <v>658</v>
      </c>
    </row>
    <row r="3959" spans="1:23" x14ac:dyDescent="0.25">
      <c r="A3959" s="15">
        <v>43434</v>
      </c>
      <c r="B3959" t="s">
        <v>228</v>
      </c>
      <c r="C3959" t="s">
        <v>208</v>
      </c>
      <c r="E3959" t="s">
        <v>195</v>
      </c>
      <c r="F3959">
        <v>28.95</v>
      </c>
      <c r="G3959">
        <v>28.95</v>
      </c>
      <c r="H3959" t="s">
        <v>196</v>
      </c>
      <c r="I3959" t="s">
        <v>197</v>
      </c>
      <c r="J3959">
        <v>28.95</v>
      </c>
      <c r="K3959">
        <v>28.95</v>
      </c>
      <c r="L3959" t="s">
        <v>228</v>
      </c>
      <c r="M3959" t="s">
        <v>198</v>
      </c>
      <c r="N3959" t="s">
        <v>199</v>
      </c>
      <c r="O3959">
        <v>0</v>
      </c>
      <c r="P3959" t="s">
        <v>200</v>
      </c>
      <c r="Q3959">
        <v>57995</v>
      </c>
      <c r="R3959" t="s">
        <v>201</v>
      </c>
      <c r="S3959" t="s">
        <v>202</v>
      </c>
      <c r="T3959" t="s">
        <v>203</v>
      </c>
      <c r="U3959" t="s">
        <v>5871</v>
      </c>
      <c r="V3959" t="s">
        <v>5872</v>
      </c>
      <c r="W3959" t="s">
        <v>658</v>
      </c>
    </row>
    <row r="3960" spans="1:23" x14ac:dyDescent="0.25">
      <c r="A3960" s="15">
        <v>43434</v>
      </c>
      <c r="B3960" t="s">
        <v>228</v>
      </c>
      <c r="C3960" t="s">
        <v>208</v>
      </c>
      <c r="E3960" t="s">
        <v>195</v>
      </c>
      <c r="F3960">
        <v>48.35</v>
      </c>
      <c r="G3960">
        <v>48.35</v>
      </c>
      <c r="H3960" t="s">
        <v>196</v>
      </c>
      <c r="I3960" t="s">
        <v>197</v>
      </c>
      <c r="J3960">
        <v>48.35</v>
      </c>
      <c r="K3960">
        <v>48.35</v>
      </c>
      <c r="L3960" t="s">
        <v>228</v>
      </c>
      <c r="M3960" t="s">
        <v>198</v>
      </c>
      <c r="N3960" t="s">
        <v>199</v>
      </c>
      <c r="O3960">
        <v>0</v>
      </c>
      <c r="P3960" t="s">
        <v>200</v>
      </c>
      <c r="Q3960">
        <v>58035</v>
      </c>
      <c r="R3960" t="s">
        <v>201</v>
      </c>
      <c r="S3960" t="s">
        <v>202</v>
      </c>
      <c r="T3960" t="s">
        <v>203</v>
      </c>
      <c r="U3960" t="s">
        <v>5873</v>
      </c>
      <c r="V3960" t="s">
        <v>5874</v>
      </c>
      <c r="W3960" t="s">
        <v>658</v>
      </c>
    </row>
    <row r="3961" spans="1:23" x14ac:dyDescent="0.25">
      <c r="A3961" s="15">
        <v>43434</v>
      </c>
      <c r="B3961" t="s">
        <v>228</v>
      </c>
      <c r="C3961" t="s">
        <v>208</v>
      </c>
      <c r="E3961" t="s">
        <v>195</v>
      </c>
      <c r="F3961">
        <v>108.2</v>
      </c>
      <c r="G3961">
        <v>108.2</v>
      </c>
      <c r="H3961" t="s">
        <v>196</v>
      </c>
      <c r="I3961" t="s">
        <v>197</v>
      </c>
      <c r="J3961">
        <v>108.2</v>
      </c>
      <c r="K3961">
        <v>108.2</v>
      </c>
      <c r="L3961" t="s">
        <v>228</v>
      </c>
      <c r="M3961" t="s">
        <v>198</v>
      </c>
      <c r="N3961" t="s">
        <v>199</v>
      </c>
      <c r="O3961">
        <v>0</v>
      </c>
      <c r="P3961" t="s">
        <v>200</v>
      </c>
      <c r="Q3961">
        <v>58036</v>
      </c>
      <c r="R3961" t="s">
        <v>201</v>
      </c>
      <c r="S3961" t="s">
        <v>202</v>
      </c>
      <c r="T3961" t="s">
        <v>203</v>
      </c>
      <c r="U3961" t="s">
        <v>5875</v>
      </c>
      <c r="V3961" t="s">
        <v>5876</v>
      </c>
      <c r="W3961" t="s">
        <v>658</v>
      </c>
    </row>
    <row r="3962" spans="1:23" x14ac:dyDescent="0.25">
      <c r="A3962" s="15">
        <v>43434</v>
      </c>
      <c r="B3962" t="s">
        <v>228</v>
      </c>
      <c r="C3962" t="s">
        <v>208</v>
      </c>
      <c r="E3962" t="s">
        <v>195</v>
      </c>
      <c r="F3962">
        <v>101.2</v>
      </c>
      <c r="G3962">
        <v>101.2</v>
      </c>
      <c r="H3962" t="s">
        <v>196</v>
      </c>
      <c r="I3962" t="s">
        <v>197</v>
      </c>
      <c r="J3962">
        <v>101.2</v>
      </c>
      <c r="K3962">
        <v>101.2</v>
      </c>
      <c r="L3962" t="s">
        <v>228</v>
      </c>
      <c r="M3962" t="s">
        <v>198</v>
      </c>
      <c r="N3962" t="s">
        <v>199</v>
      </c>
      <c r="O3962">
        <v>0</v>
      </c>
      <c r="P3962" t="s">
        <v>200</v>
      </c>
      <c r="Q3962">
        <v>58037</v>
      </c>
      <c r="R3962" t="s">
        <v>201</v>
      </c>
      <c r="S3962" t="s">
        <v>202</v>
      </c>
      <c r="T3962" t="s">
        <v>203</v>
      </c>
      <c r="U3962" t="s">
        <v>5877</v>
      </c>
      <c r="V3962" t="s">
        <v>5878</v>
      </c>
      <c r="W3962" t="s">
        <v>658</v>
      </c>
    </row>
    <row r="3963" spans="1:23" x14ac:dyDescent="0.25">
      <c r="A3963" s="15">
        <v>43434</v>
      </c>
      <c r="B3963" t="s">
        <v>228</v>
      </c>
      <c r="C3963" t="s">
        <v>208</v>
      </c>
      <c r="E3963" t="s">
        <v>195</v>
      </c>
      <c r="F3963">
        <v>63.5</v>
      </c>
      <c r="G3963">
        <v>63.5</v>
      </c>
      <c r="H3963" t="s">
        <v>196</v>
      </c>
      <c r="I3963" t="s">
        <v>197</v>
      </c>
      <c r="J3963">
        <v>63.5</v>
      </c>
      <c r="K3963">
        <v>63.5</v>
      </c>
      <c r="L3963" t="s">
        <v>228</v>
      </c>
      <c r="M3963" t="s">
        <v>198</v>
      </c>
      <c r="N3963" t="s">
        <v>199</v>
      </c>
      <c r="O3963">
        <v>0</v>
      </c>
      <c r="P3963" t="s">
        <v>200</v>
      </c>
      <c r="Q3963">
        <v>58038</v>
      </c>
      <c r="R3963" t="s">
        <v>201</v>
      </c>
      <c r="S3963" t="s">
        <v>202</v>
      </c>
      <c r="T3963" t="s">
        <v>203</v>
      </c>
      <c r="U3963" t="s">
        <v>5879</v>
      </c>
      <c r="V3963" t="s">
        <v>5880</v>
      </c>
      <c r="W3963" t="s">
        <v>658</v>
      </c>
    </row>
    <row r="3964" spans="1:23" x14ac:dyDescent="0.25">
      <c r="A3964" s="15">
        <v>43434</v>
      </c>
      <c r="B3964" t="s">
        <v>225</v>
      </c>
      <c r="C3964" t="s">
        <v>194</v>
      </c>
      <c r="E3964" t="s">
        <v>195</v>
      </c>
      <c r="F3964">
        <v>358.63</v>
      </c>
      <c r="G3964">
        <v>358.63</v>
      </c>
      <c r="H3964" t="s">
        <v>196</v>
      </c>
      <c r="I3964" t="s">
        <v>197</v>
      </c>
      <c r="J3964">
        <v>358.63</v>
      </c>
      <c r="K3964">
        <v>358.63</v>
      </c>
      <c r="L3964" t="s">
        <v>225</v>
      </c>
      <c r="M3964" t="s">
        <v>198</v>
      </c>
      <c r="N3964" t="s">
        <v>199</v>
      </c>
      <c r="O3964">
        <v>0</v>
      </c>
      <c r="P3964" t="s">
        <v>200</v>
      </c>
      <c r="Q3964">
        <v>58041</v>
      </c>
      <c r="R3964" t="s">
        <v>201</v>
      </c>
      <c r="S3964" t="s">
        <v>202</v>
      </c>
      <c r="T3964" t="s">
        <v>203</v>
      </c>
      <c r="U3964" t="s">
        <v>5881</v>
      </c>
      <c r="V3964" t="s">
        <v>5882</v>
      </c>
      <c r="W3964" t="s">
        <v>658</v>
      </c>
    </row>
    <row r="3965" spans="1:23" x14ac:dyDescent="0.25">
      <c r="A3965" s="15">
        <v>43434</v>
      </c>
      <c r="B3965" t="s">
        <v>193</v>
      </c>
      <c r="C3965" t="s">
        <v>207</v>
      </c>
      <c r="E3965" t="s">
        <v>195</v>
      </c>
      <c r="F3965">
        <v>102.72</v>
      </c>
      <c r="G3965">
        <v>102.72</v>
      </c>
      <c r="H3965" t="s">
        <v>196</v>
      </c>
      <c r="I3965" t="s">
        <v>197</v>
      </c>
      <c r="J3965">
        <v>102.72</v>
      </c>
      <c r="K3965">
        <v>102.72</v>
      </c>
      <c r="L3965" t="s">
        <v>193</v>
      </c>
      <c r="M3965" t="s">
        <v>198</v>
      </c>
      <c r="N3965" t="s">
        <v>199</v>
      </c>
      <c r="O3965">
        <v>0</v>
      </c>
      <c r="P3965" t="s">
        <v>200</v>
      </c>
      <c r="Q3965">
        <v>58047</v>
      </c>
      <c r="R3965" t="s">
        <v>201</v>
      </c>
      <c r="S3965" t="s">
        <v>202</v>
      </c>
      <c r="T3965" t="s">
        <v>203</v>
      </c>
      <c r="U3965" t="s">
        <v>5883</v>
      </c>
      <c r="V3965" t="s">
        <v>5884</v>
      </c>
      <c r="W3965" t="s">
        <v>658</v>
      </c>
    </row>
    <row r="3966" spans="1:23" x14ac:dyDescent="0.25">
      <c r="A3966" s="15">
        <v>43434</v>
      </c>
      <c r="B3966" t="s">
        <v>228</v>
      </c>
      <c r="C3966" t="s">
        <v>212</v>
      </c>
      <c r="E3966" t="s">
        <v>195</v>
      </c>
      <c r="F3966">
        <v>263.56</v>
      </c>
      <c r="G3966">
        <v>263.56</v>
      </c>
      <c r="H3966" t="s">
        <v>196</v>
      </c>
      <c r="I3966" t="s">
        <v>197</v>
      </c>
      <c r="J3966">
        <v>263.56</v>
      </c>
      <c r="K3966">
        <v>263.56</v>
      </c>
      <c r="L3966" t="s">
        <v>228</v>
      </c>
      <c r="M3966" t="s">
        <v>198</v>
      </c>
      <c r="N3966" t="s">
        <v>199</v>
      </c>
      <c r="O3966">
        <v>0</v>
      </c>
      <c r="P3966" t="s">
        <v>200</v>
      </c>
      <c r="Q3966">
        <v>58059</v>
      </c>
      <c r="R3966" t="s">
        <v>201</v>
      </c>
      <c r="S3966" t="s">
        <v>202</v>
      </c>
      <c r="T3966" t="s">
        <v>203</v>
      </c>
      <c r="U3966" t="s">
        <v>5885</v>
      </c>
      <c r="V3966" t="s">
        <v>5886</v>
      </c>
      <c r="W3966" t="s">
        <v>658</v>
      </c>
    </row>
    <row r="3967" spans="1:23" x14ac:dyDescent="0.25">
      <c r="A3967" s="15">
        <v>43434</v>
      </c>
      <c r="B3967" t="s">
        <v>228</v>
      </c>
      <c r="C3967" t="s">
        <v>212</v>
      </c>
      <c r="E3967" t="s">
        <v>195</v>
      </c>
      <c r="F3967">
        <v>46.45</v>
      </c>
      <c r="G3967">
        <v>46.45</v>
      </c>
      <c r="H3967" t="s">
        <v>196</v>
      </c>
      <c r="I3967" t="s">
        <v>197</v>
      </c>
      <c r="J3967">
        <v>46.45</v>
      </c>
      <c r="K3967">
        <v>46.45</v>
      </c>
      <c r="L3967" t="s">
        <v>228</v>
      </c>
      <c r="M3967" t="s">
        <v>198</v>
      </c>
      <c r="N3967" t="s">
        <v>199</v>
      </c>
      <c r="O3967">
        <v>0</v>
      </c>
      <c r="P3967" t="s">
        <v>200</v>
      </c>
      <c r="Q3967">
        <v>58060</v>
      </c>
      <c r="R3967" t="s">
        <v>201</v>
      </c>
      <c r="S3967" t="s">
        <v>202</v>
      </c>
      <c r="T3967" t="s">
        <v>203</v>
      </c>
      <c r="U3967" t="s">
        <v>5887</v>
      </c>
      <c r="V3967" t="s">
        <v>5888</v>
      </c>
      <c r="W3967" t="s">
        <v>658</v>
      </c>
    </row>
    <row r="3968" spans="1:23" x14ac:dyDescent="0.25">
      <c r="A3968" s="15">
        <v>43434</v>
      </c>
      <c r="B3968" t="s">
        <v>228</v>
      </c>
      <c r="C3968" t="s">
        <v>212</v>
      </c>
      <c r="E3968" t="s">
        <v>195</v>
      </c>
      <c r="F3968">
        <v>53.73</v>
      </c>
      <c r="G3968">
        <v>53.73</v>
      </c>
      <c r="H3968" t="s">
        <v>196</v>
      </c>
      <c r="I3968" t="s">
        <v>197</v>
      </c>
      <c r="J3968">
        <v>53.73</v>
      </c>
      <c r="K3968">
        <v>53.73</v>
      </c>
      <c r="L3968" t="s">
        <v>228</v>
      </c>
      <c r="M3968" t="s">
        <v>198</v>
      </c>
      <c r="N3968" t="s">
        <v>199</v>
      </c>
      <c r="O3968">
        <v>0</v>
      </c>
      <c r="P3968" t="s">
        <v>200</v>
      </c>
      <c r="Q3968">
        <v>58061</v>
      </c>
      <c r="R3968" t="s">
        <v>201</v>
      </c>
      <c r="S3968" t="s">
        <v>202</v>
      </c>
      <c r="T3968" t="s">
        <v>203</v>
      </c>
      <c r="U3968" t="s">
        <v>5889</v>
      </c>
      <c r="V3968" t="s">
        <v>5890</v>
      </c>
      <c r="W3968" t="s">
        <v>658</v>
      </c>
    </row>
    <row r="3969" spans="1:23" x14ac:dyDescent="0.25">
      <c r="A3969" s="15">
        <v>43434</v>
      </c>
      <c r="B3969" t="s">
        <v>228</v>
      </c>
      <c r="C3969" t="s">
        <v>212</v>
      </c>
      <c r="E3969" t="s">
        <v>195</v>
      </c>
      <c r="F3969">
        <v>163.68</v>
      </c>
      <c r="G3969">
        <v>163.68</v>
      </c>
      <c r="H3969" t="s">
        <v>196</v>
      </c>
      <c r="I3969" t="s">
        <v>197</v>
      </c>
      <c r="J3969">
        <v>163.68</v>
      </c>
      <c r="K3969">
        <v>163.68</v>
      </c>
      <c r="L3969" t="s">
        <v>228</v>
      </c>
      <c r="M3969" t="s">
        <v>198</v>
      </c>
      <c r="N3969" t="s">
        <v>199</v>
      </c>
      <c r="O3969">
        <v>0</v>
      </c>
      <c r="P3969" t="s">
        <v>200</v>
      </c>
      <c r="Q3969">
        <v>58062</v>
      </c>
      <c r="R3969" t="s">
        <v>201</v>
      </c>
      <c r="S3969" t="s">
        <v>202</v>
      </c>
      <c r="T3969" t="s">
        <v>203</v>
      </c>
      <c r="U3969" t="s">
        <v>5891</v>
      </c>
      <c r="V3969" t="s">
        <v>5892</v>
      </c>
      <c r="W3969" t="s">
        <v>658</v>
      </c>
    </row>
    <row r="3970" spans="1:23" x14ac:dyDescent="0.25">
      <c r="A3970" s="15">
        <v>43434</v>
      </c>
      <c r="B3970" t="s">
        <v>560</v>
      </c>
      <c r="C3970" t="s">
        <v>212</v>
      </c>
      <c r="E3970" t="s">
        <v>195</v>
      </c>
      <c r="F3970">
        <v>203.75</v>
      </c>
      <c r="G3970">
        <v>203.75</v>
      </c>
      <c r="H3970" t="s">
        <v>196</v>
      </c>
      <c r="I3970" t="s">
        <v>197</v>
      </c>
      <c r="J3970">
        <v>203.75</v>
      </c>
      <c r="K3970">
        <v>203.75</v>
      </c>
      <c r="L3970" t="s">
        <v>560</v>
      </c>
      <c r="M3970" t="s">
        <v>198</v>
      </c>
      <c r="N3970" t="s">
        <v>199</v>
      </c>
      <c r="O3970">
        <v>0</v>
      </c>
      <c r="P3970" t="s">
        <v>200</v>
      </c>
      <c r="Q3970">
        <v>58063</v>
      </c>
      <c r="R3970" t="s">
        <v>201</v>
      </c>
      <c r="S3970" t="s">
        <v>202</v>
      </c>
      <c r="T3970" t="s">
        <v>203</v>
      </c>
      <c r="U3970" t="s">
        <v>5893</v>
      </c>
      <c r="V3970" t="s">
        <v>5894</v>
      </c>
      <c r="W3970" t="s">
        <v>658</v>
      </c>
    </row>
    <row r="3971" spans="1:23" x14ac:dyDescent="0.25">
      <c r="A3971" s="15">
        <v>43434</v>
      </c>
      <c r="B3971" t="s">
        <v>228</v>
      </c>
      <c r="C3971" t="s">
        <v>212</v>
      </c>
      <c r="E3971" t="s">
        <v>195</v>
      </c>
      <c r="F3971">
        <v>69.3</v>
      </c>
      <c r="G3971">
        <v>69.3</v>
      </c>
      <c r="H3971" t="s">
        <v>196</v>
      </c>
      <c r="I3971" t="s">
        <v>197</v>
      </c>
      <c r="J3971">
        <v>69.3</v>
      </c>
      <c r="K3971">
        <v>69.3</v>
      </c>
      <c r="L3971" t="s">
        <v>228</v>
      </c>
      <c r="M3971" t="s">
        <v>198</v>
      </c>
      <c r="N3971" t="s">
        <v>199</v>
      </c>
      <c r="O3971">
        <v>0</v>
      </c>
      <c r="P3971" t="s">
        <v>200</v>
      </c>
      <c r="Q3971">
        <v>58064</v>
      </c>
      <c r="R3971" t="s">
        <v>201</v>
      </c>
      <c r="S3971" t="s">
        <v>202</v>
      </c>
      <c r="T3971" t="s">
        <v>203</v>
      </c>
      <c r="U3971" t="s">
        <v>5893</v>
      </c>
      <c r="V3971" t="s">
        <v>5895</v>
      </c>
      <c r="W3971" t="s">
        <v>658</v>
      </c>
    </row>
    <row r="3972" spans="1:23" x14ac:dyDescent="0.25">
      <c r="A3972" s="15">
        <v>43434</v>
      </c>
      <c r="B3972" t="s">
        <v>285</v>
      </c>
      <c r="C3972" t="s">
        <v>212</v>
      </c>
      <c r="E3972" t="s">
        <v>195</v>
      </c>
      <c r="F3972">
        <v>250.58</v>
      </c>
      <c r="G3972">
        <v>250.58</v>
      </c>
      <c r="H3972" t="s">
        <v>196</v>
      </c>
      <c r="I3972" t="s">
        <v>197</v>
      </c>
      <c r="J3972">
        <v>250.58</v>
      </c>
      <c r="K3972">
        <v>250.58</v>
      </c>
      <c r="L3972" t="s">
        <v>285</v>
      </c>
      <c r="M3972" t="s">
        <v>198</v>
      </c>
      <c r="N3972" t="s">
        <v>199</v>
      </c>
      <c r="O3972">
        <v>0</v>
      </c>
      <c r="P3972" t="s">
        <v>200</v>
      </c>
      <c r="Q3972">
        <v>58065</v>
      </c>
      <c r="R3972" t="s">
        <v>201</v>
      </c>
      <c r="S3972" t="s">
        <v>202</v>
      </c>
      <c r="T3972" t="s">
        <v>203</v>
      </c>
      <c r="U3972" t="s">
        <v>5896</v>
      </c>
      <c r="V3972" t="s">
        <v>5897</v>
      </c>
      <c r="W3972" t="s">
        <v>658</v>
      </c>
    </row>
    <row r="3973" spans="1:23" x14ac:dyDescent="0.25">
      <c r="A3973" s="15">
        <v>43434</v>
      </c>
      <c r="B3973" t="s">
        <v>632</v>
      </c>
      <c r="C3973" t="s">
        <v>212</v>
      </c>
      <c r="E3973" t="s">
        <v>195</v>
      </c>
      <c r="F3973">
        <v>36.369999999999997</v>
      </c>
      <c r="G3973">
        <v>36.369999999999997</v>
      </c>
      <c r="H3973" t="s">
        <v>196</v>
      </c>
      <c r="I3973" t="s">
        <v>197</v>
      </c>
      <c r="J3973">
        <v>36.369999999999997</v>
      </c>
      <c r="K3973">
        <v>36.369999999999997</v>
      </c>
      <c r="L3973" t="s">
        <v>632</v>
      </c>
      <c r="M3973" t="s">
        <v>198</v>
      </c>
      <c r="N3973" t="s">
        <v>199</v>
      </c>
      <c r="O3973">
        <v>0</v>
      </c>
      <c r="P3973" t="s">
        <v>200</v>
      </c>
      <c r="Q3973">
        <v>58066</v>
      </c>
      <c r="R3973" t="s">
        <v>201</v>
      </c>
      <c r="S3973" t="s">
        <v>202</v>
      </c>
      <c r="T3973" t="s">
        <v>203</v>
      </c>
      <c r="U3973" t="s">
        <v>5896</v>
      </c>
      <c r="V3973" t="s">
        <v>5898</v>
      </c>
      <c r="W3973" t="s">
        <v>658</v>
      </c>
    </row>
    <row r="3974" spans="1:23" x14ac:dyDescent="0.25">
      <c r="A3974" s="15">
        <v>43434</v>
      </c>
      <c r="B3974" t="s">
        <v>285</v>
      </c>
      <c r="C3974" t="s">
        <v>212</v>
      </c>
      <c r="E3974" t="s">
        <v>195</v>
      </c>
      <c r="F3974">
        <v>294.54000000000002</v>
      </c>
      <c r="G3974">
        <v>294.54000000000002</v>
      </c>
      <c r="H3974" t="s">
        <v>196</v>
      </c>
      <c r="I3974" t="s">
        <v>197</v>
      </c>
      <c r="J3974">
        <v>294.54000000000002</v>
      </c>
      <c r="K3974">
        <v>294.54000000000002</v>
      </c>
      <c r="L3974" t="s">
        <v>285</v>
      </c>
      <c r="M3974" t="s">
        <v>198</v>
      </c>
      <c r="N3974" t="s">
        <v>199</v>
      </c>
      <c r="O3974">
        <v>0</v>
      </c>
      <c r="P3974" t="s">
        <v>200</v>
      </c>
      <c r="Q3974">
        <v>58068</v>
      </c>
      <c r="R3974" t="s">
        <v>201</v>
      </c>
      <c r="S3974" t="s">
        <v>202</v>
      </c>
      <c r="T3974" t="s">
        <v>203</v>
      </c>
      <c r="U3974" t="s">
        <v>5899</v>
      </c>
      <c r="V3974" t="s">
        <v>5900</v>
      </c>
      <c r="W3974" t="s">
        <v>658</v>
      </c>
    </row>
    <row r="3975" spans="1:23" x14ac:dyDescent="0.25">
      <c r="A3975" s="15">
        <v>43434</v>
      </c>
      <c r="B3975" t="s">
        <v>285</v>
      </c>
      <c r="C3975" t="s">
        <v>212</v>
      </c>
      <c r="E3975" t="s">
        <v>195</v>
      </c>
      <c r="F3975">
        <v>-208.2</v>
      </c>
      <c r="G3975">
        <v>208.2</v>
      </c>
      <c r="H3975" t="s">
        <v>217</v>
      </c>
      <c r="I3975" t="s">
        <v>218</v>
      </c>
      <c r="J3975">
        <v>208.2</v>
      </c>
      <c r="K3975">
        <v>-208.2</v>
      </c>
      <c r="L3975" t="s">
        <v>285</v>
      </c>
      <c r="M3975" t="s">
        <v>198</v>
      </c>
      <c r="N3975" t="s">
        <v>199</v>
      </c>
      <c r="O3975">
        <v>0</v>
      </c>
      <c r="P3975" t="s">
        <v>200</v>
      </c>
      <c r="Q3975">
        <v>58069</v>
      </c>
      <c r="R3975" t="s">
        <v>201</v>
      </c>
      <c r="S3975" t="s">
        <v>202</v>
      </c>
      <c r="T3975" t="s">
        <v>203</v>
      </c>
      <c r="U3975" t="s">
        <v>5901</v>
      </c>
      <c r="V3975" t="s">
        <v>5902</v>
      </c>
      <c r="W3975" t="s">
        <v>658</v>
      </c>
    </row>
    <row r="3976" spans="1:23" x14ac:dyDescent="0.25">
      <c r="A3976" s="15">
        <v>43434</v>
      </c>
      <c r="B3976" t="s">
        <v>566</v>
      </c>
      <c r="C3976" t="s">
        <v>212</v>
      </c>
      <c r="E3976" t="s">
        <v>195</v>
      </c>
      <c r="F3976">
        <v>-53.17</v>
      </c>
      <c r="G3976">
        <v>53.17</v>
      </c>
      <c r="H3976" t="s">
        <v>217</v>
      </c>
      <c r="I3976" t="s">
        <v>197</v>
      </c>
      <c r="J3976">
        <v>53.17</v>
      </c>
      <c r="K3976">
        <v>-53.17</v>
      </c>
      <c r="L3976" t="s">
        <v>566</v>
      </c>
      <c r="M3976" t="s">
        <v>198</v>
      </c>
      <c r="N3976" t="s">
        <v>199</v>
      </c>
      <c r="O3976">
        <v>0</v>
      </c>
      <c r="P3976" t="s">
        <v>200</v>
      </c>
      <c r="Q3976">
        <v>58070</v>
      </c>
      <c r="R3976" t="s">
        <v>201</v>
      </c>
      <c r="S3976" t="s">
        <v>202</v>
      </c>
      <c r="T3976" t="s">
        <v>203</v>
      </c>
      <c r="U3976" t="s">
        <v>5903</v>
      </c>
      <c r="V3976" t="s">
        <v>5904</v>
      </c>
      <c r="W3976" t="s">
        <v>658</v>
      </c>
    </row>
    <row r="3977" spans="1:23" x14ac:dyDescent="0.25">
      <c r="A3977" s="15">
        <v>43434</v>
      </c>
      <c r="B3977" t="s">
        <v>285</v>
      </c>
      <c r="C3977" t="s">
        <v>212</v>
      </c>
      <c r="E3977" t="s">
        <v>195</v>
      </c>
      <c r="F3977">
        <v>2151.14</v>
      </c>
      <c r="G3977">
        <v>2151.14</v>
      </c>
      <c r="H3977" t="s">
        <v>196</v>
      </c>
      <c r="I3977" t="s">
        <v>197</v>
      </c>
      <c r="J3977">
        <v>2151.14</v>
      </c>
      <c r="K3977">
        <v>2151.14</v>
      </c>
      <c r="L3977" t="s">
        <v>285</v>
      </c>
      <c r="M3977" t="s">
        <v>198</v>
      </c>
      <c r="N3977" t="s">
        <v>199</v>
      </c>
      <c r="O3977">
        <v>0</v>
      </c>
      <c r="P3977" t="s">
        <v>200</v>
      </c>
      <c r="Q3977">
        <v>58071</v>
      </c>
      <c r="R3977" t="s">
        <v>201</v>
      </c>
      <c r="S3977" t="s">
        <v>202</v>
      </c>
      <c r="T3977" t="s">
        <v>203</v>
      </c>
      <c r="U3977" t="s">
        <v>5905</v>
      </c>
      <c r="V3977" t="s">
        <v>5906</v>
      </c>
      <c r="W3977" t="s">
        <v>658</v>
      </c>
    </row>
    <row r="3978" spans="1:23" x14ac:dyDescent="0.25">
      <c r="A3978" s="15">
        <v>43434</v>
      </c>
      <c r="B3978" t="s">
        <v>566</v>
      </c>
      <c r="C3978" t="s">
        <v>212</v>
      </c>
      <c r="E3978" t="s">
        <v>195</v>
      </c>
      <c r="F3978">
        <v>-1073.83</v>
      </c>
      <c r="G3978">
        <v>1073.83</v>
      </c>
      <c r="H3978" t="s">
        <v>217</v>
      </c>
      <c r="I3978" t="s">
        <v>197</v>
      </c>
      <c r="J3978">
        <v>1073.83</v>
      </c>
      <c r="K3978">
        <v>-1073.83</v>
      </c>
      <c r="L3978" t="s">
        <v>566</v>
      </c>
      <c r="M3978" t="s">
        <v>198</v>
      </c>
      <c r="N3978" t="s">
        <v>199</v>
      </c>
      <c r="O3978">
        <v>0</v>
      </c>
      <c r="P3978" t="s">
        <v>200</v>
      </c>
      <c r="Q3978">
        <v>58072</v>
      </c>
      <c r="R3978" t="s">
        <v>201</v>
      </c>
      <c r="S3978" t="s">
        <v>202</v>
      </c>
      <c r="T3978" t="s">
        <v>203</v>
      </c>
      <c r="U3978" t="s">
        <v>5907</v>
      </c>
      <c r="V3978" t="s">
        <v>5908</v>
      </c>
      <c r="W3978" t="s">
        <v>658</v>
      </c>
    </row>
    <row r="3979" spans="1:23" x14ac:dyDescent="0.25">
      <c r="A3979" s="15">
        <v>43434</v>
      </c>
      <c r="B3979" t="s">
        <v>475</v>
      </c>
      <c r="C3979" t="s">
        <v>212</v>
      </c>
      <c r="E3979" t="s">
        <v>195</v>
      </c>
      <c r="F3979">
        <v>324.75</v>
      </c>
      <c r="G3979">
        <v>324.75</v>
      </c>
      <c r="H3979" t="s">
        <v>196</v>
      </c>
      <c r="I3979" t="s">
        <v>197</v>
      </c>
      <c r="J3979">
        <v>324.75</v>
      </c>
      <c r="K3979">
        <v>324.75</v>
      </c>
      <c r="L3979" t="s">
        <v>475</v>
      </c>
      <c r="M3979" t="s">
        <v>198</v>
      </c>
      <c r="N3979" t="s">
        <v>199</v>
      </c>
      <c r="O3979">
        <v>0</v>
      </c>
      <c r="P3979" t="s">
        <v>200</v>
      </c>
      <c r="Q3979">
        <v>58073</v>
      </c>
      <c r="R3979" t="s">
        <v>201</v>
      </c>
      <c r="S3979" t="s">
        <v>202</v>
      </c>
      <c r="T3979" t="s">
        <v>203</v>
      </c>
      <c r="U3979" t="s">
        <v>5909</v>
      </c>
      <c r="V3979" t="s">
        <v>5910</v>
      </c>
      <c r="W3979" t="s">
        <v>658</v>
      </c>
    </row>
    <row r="3980" spans="1:23" x14ac:dyDescent="0.25">
      <c r="A3980" s="15">
        <v>43434</v>
      </c>
      <c r="B3980" t="s">
        <v>228</v>
      </c>
      <c r="C3980" t="s">
        <v>208</v>
      </c>
      <c r="E3980" t="s">
        <v>195</v>
      </c>
      <c r="F3980">
        <v>69.72</v>
      </c>
      <c r="G3980">
        <v>69.72</v>
      </c>
      <c r="H3980" t="s">
        <v>196</v>
      </c>
      <c r="I3980" t="s">
        <v>197</v>
      </c>
      <c r="J3980">
        <v>69.72</v>
      </c>
      <c r="K3980">
        <v>69.72</v>
      </c>
      <c r="L3980" t="s">
        <v>228</v>
      </c>
      <c r="M3980" t="s">
        <v>198</v>
      </c>
      <c r="N3980" t="s">
        <v>199</v>
      </c>
      <c r="O3980">
        <v>0</v>
      </c>
      <c r="P3980" t="s">
        <v>200</v>
      </c>
      <c r="Q3980">
        <v>58074</v>
      </c>
      <c r="R3980" t="s">
        <v>201</v>
      </c>
      <c r="S3980" t="s">
        <v>202</v>
      </c>
      <c r="T3980" t="s">
        <v>203</v>
      </c>
      <c r="U3980" t="s">
        <v>5911</v>
      </c>
      <c r="V3980" t="s">
        <v>5912</v>
      </c>
      <c r="W3980" t="s">
        <v>658</v>
      </c>
    </row>
    <row r="3981" spans="1:23" x14ac:dyDescent="0.25">
      <c r="A3981" s="15">
        <v>43434</v>
      </c>
      <c r="B3981" t="s">
        <v>228</v>
      </c>
      <c r="C3981" t="s">
        <v>208</v>
      </c>
      <c r="E3981" t="s">
        <v>195</v>
      </c>
      <c r="F3981">
        <v>127.48</v>
      </c>
      <c r="G3981">
        <v>127.48</v>
      </c>
      <c r="H3981" t="s">
        <v>196</v>
      </c>
      <c r="I3981" t="s">
        <v>197</v>
      </c>
      <c r="J3981">
        <v>127.48</v>
      </c>
      <c r="K3981">
        <v>127.48</v>
      </c>
      <c r="L3981" t="s">
        <v>228</v>
      </c>
      <c r="M3981" t="s">
        <v>198</v>
      </c>
      <c r="N3981" t="s">
        <v>199</v>
      </c>
      <c r="O3981">
        <v>0</v>
      </c>
      <c r="P3981" t="s">
        <v>200</v>
      </c>
      <c r="Q3981">
        <v>58075</v>
      </c>
      <c r="R3981" t="s">
        <v>201</v>
      </c>
      <c r="S3981" t="s">
        <v>202</v>
      </c>
      <c r="T3981" t="s">
        <v>203</v>
      </c>
      <c r="U3981" t="s">
        <v>5913</v>
      </c>
      <c r="V3981" t="s">
        <v>5914</v>
      </c>
      <c r="W3981" t="s">
        <v>658</v>
      </c>
    </row>
    <row r="3982" spans="1:23" x14ac:dyDescent="0.25">
      <c r="A3982" s="15">
        <v>43434</v>
      </c>
      <c r="B3982" t="s">
        <v>228</v>
      </c>
      <c r="C3982" t="s">
        <v>208</v>
      </c>
      <c r="E3982" t="s">
        <v>195</v>
      </c>
      <c r="F3982">
        <v>23.75</v>
      </c>
      <c r="G3982">
        <v>23.75</v>
      </c>
      <c r="H3982" t="s">
        <v>196</v>
      </c>
      <c r="I3982" t="s">
        <v>197</v>
      </c>
      <c r="J3982">
        <v>23.75</v>
      </c>
      <c r="K3982">
        <v>23.75</v>
      </c>
      <c r="L3982" t="s">
        <v>228</v>
      </c>
      <c r="M3982" t="s">
        <v>198</v>
      </c>
      <c r="N3982" t="s">
        <v>199</v>
      </c>
      <c r="O3982">
        <v>0</v>
      </c>
      <c r="P3982" t="s">
        <v>200</v>
      </c>
      <c r="Q3982">
        <v>58088</v>
      </c>
      <c r="R3982" t="s">
        <v>201</v>
      </c>
      <c r="S3982" t="s">
        <v>202</v>
      </c>
      <c r="T3982" t="s">
        <v>203</v>
      </c>
      <c r="U3982" t="s">
        <v>5915</v>
      </c>
      <c r="V3982" t="s">
        <v>5916</v>
      </c>
      <c r="W3982" t="s">
        <v>658</v>
      </c>
    </row>
    <row r="3983" spans="1:23" x14ac:dyDescent="0.25">
      <c r="A3983" s="15">
        <v>43435</v>
      </c>
      <c r="B3983" t="s">
        <v>5917</v>
      </c>
      <c r="C3983" t="s">
        <v>208</v>
      </c>
      <c r="E3983" t="s">
        <v>195</v>
      </c>
      <c r="F3983">
        <v>1937.32</v>
      </c>
      <c r="G3983">
        <v>1937.32</v>
      </c>
      <c r="H3983" t="s">
        <v>196</v>
      </c>
      <c r="I3983" t="s">
        <v>197</v>
      </c>
      <c r="J3983">
        <v>1937.32</v>
      </c>
      <c r="K3983">
        <v>1937.32</v>
      </c>
      <c r="L3983" t="s">
        <v>5917</v>
      </c>
      <c r="M3983" t="s">
        <v>198</v>
      </c>
      <c r="N3983" t="s">
        <v>307</v>
      </c>
      <c r="O3983">
        <v>0</v>
      </c>
      <c r="P3983" t="s">
        <v>200</v>
      </c>
      <c r="Q3983">
        <v>56760</v>
      </c>
      <c r="R3983" t="s">
        <v>201</v>
      </c>
      <c r="S3983" t="s">
        <v>202</v>
      </c>
      <c r="T3983" t="s">
        <v>203</v>
      </c>
      <c r="U3983" t="s">
        <v>5918</v>
      </c>
      <c r="V3983" t="s">
        <v>5919</v>
      </c>
      <c r="W3983" t="s">
        <v>658</v>
      </c>
    </row>
    <row r="3984" spans="1:23" x14ac:dyDescent="0.25">
      <c r="A3984" s="15">
        <v>43435</v>
      </c>
      <c r="B3984" t="s">
        <v>406</v>
      </c>
      <c r="C3984" t="s">
        <v>222</v>
      </c>
      <c r="E3984" t="s">
        <v>195</v>
      </c>
      <c r="F3984">
        <v>815.56</v>
      </c>
      <c r="G3984">
        <v>815.56</v>
      </c>
      <c r="H3984" t="s">
        <v>196</v>
      </c>
      <c r="I3984" t="s">
        <v>197</v>
      </c>
      <c r="J3984">
        <v>815.56</v>
      </c>
      <c r="K3984">
        <v>815.56</v>
      </c>
      <c r="L3984" t="s">
        <v>406</v>
      </c>
      <c r="M3984" t="s">
        <v>198</v>
      </c>
      <c r="N3984" t="s">
        <v>307</v>
      </c>
      <c r="O3984">
        <v>0</v>
      </c>
      <c r="P3984" t="s">
        <v>200</v>
      </c>
      <c r="Q3984">
        <v>56761</v>
      </c>
      <c r="R3984" t="s">
        <v>201</v>
      </c>
      <c r="S3984" t="s">
        <v>202</v>
      </c>
      <c r="T3984" t="s">
        <v>203</v>
      </c>
      <c r="U3984" t="s">
        <v>5918</v>
      </c>
      <c r="V3984" t="s">
        <v>5920</v>
      </c>
      <c r="W3984" t="s">
        <v>658</v>
      </c>
    </row>
    <row r="3985" spans="1:23" x14ac:dyDescent="0.25">
      <c r="A3985" s="15">
        <v>43435</v>
      </c>
      <c r="B3985" t="s">
        <v>566</v>
      </c>
      <c r="C3985" t="s">
        <v>208</v>
      </c>
      <c r="E3985" t="s">
        <v>195</v>
      </c>
      <c r="F3985">
        <v>13000</v>
      </c>
      <c r="G3985">
        <v>13000</v>
      </c>
      <c r="H3985" t="s">
        <v>196</v>
      </c>
      <c r="I3985" t="s">
        <v>218</v>
      </c>
      <c r="J3985">
        <v>13000</v>
      </c>
      <c r="K3985">
        <v>13000</v>
      </c>
      <c r="L3985" t="s">
        <v>566</v>
      </c>
      <c r="M3985" t="s">
        <v>198</v>
      </c>
      <c r="N3985" t="s">
        <v>307</v>
      </c>
      <c r="O3985">
        <v>0</v>
      </c>
      <c r="P3985" t="s">
        <v>200</v>
      </c>
      <c r="Q3985">
        <v>56770</v>
      </c>
      <c r="R3985" t="s">
        <v>201</v>
      </c>
      <c r="S3985" t="s">
        <v>202</v>
      </c>
      <c r="T3985" t="s">
        <v>203</v>
      </c>
      <c r="U3985" t="s">
        <v>5921</v>
      </c>
      <c r="V3985" t="s">
        <v>5922</v>
      </c>
      <c r="W3985" t="s">
        <v>658</v>
      </c>
    </row>
    <row r="3986" spans="1:23" x14ac:dyDescent="0.25">
      <c r="A3986" s="15">
        <v>43435</v>
      </c>
      <c r="B3986" t="s">
        <v>566</v>
      </c>
      <c r="C3986" t="s">
        <v>211</v>
      </c>
      <c r="E3986" t="s">
        <v>195</v>
      </c>
      <c r="F3986">
        <v>3700</v>
      </c>
      <c r="G3986">
        <v>3700</v>
      </c>
      <c r="H3986" t="s">
        <v>196</v>
      </c>
      <c r="I3986" t="s">
        <v>218</v>
      </c>
      <c r="J3986">
        <v>3700</v>
      </c>
      <c r="K3986">
        <v>3700</v>
      </c>
      <c r="L3986" t="s">
        <v>566</v>
      </c>
      <c r="M3986" t="s">
        <v>198</v>
      </c>
      <c r="N3986" t="s">
        <v>307</v>
      </c>
      <c r="O3986">
        <v>0</v>
      </c>
      <c r="P3986" t="s">
        <v>200</v>
      </c>
      <c r="Q3986">
        <v>56770</v>
      </c>
      <c r="R3986" t="s">
        <v>201</v>
      </c>
      <c r="S3986" t="s">
        <v>202</v>
      </c>
      <c r="T3986" t="s">
        <v>203</v>
      </c>
      <c r="U3986" t="s">
        <v>5921</v>
      </c>
      <c r="V3986" t="s">
        <v>5922</v>
      </c>
      <c r="W3986" t="s">
        <v>658</v>
      </c>
    </row>
    <row r="3987" spans="1:23" x14ac:dyDescent="0.25">
      <c r="A3987" s="15">
        <v>43435</v>
      </c>
      <c r="B3987" t="s">
        <v>566</v>
      </c>
      <c r="C3987" t="s">
        <v>249</v>
      </c>
      <c r="E3987" t="s">
        <v>195</v>
      </c>
      <c r="F3987">
        <v>1700</v>
      </c>
      <c r="G3987">
        <v>1700</v>
      </c>
      <c r="H3987" t="s">
        <v>196</v>
      </c>
      <c r="I3987" t="s">
        <v>218</v>
      </c>
      <c r="J3987">
        <v>1700</v>
      </c>
      <c r="K3987">
        <v>1700</v>
      </c>
      <c r="L3987" t="s">
        <v>566</v>
      </c>
      <c r="M3987" t="s">
        <v>198</v>
      </c>
      <c r="N3987" t="s">
        <v>307</v>
      </c>
      <c r="O3987">
        <v>0</v>
      </c>
      <c r="P3987" t="s">
        <v>200</v>
      </c>
      <c r="Q3987">
        <v>56770</v>
      </c>
      <c r="R3987" t="s">
        <v>201</v>
      </c>
      <c r="S3987" t="s">
        <v>202</v>
      </c>
      <c r="T3987" t="s">
        <v>203</v>
      </c>
      <c r="U3987" t="s">
        <v>5921</v>
      </c>
      <c r="V3987" t="s">
        <v>5922</v>
      </c>
      <c r="W3987" t="s">
        <v>658</v>
      </c>
    </row>
    <row r="3988" spans="1:23" x14ac:dyDescent="0.25">
      <c r="A3988" s="15">
        <v>43435</v>
      </c>
      <c r="B3988" t="s">
        <v>566</v>
      </c>
      <c r="C3988" t="s">
        <v>194</v>
      </c>
      <c r="E3988" t="s">
        <v>195</v>
      </c>
      <c r="F3988">
        <v>496.2</v>
      </c>
      <c r="G3988">
        <v>496.2</v>
      </c>
      <c r="H3988" t="s">
        <v>196</v>
      </c>
      <c r="I3988" t="s">
        <v>218</v>
      </c>
      <c r="J3988">
        <v>496.2</v>
      </c>
      <c r="K3988">
        <v>496.2</v>
      </c>
      <c r="L3988" t="s">
        <v>566</v>
      </c>
      <c r="M3988" t="s">
        <v>198</v>
      </c>
      <c r="N3988" t="s">
        <v>307</v>
      </c>
      <c r="O3988">
        <v>0</v>
      </c>
      <c r="P3988" t="s">
        <v>200</v>
      </c>
      <c r="Q3988">
        <v>56772</v>
      </c>
      <c r="R3988" t="s">
        <v>201</v>
      </c>
      <c r="S3988" t="s">
        <v>202</v>
      </c>
      <c r="T3988" t="s">
        <v>203</v>
      </c>
      <c r="U3988" t="s">
        <v>5921</v>
      </c>
      <c r="V3988" t="s">
        <v>5923</v>
      </c>
      <c r="W3988" t="s">
        <v>658</v>
      </c>
    </row>
    <row r="3989" spans="1:23" x14ac:dyDescent="0.25">
      <c r="A3989" s="15">
        <v>43435</v>
      </c>
      <c r="B3989" t="s">
        <v>216</v>
      </c>
      <c r="C3989" t="s">
        <v>208</v>
      </c>
      <c r="E3989" t="s">
        <v>195</v>
      </c>
      <c r="F3989">
        <v>22.97</v>
      </c>
      <c r="G3989">
        <v>22.97</v>
      </c>
      <c r="H3989" t="s">
        <v>196</v>
      </c>
      <c r="I3989" t="s">
        <v>197</v>
      </c>
      <c r="J3989">
        <v>22.97</v>
      </c>
      <c r="K3989">
        <v>22.97</v>
      </c>
      <c r="L3989" t="s">
        <v>216</v>
      </c>
      <c r="M3989" t="s">
        <v>198</v>
      </c>
      <c r="N3989" t="s">
        <v>307</v>
      </c>
      <c r="O3989">
        <v>0</v>
      </c>
      <c r="P3989" t="s">
        <v>200</v>
      </c>
      <c r="Q3989">
        <v>56848</v>
      </c>
      <c r="R3989" t="s">
        <v>201</v>
      </c>
      <c r="S3989" t="s">
        <v>202</v>
      </c>
      <c r="T3989" t="s">
        <v>203</v>
      </c>
      <c r="U3989" t="s">
        <v>5924</v>
      </c>
      <c r="V3989" t="s">
        <v>5925</v>
      </c>
      <c r="W3989" t="s">
        <v>658</v>
      </c>
    </row>
    <row r="3990" spans="1:23" x14ac:dyDescent="0.25">
      <c r="A3990" s="15">
        <v>43435</v>
      </c>
      <c r="B3990" t="s">
        <v>216</v>
      </c>
      <c r="C3990" t="s">
        <v>212</v>
      </c>
      <c r="E3990" t="s">
        <v>195</v>
      </c>
      <c r="F3990">
        <v>89.71</v>
      </c>
      <c r="G3990">
        <v>89.71</v>
      </c>
      <c r="H3990" t="s">
        <v>196</v>
      </c>
      <c r="I3990" t="s">
        <v>197</v>
      </c>
      <c r="J3990">
        <v>89.71</v>
      </c>
      <c r="K3990">
        <v>89.71</v>
      </c>
      <c r="L3990" t="s">
        <v>216</v>
      </c>
      <c r="M3990" t="s">
        <v>198</v>
      </c>
      <c r="N3990" t="s">
        <v>307</v>
      </c>
      <c r="O3990">
        <v>0</v>
      </c>
      <c r="P3990" t="s">
        <v>200</v>
      </c>
      <c r="Q3990">
        <v>56848</v>
      </c>
      <c r="R3990" t="s">
        <v>201</v>
      </c>
      <c r="S3990" t="s">
        <v>202</v>
      </c>
      <c r="T3990" t="s">
        <v>203</v>
      </c>
      <c r="U3990" t="s">
        <v>5924</v>
      </c>
      <c r="V3990" t="s">
        <v>5925</v>
      </c>
      <c r="W3990" t="s">
        <v>658</v>
      </c>
    </row>
    <row r="3991" spans="1:23" x14ac:dyDescent="0.25">
      <c r="A3991" s="15">
        <v>43435</v>
      </c>
      <c r="B3991" t="s">
        <v>216</v>
      </c>
      <c r="C3991" t="s">
        <v>211</v>
      </c>
      <c r="E3991" t="s">
        <v>195</v>
      </c>
      <c r="F3991">
        <v>14.91</v>
      </c>
      <c r="G3991">
        <v>14.91</v>
      </c>
      <c r="H3991" t="s">
        <v>196</v>
      </c>
      <c r="I3991" t="s">
        <v>197</v>
      </c>
      <c r="J3991">
        <v>14.91</v>
      </c>
      <c r="K3991">
        <v>14.91</v>
      </c>
      <c r="L3991" t="s">
        <v>216</v>
      </c>
      <c r="M3991" t="s">
        <v>198</v>
      </c>
      <c r="N3991" t="s">
        <v>307</v>
      </c>
      <c r="O3991">
        <v>0</v>
      </c>
      <c r="P3991" t="s">
        <v>200</v>
      </c>
      <c r="Q3991">
        <v>56848</v>
      </c>
      <c r="R3991" t="s">
        <v>201</v>
      </c>
      <c r="S3991" t="s">
        <v>202</v>
      </c>
      <c r="T3991" t="s">
        <v>203</v>
      </c>
      <c r="U3991" t="s">
        <v>5924</v>
      </c>
      <c r="V3991" t="s">
        <v>5925</v>
      </c>
      <c r="W3991" t="s">
        <v>658</v>
      </c>
    </row>
    <row r="3992" spans="1:23" x14ac:dyDescent="0.25">
      <c r="A3992" s="15">
        <v>43435</v>
      </c>
      <c r="B3992" t="s">
        <v>216</v>
      </c>
      <c r="C3992" t="s">
        <v>249</v>
      </c>
      <c r="E3992" t="s">
        <v>195</v>
      </c>
      <c r="F3992">
        <v>13.02</v>
      </c>
      <c r="G3992">
        <v>13.02</v>
      </c>
      <c r="H3992" t="s">
        <v>196</v>
      </c>
      <c r="I3992" t="s">
        <v>197</v>
      </c>
      <c r="J3992">
        <v>13.02</v>
      </c>
      <c r="K3992">
        <v>13.02</v>
      </c>
      <c r="L3992" t="s">
        <v>216</v>
      </c>
      <c r="M3992" t="s">
        <v>198</v>
      </c>
      <c r="N3992" t="s">
        <v>307</v>
      </c>
      <c r="O3992">
        <v>0</v>
      </c>
      <c r="P3992" t="s">
        <v>200</v>
      </c>
      <c r="Q3992">
        <v>56848</v>
      </c>
      <c r="R3992" t="s">
        <v>201</v>
      </c>
      <c r="S3992" t="s">
        <v>202</v>
      </c>
      <c r="T3992" t="s">
        <v>203</v>
      </c>
      <c r="U3992" t="s">
        <v>5924</v>
      </c>
      <c r="V3992" t="s">
        <v>5925</v>
      </c>
      <c r="W3992" t="s">
        <v>658</v>
      </c>
    </row>
    <row r="3993" spans="1:23" x14ac:dyDescent="0.25">
      <c r="A3993" s="15">
        <v>43435</v>
      </c>
      <c r="B3993" t="s">
        <v>216</v>
      </c>
      <c r="C3993" t="s">
        <v>194</v>
      </c>
      <c r="E3993" t="s">
        <v>195</v>
      </c>
      <c r="F3993">
        <v>24.24</v>
      </c>
      <c r="G3993">
        <v>24.24</v>
      </c>
      <c r="H3993" t="s">
        <v>196</v>
      </c>
      <c r="I3993" t="s">
        <v>197</v>
      </c>
      <c r="J3993">
        <v>24.24</v>
      </c>
      <c r="K3993">
        <v>24.24</v>
      </c>
      <c r="L3993" t="s">
        <v>216</v>
      </c>
      <c r="M3993" t="s">
        <v>198</v>
      </c>
      <c r="N3993" t="s">
        <v>307</v>
      </c>
      <c r="O3993">
        <v>0</v>
      </c>
      <c r="P3993" t="s">
        <v>200</v>
      </c>
      <c r="Q3993">
        <v>56848</v>
      </c>
      <c r="R3993" t="s">
        <v>201</v>
      </c>
      <c r="S3993" t="s">
        <v>202</v>
      </c>
      <c r="T3993" t="s">
        <v>203</v>
      </c>
      <c r="U3993" t="s">
        <v>5924</v>
      </c>
      <c r="V3993" t="s">
        <v>5925</v>
      </c>
      <c r="W3993" t="s">
        <v>658</v>
      </c>
    </row>
    <row r="3994" spans="1:23" x14ac:dyDescent="0.25">
      <c r="A3994" s="15">
        <v>43435</v>
      </c>
      <c r="B3994" t="s">
        <v>216</v>
      </c>
      <c r="C3994" t="s">
        <v>207</v>
      </c>
      <c r="E3994" t="s">
        <v>195</v>
      </c>
      <c r="F3994">
        <v>18.489999999999998</v>
      </c>
      <c r="G3994">
        <v>18.489999999999998</v>
      </c>
      <c r="H3994" t="s">
        <v>196</v>
      </c>
      <c r="I3994" t="s">
        <v>197</v>
      </c>
      <c r="J3994">
        <v>18.489999999999998</v>
      </c>
      <c r="K3994">
        <v>18.489999999999998</v>
      </c>
      <c r="L3994" t="s">
        <v>216</v>
      </c>
      <c r="M3994" t="s">
        <v>198</v>
      </c>
      <c r="N3994" t="s">
        <v>307</v>
      </c>
      <c r="O3994">
        <v>0</v>
      </c>
      <c r="P3994" t="s">
        <v>200</v>
      </c>
      <c r="Q3994">
        <v>56848</v>
      </c>
      <c r="R3994" t="s">
        <v>201</v>
      </c>
      <c r="S3994" t="s">
        <v>202</v>
      </c>
      <c r="T3994" t="s">
        <v>203</v>
      </c>
      <c r="U3994" t="s">
        <v>5924</v>
      </c>
      <c r="V3994" t="s">
        <v>5925</v>
      </c>
      <c r="W3994" t="s">
        <v>658</v>
      </c>
    </row>
    <row r="3995" spans="1:23" x14ac:dyDescent="0.25">
      <c r="A3995" s="15">
        <v>43435</v>
      </c>
      <c r="B3995" t="s">
        <v>216</v>
      </c>
      <c r="C3995" t="s">
        <v>222</v>
      </c>
      <c r="E3995" t="s">
        <v>195</v>
      </c>
      <c r="F3995">
        <v>11.34</v>
      </c>
      <c r="G3995">
        <v>11.34</v>
      </c>
      <c r="H3995" t="s">
        <v>196</v>
      </c>
      <c r="I3995" t="s">
        <v>197</v>
      </c>
      <c r="J3995">
        <v>11.34</v>
      </c>
      <c r="K3995">
        <v>11.34</v>
      </c>
      <c r="L3995" t="s">
        <v>216</v>
      </c>
      <c r="M3995" t="s">
        <v>198</v>
      </c>
      <c r="N3995" t="s">
        <v>307</v>
      </c>
      <c r="O3995">
        <v>0</v>
      </c>
      <c r="P3995" t="s">
        <v>200</v>
      </c>
      <c r="Q3995">
        <v>56848</v>
      </c>
      <c r="R3995" t="s">
        <v>201</v>
      </c>
      <c r="S3995" t="s">
        <v>202</v>
      </c>
      <c r="T3995" t="s">
        <v>203</v>
      </c>
      <c r="U3995" t="s">
        <v>5924</v>
      </c>
      <c r="V3995" t="s">
        <v>5925</v>
      </c>
      <c r="W3995" t="s">
        <v>658</v>
      </c>
    </row>
    <row r="3996" spans="1:23" x14ac:dyDescent="0.25">
      <c r="A3996" s="15">
        <v>43435</v>
      </c>
      <c r="B3996" t="s">
        <v>403</v>
      </c>
      <c r="C3996" t="s">
        <v>194</v>
      </c>
      <c r="E3996" t="s">
        <v>195</v>
      </c>
      <c r="F3996">
        <v>342.3</v>
      </c>
      <c r="G3996">
        <v>342.3</v>
      </c>
      <c r="H3996" t="s">
        <v>196</v>
      </c>
      <c r="I3996" t="s">
        <v>197</v>
      </c>
      <c r="J3996">
        <v>342.3</v>
      </c>
      <c r="K3996">
        <v>342.3</v>
      </c>
      <c r="L3996" t="s">
        <v>403</v>
      </c>
      <c r="M3996" t="s">
        <v>198</v>
      </c>
      <c r="N3996" t="s">
        <v>307</v>
      </c>
      <c r="O3996">
        <v>0</v>
      </c>
      <c r="P3996" t="s">
        <v>200</v>
      </c>
      <c r="Q3996">
        <v>56850</v>
      </c>
      <c r="R3996" t="s">
        <v>201</v>
      </c>
      <c r="S3996" t="s">
        <v>202</v>
      </c>
      <c r="T3996" t="s">
        <v>203</v>
      </c>
      <c r="U3996" t="s">
        <v>5924</v>
      </c>
      <c r="V3996" t="s">
        <v>5926</v>
      </c>
      <c r="W3996" t="s">
        <v>658</v>
      </c>
    </row>
    <row r="3997" spans="1:23" x14ac:dyDescent="0.25">
      <c r="A3997" s="15">
        <v>43435</v>
      </c>
      <c r="B3997" t="s">
        <v>403</v>
      </c>
      <c r="C3997" t="s">
        <v>207</v>
      </c>
      <c r="E3997" t="s">
        <v>195</v>
      </c>
      <c r="F3997">
        <v>342.3</v>
      </c>
      <c r="G3997">
        <v>342.3</v>
      </c>
      <c r="H3997" t="s">
        <v>196</v>
      </c>
      <c r="I3997" t="s">
        <v>197</v>
      </c>
      <c r="J3997">
        <v>342.3</v>
      </c>
      <c r="K3997">
        <v>342.3</v>
      </c>
      <c r="L3997" t="s">
        <v>403</v>
      </c>
      <c r="M3997" t="s">
        <v>198</v>
      </c>
      <c r="N3997" t="s">
        <v>307</v>
      </c>
      <c r="O3997">
        <v>0</v>
      </c>
      <c r="P3997" t="s">
        <v>200</v>
      </c>
      <c r="Q3997">
        <v>56850</v>
      </c>
      <c r="R3997" t="s">
        <v>201</v>
      </c>
      <c r="S3997" t="s">
        <v>202</v>
      </c>
      <c r="T3997" t="s">
        <v>203</v>
      </c>
      <c r="U3997" t="s">
        <v>5924</v>
      </c>
      <c r="V3997" t="s">
        <v>5926</v>
      </c>
      <c r="W3997" t="s">
        <v>658</v>
      </c>
    </row>
    <row r="3998" spans="1:23" x14ac:dyDescent="0.25">
      <c r="A3998" s="15">
        <v>43435</v>
      </c>
      <c r="B3998" t="s">
        <v>403</v>
      </c>
      <c r="C3998" t="s">
        <v>222</v>
      </c>
      <c r="E3998" t="s">
        <v>195</v>
      </c>
      <c r="F3998">
        <v>493.5</v>
      </c>
      <c r="G3998">
        <v>493.5</v>
      </c>
      <c r="H3998" t="s">
        <v>196</v>
      </c>
      <c r="I3998" t="s">
        <v>197</v>
      </c>
      <c r="J3998">
        <v>493.5</v>
      </c>
      <c r="K3998">
        <v>493.5</v>
      </c>
      <c r="L3998" t="s">
        <v>403</v>
      </c>
      <c r="M3998" t="s">
        <v>198</v>
      </c>
      <c r="N3998" t="s">
        <v>307</v>
      </c>
      <c r="O3998">
        <v>0</v>
      </c>
      <c r="P3998" t="s">
        <v>200</v>
      </c>
      <c r="Q3998">
        <v>56850</v>
      </c>
      <c r="R3998" t="s">
        <v>201</v>
      </c>
      <c r="S3998" t="s">
        <v>202</v>
      </c>
      <c r="T3998" t="s">
        <v>203</v>
      </c>
      <c r="U3998" t="s">
        <v>5924</v>
      </c>
      <c r="V3998" t="s">
        <v>5926</v>
      </c>
      <c r="W3998" t="s">
        <v>658</v>
      </c>
    </row>
    <row r="3999" spans="1:23" x14ac:dyDescent="0.25">
      <c r="A3999" s="15">
        <v>43435</v>
      </c>
      <c r="B3999" t="s">
        <v>403</v>
      </c>
      <c r="C3999" t="s">
        <v>208</v>
      </c>
      <c r="E3999" t="s">
        <v>195</v>
      </c>
      <c r="F3999">
        <v>149</v>
      </c>
      <c r="G3999">
        <v>149</v>
      </c>
      <c r="H3999" t="s">
        <v>196</v>
      </c>
      <c r="I3999" t="s">
        <v>197</v>
      </c>
      <c r="J3999">
        <v>149</v>
      </c>
      <c r="K3999">
        <v>149</v>
      </c>
      <c r="L3999" t="s">
        <v>403</v>
      </c>
      <c r="M3999" t="s">
        <v>198</v>
      </c>
      <c r="N3999" t="s">
        <v>307</v>
      </c>
      <c r="O3999">
        <v>0</v>
      </c>
      <c r="P3999" t="s">
        <v>200</v>
      </c>
      <c r="Q3999">
        <v>56850</v>
      </c>
      <c r="R3999" t="s">
        <v>201</v>
      </c>
      <c r="S3999" t="s">
        <v>202</v>
      </c>
      <c r="T3999" t="s">
        <v>203</v>
      </c>
      <c r="U3999" t="s">
        <v>5924</v>
      </c>
      <c r="V3999" t="s">
        <v>5926</v>
      </c>
      <c r="W3999" t="s">
        <v>658</v>
      </c>
    </row>
    <row r="4000" spans="1:23" x14ac:dyDescent="0.25">
      <c r="A4000" s="15">
        <v>43435</v>
      </c>
      <c r="B4000" t="s">
        <v>1709</v>
      </c>
      <c r="C4000" t="s">
        <v>211</v>
      </c>
      <c r="E4000" t="s">
        <v>195</v>
      </c>
      <c r="F4000">
        <v>77.59</v>
      </c>
      <c r="G4000">
        <v>77.59</v>
      </c>
      <c r="H4000" t="s">
        <v>196</v>
      </c>
      <c r="I4000" t="s">
        <v>197</v>
      </c>
      <c r="J4000">
        <v>77.59</v>
      </c>
      <c r="K4000">
        <v>77.59</v>
      </c>
      <c r="L4000" t="s">
        <v>1709</v>
      </c>
      <c r="M4000" t="s">
        <v>198</v>
      </c>
      <c r="N4000" t="s">
        <v>307</v>
      </c>
      <c r="O4000">
        <v>0</v>
      </c>
      <c r="P4000" t="s">
        <v>200</v>
      </c>
      <c r="Q4000">
        <v>56851</v>
      </c>
      <c r="R4000" t="s">
        <v>201</v>
      </c>
      <c r="S4000" t="s">
        <v>202</v>
      </c>
      <c r="T4000" t="s">
        <v>203</v>
      </c>
      <c r="U4000" t="s">
        <v>5924</v>
      </c>
      <c r="V4000" t="s">
        <v>5927</v>
      </c>
      <c r="W4000" t="s">
        <v>658</v>
      </c>
    </row>
    <row r="4001" spans="1:23" x14ac:dyDescent="0.25">
      <c r="A4001" s="15">
        <v>43435</v>
      </c>
      <c r="B4001" t="s">
        <v>1709</v>
      </c>
      <c r="C4001" t="s">
        <v>212</v>
      </c>
      <c r="E4001" t="s">
        <v>195</v>
      </c>
      <c r="F4001">
        <v>77.59</v>
      </c>
      <c r="G4001">
        <v>77.59</v>
      </c>
      <c r="H4001" t="s">
        <v>196</v>
      </c>
      <c r="I4001" t="s">
        <v>197</v>
      </c>
      <c r="J4001">
        <v>77.59</v>
      </c>
      <c r="K4001">
        <v>77.59</v>
      </c>
      <c r="L4001" t="s">
        <v>1709</v>
      </c>
      <c r="M4001" t="s">
        <v>198</v>
      </c>
      <c r="N4001" t="s">
        <v>307</v>
      </c>
      <c r="O4001">
        <v>0</v>
      </c>
      <c r="P4001" t="s">
        <v>200</v>
      </c>
      <c r="Q4001">
        <v>56851</v>
      </c>
      <c r="R4001" t="s">
        <v>201</v>
      </c>
      <c r="S4001" t="s">
        <v>202</v>
      </c>
      <c r="T4001" t="s">
        <v>203</v>
      </c>
      <c r="U4001" t="s">
        <v>5924</v>
      </c>
      <c r="V4001" t="s">
        <v>5927</v>
      </c>
      <c r="W4001" t="s">
        <v>658</v>
      </c>
    </row>
    <row r="4002" spans="1:23" x14ac:dyDescent="0.25">
      <c r="A4002" s="15">
        <v>43435</v>
      </c>
      <c r="B4002" t="s">
        <v>1709</v>
      </c>
      <c r="C4002" t="s">
        <v>208</v>
      </c>
      <c r="E4002" t="s">
        <v>195</v>
      </c>
      <c r="F4002">
        <v>77.59</v>
      </c>
      <c r="G4002">
        <v>77.59</v>
      </c>
      <c r="H4002" t="s">
        <v>196</v>
      </c>
      <c r="I4002" t="s">
        <v>197</v>
      </c>
      <c r="J4002">
        <v>77.59</v>
      </c>
      <c r="K4002">
        <v>77.59</v>
      </c>
      <c r="L4002" t="s">
        <v>1709</v>
      </c>
      <c r="M4002" t="s">
        <v>198</v>
      </c>
      <c r="N4002" t="s">
        <v>307</v>
      </c>
      <c r="O4002">
        <v>0</v>
      </c>
      <c r="P4002" t="s">
        <v>200</v>
      </c>
      <c r="Q4002">
        <v>56851</v>
      </c>
      <c r="R4002" t="s">
        <v>201</v>
      </c>
      <c r="S4002" t="s">
        <v>202</v>
      </c>
      <c r="T4002" t="s">
        <v>203</v>
      </c>
      <c r="U4002" t="s">
        <v>5924</v>
      </c>
      <c r="V4002" t="s">
        <v>5927</v>
      </c>
      <c r="W4002" t="s">
        <v>658</v>
      </c>
    </row>
    <row r="4003" spans="1:23" x14ac:dyDescent="0.25">
      <c r="A4003" s="15">
        <v>43435</v>
      </c>
      <c r="B4003" t="s">
        <v>319</v>
      </c>
      <c r="C4003" t="s">
        <v>208</v>
      </c>
      <c r="E4003" t="s">
        <v>195</v>
      </c>
      <c r="F4003">
        <v>631.75</v>
      </c>
      <c r="G4003">
        <v>631.75</v>
      </c>
      <c r="H4003" t="s">
        <v>196</v>
      </c>
      <c r="I4003" t="s">
        <v>197</v>
      </c>
      <c r="J4003">
        <v>631.75</v>
      </c>
      <c r="K4003">
        <v>631.75</v>
      </c>
      <c r="L4003" t="s">
        <v>319</v>
      </c>
      <c r="M4003" t="s">
        <v>198</v>
      </c>
      <c r="N4003" t="s">
        <v>307</v>
      </c>
      <c r="O4003">
        <v>0</v>
      </c>
      <c r="P4003" t="s">
        <v>200</v>
      </c>
      <c r="Q4003">
        <v>56852</v>
      </c>
      <c r="R4003" t="s">
        <v>201</v>
      </c>
      <c r="S4003" t="s">
        <v>202</v>
      </c>
      <c r="T4003" t="s">
        <v>203</v>
      </c>
      <c r="U4003" t="s">
        <v>5924</v>
      </c>
      <c r="V4003" t="s">
        <v>5928</v>
      </c>
      <c r="W4003" t="s">
        <v>658</v>
      </c>
    </row>
    <row r="4004" spans="1:23" x14ac:dyDescent="0.25">
      <c r="A4004" s="15">
        <v>43435</v>
      </c>
      <c r="B4004" t="s">
        <v>319</v>
      </c>
      <c r="C4004" t="s">
        <v>211</v>
      </c>
      <c r="E4004" t="s">
        <v>195</v>
      </c>
      <c r="F4004">
        <v>120.75</v>
      </c>
      <c r="G4004">
        <v>120.75</v>
      </c>
      <c r="H4004" t="s">
        <v>196</v>
      </c>
      <c r="I4004" t="s">
        <v>197</v>
      </c>
      <c r="J4004">
        <v>120.75</v>
      </c>
      <c r="K4004">
        <v>120.75</v>
      </c>
      <c r="L4004" t="s">
        <v>319</v>
      </c>
      <c r="M4004" t="s">
        <v>198</v>
      </c>
      <c r="N4004" t="s">
        <v>307</v>
      </c>
      <c r="O4004">
        <v>0</v>
      </c>
      <c r="P4004" t="s">
        <v>200</v>
      </c>
      <c r="Q4004">
        <v>56852</v>
      </c>
      <c r="R4004" t="s">
        <v>201</v>
      </c>
      <c r="S4004" t="s">
        <v>202</v>
      </c>
      <c r="T4004" t="s">
        <v>203</v>
      </c>
      <c r="U4004" t="s">
        <v>5924</v>
      </c>
      <c r="V4004" t="s">
        <v>5928</v>
      </c>
      <c r="W4004" t="s">
        <v>658</v>
      </c>
    </row>
    <row r="4005" spans="1:23" x14ac:dyDescent="0.25">
      <c r="A4005" s="15">
        <v>43435</v>
      </c>
      <c r="B4005" t="s">
        <v>319</v>
      </c>
      <c r="C4005" t="s">
        <v>212</v>
      </c>
      <c r="E4005" t="s">
        <v>195</v>
      </c>
      <c r="F4005">
        <v>253.75</v>
      </c>
      <c r="G4005">
        <v>253.75</v>
      </c>
      <c r="H4005" t="s">
        <v>196</v>
      </c>
      <c r="I4005" t="s">
        <v>197</v>
      </c>
      <c r="J4005">
        <v>253.75</v>
      </c>
      <c r="K4005">
        <v>253.75</v>
      </c>
      <c r="L4005" t="s">
        <v>319</v>
      </c>
      <c r="M4005" t="s">
        <v>198</v>
      </c>
      <c r="N4005" t="s">
        <v>307</v>
      </c>
      <c r="O4005">
        <v>0</v>
      </c>
      <c r="P4005" t="s">
        <v>200</v>
      </c>
      <c r="Q4005">
        <v>56852</v>
      </c>
      <c r="R4005" t="s">
        <v>201</v>
      </c>
      <c r="S4005" t="s">
        <v>202</v>
      </c>
      <c r="T4005" t="s">
        <v>203</v>
      </c>
      <c r="U4005" t="s">
        <v>5924</v>
      </c>
      <c r="V4005" t="s">
        <v>5928</v>
      </c>
      <c r="W4005" t="s">
        <v>658</v>
      </c>
    </row>
    <row r="4006" spans="1:23" x14ac:dyDescent="0.25">
      <c r="A4006" s="15">
        <v>43435</v>
      </c>
      <c r="B4006" t="s">
        <v>319</v>
      </c>
      <c r="C4006" t="s">
        <v>194</v>
      </c>
      <c r="E4006" t="s">
        <v>195</v>
      </c>
      <c r="F4006">
        <v>174.51</v>
      </c>
      <c r="G4006">
        <v>174.51</v>
      </c>
      <c r="H4006" t="s">
        <v>196</v>
      </c>
      <c r="I4006" t="s">
        <v>197</v>
      </c>
      <c r="J4006">
        <v>174.51</v>
      </c>
      <c r="K4006">
        <v>174.51</v>
      </c>
      <c r="L4006" t="s">
        <v>319</v>
      </c>
      <c r="M4006" t="s">
        <v>198</v>
      </c>
      <c r="N4006" t="s">
        <v>307</v>
      </c>
      <c r="O4006">
        <v>0</v>
      </c>
      <c r="P4006" t="s">
        <v>200</v>
      </c>
      <c r="Q4006">
        <v>56852</v>
      </c>
      <c r="R4006" t="s">
        <v>201</v>
      </c>
      <c r="S4006" t="s">
        <v>202</v>
      </c>
      <c r="T4006" t="s">
        <v>203</v>
      </c>
      <c r="U4006" t="s">
        <v>5924</v>
      </c>
      <c r="V4006" t="s">
        <v>5928</v>
      </c>
      <c r="W4006" t="s">
        <v>658</v>
      </c>
    </row>
    <row r="4007" spans="1:23" x14ac:dyDescent="0.25">
      <c r="A4007" s="15">
        <v>43435</v>
      </c>
      <c r="B4007" t="s">
        <v>319</v>
      </c>
      <c r="C4007" t="s">
        <v>207</v>
      </c>
      <c r="E4007" t="s">
        <v>195</v>
      </c>
      <c r="F4007">
        <v>69.63</v>
      </c>
      <c r="G4007">
        <v>69.63</v>
      </c>
      <c r="H4007" t="s">
        <v>196</v>
      </c>
      <c r="I4007" t="s">
        <v>197</v>
      </c>
      <c r="J4007">
        <v>69.63</v>
      </c>
      <c r="K4007">
        <v>69.63</v>
      </c>
      <c r="L4007" t="s">
        <v>319</v>
      </c>
      <c r="M4007" t="s">
        <v>198</v>
      </c>
      <c r="N4007" t="s">
        <v>307</v>
      </c>
      <c r="O4007">
        <v>0</v>
      </c>
      <c r="P4007" t="s">
        <v>200</v>
      </c>
      <c r="Q4007">
        <v>56852</v>
      </c>
      <c r="R4007" t="s">
        <v>201</v>
      </c>
      <c r="S4007" t="s">
        <v>202</v>
      </c>
      <c r="T4007" t="s">
        <v>203</v>
      </c>
      <c r="U4007" t="s">
        <v>5924</v>
      </c>
      <c r="V4007" t="s">
        <v>5928</v>
      </c>
      <c r="W4007" t="s">
        <v>658</v>
      </c>
    </row>
    <row r="4008" spans="1:23" x14ac:dyDescent="0.25">
      <c r="A4008" s="15">
        <v>43435</v>
      </c>
      <c r="B4008" t="s">
        <v>1237</v>
      </c>
      <c r="C4008" t="s">
        <v>208</v>
      </c>
      <c r="E4008" t="s">
        <v>195</v>
      </c>
      <c r="F4008">
        <v>27.85</v>
      </c>
      <c r="G4008">
        <v>27.85</v>
      </c>
      <c r="H4008" t="s">
        <v>196</v>
      </c>
      <c r="I4008" t="s">
        <v>197</v>
      </c>
      <c r="J4008">
        <v>27.85</v>
      </c>
      <c r="K4008">
        <v>27.85</v>
      </c>
      <c r="L4008" t="s">
        <v>1237</v>
      </c>
      <c r="M4008" t="s">
        <v>198</v>
      </c>
      <c r="N4008" t="s">
        <v>307</v>
      </c>
      <c r="O4008">
        <v>0</v>
      </c>
      <c r="P4008" t="s">
        <v>200</v>
      </c>
      <c r="Q4008">
        <v>56854</v>
      </c>
      <c r="R4008" t="s">
        <v>201</v>
      </c>
      <c r="S4008" t="s">
        <v>202</v>
      </c>
      <c r="T4008" t="s">
        <v>203</v>
      </c>
      <c r="U4008" t="s">
        <v>5924</v>
      </c>
      <c r="V4008" t="s">
        <v>5929</v>
      </c>
      <c r="W4008" t="s">
        <v>658</v>
      </c>
    </row>
    <row r="4009" spans="1:23" x14ac:dyDescent="0.25">
      <c r="A4009" s="15">
        <v>43435</v>
      </c>
      <c r="B4009" t="s">
        <v>1535</v>
      </c>
      <c r="C4009" t="s">
        <v>208</v>
      </c>
      <c r="E4009" t="s">
        <v>195</v>
      </c>
      <c r="F4009">
        <v>6803.89</v>
      </c>
      <c r="G4009">
        <v>6803.89</v>
      </c>
      <c r="H4009" t="s">
        <v>196</v>
      </c>
      <c r="I4009" t="s">
        <v>197</v>
      </c>
      <c r="J4009">
        <v>6803.89</v>
      </c>
      <c r="K4009">
        <v>6803.89</v>
      </c>
      <c r="L4009" t="s">
        <v>1535</v>
      </c>
      <c r="M4009" t="s">
        <v>198</v>
      </c>
      <c r="N4009" t="s">
        <v>307</v>
      </c>
      <c r="O4009">
        <v>0</v>
      </c>
      <c r="P4009" t="s">
        <v>200</v>
      </c>
      <c r="Q4009">
        <v>56856</v>
      </c>
      <c r="R4009" t="s">
        <v>201</v>
      </c>
      <c r="S4009" t="s">
        <v>202</v>
      </c>
      <c r="T4009" t="s">
        <v>203</v>
      </c>
      <c r="U4009" t="s">
        <v>5924</v>
      </c>
      <c r="V4009" t="s">
        <v>5930</v>
      </c>
      <c r="W4009" t="s">
        <v>658</v>
      </c>
    </row>
    <row r="4010" spans="1:23" x14ac:dyDescent="0.25">
      <c r="A4010" s="15">
        <v>43435</v>
      </c>
      <c r="B4010" t="s">
        <v>1535</v>
      </c>
      <c r="C4010" t="s">
        <v>208</v>
      </c>
      <c r="E4010" t="s">
        <v>195</v>
      </c>
      <c r="F4010">
        <v>201.8</v>
      </c>
      <c r="G4010">
        <v>201.8</v>
      </c>
      <c r="H4010" t="s">
        <v>196</v>
      </c>
      <c r="I4010" t="s">
        <v>197</v>
      </c>
      <c r="J4010">
        <v>201.8</v>
      </c>
      <c r="K4010">
        <v>201.8</v>
      </c>
      <c r="L4010" t="s">
        <v>1535</v>
      </c>
      <c r="M4010" t="s">
        <v>198</v>
      </c>
      <c r="N4010" t="s">
        <v>307</v>
      </c>
      <c r="O4010">
        <v>0</v>
      </c>
      <c r="P4010" t="s">
        <v>200</v>
      </c>
      <c r="Q4010">
        <v>56856</v>
      </c>
      <c r="R4010" t="s">
        <v>201</v>
      </c>
      <c r="S4010" t="s">
        <v>202</v>
      </c>
      <c r="T4010" t="s">
        <v>203</v>
      </c>
      <c r="U4010" t="s">
        <v>5924</v>
      </c>
      <c r="V4010" t="s">
        <v>5930</v>
      </c>
      <c r="W4010" t="s">
        <v>658</v>
      </c>
    </row>
    <row r="4011" spans="1:23" x14ac:dyDescent="0.25">
      <c r="A4011" s="15">
        <v>43435</v>
      </c>
      <c r="B4011" t="s">
        <v>1535</v>
      </c>
      <c r="C4011" t="s">
        <v>211</v>
      </c>
      <c r="E4011" t="s">
        <v>195</v>
      </c>
      <c r="F4011">
        <v>22.64</v>
      </c>
      <c r="G4011">
        <v>22.64</v>
      </c>
      <c r="H4011" t="s">
        <v>196</v>
      </c>
      <c r="I4011" t="s">
        <v>197</v>
      </c>
      <c r="J4011">
        <v>22.64</v>
      </c>
      <c r="K4011">
        <v>22.64</v>
      </c>
      <c r="L4011" t="s">
        <v>1535</v>
      </c>
      <c r="M4011" t="s">
        <v>198</v>
      </c>
      <c r="N4011" t="s">
        <v>307</v>
      </c>
      <c r="O4011">
        <v>0</v>
      </c>
      <c r="P4011" t="s">
        <v>200</v>
      </c>
      <c r="Q4011">
        <v>56856</v>
      </c>
      <c r="R4011" t="s">
        <v>201</v>
      </c>
      <c r="S4011" t="s">
        <v>202</v>
      </c>
      <c r="T4011" t="s">
        <v>203</v>
      </c>
      <c r="U4011" t="s">
        <v>5924</v>
      </c>
      <c r="V4011" t="s">
        <v>5930</v>
      </c>
      <c r="W4011" t="s">
        <v>658</v>
      </c>
    </row>
    <row r="4012" spans="1:23" x14ac:dyDescent="0.25">
      <c r="A4012" s="15">
        <v>43435</v>
      </c>
      <c r="B4012" t="s">
        <v>1535</v>
      </c>
      <c r="C4012" t="s">
        <v>212</v>
      </c>
      <c r="E4012" t="s">
        <v>195</v>
      </c>
      <c r="F4012">
        <v>22.64</v>
      </c>
      <c r="G4012">
        <v>22.64</v>
      </c>
      <c r="H4012" t="s">
        <v>196</v>
      </c>
      <c r="I4012" t="s">
        <v>197</v>
      </c>
      <c r="J4012">
        <v>22.64</v>
      </c>
      <c r="K4012">
        <v>22.64</v>
      </c>
      <c r="L4012" t="s">
        <v>1535</v>
      </c>
      <c r="M4012" t="s">
        <v>198</v>
      </c>
      <c r="N4012" t="s">
        <v>307</v>
      </c>
      <c r="O4012">
        <v>0</v>
      </c>
      <c r="P4012" t="s">
        <v>200</v>
      </c>
      <c r="Q4012">
        <v>56856</v>
      </c>
      <c r="R4012" t="s">
        <v>201</v>
      </c>
      <c r="S4012" t="s">
        <v>202</v>
      </c>
      <c r="T4012" t="s">
        <v>203</v>
      </c>
      <c r="U4012" t="s">
        <v>5924</v>
      </c>
      <c r="V4012" t="s">
        <v>5930</v>
      </c>
      <c r="W4012" t="s">
        <v>658</v>
      </c>
    </row>
    <row r="4013" spans="1:23" x14ac:dyDescent="0.25">
      <c r="A4013" s="15">
        <v>43435</v>
      </c>
      <c r="B4013" t="s">
        <v>1535</v>
      </c>
      <c r="C4013" t="s">
        <v>208</v>
      </c>
      <c r="E4013" t="s">
        <v>195</v>
      </c>
      <c r="F4013">
        <v>1959.73</v>
      </c>
      <c r="G4013">
        <v>1959.73</v>
      </c>
      <c r="H4013" t="s">
        <v>196</v>
      </c>
      <c r="I4013" t="s">
        <v>197</v>
      </c>
      <c r="J4013">
        <v>1959.73</v>
      </c>
      <c r="K4013">
        <v>1959.73</v>
      </c>
      <c r="L4013" t="s">
        <v>1535</v>
      </c>
      <c r="M4013" t="s">
        <v>198</v>
      </c>
      <c r="N4013" t="s">
        <v>307</v>
      </c>
      <c r="O4013">
        <v>0</v>
      </c>
      <c r="P4013" t="s">
        <v>200</v>
      </c>
      <c r="Q4013">
        <v>56856</v>
      </c>
      <c r="R4013" t="s">
        <v>201</v>
      </c>
      <c r="S4013" t="s">
        <v>202</v>
      </c>
      <c r="T4013" t="s">
        <v>203</v>
      </c>
      <c r="U4013" t="s">
        <v>5924</v>
      </c>
      <c r="V4013" t="s">
        <v>5930</v>
      </c>
      <c r="W4013" t="s">
        <v>658</v>
      </c>
    </row>
    <row r="4014" spans="1:23" x14ac:dyDescent="0.25">
      <c r="A4014" s="15">
        <v>43435</v>
      </c>
      <c r="B4014" t="s">
        <v>1535</v>
      </c>
      <c r="C4014" t="s">
        <v>211</v>
      </c>
      <c r="E4014" t="s">
        <v>195</v>
      </c>
      <c r="F4014">
        <v>753.13</v>
      </c>
      <c r="G4014">
        <v>753.13</v>
      </c>
      <c r="H4014" t="s">
        <v>196</v>
      </c>
      <c r="I4014" t="s">
        <v>197</v>
      </c>
      <c r="J4014">
        <v>753.13</v>
      </c>
      <c r="K4014">
        <v>753.13</v>
      </c>
      <c r="L4014" t="s">
        <v>1535</v>
      </c>
      <c r="M4014" t="s">
        <v>198</v>
      </c>
      <c r="N4014" t="s">
        <v>307</v>
      </c>
      <c r="O4014">
        <v>0</v>
      </c>
      <c r="P4014" t="s">
        <v>200</v>
      </c>
      <c r="Q4014">
        <v>56856</v>
      </c>
      <c r="R4014" t="s">
        <v>201</v>
      </c>
      <c r="S4014" t="s">
        <v>202</v>
      </c>
      <c r="T4014" t="s">
        <v>203</v>
      </c>
      <c r="U4014" t="s">
        <v>5924</v>
      </c>
      <c r="V4014" t="s">
        <v>5930</v>
      </c>
      <c r="W4014" t="s">
        <v>658</v>
      </c>
    </row>
    <row r="4015" spans="1:23" x14ac:dyDescent="0.25">
      <c r="A4015" s="15">
        <v>43435</v>
      </c>
      <c r="B4015" t="s">
        <v>1535</v>
      </c>
      <c r="C4015" t="s">
        <v>212</v>
      </c>
      <c r="E4015" t="s">
        <v>195</v>
      </c>
      <c r="F4015">
        <v>753.14</v>
      </c>
      <c r="G4015">
        <v>753.14</v>
      </c>
      <c r="H4015" t="s">
        <v>196</v>
      </c>
      <c r="I4015" t="s">
        <v>197</v>
      </c>
      <c r="J4015">
        <v>753.14</v>
      </c>
      <c r="K4015">
        <v>753.14</v>
      </c>
      <c r="L4015" t="s">
        <v>1535</v>
      </c>
      <c r="M4015" t="s">
        <v>198</v>
      </c>
      <c r="N4015" t="s">
        <v>307</v>
      </c>
      <c r="O4015">
        <v>0</v>
      </c>
      <c r="P4015" t="s">
        <v>200</v>
      </c>
      <c r="Q4015">
        <v>56856</v>
      </c>
      <c r="R4015" t="s">
        <v>201</v>
      </c>
      <c r="S4015" t="s">
        <v>202</v>
      </c>
      <c r="T4015" t="s">
        <v>203</v>
      </c>
      <c r="U4015" t="s">
        <v>5924</v>
      </c>
      <c r="V4015" t="s">
        <v>5930</v>
      </c>
      <c r="W4015" t="s">
        <v>658</v>
      </c>
    </row>
    <row r="4016" spans="1:23" x14ac:dyDescent="0.25">
      <c r="A4016" s="15">
        <v>43435</v>
      </c>
      <c r="B4016" t="s">
        <v>428</v>
      </c>
      <c r="C4016" t="s">
        <v>208</v>
      </c>
      <c r="E4016" t="s">
        <v>195</v>
      </c>
      <c r="F4016">
        <v>222.75</v>
      </c>
      <c r="G4016">
        <v>222.75</v>
      </c>
      <c r="H4016" t="s">
        <v>196</v>
      </c>
      <c r="I4016" t="s">
        <v>197</v>
      </c>
      <c r="J4016">
        <v>222.75</v>
      </c>
      <c r="K4016">
        <v>222.75</v>
      </c>
      <c r="L4016" t="s">
        <v>428</v>
      </c>
      <c r="M4016" t="s">
        <v>198</v>
      </c>
      <c r="N4016" t="s">
        <v>307</v>
      </c>
      <c r="O4016">
        <v>0</v>
      </c>
      <c r="P4016" t="s">
        <v>200</v>
      </c>
      <c r="Q4016">
        <v>56857</v>
      </c>
      <c r="R4016" t="s">
        <v>201</v>
      </c>
      <c r="S4016" t="s">
        <v>202</v>
      </c>
      <c r="T4016" t="s">
        <v>203</v>
      </c>
      <c r="U4016" t="s">
        <v>5924</v>
      </c>
      <c r="V4016" t="s">
        <v>5931</v>
      </c>
      <c r="W4016" t="s">
        <v>658</v>
      </c>
    </row>
    <row r="4017" spans="1:23" x14ac:dyDescent="0.25">
      <c r="A4017" s="15">
        <v>43435</v>
      </c>
      <c r="B4017" t="s">
        <v>428</v>
      </c>
      <c r="C4017" t="s">
        <v>211</v>
      </c>
      <c r="E4017" t="s">
        <v>195</v>
      </c>
      <c r="F4017">
        <v>74.25</v>
      </c>
      <c r="G4017">
        <v>74.25</v>
      </c>
      <c r="H4017" t="s">
        <v>196</v>
      </c>
      <c r="I4017" t="s">
        <v>197</v>
      </c>
      <c r="J4017">
        <v>74.25</v>
      </c>
      <c r="K4017">
        <v>74.25</v>
      </c>
      <c r="L4017" t="s">
        <v>428</v>
      </c>
      <c r="M4017" t="s">
        <v>198</v>
      </c>
      <c r="N4017" t="s">
        <v>307</v>
      </c>
      <c r="O4017">
        <v>0</v>
      </c>
      <c r="P4017" t="s">
        <v>200</v>
      </c>
      <c r="Q4017">
        <v>56857</v>
      </c>
      <c r="R4017" t="s">
        <v>201</v>
      </c>
      <c r="S4017" t="s">
        <v>202</v>
      </c>
      <c r="T4017" t="s">
        <v>203</v>
      </c>
      <c r="U4017" t="s">
        <v>5924</v>
      </c>
      <c r="V4017" t="s">
        <v>5931</v>
      </c>
      <c r="W4017" t="s">
        <v>658</v>
      </c>
    </row>
    <row r="4018" spans="1:23" x14ac:dyDescent="0.25">
      <c r="A4018" s="15">
        <v>43435</v>
      </c>
      <c r="B4018" t="s">
        <v>428</v>
      </c>
      <c r="C4018" t="s">
        <v>212</v>
      </c>
      <c r="E4018" t="s">
        <v>195</v>
      </c>
      <c r="F4018">
        <v>148.5</v>
      </c>
      <c r="G4018">
        <v>148.5</v>
      </c>
      <c r="H4018" t="s">
        <v>196</v>
      </c>
      <c r="I4018" t="s">
        <v>197</v>
      </c>
      <c r="J4018">
        <v>148.5</v>
      </c>
      <c r="K4018">
        <v>148.5</v>
      </c>
      <c r="L4018" t="s">
        <v>428</v>
      </c>
      <c r="M4018" t="s">
        <v>198</v>
      </c>
      <c r="N4018" t="s">
        <v>307</v>
      </c>
      <c r="O4018">
        <v>0</v>
      </c>
      <c r="P4018" t="s">
        <v>200</v>
      </c>
      <c r="Q4018">
        <v>56857</v>
      </c>
      <c r="R4018" t="s">
        <v>201</v>
      </c>
      <c r="S4018" t="s">
        <v>202</v>
      </c>
      <c r="T4018" t="s">
        <v>203</v>
      </c>
      <c r="U4018" t="s">
        <v>5924</v>
      </c>
      <c r="V4018" t="s">
        <v>5931</v>
      </c>
      <c r="W4018" t="s">
        <v>658</v>
      </c>
    </row>
    <row r="4019" spans="1:23" x14ac:dyDescent="0.25">
      <c r="A4019" s="15">
        <v>43435</v>
      </c>
      <c r="B4019" t="s">
        <v>306</v>
      </c>
      <c r="C4019" t="s">
        <v>208</v>
      </c>
      <c r="E4019" t="s">
        <v>195</v>
      </c>
      <c r="F4019">
        <v>114.24</v>
      </c>
      <c r="G4019">
        <v>114.24</v>
      </c>
      <c r="H4019" t="s">
        <v>196</v>
      </c>
      <c r="I4019" t="s">
        <v>197</v>
      </c>
      <c r="J4019">
        <v>114.24</v>
      </c>
      <c r="K4019">
        <v>114.24</v>
      </c>
      <c r="L4019" t="s">
        <v>306</v>
      </c>
      <c r="M4019" t="s">
        <v>198</v>
      </c>
      <c r="N4019" t="s">
        <v>307</v>
      </c>
      <c r="O4019">
        <v>0</v>
      </c>
      <c r="P4019" t="s">
        <v>200</v>
      </c>
      <c r="Q4019">
        <v>56858</v>
      </c>
      <c r="R4019" t="s">
        <v>201</v>
      </c>
      <c r="S4019" t="s">
        <v>202</v>
      </c>
      <c r="T4019" t="s">
        <v>203</v>
      </c>
      <c r="U4019" t="s">
        <v>5924</v>
      </c>
      <c r="V4019" t="s">
        <v>5932</v>
      </c>
      <c r="W4019" t="s">
        <v>658</v>
      </c>
    </row>
    <row r="4020" spans="1:23" x14ac:dyDescent="0.25">
      <c r="A4020" s="15">
        <v>43435</v>
      </c>
      <c r="B4020" t="s">
        <v>306</v>
      </c>
      <c r="C4020" t="s">
        <v>194</v>
      </c>
      <c r="E4020" t="s">
        <v>195</v>
      </c>
      <c r="F4020">
        <v>109.37</v>
      </c>
      <c r="G4020">
        <v>109.37</v>
      </c>
      <c r="H4020" t="s">
        <v>196</v>
      </c>
      <c r="I4020" t="s">
        <v>197</v>
      </c>
      <c r="J4020">
        <v>109.37</v>
      </c>
      <c r="K4020">
        <v>109.37</v>
      </c>
      <c r="L4020" t="s">
        <v>306</v>
      </c>
      <c r="M4020" t="s">
        <v>198</v>
      </c>
      <c r="N4020" t="s">
        <v>307</v>
      </c>
      <c r="O4020">
        <v>0</v>
      </c>
      <c r="P4020" t="s">
        <v>200</v>
      </c>
      <c r="Q4020">
        <v>56858</v>
      </c>
      <c r="R4020" t="s">
        <v>201</v>
      </c>
      <c r="S4020" t="s">
        <v>202</v>
      </c>
      <c r="T4020" t="s">
        <v>203</v>
      </c>
      <c r="U4020" t="s">
        <v>5924</v>
      </c>
      <c r="V4020" t="s">
        <v>5932</v>
      </c>
      <c r="W4020" t="s">
        <v>658</v>
      </c>
    </row>
    <row r="4021" spans="1:23" x14ac:dyDescent="0.25">
      <c r="A4021" s="15">
        <v>43435</v>
      </c>
      <c r="B4021" t="s">
        <v>306</v>
      </c>
      <c r="C4021" t="s">
        <v>207</v>
      </c>
      <c r="E4021" t="s">
        <v>195</v>
      </c>
      <c r="F4021">
        <v>5.84</v>
      </c>
      <c r="G4021">
        <v>5.84</v>
      </c>
      <c r="H4021" t="s">
        <v>196</v>
      </c>
      <c r="I4021" t="s">
        <v>197</v>
      </c>
      <c r="J4021">
        <v>5.84</v>
      </c>
      <c r="K4021">
        <v>5.84</v>
      </c>
      <c r="L4021" t="s">
        <v>306</v>
      </c>
      <c r="M4021" t="s">
        <v>198</v>
      </c>
      <c r="N4021" t="s">
        <v>307</v>
      </c>
      <c r="O4021">
        <v>0</v>
      </c>
      <c r="P4021" t="s">
        <v>200</v>
      </c>
      <c r="Q4021">
        <v>56858</v>
      </c>
      <c r="R4021" t="s">
        <v>201</v>
      </c>
      <c r="S4021" t="s">
        <v>202</v>
      </c>
      <c r="T4021" t="s">
        <v>203</v>
      </c>
      <c r="U4021" t="s">
        <v>5924</v>
      </c>
      <c r="V4021" t="s">
        <v>5932</v>
      </c>
      <c r="W4021" t="s">
        <v>658</v>
      </c>
    </row>
    <row r="4022" spans="1:23" x14ac:dyDescent="0.25">
      <c r="A4022" s="15">
        <v>43435</v>
      </c>
      <c r="B4022" t="s">
        <v>292</v>
      </c>
      <c r="C4022" t="s">
        <v>208</v>
      </c>
      <c r="E4022" t="s">
        <v>195</v>
      </c>
      <c r="F4022">
        <v>85.22</v>
      </c>
      <c r="G4022">
        <v>85.22</v>
      </c>
      <c r="H4022" t="s">
        <v>196</v>
      </c>
      <c r="I4022" t="s">
        <v>197</v>
      </c>
      <c r="J4022">
        <v>85.22</v>
      </c>
      <c r="K4022">
        <v>85.22</v>
      </c>
      <c r="L4022" t="s">
        <v>292</v>
      </c>
      <c r="M4022" t="s">
        <v>198</v>
      </c>
      <c r="N4022" t="s">
        <v>307</v>
      </c>
      <c r="O4022">
        <v>0</v>
      </c>
      <c r="P4022" t="s">
        <v>200</v>
      </c>
      <c r="Q4022">
        <v>56859</v>
      </c>
      <c r="R4022" t="s">
        <v>201</v>
      </c>
      <c r="S4022" t="s">
        <v>202</v>
      </c>
      <c r="T4022" t="s">
        <v>203</v>
      </c>
      <c r="U4022" t="s">
        <v>5924</v>
      </c>
      <c r="V4022" t="s">
        <v>5933</v>
      </c>
      <c r="W4022" t="s">
        <v>658</v>
      </c>
    </row>
    <row r="4023" spans="1:23" x14ac:dyDescent="0.25">
      <c r="A4023" s="15">
        <v>43435</v>
      </c>
      <c r="B4023" t="s">
        <v>292</v>
      </c>
      <c r="C4023" t="s">
        <v>211</v>
      </c>
      <c r="E4023" t="s">
        <v>195</v>
      </c>
      <c r="F4023">
        <v>37.76</v>
      </c>
      <c r="G4023">
        <v>37.76</v>
      </c>
      <c r="H4023" t="s">
        <v>196</v>
      </c>
      <c r="I4023" t="s">
        <v>197</v>
      </c>
      <c r="J4023">
        <v>37.76</v>
      </c>
      <c r="K4023">
        <v>37.76</v>
      </c>
      <c r="L4023" t="s">
        <v>292</v>
      </c>
      <c r="M4023" t="s">
        <v>198</v>
      </c>
      <c r="N4023" t="s">
        <v>307</v>
      </c>
      <c r="O4023">
        <v>0</v>
      </c>
      <c r="P4023" t="s">
        <v>200</v>
      </c>
      <c r="Q4023">
        <v>56859</v>
      </c>
      <c r="R4023" t="s">
        <v>201</v>
      </c>
      <c r="S4023" t="s">
        <v>202</v>
      </c>
      <c r="T4023" t="s">
        <v>203</v>
      </c>
      <c r="U4023" t="s">
        <v>5924</v>
      </c>
      <c r="V4023" t="s">
        <v>5933</v>
      </c>
      <c r="W4023" t="s">
        <v>658</v>
      </c>
    </row>
    <row r="4024" spans="1:23" x14ac:dyDescent="0.25">
      <c r="A4024" s="15">
        <v>43435</v>
      </c>
      <c r="B4024" t="s">
        <v>292</v>
      </c>
      <c r="C4024" t="s">
        <v>212</v>
      </c>
      <c r="E4024" t="s">
        <v>195</v>
      </c>
      <c r="F4024">
        <v>44.8</v>
      </c>
      <c r="G4024">
        <v>44.8</v>
      </c>
      <c r="H4024" t="s">
        <v>196</v>
      </c>
      <c r="I4024" t="s">
        <v>197</v>
      </c>
      <c r="J4024">
        <v>44.8</v>
      </c>
      <c r="K4024">
        <v>44.8</v>
      </c>
      <c r="L4024" t="s">
        <v>292</v>
      </c>
      <c r="M4024" t="s">
        <v>198</v>
      </c>
      <c r="N4024" t="s">
        <v>307</v>
      </c>
      <c r="O4024">
        <v>0</v>
      </c>
      <c r="P4024" t="s">
        <v>200</v>
      </c>
      <c r="Q4024">
        <v>56859</v>
      </c>
      <c r="R4024" t="s">
        <v>201</v>
      </c>
      <c r="S4024" t="s">
        <v>202</v>
      </c>
      <c r="T4024" t="s">
        <v>203</v>
      </c>
      <c r="U4024" t="s">
        <v>5924</v>
      </c>
      <c r="V4024" t="s">
        <v>5933</v>
      </c>
      <c r="W4024" t="s">
        <v>658</v>
      </c>
    </row>
    <row r="4025" spans="1:23" x14ac:dyDescent="0.25">
      <c r="A4025" s="15">
        <v>43435</v>
      </c>
      <c r="B4025" t="s">
        <v>292</v>
      </c>
      <c r="C4025" t="s">
        <v>194</v>
      </c>
      <c r="E4025" t="s">
        <v>195</v>
      </c>
      <c r="F4025">
        <v>159.41</v>
      </c>
      <c r="G4025">
        <v>159.41</v>
      </c>
      <c r="H4025" t="s">
        <v>196</v>
      </c>
      <c r="I4025" t="s">
        <v>197</v>
      </c>
      <c r="J4025">
        <v>159.41</v>
      </c>
      <c r="K4025">
        <v>159.41</v>
      </c>
      <c r="L4025" t="s">
        <v>292</v>
      </c>
      <c r="M4025" t="s">
        <v>198</v>
      </c>
      <c r="N4025" t="s">
        <v>307</v>
      </c>
      <c r="O4025">
        <v>0</v>
      </c>
      <c r="P4025" t="s">
        <v>200</v>
      </c>
      <c r="Q4025">
        <v>56859</v>
      </c>
      <c r="R4025" t="s">
        <v>201</v>
      </c>
      <c r="S4025" t="s">
        <v>202</v>
      </c>
      <c r="T4025" t="s">
        <v>203</v>
      </c>
      <c r="U4025" t="s">
        <v>5924</v>
      </c>
      <c r="V4025" t="s">
        <v>5933</v>
      </c>
      <c r="W4025" t="s">
        <v>658</v>
      </c>
    </row>
    <row r="4026" spans="1:23" x14ac:dyDescent="0.25">
      <c r="A4026" s="15">
        <v>43435</v>
      </c>
      <c r="B4026" t="s">
        <v>292</v>
      </c>
      <c r="C4026" t="s">
        <v>222</v>
      </c>
      <c r="E4026" t="s">
        <v>195</v>
      </c>
      <c r="F4026">
        <v>39.99</v>
      </c>
      <c r="G4026">
        <v>39.99</v>
      </c>
      <c r="H4026" t="s">
        <v>196</v>
      </c>
      <c r="I4026" t="s">
        <v>197</v>
      </c>
      <c r="J4026">
        <v>39.99</v>
      </c>
      <c r="K4026">
        <v>39.99</v>
      </c>
      <c r="L4026" t="s">
        <v>292</v>
      </c>
      <c r="M4026" t="s">
        <v>198</v>
      </c>
      <c r="N4026" t="s">
        <v>307</v>
      </c>
      <c r="O4026">
        <v>0</v>
      </c>
      <c r="P4026" t="s">
        <v>200</v>
      </c>
      <c r="Q4026">
        <v>56859</v>
      </c>
      <c r="R4026" t="s">
        <v>201</v>
      </c>
      <c r="S4026" t="s">
        <v>202</v>
      </c>
      <c r="T4026" t="s">
        <v>203</v>
      </c>
      <c r="U4026" t="s">
        <v>5924</v>
      </c>
      <c r="V4026" t="s">
        <v>5933</v>
      </c>
      <c r="W4026" t="s">
        <v>658</v>
      </c>
    </row>
    <row r="4027" spans="1:23" x14ac:dyDescent="0.25">
      <c r="A4027" s="15">
        <v>43435</v>
      </c>
      <c r="B4027" t="s">
        <v>406</v>
      </c>
      <c r="C4027" t="s">
        <v>194</v>
      </c>
      <c r="E4027" t="s">
        <v>195</v>
      </c>
      <c r="F4027">
        <v>1647.67</v>
      </c>
      <c r="G4027">
        <v>1647.67</v>
      </c>
      <c r="H4027" t="s">
        <v>196</v>
      </c>
      <c r="I4027" t="s">
        <v>197</v>
      </c>
      <c r="J4027">
        <v>1647.67</v>
      </c>
      <c r="K4027">
        <v>1647.67</v>
      </c>
      <c r="L4027" t="s">
        <v>406</v>
      </c>
      <c r="M4027" t="s">
        <v>198</v>
      </c>
      <c r="N4027" t="s">
        <v>307</v>
      </c>
      <c r="O4027">
        <v>0</v>
      </c>
      <c r="P4027" t="s">
        <v>200</v>
      </c>
      <c r="Q4027">
        <v>56860</v>
      </c>
      <c r="R4027" t="s">
        <v>201</v>
      </c>
      <c r="S4027" t="s">
        <v>202</v>
      </c>
      <c r="T4027" t="s">
        <v>203</v>
      </c>
      <c r="U4027" t="s">
        <v>5924</v>
      </c>
      <c r="V4027" t="s">
        <v>5934</v>
      </c>
      <c r="W4027" t="s">
        <v>658</v>
      </c>
    </row>
    <row r="4028" spans="1:23" x14ac:dyDescent="0.25">
      <c r="A4028" s="15">
        <v>43435</v>
      </c>
      <c r="B4028" t="s">
        <v>406</v>
      </c>
      <c r="C4028" t="s">
        <v>207</v>
      </c>
      <c r="E4028" t="s">
        <v>195</v>
      </c>
      <c r="F4028">
        <v>216.09</v>
      </c>
      <c r="G4028">
        <v>216.09</v>
      </c>
      <c r="H4028" t="s">
        <v>196</v>
      </c>
      <c r="I4028" t="s">
        <v>197</v>
      </c>
      <c r="J4028">
        <v>216.09</v>
      </c>
      <c r="K4028">
        <v>216.09</v>
      </c>
      <c r="L4028" t="s">
        <v>406</v>
      </c>
      <c r="M4028" t="s">
        <v>198</v>
      </c>
      <c r="N4028" t="s">
        <v>307</v>
      </c>
      <c r="O4028">
        <v>0</v>
      </c>
      <c r="P4028" t="s">
        <v>200</v>
      </c>
      <c r="Q4028">
        <v>56860</v>
      </c>
      <c r="R4028" t="s">
        <v>201</v>
      </c>
      <c r="S4028" t="s">
        <v>202</v>
      </c>
      <c r="T4028" t="s">
        <v>203</v>
      </c>
      <c r="U4028" t="s">
        <v>5924</v>
      </c>
      <c r="V4028" t="s">
        <v>5934</v>
      </c>
      <c r="W4028" t="s">
        <v>658</v>
      </c>
    </row>
    <row r="4029" spans="1:23" x14ac:dyDescent="0.25">
      <c r="A4029" s="15">
        <v>43435</v>
      </c>
      <c r="B4029" t="s">
        <v>285</v>
      </c>
      <c r="C4029" t="s">
        <v>208</v>
      </c>
      <c r="E4029" t="s">
        <v>195</v>
      </c>
      <c r="F4029">
        <v>-1852.74</v>
      </c>
      <c r="G4029">
        <v>1852.74</v>
      </c>
      <c r="H4029" t="s">
        <v>217</v>
      </c>
      <c r="I4029" t="s">
        <v>218</v>
      </c>
      <c r="J4029">
        <v>1852.74</v>
      </c>
      <c r="K4029">
        <v>-1852.74</v>
      </c>
      <c r="L4029" t="s">
        <v>285</v>
      </c>
      <c r="M4029" t="s">
        <v>198</v>
      </c>
      <c r="N4029" t="s">
        <v>307</v>
      </c>
      <c r="O4029">
        <v>0</v>
      </c>
      <c r="P4029" t="s">
        <v>200</v>
      </c>
      <c r="Q4029">
        <v>56861</v>
      </c>
      <c r="R4029" t="s">
        <v>201</v>
      </c>
      <c r="S4029" t="s">
        <v>202</v>
      </c>
      <c r="T4029" t="s">
        <v>203</v>
      </c>
      <c r="U4029" t="s">
        <v>5935</v>
      </c>
      <c r="V4029" t="s">
        <v>5936</v>
      </c>
      <c r="W4029" t="s">
        <v>658</v>
      </c>
    </row>
    <row r="4030" spans="1:23" x14ac:dyDescent="0.25">
      <c r="A4030" s="15">
        <v>43435</v>
      </c>
      <c r="B4030" t="s">
        <v>285</v>
      </c>
      <c r="C4030" t="s">
        <v>212</v>
      </c>
      <c r="E4030" t="s">
        <v>195</v>
      </c>
      <c r="F4030">
        <v>-1097.48</v>
      </c>
      <c r="G4030">
        <v>1097.48</v>
      </c>
      <c r="H4030" t="s">
        <v>217</v>
      </c>
      <c r="I4030" t="s">
        <v>218</v>
      </c>
      <c r="J4030">
        <v>1097.48</v>
      </c>
      <c r="K4030">
        <v>-1097.48</v>
      </c>
      <c r="L4030" t="s">
        <v>285</v>
      </c>
      <c r="M4030" t="s">
        <v>198</v>
      </c>
      <c r="N4030" t="s">
        <v>307</v>
      </c>
      <c r="O4030">
        <v>0</v>
      </c>
      <c r="P4030" t="s">
        <v>200</v>
      </c>
      <c r="Q4030">
        <v>56861</v>
      </c>
      <c r="R4030" t="s">
        <v>201</v>
      </c>
      <c r="S4030" t="s">
        <v>202</v>
      </c>
      <c r="T4030" t="s">
        <v>203</v>
      </c>
      <c r="U4030" t="s">
        <v>5935</v>
      </c>
      <c r="V4030" t="s">
        <v>5936</v>
      </c>
      <c r="W4030" t="s">
        <v>658</v>
      </c>
    </row>
    <row r="4031" spans="1:23" x14ac:dyDescent="0.25">
      <c r="A4031" s="15">
        <v>43435</v>
      </c>
      <c r="B4031" t="s">
        <v>216</v>
      </c>
      <c r="C4031" t="s">
        <v>207</v>
      </c>
      <c r="E4031" t="s">
        <v>195</v>
      </c>
      <c r="F4031">
        <v>-206.88</v>
      </c>
      <c r="G4031">
        <v>206.88</v>
      </c>
      <c r="H4031" t="s">
        <v>217</v>
      </c>
      <c r="I4031" t="s">
        <v>218</v>
      </c>
      <c r="J4031">
        <v>206.88</v>
      </c>
      <c r="K4031">
        <v>-206.88</v>
      </c>
      <c r="L4031" t="s">
        <v>216</v>
      </c>
      <c r="M4031" t="s">
        <v>198</v>
      </c>
      <c r="N4031" t="s">
        <v>307</v>
      </c>
      <c r="O4031">
        <v>0</v>
      </c>
      <c r="P4031" t="s">
        <v>200</v>
      </c>
      <c r="Q4031">
        <v>56862</v>
      </c>
      <c r="R4031" t="s">
        <v>201</v>
      </c>
      <c r="S4031" t="s">
        <v>202</v>
      </c>
      <c r="T4031" t="s">
        <v>203</v>
      </c>
      <c r="U4031" t="s">
        <v>5935</v>
      </c>
      <c r="V4031" t="s">
        <v>5937</v>
      </c>
      <c r="W4031" t="s">
        <v>658</v>
      </c>
    </row>
    <row r="4032" spans="1:23" x14ac:dyDescent="0.25">
      <c r="A4032" s="15">
        <v>43435</v>
      </c>
      <c r="B4032" t="s">
        <v>216</v>
      </c>
      <c r="C4032" t="s">
        <v>194</v>
      </c>
      <c r="E4032" t="s">
        <v>195</v>
      </c>
      <c r="F4032">
        <v>-73.8</v>
      </c>
      <c r="G4032">
        <v>73.8</v>
      </c>
      <c r="H4032" t="s">
        <v>217</v>
      </c>
      <c r="I4032" t="s">
        <v>218</v>
      </c>
      <c r="J4032">
        <v>73.8</v>
      </c>
      <c r="K4032">
        <v>-73.8</v>
      </c>
      <c r="L4032" t="s">
        <v>216</v>
      </c>
      <c r="M4032" t="s">
        <v>198</v>
      </c>
      <c r="N4032" t="s">
        <v>307</v>
      </c>
      <c r="O4032">
        <v>0</v>
      </c>
      <c r="P4032" t="s">
        <v>200</v>
      </c>
      <c r="Q4032">
        <v>56862</v>
      </c>
      <c r="R4032" t="s">
        <v>201</v>
      </c>
      <c r="S4032" t="s">
        <v>202</v>
      </c>
      <c r="T4032" t="s">
        <v>203</v>
      </c>
      <c r="U4032" t="s">
        <v>5935</v>
      </c>
      <c r="V4032" t="s">
        <v>5937</v>
      </c>
      <c r="W4032" t="s">
        <v>658</v>
      </c>
    </row>
    <row r="4033" spans="1:23" x14ac:dyDescent="0.25">
      <c r="A4033" s="15">
        <v>43435</v>
      </c>
      <c r="B4033" t="s">
        <v>216</v>
      </c>
      <c r="C4033" t="s">
        <v>208</v>
      </c>
      <c r="E4033" t="s">
        <v>195</v>
      </c>
      <c r="F4033">
        <v>-297.62</v>
      </c>
      <c r="G4033">
        <v>297.62</v>
      </c>
      <c r="H4033" t="s">
        <v>217</v>
      </c>
      <c r="I4033" t="s">
        <v>218</v>
      </c>
      <c r="J4033">
        <v>297.62</v>
      </c>
      <c r="K4033">
        <v>-297.62</v>
      </c>
      <c r="L4033" t="s">
        <v>216</v>
      </c>
      <c r="M4033" t="s">
        <v>198</v>
      </c>
      <c r="N4033" t="s">
        <v>307</v>
      </c>
      <c r="O4033">
        <v>0</v>
      </c>
      <c r="P4033" t="s">
        <v>200</v>
      </c>
      <c r="Q4033">
        <v>56862</v>
      </c>
      <c r="R4033" t="s">
        <v>201</v>
      </c>
      <c r="S4033" t="s">
        <v>202</v>
      </c>
      <c r="T4033" t="s">
        <v>203</v>
      </c>
      <c r="U4033" t="s">
        <v>5935</v>
      </c>
      <c r="V4033" t="s">
        <v>5937</v>
      </c>
      <c r="W4033" t="s">
        <v>658</v>
      </c>
    </row>
    <row r="4034" spans="1:23" x14ac:dyDescent="0.25">
      <c r="A4034" s="15">
        <v>43435</v>
      </c>
      <c r="B4034" t="s">
        <v>216</v>
      </c>
      <c r="C4034" t="s">
        <v>212</v>
      </c>
      <c r="E4034" t="s">
        <v>195</v>
      </c>
      <c r="F4034">
        <v>-150.41</v>
      </c>
      <c r="G4034">
        <v>150.41</v>
      </c>
      <c r="H4034" t="s">
        <v>217</v>
      </c>
      <c r="I4034" t="s">
        <v>218</v>
      </c>
      <c r="J4034">
        <v>150.41</v>
      </c>
      <c r="K4034">
        <v>-150.41</v>
      </c>
      <c r="L4034" t="s">
        <v>216</v>
      </c>
      <c r="M4034" t="s">
        <v>198</v>
      </c>
      <c r="N4034" t="s">
        <v>307</v>
      </c>
      <c r="O4034">
        <v>0</v>
      </c>
      <c r="P4034" t="s">
        <v>200</v>
      </c>
      <c r="Q4034">
        <v>56862</v>
      </c>
      <c r="R4034" t="s">
        <v>201</v>
      </c>
      <c r="S4034" t="s">
        <v>202</v>
      </c>
      <c r="T4034" t="s">
        <v>203</v>
      </c>
      <c r="U4034" t="s">
        <v>5935</v>
      </c>
      <c r="V4034" t="s">
        <v>5937</v>
      </c>
      <c r="W4034" t="s">
        <v>658</v>
      </c>
    </row>
    <row r="4035" spans="1:23" x14ac:dyDescent="0.25">
      <c r="A4035" s="15">
        <v>43435</v>
      </c>
      <c r="B4035" t="s">
        <v>216</v>
      </c>
      <c r="C4035" t="s">
        <v>211</v>
      </c>
      <c r="E4035" t="s">
        <v>195</v>
      </c>
      <c r="F4035">
        <v>-47.26</v>
      </c>
      <c r="G4035">
        <v>47.26</v>
      </c>
      <c r="H4035" t="s">
        <v>217</v>
      </c>
      <c r="I4035" t="s">
        <v>218</v>
      </c>
      <c r="J4035">
        <v>47.26</v>
      </c>
      <c r="K4035">
        <v>-47.26</v>
      </c>
      <c r="L4035" t="s">
        <v>216</v>
      </c>
      <c r="M4035" t="s">
        <v>198</v>
      </c>
      <c r="N4035" t="s">
        <v>307</v>
      </c>
      <c r="O4035">
        <v>0</v>
      </c>
      <c r="P4035" t="s">
        <v>200</v>
      </c>
      <c r="Q4035">
        <v>56862</v>
      </c>
      <c r="R4035" t="s">
        <v>201</v>
      </c>
      <c r="S4035" t="s">
        <v>202</v>
      </c>
      <c r="T4035" t="s">
        <v>203</v>
      </c>
      <c r="U4035" t="s">
        <v>5935</v>
      </c>
      <c r="V4035" t="s">
        <v>5937</v>
      </c>
      <c r="W4035" t="s">
        <v>658</v>
      </c>
    </row>
    <row r="4036" spans="1:23" x14ac:dyDescent="0.25">
      <c r="A4036" s="15">
        <v>43435</v>
      </c>
      <c r="B4036" t="s">
        <v>216</v>
      </c>
      <c r="C4036" t="s">
        <v>249</v>
      </c>
      <c r="E4036" t="s">
        <v>195</v>
      </c>
      <c r="F4036">
        <v>-57.57</v>
      </c>
      <c r="G4036">
        <v>57.57</v>
      </c>
      <c r="H4036" t="s">
        <v>217</v>
      </c>
      <c r="I4036" t="s">
        <v>218</v>
      </c>
      <c r="J4036">
        <v>57.57</v>
      </c>
      <c r="K4036">
        <v>-57.57</v>
      </c>
      <c r="L4036" t="s">
        <v>216</v>
      </c>
      <c r="M4036" t="s">
        <v>198</v>
      </c>
      <c r="N4036" t="s">
        <v>307</v>
      </c>
      <c r="O4036">
        <v>0</v>
      </c>
      <c r="P4036" t="s">
        <v>200</v>
      </c>
      <c r="Q4036">
        <v>56862</v>
      </c>
      <c r="R4036" t="s">
        <v>201</v>
      </c>
      <c r="S4036" t="s">
        <v>202</v>
      </c>
      <c r="T4036" t="s">
        <v>203</v>
      </c>
      <c r="U4036" t="s">
        <v>5935</v>
      </c>
      <c r="V4036" t="s">
        <v>5937</v>
      </c>
      <c r="W4036" t="s">
        <v>658</v>
      </c>
    </row>
    <row r="4037" spans="1:23" x14ac:dyDescent="0.25">
      <c r="A4037" s="15">
        <v>43435</v>
      </c>
      <c r="B4037" t="s">
        <v>216</v>
      </c>
      <c r="C4037" t="s">
        <v>208</v>
      </c>
      <c r="E4037" t="s">
        <v>195</v>
      </c>
      <c r="F4037">
        <v>-65.12</v>
      </c>
      <c r="G4037">
        <v>65.12</v>
      </c>
      <c r="H4037" t="s">
        <v>217</v>
      </c>
      <c r="I4037" t="s">
        <v>218</v>
      </c>
      <c r="J4037">
        <v>65.12</v>
      </c>
      <c r="K4037">
        <v>-65.12</v>
      </c>
      <c r="L4037" t="s">
        <v>216</v>
      </c>
      <c r="M4037" t="s">
        <v>198</v>
      </c>
      <c r="N4037" t="s">
        <v>307</v>
      </c>
      <c r="O4037">
        <v>0</v>
      </c>
      <c r="P4037" t="s">
        <v>200</v>
      </c>
      <c r="Q4037">
        <v>56864</v>
      </c>
      <c r="R4037" t="s">
        <v>201</v>
      </c>
      <c r="S4037" t="s">
        <v>202</v>
      </c>
      <c r="T4037" t="s">
        <v>203</v>
      </c>
      <c r="U4037" t="s">
        <v>5935</v>
      </c>
      <c r="V4037" t="s">
        <v>5938</v>
      </c>
      <c r="W4037" t="s">
        <v>658</v>
      </c>
    </row>
    <row r="4038" spans="1:23" x14ac:dyDescent="0.25">
      <c r="A4038" s="15">
        <v>43435</v>
      </c>
      <c r="B4038" t="s">
        <v>216</v>
      </c>
      <c r="C4038" t="s">
        <v>207</v>
      </c>
      <c r="E4038" t="s">
        <v>195</v>
      </c>
      <c r="F4038">
        <v>-288.39999999999998</v>
      </c>
      <c r="G4038">
        <v>288.39999999999998</v>
      </c>
      <c r="H4038" t="s">
        <v>217</v>
      </c>
      <c r="I4038" t="s">
        <v>218</v>
      </c>
      <c r="J4038">
        <v>288.39999999999998</v>
      </c>
      <c r="K4038">
        <v>-288.39999999999998</v>
      </c>
      <c r="L4038" t="s">
        <v>216</v>
      </c>
      <c r="M4038" t="s">
        <v>198</v>
      </c>
      <c r="N4038" t="s">
        <v>307</v>
      </c>
      <c r="O4038">
        <v>0</v>
      </c>
      <c r="P4038" t="s">
        <v>200</v>
      </c>
      <c r="Q4038">
        <v>56865</v>
      </c>
      <c r="R4038" t="s">
        <v>201</v>
      </c>
      <c r="S4038" t="s">
        <v>202</v>
      </c>
      <c r="T4038" t="s">
        <v>203</v>
      </c>
      <c r="U4038" t="s">
        <v>5935</v>
      </c>
      <c r="V4038" t="s">
        <v>5939</v>
      </c>
      <c r="W4038" t="s">
        <v>658</v>
      </c>
    </row>
    <row r="4039" spans="1:23" x14ac:dyDescent="0.25">
      <c r="A4039" s="15">
        <v>43435</v>
      </c>
      <c r="B4039" t="s">
        <v>216</v>
      </c>
      <c r="C4039" t="s">
        <v>207</v>
      </c>
      <c r="E4039" t="s">
        <v>195</v>
      </c>
      <c r="F4039">
        <v>-88.57</v>
      </c>
      <c r="G4039">
        <v>88.57</v>
      </c>
      <c r="H4039" t="s">
        <v>217</v>
      </c>
      <c r="I4039" t="s">
        <v>218</v>
      </c>
      <c r="J4039">
        <v>88.57</v>
      </c>
      <c r="K4039">
        <v>-88.57</v>
      </c>
      <c r="L4039" t="s">
        <v>216</v>
      </c>
      <c r="M4039" t="s">
        <v>198</v>
      </c>
      <c r="N4039" t="s">
        <v>307</v>
      </c>
      <c r="O4039">
        <v>0</v>
      </c>
      <c r="P4039" t="s">
        <v>200</v>
      </c>
      <c r="Q4039">
        <v>56867</v>
      </c>
      <c r="R4039" t="s">
        <v>201</v>
      </c>
      <c r="S4039" t="s">
        <v>202</v>
      </c>
      <c r="T4039" t="s">
        <v>203</v>
      </c>
      <c r="U4039" t="s">
        <v>5935</v>
      </c>
      <c r="V4039" t="s">
        <v>5940</v>
      </c>
      <c r="W4039" t="s">
        <v>658</v>
      </c>
    </row>
    <row r="4040" spans="1:23" x14ac:dyDescent="0.25">
      <c r="A4040" s="15">
        <v>43435</v>
      </c>
      <c r="B4040" t="s">
        <v>216</v>
      </c>
      <c r="C4040" t="s">
        <v>212</v>
      </c>
      <c r="E4040" t="s">
        <v>195</v>
      </c>
      <c r="F4040">
        <v>-26.59</v>
      </c>
      <c r="G4040">
        <v>26.59</v>
      </c>
      <c r="H4040" t="s">
        <v>217</v>
      </c>
      <c r="I4040" t="s">
        <v>218</v>
      </c>
      <c r="J4040">
        <v>26.59</v>
      </c>
      <c r="K4040">
        <v>-26.59</v>
      </c>
      <c r="L4040" t="s">
        <v>216</v>
      </c>
      <c r="M4040" t="s">
        <v>198</v>
      </c>
      <c r="N4040" t="s">
        <v>307</v>
      </c>
      <c r="O4040">
        <v>0</v>
      </c>
      <c r="P4040" t="s">
        <v>200</v>
      </c>
      <c r="Q4040">
        <v>56868</v>
      </c>
      <c r="R4040" t="s">
        <v>201</v>
      </c>
      <c r="S4040" t="s">
        <v>202</v>
      </c>
      <c r="T4040" t="s">
        <v>203</v>
      </c>
      <c r="U4040" t="s">
        <v>5935</v>
      </c>
      <c r="V4040" t="s">
        <v>5941</v>
      </c>
      <c r="W4040" t="s">
        <v>658</v>
      </c>
    </row>
    <row r="4041" spans="1:23" x14ac:dyDescent="0.25">
      <c r="A4041" s="15">
        <v>43435</v>
      </c>
      <c r="B4041" t="s">
        <v>490</v>
      </c>
      <c r="C4041" t="s">
        <v>194</v>
      </c>
      <c r="E4041" t="s">
        <v>195</v>
      </c>
      <c r="F4041">
        <v>-2492.35</v>
      </c>
      <c r="G4041">
        <v>2492.35</v>
      </c>
      <c r="H4041" t="s">
        <v>217</v>
      </c>
      <c r="I4041" t="s">
        <v>218</v>
      </c>
      <c r="J4041">
        <v>2492.35</v>
      </c>
      <c r="K4041">
        <v>-2492.35</v>
      </c>
      <c r="L4041" t="s">
        <v>490</v>
      </c>
      <c r="M4041" t="s">
        <v>198</v>
      </c>
      <c r="N4041" t="s">
        <v>307</v>
      </c>
      <c r="O4041">
        <v>0</v>
      </c>
      <c r="P4041" t="s">
        <v>200</v>
      </c>
      <c r="Q4041">
        <v>56869</v>
      </c>
      <c r="R4041" t="s">
        <v>201</v>
      </c>
      <c r="S4041" t="s">
        <v>202</v>
      </c>
      <c r="T4041" t="s">
        <v>203</v>
      </c>
      <c r="U4041" t="s">
        <v>5935</v>
      </c>
      <c r="V4041" t="s">
        <v>5942</v>
      </c>
      <c r="W4041" t="s">
        <v>658</v>
      </c>
    </row>
    <row r="4042" spans="1:23" x14ac:dyDescent="0.25">
      <c r="A4042" s="15">
        <v>43435</v>
      </c>
      <c r="B4042" t="s">
        <v>480</v>
      </c>
      <c r="C4042" t="s">
        <v>249</v>
      </c>
      <c r="E4042" t="s">
        <v>195</v>
      </c>
      <c r="F4042">
        <v>-411.1</v>
      </c>
      <c r="G4042">
        <v>411.1</v>
      </c>
      <c r="H4042" t="s">
        <v>217</v>
      </c>
      <c r="I4042" t="s">
        <v>218</v>
      </c>
      <c r="J4042">
        <v>411.1</v>
      </c>
      <c r="K4042">
        <v>-411.1</v>
      </c>
      <c r="L4042" t="s">
        <v>480</v>
      </c>
      <c r="M4042" t="s">
        <v>198</v>
      </c>
      <c r="N4042" t="s">
        <v>307</v>
      </c>
      <c r="O4042">
        <v>0</v>
      </c>
      <c r="P4042" t="s">
        <v>200</v>
      </c>
      <c r="Q4042">
        <v>56870</v>
      </c>
      <c r="R4042" t="s">
        <v>201</v>
      </c>
      <c r="S4042" t="s">
        <v>202</v>
      </c>
      <c r="T4042" t="s">
        <v>203</v>
      </c>
      <c r="U4042" t="s">
        <v>5935</v>
      </c>
      <c r="V4042" t="s">
        <v>5943</v>
      </c>
      <c r="W4042" t="s">
        <v>658</v>
      </c>
    </row>
    <row r="4043" spans="1:23" x14ac:dyDescent="0.25">
      <c r="A4043" s="15">
        <v>43435</v>
      </c>
      <c r="B4043" t="s">
        <v>3824</v>
      </c>
      <c r="C4043" t="s">
        <v>208</v>
      </c>
      <c r="E4043" t="s">
        <v>195</v>
      </c>
      <c r="F4043">
        <v>-2011.11</v>
      </c>
      <c r="G4043">
        <v>2011.11</v>
      </c>
      <c r="H4043" t="s">
        <v>217</v>
      </c>
      <c r="I4043" t="s">
        <v>218</v>
      </c>
      <c r="J4043">
        <v>2011.11</v>
      </c>
      <c r="K4043">
        <v>-2011.11</v>
      </c>
      <c r="L4043" t="s">
        <v>3824</v>
      </c>
      <c r="M4043" t="s">
        <v>198</v>
      </c>
      <c r="N4043" t="s">
        <v>307</v>
      </c>
      <c r="O4043">
        <v>0</v>
      </c>
      <c r="P4043" t="s">
        <v>200</v>
      </c>
      <c r="Q4043">
        <v>56871</v>
      </c>
      <c r="R4043" t="s">
        <v>201</v>
      </c>
      <c r="S4043" t="s">
        <v>202</v>
      </c>
      <c r="T4043" t="s">
        <v>203</v>
      </c>
      <c r="U4043" t="s">
        <v>5935</v>
      </c>
      <c r="V4043" t="s">
        <v>5944</v>
      </c>
      <c r="W4043" t="s">
        <v>658</v>
      </c>
    </row>
    <row r="4044" spans="1:23" x14ac:dyDescent="0.25">
      <c r="A4044" s="15">
        <v>43435</v>
      </c>
      <c r="B4044" t="s">
        <v>3824</v>
      </c>
      <c r="C4044" t="s">
        <v>211</v>
      </c>
      <c r="E4044" t="s">
        <v>195</v>
      </c>
      <c r="F4044">
        <v>-2011.11</v>
      </c>
      <c r="G4044">
        <v>2011.11</v>
      </c>
      <c r="H4044" t="s">
        <v>217</v>
      </c>
      <c r="I4044" t="s">
        <v>218</v>
      </c>
      <c r="J4044">
        <v>2011.11</v>
      </c>
      <c r="K4044">
        <v>-2011.11</v>
      </c>
      <c r="L4044" t="s">
        <v>3824</v>
      </c>
      <c r="M4044" t="s">
        <v>198</v>
      </c>
      <c r="N4044" t="s">
        <v>307</v>
      </c>
      <c r="O4044">
        <v>0</v>
      </c>
      <c r="P4044" t="s">
        <v>200</v>
      </c>
      <c r="Q4044">
        <v>56871</v>
      </c>
      <c r="R4044" t="s">
        <v>201</v>
      </c>
      <c r="S4044" t="s">
        <v>202</v>
      </c>
      <c r="T4044" t="s">
        <v>203</v>
      </c>
      <c r="U4044" t="s">
        <v>5935</v>
      </c>
      <c r="V4044" t="s">
        <v>5944</v>
      </c>
      <c r="W4044" t="s">
        <v>658</v>
      </c>
    </row>
    <row r="4045" spans="1:23" x14ac:dyDescent="0.25">
      <c r="A4045" s="15">
        <v>43435</v>
      </c>
      <c r="B4045" t="s">
        <v>3824</v>
      </c>
      <c r="C4045" t="s">
        <v>212</v>
      </c>
      <c r="E4045" t="s">
        <v>195</v>
      </c>
      <c r="F4045">
        <v>-2011.11</v>
      </c>
      <c r="G4045">
        <v>2011.11</v>
      </c>
      <c r="H4045" t="s">
        <v>217</v>
      </c>
      <c r="I4045" t="s">
        <v>218</v>
      </c>
      <c r="J4045">
        <v>2011.11</v>
      </c>
      <c r="K4045">
        <v>-2011.11</v>
      </c>
      <c r="L4045" t="s">
        <v>3824</v>
      </c>
      <c r="M4045" t="s">
        <v>198</v>
      </c>
      <c r="N4045" t="s">
        <v>307</v>
      </c>
      <c r="O4045">
        <v>0</v>
      </c>
      <c r="P4045" t="s">
        <v>200</v>
      </c>
      <c r="Q4045">
        <v>56871</v>
      </c>
      <c r="R4045" t="s">
        <v>201</v>
      </c>
      <c r="S4045" t="s">
        <v>202</v>
      </c>
      <c r="T4045" t="s">
        <v>203</v>
      </c>
      <c r="U4045" t="s">
        <v>5935</v>
      </c>
      <c r="V4045" t="s">
        <v>5944</v>
      </c>
      <c r="W4045" t="s">
        <v>658</v>
      </c>
    </row>
    <row r="4046" spans="1:23" x14ac:dyDescent="0.25">
      <c r="A4046" s="15">
        <v>43435</v>
      </c>
      <c r="B4046" t="s">
        <v>3824</v>
      </c>
      <c r="C4046" t="s">
        <v>194</v>
      </c>
      <c r="E4046" t="s">
        <v>195</v>
      </c>
      <c r="F4046">
        <v>-2011.11</v>
      </c>
      <c r="G4046">
        <v>2011.11</v>
      </c>
      <c r="H4046" t="s">
        <v>217</v>
      </c>
      <c r="I4046" t="s">
        <v>218</v>
      </c>
      <c r="J4046">
        <v>2011.11</v>
      </c>
      <c r="K4046">
        <v>-2011.11</v>
      </c>
      <c r="L4046" t="s">
        <v>3824</v>
      </c>
      <c r="M4046" t="s">
        <v>198</v>
      </c>
      <c r="N4046" t="s">
        <v>307</v>
      </c>
      <c r="O4046">
        <v>0</v>
      </c>
      <c r="P4046" t="s">
        <v>200</v>
      </c>
      <c r="Q4046">
        <v>56871</v>
      </c>
      <c r="R4046" t="s">
        <v>201</v>
      </c>
      <c r="S4046" t="s">
        <v>202</v>
      </c>
      <c r="T4046" t="s">
        <v>203</v>
      </c>
      <c r="U4046" t="s">
        <v>5935</v>
      </c>
      <c r="V4046" t="s">
        <v>5944</v>
      </c>
      <c r="W4046" t="s">
        <v>658</v>
      </c>
    </row>
    <row r="4047" spans="1:23" x14ac:dyDescent="0.25">
      <c r="A4047" s="15">
        <v>43435</v>
      </c>
      <c r="B4047" t="s">
        <v>3824</v>
      </c>
      <c r="C4047" t="s">
        <v>207</v>
      </c>
      <c r="E4047" t="s">
        <v>195</v>
      </c>
      <c r="F4047">
        <v>-2011.11</v>
      </c>
      <c r="G4047">
        <v>2011.11</v>
      </c>
      <c r="H4047" t="s">
        <v>217</v>
      </c>
      <c r="I4047" t="s">
        <v>218</v>
      </c>
      <c r="J4047">
        <v>2011.11</v>
      </c>
      <c r="K4047">
        <v>-2011.11</v>
      </c>
      <c r="L4047" t="s">
        <v>3824</v>
      </c>
      <c r="M4047" t="s">
        <v>198</v>
      </c>
      <c r="N4047" t="s">
        <v>307</v>
      </c>
      <c r="O4047">
        <v>0</v>
      </c>
      <c r="P4047" t="s">
        <v>200</v>
      </c>
      <c r="Q4047">
        <v>56871</v>
      </c>
      <c r="R4047" t="s">
        <v>201</v>
      </c>
      <c r="S4047" t="s">
        <v>202</v>
      </c>
      <c r="T4047" t="s">
        <v>203</v>
      </c>
      <c r="U4047" t="s">
        <v>5935</v>
      </c>
      <c r="V4047" t="s">
        <v>5944</v>
      </c>
      <c r="W4047" t="s">
        <v>658</v>
      </c>
    </row>
    <row r="4048" spans="1:23" x14ac:dyDescent="0.25">
      <c r="A4048" s="15">
        <v>43435</v>
      </c>
      <c r="B4048" t="s">
        <v>3824</v>
      </c>
      <c r="C4048" t="s">
        <v>249</v>
      </c>
      <c r="E4048" t="s">
        <v>195</v>
      </c>
      <c r="F4048">
        <v>-2011.11</v>
      </c>
      <c r="G4048">
        <v>2011.11</v>
      </c>
      <c r="H4048" t="s">
        <v>217</v>
      </c>
      <c r="I4048" t="s">
        <v>218</v>
      </c>
      <c r="J4048">
        <v>2011.11</v>
      </c>
      <c r="K4048">
        <v>-2011.11</v>
      </c>
      <c r="L4048" t="s">
        <v>3824</v>
      </c>
      <c r="M4048" t="s">
        <v>198</v>
      </c>
      <c r="N4048" t="s">
        <v>307</v>
      </c>
      <c r="O4048">
        <v>0</v>
      </c>
      <c r="P4048" t="s">
        <v>200</v>
      </c>
      <c r="Q4048">
        <v>56871</v>
      </c>
      <c r="R4048" t="s">
        <v>201</v>
      </c>
      <c r="S4048" t="s">
        <v>202</v>
      </c>
      <c r="T4048" t="s">
        <v>203</v>
      </c>
      <c r="U4048" t="s">
        <v>5935</v>
      </c>
      <c r="V4048" t="s">
        <v>5944</v>
      </c>
      <c r="W4048" t="s">
        <v>658</v>
      </c>
    </row>
    <row r="4049" spans="1:23" x14ac:dyDescent="0.25">
      <c r="A4049" s="15">
        <v>43435</v>
      </c>
      <c r="B4049" t="s">
        <v>3824</v>
      </c>
      <c r="C4049" t="s">
        <v>222</v>
      </c>
      <c r="E4049" t="s">
        <v>195</v>
      </c>
      <c r="F4049">
        <v>-2011.12</v>
      </c>
      <c r="G4049">
        <v>2011.12</v>
      </c>
      <c r="H4049" t="s">
        <v>217</v>
      </c>
      <c r="I4049" t="s">
        <v>218</v>
      </c>
      <c r="J4049">
        <v>2011.12</v>
      </c>
      <c r="K4049">
        <v>-2011.12</v>
      </c>
      <c r="L4049" t="s">
        <v>3824</v>
      </c>
      <c r="M4049" t="s">
        <v>198</v>
      </c>
      <c r="N4049" t="s">
        <v>307</v>
      </c>
      <c r="O4049">
        <v>0</v>
      </c>
      <c r="P4049" t="s">
        <v>200</v>
      </c>
      <c r="Q4049">
        <v>56871</v>
      </c>
      <c r="R4049" t="s">
        <v>201</v>
      </c>
      <c r="S4049" t="s">
        <v>202</v>
      </c>
      <c r="T4049" t="s">
        <v>203</v>
      </c>
      <c r="U4049" t="s">
        <v>5935</v>
      </c>
      <c r="V4049" t="s">
        <v>5944</v>
      </c>
      <c r="W4049" t="s">
        <v>658</v>
      </c>
    </row>
    <row r="4050" spans="1:23" x14ac:dyDescent="0.25">
      <c r="A4050" s="15">
        <v>43435</v>
      </c>
      <c r="B4050" t="s">
        <v>292</v>
      </c>
      <c r="C4050" t="s">
        <v>208</v>
      </c>
      <c r="E4050" t="s">
        <v>195</v>
      </c>
      <c r="F4050">
        <v>-94.59</v>
      </c>
      <c r="G4050">
        <v>94.59</v>
      </c>
      <c r="H4050" t="s">
        <v>217</v>
      </c>
      <c r="I4050" t="s">
        <v>218</v>
      </c>
      <c r="J4050">
        <v>94.59</v>
      </c>
      <c r="K4050">
        <v>-94.59</v>
      </c>
      <c r="L4050" t="s">
        <v>292</v>
      </c>
      <c r="M4050" t="s">
        <v>198</v>
      </c>
      <c r="N4050" t="s">
        <v>307</v>
      </c>
      <c r="O4050">
        <v>0</v>
      </c>
      <c r="P4050" t="s">
        <v>200</v>
      </c>
      <c r="Q4050">
        <v>56873</v>
      </c>
      <c r="R4050" t="s">
        <v>201</v>
      </c>
      <c r="S4050" t="s">
        <v>202</v>
      </c>
      <c r="T4050" t="s">
        <v>203</v>
      </c>
      <c r="U4050" t="s">
        <v>5935</v>
      </c>
      <c r="V4050" t="s">
        <v>5945</v>
      </c>
      <c r="W4050" t="s">
        <v>658</v>
      </c>
    </row>
    <row r="4051" spans="1:23" x14ac:dyDescent="0.25">
      <c r="A4051" s="15">
        <v>43435</v>
      </c>
      <c r="B4051" t="s">
        <v>292</v>
      </c>
      <c r="C4051" t="s">
        <v>211</v>
      </c>
      <c r="E4051" t="s">
        <v>195</v>
      </c>
      <c r="F4051">
        <v>-23.22</v>
      </c>
      <c r="G4051">
        <v>23.22</v>
      </c>
      <c r="H4051" t="s">
        <v>217</v>
      </c>
      <c r="I4051" t="s">
        <v>218</v>
      </c>
      <c r="J4051">
        <v>23.22</v>
      </c>
      <c r="K4051">
        <v>-23.22</v>
      </c>
      <c r="L4051" t="s">
        <v>292</v>
      </c>
      <c r="M4051" t="s">
        <v>198</v>
      </c>
      <c r="N4051" t="s">
        <v>307</v>
      </c>
      <c r="O4051">
        <v>0</v>
      </c>
      <c r="P4051" t="s">
        <v>200</v>
      </c>
      <c r="Q4051">
        <v>56873</v>
      </c>
      <c r="R4051" t="s">
        <v>201</v>
      </c>
      <c r="S4051" t="s">
        <v>202</v>
      </c>
      <c r="T4051" t="s">
        <v>203</v>
      </c>
      <c r="U4051" t="s">
        <v>5935</v>
      </c>
      <c r="V4051" t="s">
        <v>5945</v>
      </c>
      <c r="W4051" t="s">
        <v>658</v>
      </c>
    </row>
    <row r="4052" spans="1:23" x14ac:dyDescent="0.25">
      <c r="A4052" s="15">
        <v>43435</v>
      </c>
      <c r="B4052" t="s">
        <v>292</v>
      </c>
      <c r="C4052" t="s">
        <v>212</v>
      </c>
      <c r="E4052" t="s">
        <v>195</v>
      </c>
      <c r="F4052">
        <v>-56.75</v>
      </c>
      <c r="G4052">
        <v>56.75</v>
      </c>
      <c r="H4052" t="s">
        <v>217</v>
      </c>
      <c r="I4052" t="s">
        <v>218</v>
      </c>
      <c r="J4052">
        <v>56.75</v>
      </c>
      <c r="K4052">
        <v>-56.75</v>
      </c>
      <c r="L4052" t="s">
        <v>292</v>
      </c>
      <c r="M4052" t="s">
        <v>198</v>
      </c>
      <c r="N4052" t="s">
        <v>307</v>
      </c>
      <c r="O4052">
        <v>0</v>
      </c>
      <c r="P4052" t="s">
        <v>200</v>
      </c>
      <c r="Q4052">
        <v>56873</v>
      </c>
      <c r="R4052" t="s">
        <v>201</v>
      </c>
      <c r="S4052" t="s">
        <v>202</v>
      </c>
      <c r="T4052" t="s">
        <v>203</v>
      </c>
      <c r="U4052" t="s">
        <v>5935</v>
      </c>
      <c r="V4052" t="s">
        <v>5945</v>
      </c>
      <c r="W4052" t="s">
        <v>658</v>
      </c>
    </row>
    <row r="4053" spans="1:23" x14ac:dyDescent="0.25">
      <c r="A4053" s="15">
        <v>43435</v>
      </c>
      <c r="B4053" t="s">
        <v>292</v>
      </c>
      <c r="C4053" t="s">
        <v>194</v>
      </c>
      <c r="E4053" t="s">
        <v>195</v>
      </c>
      <c r="F4053">
        <v>-269.45</v>
      </c>
      <c r="G4053">
        <v>269.45</v>
      </c>
      <c r="H4053" t="s">
        <v>217</v>
      </c>
      <c r="I4053" t="s">
        <v>218</v>
      </c>
      <c r="J4053">
        <v>269.45</v>
      </c>
      <c r="K4053">
        <v>-269.45</v>
      </c>
      <c r="L4053" t="s">
        <v>292</v>
      </c>
      <c r="M4053" t="s">
        <v>198</v>
      </c>
      <c r="N4053" t="s">
        <v>307</v>
      </c>
      <c r="O4053">
        <v>0</v>
      </c>
      <c r="P4053" t="s">
        <v>200</v>
      </c>
      <c r="Q4053">
        <v>56873</v>
      </c>
      <c r="R4053" t="s">
        <v>201</v>
      </c>
      <c r="S4053" t="s">
        <v>202</v>
      </c>
      <c r="T4053" t="s">
        <v>203</v>
      </c>
      <c r="U4053" t="s">
        <v>5935</v>
      </c>
      <c r="V4053" t="s">
        <v>5945</v>
      </c>
      <c r="W4053" t="s">
        <v>658</v>
      </c>
    </row>
    <row r="4054" spans="1:23" x14ac:dyDescent="0.25">
      <c r="A4054" s="15">
        <v>43435</v>
      </c>
      <c r="B4054" t="s">
        <v>292</v>
      </c>
      <c r="C4054" t="s">
        <v>207</v>
      </c>
      <c r="E4054" t="s">
        <v>195</v>
      </c>
      <c r="F4054">
        <v>-108.9</v>
      </c>
      <c r="G4054">
        <v>108.9</v>
      </c>
      <c r="H4054" t="s">
        <v>217</v>
      </c>
      <c r="I4054" t="s">
        <v>218</v>
      </c>
      <c r="J4054">
        <v>108.9</v>
      </c>
      <c r="K4054">
        <v>-108.9</v>
      </c>
      <c r="L4054" t="s">
        <v>292</v>
      </c>
      <c r="M4054" t="s">
        <v>198</v>
      </c>
      <c r="N4054" t="s">
        <v>307</v>
      </c>
      <c r="O4054">
        <v>0</v>
      </c>
      <c r="P4054" t="s">
        <v>200</v>
      </c>
      <c r="Q4054">
        <v>56873</v>
      </c>
      <c r="R4054" t="s">
        <v>201</v>
      </c>
      <c r="S4054" t="s">
        <v>202</v>
      </c>
      <c r="T4054" t="s">
        <v>203</v>
      </c>
      <c r="U4054" t="s">
        <v>5935</v>
      </c>
      <c r="V4054" t="s">
        <v>5945</v>
      </c>
      <c r="W4054" t="s">
        <v>658</v>
      </c>
    </row>
    <row r="4055" spans="1:23" x14ac:dyDescent="0.25">
      <c r="A4055" s="15">
        <v>43435</v>
      </c>
      <c r="B4055" t="s">
        <v>292</v>
      </c>
      <c r="C4055" t="s">
        <v>249</v>
      </c>
      <c r="E4055" t="s">
        <v>195</v>
      </c>
      <c r="F4055">
        <v>-22</v>
      </c>
      <c r="G4055">
        <v>22</v>
      </c>
      <c r="H4055" t="s">
        <v>217</v>
      </c>
      <c r="I4055" t="s">
        <v>218</v>
      </c>
      <c r="J4055">
        <v>22</v>
      </c>
      <c r="K4055">
        <v>-22</v>
      </c>
      <c r="L4055" t="s">
        <v>292</v>
      </c>
      <c r="M4055" t="s">
        <v>198</v>
      </c>
      <c r="N4055" t="s">
        <v>307</v>
      </c>
      <c r="O4055">
        <v>0</v>
      </c>
      <c r="P4055" t="s">
        <v>200</v>
      </c>
      <c r="Q4055">
        <v>56873</v>
      </c>
      <c r="R4055" t="s">
        <v>201</v>
      </c>
      <c r="S4055" t="s">
        <v>202</v>
      </c>
      <c r="T4055" t="s">
        <v>203</v>
      </c>
      <c r="U4055" t="s">
        <v>5935</v>
      </c>
      <c r="V4055" t="s">
        <v>5945</v>
      </c>
      <c r="W4055" t="s">
        <v>658</v>
      </c>
    </row>
    <row r="4056" spans="1:23" x14ac:dyDescent="0.25">
      <c r="A4056" s="15">
        <v>43435</v>
      </c>
      <c r="B4056" t="s">
        <v>213</v>
      </c>
      <c r="C4056" t="s">
        <v>194</v>
      </c>
      <c r="E4056" t="s">
        <v>195</v>
      </c>
      <c r="F4056">
        <v>-33.71</v>
      </c>
      <c r="G4056">
        <v>33.71</v>
      </c>
      <c r="H4056" t="s">
        <v>217</v>
      </c>
      <c r="I4056" t="s">
        <v>218</v>
      </c>
      <c r="J4056">
        <v>33.71</v>
      </c>
      <c r="K4056">
        <v>-33.71</v>
      </c>
      <c r="L4056" t="s">
        <v>213</v>
      </c>
      <c r="M4056" t="s">
        <v>198</v>
      </c>
      <c r="N4056" t="s">
        <v>307</v>
      </c>
      <c r="O4056">
        <v>0</v>
      </c>
      <c r="P4056" t="s">
        <v>200</v>
      </c>
      <c r="Q4056">
        <v>56872</v>
      </c>
      <c r="R4056" t="s">
        <v>201</v>
      </c>
      <c r="S4056" t="s">
        <v>202</v>
      </c>
      <c r="T4056" t="s">
        <v>203</v>
      </c>
      <c r="U4056" t="s">
        <v>5935</v>
      </c>
      <c r="V4056" t="s">
        <v>5946</v>
      </c>
      <c r="W4056" t="s">
        <v>658</v>
      </c>
    </row>
    <row r="4057" spans="1:23" x14ac:dyDescent="0.25">
      <c r="A4057" s="15">
        <v>43435</v>
      </c>
      <c r="B4057" t="s">
        <v>325</v>
      </c>
      <c r="C4057" t="s">
        <v>249</v>
      </c>
      <c r="E4057" t="s">
        <v>195</v>
      </c>
      <c r="F4057">
        <v>-1.44</v>
      </c>
      <c r="G4057">
        <v>1.44</v>
      </c>
      <c r="H4057" t="s">
        <v>217</v>
      </c>
      <c r="I4057" t="s">
        <v>218</v>
      </c>
      <c r="J4057">
        <v>1.44</v>
      </c>
      <c r="K4057">
        <v>-1.44</v>
      </c>
      <c r="L4057" t="s">
        <v>325</v>
      </c>
      <c r="M4057" t="s">
        <v>198</v>
      </c>
      <c r="N4057" t="s">
        <v>307</v>
      </c>
      <c r="O4057">
        <v>0</v>
      </c>
      <c r="P4057" t="s">
        <v>200</v>
      </c>
      <c r="Q4057">
        <v>56874</v>
      </c>
      <c r="R4057" t="s">
        <v>201</v>
      </c>
      <c r="S4057" t="s">
        <v>202</v>
      </c>
      <c r="T4057" t="s">
        <v>203</v>
      </c>
      <c r="U4057" t="s">
        <v>5935</v>
      </c>
      <c r="V4057" t="s">
        <v>5947</v>
      </c>
      <c r="W4057" t="s">
        <v>658</v>
      </c>
    </row>
    <row r="4058" spans="1:23" x14ac:dyDescent="0.25">
      <c r="A4058" s="15">
        <v>43435</v>
      </c>
      <c r="B4058" t="s">
        <v>325</v>
      </c>
      <c r="C4058" t="s">
        <v>222</v>
      </c>
      <c r="E4058" t="s">
        <v>195</v>
      </c>
      <c r="F4058">
        <v>-8.48</v>
      </c>
      <c r="G4058">
        <v>8.48</v>
      </c>
      <c r="H4058" t="s">
        <v>217</v>
      </c>
      <c r="I4058" t="s">
        <v>218</v>
      </c>
      <c r="J4058">
        <v>8.48</v>
      </c>
      <c r="K4058">
        <v>-8.48</v>
      </c>
      <c r="L4058" t="s">
        <v>325</v>
      </c>
      <c r="M4058" t="s">
        <v>198</v>
      </c>
      <c r="N4058" t="s">
        <v>307</v>
      </c>
      <c r="O4058">
        <v>0</v>
      </c>
      <c r="P4058" t="s">
        <v>200</v>
      </c>
      <c r="Q4058">
        <v>56874</v>
      </c>
      <c r="R4058" t="s">
        <v>201</v>
      </c>
      <c r="S4058" t="s">
        <v>202</v>
      </c>
      <c r="T4058" t="s">
        <v>203</v>
      </c>
      <c r="U4058" t="s">
        <v>5935</v>
      </c>
      <c r="V4058" t="s">
        <v>5947</v>
      </c>
      <c r="W4058" t="s">
        <v>658</v>
      </c>
    </row>
    <row r="4059" spans="1:23" x14ac:dyDescent="0.25">
      <c r="A4059" s="15">
        <v>43435</v>
      </c>
      <c r="B4059" t="s">
        <v>325</v>
      </c>
      <c r="C4059" t="s">
        <v>207</v>
      </c>
      <c r="E4059" t="s">
        <v>195</v>
      </c>
      <c r="F4059">
        <v>-9</v>
      </c>
      <c r="G4059">
        <v>9</v>
      </c>
      <c r="H4059" t="s">
        <v>217</v>
      </c>
      <c r="I4059" t="s">
        <v>218</v>
      </c>
      <c r="J4059">
        <v>9</v>
      </c>
      <c r="K4059">
        <v>-9</v>
      </c>
      <c r="L4059" t="s">
        <v>325</v>
      </c>
      <c r="M4059" t="s">
        <v>198</v>
      </c>
      <c r="N4059" t="s">
        <v>307</v>
      </c>
      <c r="O4059">
        <v>0</v>
      </c>
      <c r="P4059" t="s">
        <v>200</v>
      </c>
      <c r="Q4059">
        <v>56874</v>
      </c>
      <c r="R4059" t="s">
        <v>201</v>
      </c>
      <c r="S4059" t="s">
        <v>202</v>
      </c>
      <c r="T4059" t="s">
        <v>203</v>
      </c>
      <c r="U4059" t="s">
        <v>5935</v>
      </c>
      <c r="V4059" t="s">
        <v>5947</v>
      </c>
      <c r="W4059" t="s">
        <v>658</v>
      </c>
    </row>
    <row r="4060" spans="1:23" x14ac:dyDescent="0.25">
      <c r="A4060" s="15">
        <v>43435</v>
      </c>
      <c r="B4060" t="s">
        <v>262</v>
      </c>
      <c r="C4060" t="s">
        <v>208</v>
      </c>
      <c r="E4060" t="s">
        <v>195</v>
      </c>
      <c r="F4060">
        <v>-23.4</v>
      </c>
      <c r="G4060">
        <v>23.4</v>
      </c>
      <c r="H4060" t="s">
        <v>217</v>
      </c>
      <c r="I4060" t="s">
        <v>218</v>
      </c>
      <c r="J4060">
        <v>23.4</v>
      </c>
      <c r="K4060">
        <v>-23.4</v>
      </c>
      <c r="L4060" t="s">
        <v>262</v>
      </c>
      <c r="M4060" t="s">
        <v>198</v>
      </c>
      <c r="N4060" t="s">
        <v>307</v>
      </c>
      <c r="O4060">
        <v>0</v>
      </c>
      <c r="P4060" t="s">
        <v>200</v>
      </c>
      <c r="Q4060">
        <v>56875</v>
      </c>
      <c r="R4060" t="s">
        <v>201</v>
      </c>
      <c r="S4060" t="s">
        <v>202</v>
      </c>
      <c r="T4060" t="s">
        <v>203</v>
      </c>
      <c r="U4060" t="s">
        <v>5935</v>
      </c>
      <c r="V4060" t="s">
        <v>5948</v>
      </c>
      <c r="W4060" t="s">
        <v>658</v>
      </c>
    </row>
    <row r="4061" spans="1:23" x14ac:dyDescent="0.25">
      <c r="A4061" s="15">
        <v>43435</v>
      </c>
      <c r="B4061" t="s">
        <v>262</v>
      </c>
      <c r="C4061" t="s">
        <v>212</v>
      </c>
      <c r="E4061" t="s">
        <v>195</v>
      </c>
      <c r="F4061">
        <v>-22.08</v>
      </c>
      <c r="G4061">
        <v>22.08</v>
      </c>
      <c r="H4061" t="s">
        <v>217</v>
      </c>
      <c r="I4061" t="s">
        <v>218</v>
      </c>
      <c r="J4061">
        <v>22.08</v>
      </c>
      <c r="K4061">
        <v>-22.08</v>
      </c>
      <c r="L4061" t="s">
        <v>262</v>
      </c>
      <c r="M4061" t="s">
        <v>198</v>
      </c>
      <c r="N4061" t="s">
        <v>307</v>
      </c>
      <c r="O4061">
        <v>0</v>
      </c>
      <c r="P4061" t="s">
        <v>200</v>
      </c>
      <c r="Q4061">
        <v>56875</v>
      </c>
      <c r="R4061" t="s">
        <v>201</v>
      </c>
      <c r="S4061" t="s">
        <v>202</v>
      </c>
      <c r="T4061" t="s">
        <v>203</v>
      </c>
      <c r="U4061" t="s">
        <v>5935</v>
      </c>
      <c r="V4061" t="s">
        <v>5948</v>
      </c>
      <c r="W4061" t="s">
        <v>658</v>
      </c>
    </row>
    <row r="4062" spans="1:23" x14ac:dyDescent="0.25">
      <c r="A4062" s="15">
        <v>43435</v>
      </c>
      <c r="B4062" t="s">
        <v>262</v>
      </c>
      <c r="C4062" t="s">
        <v>194</v>
      </c>
      <c r="E4062" t="s">
        <v>195</v>
      </c>
      <c r="F4062">
        <v>-52.15</v>
      </c>
      <c r="G4062">
        <v>52.15</v>
      </c>
      <c r="H4062" t="s">
        <v>217</v>
      </c>
      <c r="I4062" t="s">
        <v>218</v>
      </c>
      <c r="J4062">
        <v>52.15</v>
      </c>
      <c r="K4062">
        <v>-52.15</v>
      </c>
      <c r="L4062" t="s">
        <v>262</v>
      </c>
      <c r="M4062" t="s">
        <v>198</v>
      </c>
      <c r="N4062" t="s">
        <v>307</v>
      </c>
      <c r="O4062">
        <v>0</v>
      </c>
      <c r="P4062" t="s">
        <v>200</v>
      </c>
      <c r="Q4062">
        <v>56875</v>
      </c>
      <c r="R4062" t="s">
        <v>201</v>
      </c>
      <c r="S4062" t="s">
        <v>202</v>
      </c>
      <c r="T4062" t="s">
        <v>203</v>
      </c>
      <c r="U4062" t="s">
        <v>5935</v>
      </c>
      <c r="V4062" t="s">
        <v>5948</v>
      </c>
      <c r="W4062" t="s">
        <v>658</v>
      </c>
    </row>
    <row r="4063" spans="1:23" x14ac:dyDescent="0.25">
      <c r="A4063" s="15">
        <v>43435</v>
      </c>
      <c r="B4063" t="s">
        <v>262</v>
      </c>
      <c r="C4063" t="s">
        <v>207</v>
      </c>
      <c r="E4063" t="s">
        <v>195</v>
      </c>
      <c r="F4063">
        <v>-5.83</v>
      </c>
      <c r="G4063">
        <v>5.83</v>
      </c>
      <c r="H4063" t="s">
        <v>217</v>
      </c>
      <c r="I4063" t="s">
        <v>218</v>
      </c>
      <c r="J4063">
        <v>5.83</v>
      </c>
      <c r="K4063">
        <v>-5.83</v>
      </c>
      <c r="L4063" t="s">
        <v>262</v>
      </c>
      <c r="M4063" t="s">
        <v>198</v>
      </c>
      <c r="N4063" t="s">
        <v>307</v>
      </c>
      <c r="O4063">
        <v>0</v>
      </c>
      <c r="P4063" t="s">
        <v>200</v>
      </c>
      <c r="Q4063">
        <v>56875</v>
      </c>
      <c r="R4063" t="s">
        <v>201</v>
      </c>
      <c r="S4063" t="s">
        <v>202</v>
      </c>
      <c r="T4063" t="s">
        <v>203</v>
      </c>
      <c r="U4063" t="s">
        <v>5935</v>
      </c>
      <c r="V4063" t="s">
        <v>5948</v>
      </c>
      <c r="W4063" t="s">
        <v>658</v>
      </c>
    </row>
    <row r="4064" spans="1:23" x14ac:dyDescent="0.25">
      <c r="A4064" s="15">
        <v>43435</v>
      </c>
      <c r="B4064" t="s">
        <v>213</v>
      </c>
      <c r="C4064" t="s">
        <v>207</v>
      </c>
      <c r="E4064" t="s">
        <v>195</v>
      </c>
      <c r="F4064">
        <v>-33.71</v>
      </c>
      <c r="G4064">
        <v>33.71</v>
      </c>
      <c r="H4064" t="s">
        <v>217</v>
      </c>
      <c r="I4064" t="s">
        <v>218</v>
      </c>
      <c r="J4064">
        <v>33.71</v>
      </c>
      <c r="K4064">
        <v>-33.71</v>
      </c>
      <c r="L4064" t="s">
        <v>213</v>
      </c>
      <c r="M4064" t="s">
        <v>198</v>
      </c>
      <c r="N4064" t="s">
        <v>307</v>
      </c>
      <c r="O4064">
        <v>0</v>
      </c>
      <c r="P4064" t="s">
        <v>200</v>
      </c>
      <c r="Q4064">
        <v>56872</v>
      </c>
      <c r="R4064" t="s">
        <v>201</v>
      </c>
      <c r="S4064" t="s">
        <v>202</v>
      </c>
      <c r="T4064" t="s">
        <v>203</v>
      </c>
      <c r="U4064" t="s">
        <v>5935</v>
      </c>
      <c r="V4064" t="s">
        <v>5946</v>
      </c>
      <c r="W4064" t="s">
        <v>658</v>
      </c>
    </row>
    <row r="4065" spans="1:23" x14ac:dyDescent="0.25">
      <c r="A4065" s="15">
        <v>43435</v>
      </c>
      <c r="B4065" t="s">
        <v>1237</v>
      </c>
      <c r="C4065" t="s">
        <v>211</v>
      </c>
      <c r="E4065" t="s">
        <v>195</v>
      </c>
      <c r="F4065">
        <v>27.85</v>
      </c>
      <c r="G4065">
        <v>27.85</v>
      </c>
      <c r="H4065" t="s">
        <v>196</v>
      </c>
      <c r="I4065" t="s">
        <v>197</v>
      </c>
      <c r="J4065">
        <v>27.85</v>
      </c>
      <c r="K4065">
        <v>27.85</v>
      </c>
      <c r="L4065" t="s">
        <v>1237</v>
      </c>
      <c r="M4065" t="s">
        <v>198</v>
      </c>
      <c r="N4065" t="s">
        <v>307</v>
      </c>
      <c r="O4065">
        <v>0</v>
      </c>
      <c r="P4065" t="s">
        <v>200</v>
      </c>
      <c r="Q4065">
        <v>56854</v>
      </c>
      <c r="R4065" t="s">
        <v>201</v>
      </c>
      <c r="S4065" t="s">
        <v>202</v>
      </c>
      <c r="T4065" t="s">
        <v>203</v>
      </c>
      <c r="U4065" t="s">
        <v>5924</v>
      </c>
      <c r="V4065" t="s">
        <v>5929</v>
      </c>
      <c r="W4065" t="s">
        <v>658</v>
      </c>
    </row>
    <row r="4066" spans="1:23" x14ac:dyDescent="0.25">
      <c r="A4066" s="15">
        <v>43435</v>
      </c>
      <c r="B4066" t="s">
        <v>1237</v>
      </c>
      <c r="C4066" t="s">
        <v>212</v>
      </c>
      <c r="E4066" t="s">
        <v>195</v>
      </c>
      <c r="F4066">
        <v>27.85</v>
      </c>
      <c r="G4066">
        <v>27.85</v>
      </c>
      <c r="H4066" t="s">
        <v>196</v>
      </c>
      <c r="I4066" t="s">
        <v>197</v>
      </c>
      <c r="J4066">
        <v>27.85</v>
      </c>
      <c r="K4066">
        <v>27.85</v>
      </c>
      <c r="L4066" t="s">
        <v>1237</v>
      </c>
      <c r="M4066" t="s">
        <v>198</v>
      </c>
      <c r="N4066" t="s">
        <v>307</v>
      </c>
      <c r="O4066">
        <v>0</v>
      </c>
      <c r="P4066" t="s">
        <v>200</v>
      </c>
      <c r="Q4066">
        <v>56854</v>
      </c>
      <c r="R4066" t="s">
        <v>201</v>
      </c>
      <c r="S4066" t="s">
        <v>202</v>
      </c>
      <c r="T4066" t="s">
        <v>203</v>
      </c>
      <c r="U4066" t="s">
        <v>5924</v>
      </c>
      <c r="V4066" t="s">
        <v>5929</v>
      </c>
      <c r="W4066" t="s">
        <v>658</v>
      </c>
    </row>
    <row r="4067" spans="1:23" x14ac:dyDescent="0.25">
      <c r="A4067" s="15">
        <v>43435</v>
      </c>
      <c r="B4067" t="s">
        <v>1237</v>
      </c>
      <c r="C4067" t="s">
        <v>194</v>
      </c>
      <c r="E4067" t="s">
        <v>195</v>
      </c>
      <c r="F4067">
        <v>27.85</v>
      </c>
      <c r="G4067">
        <v>27.85</v>
      </c>
      <c r="H4067" t="s">
        <v>196</v>
      </c>
      <c r="I4067" t="s">
        <v>197</v>
      </c>
      <c r="J4067">
        <v>27.85</v>
      </c>
      <c r="K4067">
        <v>27.85</v>
      </c>
      <c r="L4067" t="s">
        <v>1237</v>
      </c>
      <c r="M4067" t="s">
        <v>198</v>
      </c>
      <c r="N4067" t="s">
        <v>307</v>
      </c>
      <c r="O4067">
        <v>0</v>
      </c>
      <c r="P4067" t="s">
        <v>200</v>
      </c>
      <c r="Q4067">
        <v>56854</v>
      </c>
      <c r="R4067" t="s">
        <v>201</v>
      </c>
      <c r="S4067" t="s">
        <v>202</v>
      </c>
      <c r="T4067" t="s">
        <v>203</v>
      </c>
      <c r="U4067" t="s">
        <v>5924</v>
      </c>
      <c r="V4067" t="s">
        <v>5929</v>
      </c>
      <c r="W4067" t="s">
        <v>658</v>
      </c>
    </row>
    <row r="4068" spans="1:23" x14ac:dyDescent="0.25">
      <c r="A4068" s="15">
        <v>43435</v>
      </c>
      <c r="B4068" t="s">
        <v>1237</v>
      </c>
      <c r="C4068" t="s">
        <v>207</v>
      </c>
      <c r="E4068" t="s">
        <v>195</v>
      </c>
      <c r="F4068">
        <v>27.85</v>
      </c>
      <c r="G4068">
        <v>27.85</v>
      </c>
      <c r="H4068" t="s">
        <v>196</v>
      </c>
      <c r="I4068" t="s">
        <v>197</v>
      </c>
      <c r="J4068">
        <v>27.85</v>
      </c>
      <c r="K4068">
        <v>27.85</v>
      </c>
      <c r="L4068" t="s">
        <v>1237</v>
      </c>
      <c r="M4068" t="s">
        <v>198</v>
      </c>
      <c r="N4068" t="s">
        <v>307</v>
      </c>
      <c r="O4068">
        <v>0</v>
      </c>
      <c r="P4068" t="s">
        <v>200</v>
      </c>
      <c r="Q4068">
        <v>56854</v>
      </c>
      <c r="R4068" t="s">
        <v>201</v>
      </c>
      <c r="S4068" t="s">
        <v>202</v>
      </c>
      <c r="T4068" t="s">
        <v>203</v>
      </c>
      <c r="U4068" t="s">
        <v>5924</v>
      </c>
      <c r="V4068" t="s">
        <v>5929</v>
      </c>
      <c r="W4068" t="s">
        <v>658</v>
      </c>
    </row>
    <row r="4069" spans="1:23" x14ac:dyDescent="0.25">
      <c r="A4069" s="15">
        <v>43435</v>
      </c>
      <c r="B4069" t="s">
        <v>1237</v>
      </c>
      <c r="C4069" t="s">
        <v>249</v>
      </c>
      <c r="E4069" t="s">
        <v>195</v>
      </c>
      <c r="F4069">
        <v>27.85</v>
      </c>
      <c r="G4069">
        <v>27.85</v>
      </c>
      <c r="H4069" t="s">
        <v>196</v>
      </c>
      <c r="I4069" t="s">
        <v>197</v>
      </c>
      <c r="J4069">
        <v>27.85</v>
      </c>
      <c r="K4069">
        <v>27.85</v>
      </c>
      <c r="L4069" t="s">
        <v>1237</v>
      </c>
      <c r="M4069" t="s">
        <v>198</v>
      </c>
      <c r="N4069" t="s">
        <v>307</v>
      </c>
      <c r="O4069">
        <v>0</v>
      </c>
      <c r="P4069" t="s">
        <v>200</v>
      </c>
      <c r="Q4069">
        <v>56854</v>
      </c>
      <c r="R4069" t="s">
        <v>201</v>
      </c>
      <c r="S4069" t="s">
        <v>202</v>
      </c>
      <c r="T4069" t="s">
        <v>203</v>
      </c>
      <c r="U4069" t="s">
        <v>5924</v>
      </c>
      <c r="V4069" t="s">
        <v>5929</v>
      </c>
      <c r="W4069" t="s">
        <v>658</v>
      </c>
    </row>
    <row r="4070" spans="1:23" x14ac:dyDescent="0.25">
      <c r="A4070" s="15">
        <v>43435</v>
      </c>
      <c r="B4070" t="s">
        <v>1237</v>
      </c>
      <c r="C4070" t="s">
        <v>222</v>
      </c>
      <c r="E4070" t="s">
        <v>195</v>
      </c>
      <c r="F4070">
        <v>27.87</v>
      </c>
      <c r="G4070">
        <v>27.87</v>
      </c>
      <c r="H4070" t="s">
        <v>196</v>
      </c>
      <c r="I4070" t="s">
        <v>197</v>
      </c>
      <c r="J4070">
        <v>27.87</v>
      </c>
      <c r="K4070">
        <v>27.87</v>
      </c>
      <c r="L4070" t="s">
        <v>1237</v>
      </c>
      <c r="M4070" t="s">
        <v>198</v>
      </c>
      <c r="N4070" t="s">
        <v>307</v>
      </c>
      <c r="O4070">
        <v>0</v>
      </c>
      <c r="P4070" t="s">
        <v>200</v>
      </c>
      <c r="Q4070">
        <v>56854</v>
      </c>
      <c r="R4070" t="s">
        <v>201</v>
      </c>
      <c r="S4070" t="s">
        <v>202</v>
      </c>
      <c r="T4070" t="s">
        <v>203</v>
      </c>
      <c r="U4070" t="s">
        <v>5924</v>
      </c>
      <c r="V4070" t="s">
        <v>5929</v>
      </c>
      <c r="W4070" t="s">
        <v>658</v>
      </c>
    </row>
    <row r="4071" spans="1:23" x14ac:dyDescent="0.25">
      <c r="A4071" s="15">
        <v>43435</v>
      </c>
      <c r="B4071" t="s">
        <v>193</v>
      </c>
      <c r="C4071" t="s">
        <v>212</v>
      </c>
      <c r="E4071" t="s">
        <v>195</v>
      </c>
      <c r="F4071">
        <v>313.39</v>
      </c>
      <c r="G4071">
        <v>313.39</v>
      </c>
      <c r="H4071" t="s">
        <v>196</v>
      </c>
      <c r="I4071" t="s">
        <v>197</v>
      </c>
      <c r="J4071">
        <v>313.39</v>
      </c>
      <c r="K4071">
        <v>313.39</v>
      </c>
      <c r="L4071" t="s">
        <v>193</v>
      </c>
      <c r="M4071" t="s">
        <v>198</v>
      </c>
      <c r="N4071" t="s">
        <v>199</v>
      </c>
      <c r="O4071">
        <v>0</v>
      </c>
      <c r="P4071" t="s">
        <v>200</v>
      </c>
      <c r="Q4071">
        <v>57968</v>
      </c>
      <c r="R4071" t="s">
        <v>201</v>
      </c>
      <c r="S4071" t="s">
        <v>202</v>
      </c>
      <c r="T4071" t="s">
        <v>203</v>
      </c>
      <c r="U4071" t="s">
        <v>5949</v>
      </c>
      <c r="V4071" t="s">
        <v>5950</v>
      </c>
      <c r="W4071" t="s">
        <v>658</v>
      </c>
    </row>
    <row r="4072" spans="1:23" x14ac:dyDescent="0.25">
      <c r="A4072" s="15">
        <v>43435</v>
      </c>
      <c r="B4072" t="s">
        <v>193</v>
      </c>
      <c r="C4072" t="s">
        <v>211</v>
      </c>
      <c r="E4072" t="s">
        <v>195</v>
      </c>
      <c r="F4072">
        <v>313.38</v>
      </c>
      <c r="G4072">
        <v>313.38</v>
      </c>
      <c r="H4072" t="s">
        <v>196</v>
      </c>
      <c r="I4072" t="s">
        <v>197</v>
      </c>
      <c r="J4072">
        <v>313.38</v>
      </c>
      <c r="K4072">
        <v>313.38</v>
      </c>
      <c r="L4072" t="s">
        <v>193</v>
      </c>
      <c r="M4072" t="s">
        <v>198</v>
      </c>
      <c r="N4072" t="s">
        <v>199</v>
      </c>
      <c r="O4072">
        <v>0</v>
      </c>
      <c r="P4072" t="s">
        <v>200</v>
      </c>
      <c r="Q4072">
        <v>57968</v>
      </c>
      <c r="R4072" t="s">
        <v>201</v>
      </c>
      <c r="S4072" t="s">
        <v>202</v>
      </c>
      <c r="T4072" t="s">
        <v>203</v>
      </c>
      <c r="U4072" t="s">
        <v>5949</v>
      </c>
      <c r="V4072" t="s">
        <v>5950</v>
      </c>
      <c r="W4072" t="s">
        <v>658</v>
      </c>
    </row>
    <row r="4073" spans="1:23" x14ac:dyDescent="0.25">
      <c r="A4073" s="15">
        <v>43435</v>
      </c>
      <c r="B4073" t="s">
        <v>193</v>
      </c>
      <c r="C4073" t="s">
        <v>208</v>
      </c>
      <c r="E4073" t="s">
        <v>195</v>
      </c>
      <c r="F4073">
        <v>313.39</v>
      </c>
      <c r="G4073">
        <v>313.39</v>
      </c>
      <c r="H4073" t="s">
        <v>196</v>
      </c>
      <c r="I4073" t="s">
        <v>197</v>
      </c>
      <c r="J4073">
        <v>313.39</v>
      </c>
      <c r="K4073">
        <v>313.39</v>
      </c>
      <c r="L4073" t="s">
        <v>193</v>
      </c>
      <c r="M4073" t="s">
        <v>198</v>
      </c>
      <c r="N4073" t="s">
        <v>199</v>
      </c>
      <c r="O4073">
        <v>0</v>
      </c>
      <c r="P4073" t="s">
        <v>200</v>
      </c>
      <c r="Q4073">
        <v>57968</v>
      </c>
      <c r="R4073" t="s">
        <v>201</v>
      </c>
      <c r="S4073" t="s">
        <v>202</v>
      </c>
      <c r="T4073" t="s">
        <v>203</v>
      </c>
      <c r="U4073" t="s">
        <v>5949</v>
      </c>
      <c r="V4073" t="s">
        <v>5950</v>
      </c>
      <c r="W4073" t="s">
        <v>658</v>
      </c>
    </row>
    <row r="4074" spans="1:23" x14ac:dyDescent="0.25">
      <c r="A4074" s="15">
        <v>43435</v>
      </c>
      <c r="B4074" t="s">
        <v>193</v>
      </c>
      <c r="C4074" t="s">
        <v>194</v>
      </c>
      <c r="E4074" t="s">
        <v>195</v>
      </c>
      <c r="F4074">
        <v>420.05</v>
      </c>
      <c r="G4074">
        <v>420.05</v>
      </c>
      <c r="H4074" t="s">
        <v>196</v>
      </c>
      <c r="I4074" t="s">
        <v>197</v>
      </c>
      <c r="J4074">
        <v>420.05</v>
      </c>
      <c r="K4074">
        <v>420.05</v>
      </c>
      <c r="L4074" t="s">
        <v>193</v>
      </c>
      <c r="M4074" t="s">
        <v>198</v>
      </c>
      <c r="N4074" t="s">
        <v>199</v>
      </c>
      <c r="O4074">
        <v>0</v>
      </c>
      <c r="P4074" t="s">
        <v>200</v>
      </c>
      <c r="Q4074">
        <v>57969</v>
      </c>
      <c r="R4074" t="s">
        <v>201</v>
      </c>
      <c r="S4074" t="s">
        <v>202</v>
      </c>
      <c r="T4074" t="s">
        <v>203</v>
      </c>
      <c r="U4074" t="s">
        <v>5951</v>
      </c>
      <c r="V4074" t="s">
        <v>5952</v>
      </c>
      <c r="W4074" t="s">
        <v>658</v>
      </c>
    </row>
    <row r="4075" spans="1:23" x14ac:dyDescent="0.25">
      <c r="A4075" s="15">
        <v>43435</v>
      </c>
      <c r="B4075" t="s">
        <v>193</v>
      </c>
      <c r="C4075" t="s">
        <v>207</v>
      </c>
      <c r="E4075" t="s">
        <v>195</v>
      </c>
      <c r="F4075">
        <v>420.04</v>
      </c>
      <c r="G4075">
        <v>420.04</v>
      </c>
      <c r="H4075" t="s">
        <v>196</v>
      </c>
      <c r="I4075" t="s">
        <v>197</v>
      </c>
      <c r="J4075">
        <v>420.04</v>
      </c>
      <c r="K4075">
        <v>420.04</v>
      </c>
      <c r="L4075" t="s">
        <v>193</v>
      </c>
      <c r="M4075" t="s">
        <v>198</v>
      </c>
      <c r="N4075" t="s">
        <v>199</v>
      </c>
      <c r="O4075">
        <v>0</v>
      </c>
      <c r="P4075" t="s">
        <v>200</v>
      </c>
      <c r="Q4075">
        <v>57969</v>
      </c>
      <c r="R4075" t="s">
        <v>201</v>
      </c>
      <c r="S4075" t="s">
        <v>202</v>
      </c>
      <c r="T4075" t="s">
        <v>203</v>
      </c>
      <c r="U4075" t="s">
        <v>5951</v>
      </c>
      <c r="V4075" t="s">
        <v>5952</v>
      </c>
      <c r="W4075" t="s">
        <v>658</v>
      </c>
    </row>
    <row r="4076" spans="1:23" x14ac:dyDescent="0.25">
      <c r="A4076" s="15">
        <v>43435</v>
      </c>
      <c r="B4076" t="s">
        <v>1535</v>
      </c>
      <c r="C4076" t="s">
        <v>208</v>
      </c>
      <c r="E4076" t="s">
        <v>195</v>
      </c>
      <c r="F4076">
        <v>530</v>
      </c>
      <c r="G4076">
        <v>530</v>
      </c>
      <c r="H4076" t="s">
        <v>196</v>
      </c>
      <c r="I4076" t="s">
        <v>197</v>
      </c>
      <c r="J4076">
        <v>530</v>
      </c>
      <c r="K4076">
        <v>530</v>
      </c>
      <c r="L4076" t="s">
        <v>1535</v>
      </c>
      <c r="M4076" t="s">
        <v>198</v>
      </c>
      <c r="N4076" t="s">
        <v>199</v>
      </c>
      <c r="O4076">
        <v>0</v>
      </c>
      <c r="P4076" t="s">
        <v>200</v>
      </c>
      <c r="Q4076">
        <v>58048</v>
      </c>
      <c r="R4076" t="s">
        <v>201</v>
      </c>
      <c r="S4076" t="s">
        <v>202</v>
      </c>
      <c r="T4076" t="s">
        <v>203</v>
      </c>
      <c r="U4076" t="s">
        <v>5953</v>
      </c>
      <c r="V4076" t="s">
        <v>5954</v>
      </c>
      <c r="W4076" t="s">
        <v>658</v>
      </c>
    </row>
    <row r="4077" spans="1:23" x14ac:dyDescent="0.25">
      <c r="A4077" s="15">
        <v>43437</v>
      </c>
      <c r="B4077" t="s">
        <v>244</v>
      </c>
      <c r="C4077" t="s">
        <v>208</v>
      </c>
      <c r="E4077" t="s">
        <v>195</v>
      </c>
      <c r="F4077">
        <v>643.05999999999995</v>
      </c>
      <c r="G4077">
        <v>643.05999999999995</v>
      </c>
      <c r="H4077" t="s">
        <v>196</v>
      </c>
      <c r="I4077" t="s">
        <v>197</v>
      </c>
      <c r="J4077">
        <v>643.05999999999995</v>
      </c>
      <c r="K4077">
        <v>643.05999999999995</v>
      </c>
      <c r="L4077" t="s">
        <v>244</v>
      </c>
      <c r="M4077" t="s">
        <v>198</v>
      </c>
      <c r="N4077" t="s">
        <v>245</v>
      </c>
      <c r="O4077">
        <v>0</v>
      </c>
      <c r="P4077" t="s">
        <v>200</v>
      </c>
      <c r="Q4077">
        <v>57591</v>
      </c>
      <c r="R4077" t="s">
        <v>201</v>
      </c>
      <c r="S4077" t="s">
        <v>202</v>
      </c>
      <c r="T4077" t="s">
        <v>203</v>
      </c>
      <c r="U4077" t="s">
        <v>5955</v>
      </c>
      <c r="V4077" t="s">
        <v>5956</v>
      </c>
      <c r="W4077" t="s">
        <v>658</v>
      </c>
    </row>
    <row r="4078" spans="1:23" x14ac:dyDescent="0.25">
      <c r="A4078" s="15">
        <v>43437</v>
      </c>
      <c r="B4078" t="s">
        <v>244</v>
      </c>
      <c r="C4078" t="s">
        <v>208</v>
      </c>
      <c r="E4078" t="s">
        <v>195</v>
      </c>
      <c r="F4078">
        <v>255</v>
      </c>
      <c r="G4078">
        <v>255</v>
      </c>
      <c r="H4078" t="s">
        <v>196</v>
      </c>
      <c r="I4078" t="s">
        <v>197</v>
      </c>
      <c r="J4078">
        <v>255</v>
      </c>
      <c r="K4078">
        <v>255</v>
      </c>
      <c r="L4078" t="s">
        <v>244</v>
      </c>
      <c r="M4078" t="s">
        <v>198</v>
      </c>
      <c r="N4078" t="s">
        <v>245</v>
      </c>
      <c r="O4078">
        <v>0</v>
      </c>
      <c r="P4078" t="s">
        <v>200</v>
      </c>
      <c r="Q4078">
        <v>57592</v>
      </c>
      <c r="R4078" t="s">
        <v>201</v>
      </c>
      <c r="S4078" t="s">
        <v>202</v>
      </c>
      <c r="T4078" t="s">
        <v>203</v>
      </c>
      <c r="U4078" t="s">
        <v>5957</v>
      </c>
      <c r="V4078" t="s">
        <v>5958</v>
      </c>
      <c r="W4078" t="s">
        <v>658</v>
      </c>
    </row>
    <row r="4079" spans="1:23" x14ac:dyDescent="0.25">
      <c r="A4079" s="15">
        <v>43437</v>
      </c>
      <c r="B4079" t="s">
        <v>253</v>
      </c>
      <c r="C4079" t="s">
        <v>194</v>
      </c>
      <c r="E4079" t="s">
        <v>195</v>
      </c>
      <c r="F4079">
        <v>2400</v>
      </c>
      <c r="G4079">
        <v>2400</v>
      </c>
      <c r="H4079" t="s">
        <v>196</v>
      </c>
      <c r="I4079" t="s">
        <v>197</v>
      </c>
      <c r="J4079">
        <v>2400</v>
      </c>
      <c r="K4079">
        <v>2400</v>
      </c>
      <c r="L4079" t="s">
        <v>253</v>
      </c>
      <c r="M4079" t="s">
        <v>198</v>
      </c>
      <c r="N4079" t="s">
        <v>254</v>
      </c>
      <c r="O4079">
        <v>0</v>
      </c>
      <c r="P4079" t="s">
        <v>200</v>
      </c>
      <c r="Q4079">
        <v>57593</v>
      </c>
      <c r="R4079" t="s">
        <v>201</v>
      </c>
      <c r="S4079" t="s">
        <v>202</v>
      </c>
      <c r="T4079" t="s">
        <v>203</v>
      </c>
      <c r="U4079" t="s">
        <v>5959</v>
      </c>
      <c r="V4079" t="s">
        <v>5960</v>
      </c>
      <c r="W4079" t="s">
        <v>658</v>
      </c>
    </row>
    <row r="4080" spans="1:23" x14ac:dyDescent="0.25">
      <c r="A4080" s="15">
        <v>43438</v>
      </c>
      <c r="B4080" t="s">
        <v>225</v>
      </c>
      <c r="C4080" t="s">
        <v>194</v>
      </c>
      <c r="E4080" t="s">
        <v>195</v>
      </c>
      <c r="F4080">
        <v>10.58</v>
      </c>
      <c r="G4080">
        <v>10.58</v>
      </c>
      <c r="H4080" t="s">
        <v>196</v>
      </c>
      <c r="I4080" t="s">
        <v>197</v>
      </c>
      <c r="J4080">
        <v>10.58</v>
      </c>
      <c r="K4080">
        <v>10.58</v>
      </c>
      <c r="L4080" t="s">
        <v>225</v>
      </c>
      <c r="M4080" t="s">
        <v>198</v>
      </c>
      <c r="N4080" t="s">
        <v>199</v>
      </c>
      <c r="O4080">
        <v>0</v>
      </c>
      <c r="P4080" t="s">
        <v>200</v>
      </c>
      <c r="Q4080">
        <v>57613</v>
      </c>
      <c r="R4080" t="s">
        <v>201</v>
      </c>
      <c r="S4080" t="s">
        <v>202</v>
      </c>
      <c r="T4080" t="s">
        <v>203</v>
      </c>
      <c r="U4080" t="s">
        <v>5961</v>
      </c>
      <c r="V4080" t="s">
        <v>5962</v>
      </c>
      <c r="W4080" t="s">
        <v>658</v>
      </c>
    </row>
    <row r="4081" spans="1:23" x14ac:dyDescent="0.25">
      <c r="A4081" s="15">
        <v>43438</v>
      </c>
      <c r="B4081" t="s">
        <v>225</v>
      </c>
      <c r="C4081" t="s">
        <v>194</v>
      </c>
      <c r="E4081" t="s">
        <v>195</v>
      </c>
      <c r="F4081">
        <v>1446.61</v>
      </c>
      <c r="G4081">
        <v>1446.61</v>
      </c>
      <c r="H4081" t="s">
        <v>196</v>
      </c>
      <c r="I4081" t="s">
        <v>197</v>
      </c>
      <c r="J4081">
        <v>1446.61</v>
      </c>
      <c r="K4081">
        <v>1446.61</v>
      </c>
      <c r="L4081" t="s">
        <v>225</v>
      </c>
      <c r="M4081" t="s">
        <v>198</v>
      </c>
      <c r="N4081" t="s">
        <v>199</v>
      </c>
      <c r="O4081">
        <v>0</v>
      </c>
      <c r="P4081" t="s">
        <v>200</v>
      </c>
      <c r="Q4081">
        <v>57936</v>
      </c>
      <c r="R4081" t="s">
        <v>201</v>
      </c>
      <c r="S4081" t="s">
        <v>202</v>
      </c>
      <c r="T4081" t="s">
        <v>203</v>
      </c>
      <c r="U4081" t="s">
        <v>5963</v>
      </c>
      <c r="V4081" t="s">
        <v>5964</v>
      </c>
      <c r="W4081" t="s">
        <v>658</v>
      </c>
    </row>
    <row r="4082" spans="1:23" x14ac:dyDescent="0.25">
      <c r="A4082" s="15">
        <v>43438</v>
      </c>
      <c r="B4082" t="s">
        <v>262</v>
      </c>
      <c r="C4082" t="s">
        <v>208</v>
      </c>
      <c r="E4082" t="s">
        <v>195</v>
      </c>
      <c r="F4082">
        <v>15.23</v>
      </c>
      <c r="G4082">
        <v>15.23</v>
      </c>
      <c r="H4082" t="s">
        <v>196</v>
      </c>
      <c r="I4082" t="s">
        <v>197</v>
      </c>
      <c r="J4082">
        <v>15.23</v>
      </c>
      <c r="K4082">
        <v>15.23</v>
      </c>
      <c r="L4082" t="s">
        <v>262</v>
      </c>
      <c r="M4082" t="s">
        <v>198</v>
      </c>
      <c r="N4082" t="s">
        <v>245</v>
      </c>
      <c r="O4082">
        <v>0</v>
      </c>
      <c r="P4082" t="s">
        <v>200</v>
      </c>
      <c r="Q4082">
        <v>57944</v>
      </c>
      <c r="R4082" t="s">
        <v>201</v>
      </c>
      <c r="S4082" t="s">
        <v>202</v>
      </c>
      <c r="T4082" t="s">
        <v>203</v>
      </c>
      <c r="U4082" t="s">
        <v>5965</v>
      </c>
      <c r="V4082" t="s">
        <v>5966</v>
      </c>
      <c r="W4082" t="s">
        <v>658</v>
      </c>
    </row>
    <row r="4083" spans="1:23" x14ac:dyDescent="0.25">
      <c r="A4083" s="15">
        <v>43438</v>
      </c>
      <c r="B4083" t="s">
        <v>262</v>
      </c>
      <c r="C4083" t="s">
        <v>211</v>
      </c>
      <c r="E4083" t="s">
        <v>195</v>
      </c>
      <c r="F4083">
        <v>7.35</v>
      </c>
      <c r="G4083">
        <v>7.35</v>
      </c>
      <c r="H4083" t="s">
        <v>196</v>
      </c>
      <c r="I4083" t="s">
        <v>197</v>
      </c>
      <c r="J4083">
        <v>7.35</v>
      </c>
      <c r="K4083">
        <v>7.35</v>
      </c>
      <c r="L4083" t="s">
        <v>262</v>
      </c>
      <c r="M4083" t="s">
        <v>198</v>
      </c>
      <c r="N4083" t="s">
        <v>276</v>
      </c>
      <c r="O4083">
        <v>0</v>
      </c>
      <c r="P4083" t="s">
        <v>200</v>
      </c>
      <c r="Q4083">
        <v>57946</v>
      </c>
      <c r="R4083" t="s">
        <v>201</v>
      </c>
      <c r="S4083" t="s">
        <v>202</v>
      </c>
      <c r="T4083" t="s">
        <v>203</v>
      </c>
      <c r="U4083" t="s">
        <v>5967</v>
      </c>
      <c r="V4083" t="s">
        <v>5968</v>
      </c>
      <c r="W4083" t="s">
        <v>658</v>
      </c>
    </row>
    <row r="4084" spans="1:23" x14ac:dyDescent="0.25">
      <c r="A4084" s="15">
        <v>43438</v>
      </c>
      <c r="B4084" t="s">
        <v>262</v>
      </c>
      <c r="C4084" t="s">
        <v>212</v>
      </c>
      <c r="E4084" t="s">
        <v>195</v>
      </c>
      <c r="F4084">
        <v>20.39</v>
      </c>
      <c r="G4084">
        <v>20.39</v>
      </c>
      <c r="H4084" t="s">
        <v>196</v>
      </c>
      <c r="I4084" t="s">
        <v>197</v>
      </c>
      <c r="J4084">
        <v>20.39</v>
      </c>
      <c r="K4084">
        <v>20.39</v>
      </c>
      <c r="L4084" t="s">
        <v>262</v>
      </c>
      <c r="M4084" t="s">
        <v>198</v>
      </c>
      <c r="N4084" t="s">
        <v>265</v>
      </c>
      <c r="O4084">
        <v>0</v>
      </c>
      <c r="P4084" t="s">
        <v>200</v>
      </c>
      <c r="Q4084">
        <v>57948</v>
      </c>
      <c r="R4084" t="s">
        <v>201</v>
      </c>
      <c r="S4084" t="s">
        <v>202</v>
      </c>
      <c r="T4084" t="s">
        <v>203</v>
      </c>
      <c r="U4084" t="s">
        <v>5969</v>
      </c>
      <c r="V4084" t="s">
        <v>5970</v>
      </c>
      <c r="W4084" t="s">
        <v>658</v>
      </c>
    </row>
    <row r="4085" spans="1:23" x14ac:dyDescent="0.25">
      <c r="A4085" s="15">
        <v>43438</v>
      </c>
      <c r="B4085" t="s">
        <v>325</v>
      </c>
      <c r="C4085" t="s">
        <v>194</v>
      </c>
      <c r="E4085" t="s">
        <v>195</v>
      </c>
      <c r="F4085">
        <v>11.5</v>
      </c>
      <c r="G4085">
        <v>11.5</v>
      </c>
      <c r="H4085" t="s">
        <v>196</v>
      </c>
      <c r="I4085" t="s">
        <v>197</v>
      </c>
      <c r="J4085">
        <v>11.5</v>
      </c>
      <c r="K4085">
        <v>11.5</v>
      </c>
      <c r="L4085" t="s">
        <v>325</v>
      </c>
      <c r="M4085" t="s">
        <v>198</v>
      </c>
      <c r="N4085" t="s">
        <v>254</v>
      </c>
      <c r="O4085">
        <v>0</v>
      </c>
      <c r="P4085" t="s">
        <v>200</v>
      </c>
      <c r="Q4085">
        <v>57950</v>
      </c>
      <c r="R4085" t="s">
        <v>201</v>
      </c>
      <c r="S4085" t="s">
        <v>202</v>
      </c>
      <c r="T4085" t="s">
        <v>203</v>
      </c>
      <c r="U4085" t="s">
        <v>5971</v>
      </c>
      <c r="V4085" t="s">
        <v>5972</v>
      </c>
      <c r="W4085" t="s">
        <v>658</v>
      </c>
    </row>
    <row r="4086" spans="1:23" x14ac:dyDescent="0.25">
      <c r="A4086" s="15">
        <v>43438</v>
      </c>
      <c r="B4086" t="s">
        <v>262</v>
      </c>
      <c r="C4086" t="s">
        <v>194</v>
      </c>
      <c r="E4086" t="s">
        <v>195</v>
      </c>
      <c r="F4086">
        <v>38.770000000000003</v>
      </c>
      <c r="G4086">
        <v>38.770000000000003</v>
      </c>
      <c r="H4086" t="s">
        <v>196</v>
      </c>
      <c r="I4086" t="s">
        <v>197</v>
      </c>
      <c r="J4086">
        <v>38.770000000000003</v>
      </c>
      <c r="K4086">
        <v>38.770000000000003</v>
      </c>
      <c r="L4086" t="s">
        <v>262</v>
      </c>
      <c r="M4086" t="s">
        <v>198</v>
      </c>
      <c r="N4086" t="s">
        <v>254</v>
      </c>
      <c r="O4086">
        <v>0</v>
      </c>
      <c r="P4086" t="s">
        <v>200</v>
      </c>
      <c r="Q4086">
        <v>57951</v>
      </c>
      <c r="R4086" t="s">
        <v>201</v>
      </c>
      <c r="S4086" t="s">
        <v>202</v>
      </c>
      <c r="T4086" t="s">
        <v>203</v>
      </c>
      <c r="U4086" t="s">
        <v>5973</v>
      </c>
      <c r="V4086" t="s">
        <v>5974</v>
      </c>
      <c r="W4086" t="s">
        <v>658</v>
      </c>
    </row>
    <row r="4087" spans="1:23" x14ac:dyDescent="0.25">
      <c r="A4087" s="15">
        <v>43438</v>
      </c>
      <c r="B4087" t="s">
        <v>262</v>
      </c>
      <c r="C4087" t="s">
        <v>207</v>
      </c>
      <c r="E4087" t="s">
        <v>195</v>
      </c>
      <c r="F4087">
        <v>2.87</v>
      </c>
      <c r="G4087">
        <v>2.87</v>
      </c>
      <c r="H4087" t="s">
        <v>196</v>
      </c>
      <c r="I4087" t="s">
        <v>197</v>
      </c>
      <c r="J4087">
        <v>2.87</v>
      </c>
      <c r="K4087">
        <v>2.87</v>
      </c>
      <c r="L4087" t="s">
        <v>262</v>
      </c>
      <c r="M4087" t="s">
        <v>198</v>
      </c>
      <c r="N4087" t="s">
        <v>270</v>
      </c>
      <c r="O4087">
        <v>0</v>
      </c>
      <c r="P4087" t="s">
        <v>200</v>
      </c>
      <c r="Q4087">
        <v>57956</v>
      </c>
      <c r="R4087" t="s">
        <v>201</v>
      </c>
      <c r="S4087" t="s">
        <v>202</v>
      </c>
      <c r="T4087" t="s">
        <v>203</v>
      </c>
      <c r="U4087" t="s">
        <v>5975</v>
      </c>
      <c r="V4087" t="s">
        <v>5976</v>
      </c>
      <c r="W4087" t="s">
        <v>658</v>
      </c>
    </row>
    <row r="4088" spans="1:23" x14ac:dyDescent="0.25">
      <c r="A4088" s="15">
        <v>43438</v>
      </c>
      <c r="B4088" t="s">
        <v>216</v>
      </c>
      <c r="C4088" t="s">
        <v>212</v>
      </c>
      <c r="E4088" t="s">
        <v>195</v>
      </c>
      <c r="F4088">
        <v>252.74</v>
      </c>
      <c r="G4088">
        <v>252.74</v>
      </c>
      <c r="H4088" t="s">
        <v>196</v>
      </c>
      <c r="I4088" t="s">
        <v>197</v>
      </c>
      <c r="J4088">
        <v>252.74</v>
      </c>
      <c r="K4088">
        <v>252.74</v>
      </c>
      <c r="L4088" t="s">
        <v>216</v>
      </c>
      <c r="M4088" t="s">
        <v>198</v>
      </c>
      <c r="N4088" t="s">
        <v>199</v>
      </c>
      <c r="O4088">
        <v>0</v>
      </c>
      <c r="P4088" t="s">
        <v>200</v>
      </c>
      <c r="Q4088">
        <v>57971</v>
      </c>
      <c r="R4088" t="s">
        <v>201</v>
      </c>
      <c r="S4088" t="s">
        <v>202</v>
      </c>
      <c r="T4088" t="s">
        <v>203</v>
      </c>
      <c r="U4088" t="s">
        <v>5977</v>
      </c>
      <c r="V4088" t="s">
        <v>5978</v>
      </c>
      <c r="W4088" t="s">
        <v>658</v>
      </c>
    </row>
    <row r="4089" spans="1:23" x14ac:dyDescent="0.25">
      <c r="A4089" s="15">
        <v>43438</v>
      </c>
      <c r="B4089" t="s">
        <v>216</v>
      </c>
      <c r="C4089" t="s">
        <v>212</v>
      </c>
      <c r="E4089" t="s">
        <v>195</v>
      </c>
      <c r="F4089">
        <v>25.39</v>
      </c>
      <c r="G4089">
        <v>25.39</v>
      </c>
      <c r="H4089" t="s">
        <v>196</v>
      </c>
      <c r="I4089" t="s">
        <v>197</v>
      </c>
      <c r="J4089">
        <v>25.39</v>
      </c>
      <c r="K4089">
        <v>25.39</v>
      </c>
      <c r="L4089" t="s">
        <v>216</v>
      </c>
      <c r="M4089" t="s">
        <v>198</v>
      </c>
      <c r="N4089" t="s">
        <v>199</v>
      </c>
      <c r="O4089">
        <v>0</v>
      </c>
      <c r="P4089" t="s">
        <v>200</v>
      </c>
      <c r="Q4089">
        <v>57972</v>
      </c>
      <c r="R4089" t="s">
        <v>201</v>
      </c>
      <c r="S4089" t="s">
        <v>202</v>
      </c>
      <c r="T4089" t="s">
        <v>203</v>
      </c>
      <c r="U4089" t="s">
        <v>5977</v>
      </c>
      <c r="V4089" t="s">
        <v>5979</v>
      </c>
      <c r="W4089" t="s">
        <v>658</v>
      </c>
    </row>
    <row r="4090" spans="1:23" x14ac:dyDescent="0.25">
      <c r="A4090" s="15">
        <v>43438</v>
      </c>
      <c r="B4090" t="s">
        <v>566</v>
      </c>
      <c r="C4090" t="s">
        <v>207</v>
      </c>
      <c r="E4090" t="s">
        <v>195</v>
      </c>
      <c r="F4090">
        <v>-28.8</v>
      </c>
      <c r="G4090">
        <v>28.8</v>
      </c>
      <c r="H4090" t="s">
        <v>217</v>
      </c>
      <c r="I4090" t="s">
        <v>197</v>
      </c>
      <c r="J4090">
        <v>28.8</v>
      </c>
      <c r="K4090">
        <v>-28.8</v>
      </c>
      <c r="L4090" t="s">
        <v>566</v>
      </c>
      <c r="M4090" t="s">
        <v>198</v>
      </c>
      <c r="N4090" t="s">
        <v>199</v>
      </c>
      <c r="O4090">
        <v>0</v>
      </c>
      <c r="P4090" t="s">
        <v>200</v>
      </c>
      <c r="Q4090">
        <v>58005</v>
      </c>
      <c r="R4090" t="s">
        <v>201</v>
      </c>
      <c r="S4090" t="s">
        <v>202</v>
      </c>
      <c r="T4090" t="s">
        <v>203</v>
      </c>
      <c r="U4090" t="s">
        <v>5980</v>
      </c>
      <c r="V4090" t="s">
        <v>5981</v>
      </c>
      <c r="W4090" t="s">
        <v>658</v>
      </c>
    </row>
    <row r="4091" spans="1:23" x14ac:dyDescent="0.25">
      <c r="A4091" s="15">
        <v>43438</v>
      </c>
      <c r="B4091" t="s">
        <v>566</v>
      </c>
      <c r="C4091" t="s">
        <v>194</v>
      </c>
      <c r="E4091" t="s">
        <v>195</v>
      </c>
      <c r="F4091">
        <v>-234.9</v>
      </c>
      <c r="G4091">
        <v>234.9</v>
      </c>
      <c r="H4091" t="s">
        <v>217</v>
      </c>
      <c r="I4091" t="s">
        <v>197</v>
      </c>
      <c r="J4091">
        <v>234.9</v>
      </c>
      <c r="K4091">
        <v>-234.9</v>
      </c>
      <c r="L4091" t="s">
        <v>566</v>
      </c>
      <c r="M4091" t="s">
        <v>198</v>
      </c>
      <c r="N4091" t="s">
        <v>199</v>
      </c>
      <c r="O4091">
        <v>0</v>
      </c>
      <c r="P4091" t="s">
        <v>200</v>
      </c>
      <c r="Q4091">
        <v>58008</v>
      </c>
      <c r="R4091" t="s">
        <v>201</v>
      </c>
      <c r="S4091" t="s">
        <v>202</v>
      </c>
      <c r="T4091" t="s">
        <v>203</v>
      </c>
      <c r="U4091" t="s">
        <v>5982</v>
      </c>
      <c r="V4091" t="s">
        <v>5983</v>
      </c>
      <c r="W4091" t="s">
        <v>658</v>
      </c>
    </row>
    <row r="4092" spans="1:23" x14ac:dyDescent="0.25">
      <c r="A4092" s="15">
        <v>43438</v>
      </c>
      <c r="B4092" t="s">
        <v>566</v>
      </c>
      <c r="C4092" t="s">
        <v>194</v>
      </c>
      <c r="E4092" t="s">
        <v>195</v>
      </c>
      <c r="F4092">
        <v>-259.05</v>
      </c>
      <c r="G4092">
        <v>259.05</v>
      </c>
      <c r="H4092" t="s">
        <v>217</v>
      </c>
      <c r="I4092" t="s">
        <v>197</v>
      </c>
      <c r="J4092">
        <v>259.05</v>
      </c>
      <c r="K4092">
        <v>-259.05</v>
      </c>
      <c r="L4092" t="s">
        <v>566</v>
      </c>
      <c r="M4092" t="s">
        <v>198</v>
      </c>
      <c r="N4092" t="s">
        <v>199</v>
      </c>
      <c r="O4092">
        <v>0</v>
      </c>
      <c r="P4092" t="s">
        <v>200</v>
      </c>
      <c r="Q4092">
        <v>58009</v>
      </c>
      <c r="R4092" t="s">
        <v>201</v>
      </c>
      <c r="S4092" t="s">
        <v>202</v>
      </c>
      <c r="T4092" t="s">
        <v>203</v>
      </c>
      <c r="U4092" t="s">
        <v>5984</v>
      </c>
      <c r="V4092" t="s">
        <v>5985</v>
      </c>
      <c r="W4092" t="s">
        <v>658</v>
      </c>
    </row>
    <row r="4093" spans="1:23" x14ac:dyDescent="0.25">
      <c r="A4093" s="15">
        <v>43438</v>
      </c>
      <c r="B4093" t="s">
        <v>566</v>
      </c>
      <c r="C4093" t="s">
        <v>194</v>
      </c>
      <c r="E4093" t="s">
        <v>195</v>
      </c>
      <c r="F4093">
        <v>-146.69999999999999</v>
      </c>
      <c r="G4093">
        <v>146.69999999999999</v>
      </c>
      <c r="H4093" t="s">
        <v>217</v>
      </c>
      <c r="I4093" t="s">
        <v>197</v>
      </c>
      <c r="J4093">
        <v>146.69999999999999</v>
      </c>
      <c r="K4093">
        <v>-146.69999999999999</v>
      </c>
      <c r="L4093" t="s">
        <v>566</v>
      </c>
      <c r="M4093" t="s">
        <v>198</v>
      </c>
      <c r="N4093" t="s">
        <v>199</v>
      </c>
      <c r="O4093">
        <v>0</v>
      </c>
      <c r="P4093" t="s">
        <v>200</v>
      </c>
      <c r="Q4093">
        <v>58010</v>
      </c>
      <c r="R4093" t="s">
        <v>201</v>
      </c>
      <c r="S4093" t="s">
        <v>202</v>
      </c>
      <c r="T4093" t="s">
        <v>203</v>
      </c>
      <c r="U4093" t="s">
        <v>5986</v>
      </c>
      <c r="V4093" t="s">
        <v>5987</v>
      </c>
      <c r="W4093" t="s">
        <v>658</v>
      </c>
    </row>
    <row r="4094" spans="1:23" x14ac:dyDescent="0.25">
      <c r="A4094" s="15">
        <v>43438</v>
      </c>
      <c r="B4094" t="s">
        <v>216</v>
      </c>
      <c r="C4094" t="s">
        <v>212</v>
      </c>
      <c r="E4094" t="s">
        <v>195</v>
      </c>
      <c r="F4094">
        <v>7.2</v>
      </c>
      <c r="G4094">
        <v>7.2</v>
      </c>
      <c r="H4094" t="s">
        <v>196</v>
      </c>
      <c r="I4094" t="s">
        <v>197</v>
      </c>
      <c r="J4094">
        <v>7.2</v>
      </c>
      <c r="K4094">
        <v>7.2</v>
      </c>
      <c r="L4094" t="s">
        <v>216</v>
      </c>
      <c r="M4094" t="s">
        <v>198</v>
      </c>
      <c r="N4094" t="s">
        <v>199</v>
      </c>
      <c r="O4094">
        <v>0</v>
      </c>
      <c r="P4094" t="s">
        <v>200</v>
      </c>
      <c r="Q4094">
        <v>58015</v>
      </c>
      <c r="R4094" t="s">
        <v>201</v>
      </c>
      <c r="S4094" t="s">
        <v>202</v>
      </c>
      <c r="T4094" t="s">
        <v>203</v>
      </c>
      <c r="U4094" t="s">
        <v>5988</v>
      </c>
      <c r="V4094" t="s">
        <v>5989</v>
      </c>
      <c r="W4094" t="s">
        <v>658</v>
      </c>
    </row>
    <row r="4095" spans="1:23" x14ac:dyDescent="0.25">
      <c r="A4095" s="15">
        <v>43438</v>
      </c>
      <c r="B4095" t="s">
        <v>216</v>
      </c>
      <c r="C4095" t="s">
        <v>212</v>
      </c>
      <c r="E4095" t="s">
        <v>195</v>
      </c>
      <c r="F4095">
        <v>21.69</v>
      </c>
      <c r="G4095">
        <v>21.69</v>
      </c>
      <c r="H4095" t="s">
        <v>196</v>
      </c>
      <c r="I4095" t="s">
        <v>197</v>
      </c>
      <c r="J4095">
        <v>21.69</v>
      </c>
      <c r="K4095">
        <v>21.69</v>
      </c>
      <c r="L4095" t="s">
        <v>216</v>
      </c>
      <c r="M4095" t="s">
        <v>198</v>
      </c>
      <c r="N4095" t="s">
        <v>199</v>
      </c>
      <c r="O4095">
        <v>0</v>
      </c>
      <c r="P4095" t="s">
        <v>200</v>
      </c>
      <c r="Q4095">
        <v>58016</v>
      </c>
      <c r="R4095" t="s">
        <v>201</v>
      </c>
      <c r="S4095" t="s">
        <v>202</v>
      </c>
      <c r="T4095" t="s">
        <v>203</v>
      </c>
      <c r="U4095" t="s">
        <v>5988</v>
      </c>
      <c r="V4095" t="s">
        <v>5990</v>
      </c>
      <c r="W4095" t="s">
        <v>658</v>
      </c>
    </row>
    <row r="4096" spans="1:23" x14ac:dyDescent="0.25">
      <c r="A4096" s="15">
        <v>43439</v>
      </c>
      <c r="B4096" t="s">
        <v>213</v>
      </c>
      <c r="C4096" t="s">
        <v>194</v>
      </c>
      <c r="E4096" t="s">
        <v>195</v>
      </c>
      <c r="F4096">
        <v>52.5</v>
      </c>
      <c r="G4096">
        <v>52.5</v>
      </c>
      <c r="H4096" t="s">
        <v>196</v>
      </c>
      <c r="I4096" t="s">
        <v>197</v>
      </c>
      <c r="J4096">
        <v>52.5</v>
      </c>
      <c r="K4096">
        <v>52.5</v>
      </c>
      <c r="L4096" t="s">
        <v>213</v>
      </c>
      <c r="M4096" t="s">
        <v>198</v>
      </c>
      <c r="N4096" t="s">
        <v>1128</v>
      </c>
      <c r="O4096">
        <v>0</v>
      </c>
      <c r="P4096" t="s">
        <v>200</v>
      </c>
      <c r="Q4096">
        <v>57594</v>
      </c>
      <c r="R4096" t="s">
        <v>201</v>
      </c>
      <c r="S4096" t="s">
        <v>202</v>
      </c>
      <c r="T4096" t="s">
        <v>203</v>
      </c>
      <c r="U4096" t="s">
        <v>5991</v>
      </c>
      <c r="V4096" t="s">
        <v>5992</v>
      </c>
      <c r="W4096" t="s">
        <v>658</v>
      </c>
    </row>
    <row r="4097" spans="1:23" x14ac:dyDescent="0.25">
      <c r="A4097" s="15">
        <v>43439</v>
      </c>
      <c r="B4097" t="s">
        <v>213</v>
      </c>
      <c r="C4097" t="s">
        <v>207</v>
      </c>
      <c r="E4097" t="s">
        <v>195</v>
      </c>
      <c r="F4097">
        <v>52.5</v>
      </c>
      <c r="G4097">
        <v>52.5</v>
      </c>
      <c r="H4097" t="s">
        <v>196</v>
      </c>
      <c r="I4097" t="s">
        <v>197</v>
      </c>
      <c r="J4097">
        <v>52.5</v>
      </c>
      <c r="K4097">
        <v>52.5</v>
      </c>
      <c r="L4097" t="s">
        <v>213</v>
      </c>
      <c r="M4097" t="s">
        <v>198</v>
      </c>
      <c r="N4097" t="s">
        <v>1128</v>
      </c>
      <c r="O4097">
        <v>0</v>
      </c>
      <c r="P4097" t="s">
        <v>200</v>
      </c>
      <c r="Q4097">
        <v>57594</v>
      </c>
      <c r="R4097" t="s">
        <v>201</v>
      </c>
      <c r="S4097" t="s">
        <v>202</v>
      </c>
      <c r="T4097" t="s">
        <v>203</v>
      </c>
      <c r="U4097" t="s">
        <v>5991</v>
      </c>
      <c r="V4097" t="s">
        <v>5992</v>
      </c>
      <c r="W4097" t="s">
        <v>658</v>
      </c>
    </row>
    <row r="4098" spans="1:23" x14ac:dyDescent="0.25">
      <c r="A4098" s="15">
        <v>43439</v>
      </c>
      <c r="B4098" t="s">
        <v>213</v>
      </c>
      <c r="C4098" t="s">
        <v>208</v>
      </c>
      <c r="E4098" t="s">
        <v>195</v>
      </c>
      <c r="F4098">
        <v>173.35</v>
      </c>
      <c r="G4098">
        <v>173.35</v>
      </c>
      <c r="H4098" t="s">
        <v>196</v>
      </c>
      <c r="I4098" t="s">
        <v>197</v>
      </c>
      <c r="J4098">
        <v>173.35</v>
      </c>
      <c r="K4098">
        <v>173.35</v>
      </c>
      <c r="L4098" t="s">
        <v>213</v>
      </c>
      <c r="M4098" t="s">
        <v>198</v>
      </c>
      <c r="N4098" t="s">
        <v>1128</v>
      </c>
      <c r="O4098">
        <v>0</v>
      </c>
      <c r="P4098" t="s">
        <v>200</v>
      </c>
      <c r="Q4098">
        <v>57595</v>
      </c>
      <c r="R4098" t="s">
        <v>201</v>
      </c>
      <c r="S4098" t="s">
        <v>202</v>
      </c>
      <c r="T4098" t="s">
        <v>203</v>
      </c>
      <c r="U4098" t="s">
        <v>5993</v>
      </c>
      <c r="V4098" t="s">
        <v>5994</v>
      </c>
      <c r="W4098" t="s">
        <v>658</v>
      </c>
    </row>
    <row r="4099" spans="1:23" x14ac:dyDescent="0.25">
      <c r="A4099" s="15">
        <v>43439</v>
      </c>
      <c r="B4099" t="s">
        <v>417</v>
      </c>
      <c r="C4099" t="s">
        <v>194</v>
      </c>
      <c r="E4099" t="s">
        <v>195</v>
      </c>
      <c r="F4099">
        <v>115.66</v>
      </c>
      <c r="G4099">
        <v>115.66</v>
      </c>
      <c r="H4099" t="s">
        <v>196</v>
      </c>
      <c r="I4099" t="s">
        <v>197</v>
      </c>
      <c r="J4099">
        <v>115.66</v>
      </c>
      <c r="K4099">
        <v>115.66</v>
      </c>
      <c r="L4099" t="s">
        <v>417</v>
      </c>
      <c r="M4099" t="s">
        <v>198</v>
      </c>
      <c r="N4099" t="s">
        <v>199</v>
      </c>
      <c r="O4099">
        <v>0</v>
      </c>
      <c r="P4099" t="s">
        <v>200</v>
      </c>
      <c r="Q4099">
        <v>57933</v>
      </c>
      <c r="R4099" t="s">
        <v>201</v>
      </c>
      <c r="S4099" t="s">
        <v>202</v>
      </c>
      <c r="T4099" t="s">
        <v>203</v>
      </c>
      <c r="U4099" t="s">
        <v>5995</v>
      </c>
      <c r="V4099" t="s">
        <v>5996</v>
      </c>
      <c r="W4099" t="s">
        <v>658</v>
      </c>
    </row>
    <row r="4100" spans="1:23" x14ac:dyDescent="0.25">
      <c r="A4100" s="15">
        <v>43439</v>
      </c>
      <c r="B4100" t="s">
        <v>225</v>
      </c>
      <c r="C4100" t="s">
        <v>194</v>
      </c>
      <c r="E4100" t="s">
        <v>195</v>
      </c>
      <c r="F4100">
        <v>62.32</v>
      </c>
      <c r="G4100">
        <v>62.32</v>
      </c>
      <c r="H4100" t="s">
        <v>196</v>
      </c>
      <c r="I4100" t="s">
        <v>197</v>
      </c>
      <c r="J4100">
        <v>62.32</v>
      </c>
      <c r="K4100">
        <v>62.32</v>
      </c>
      <c r="L4100" t="s">
        <v>225</v>
      </c>
      <c r="M4100" t="s">
        <v>198</v>
      </c>
      <c r="N4100" t="s">
        <v>199</v>
      </c>
      <c r="O4100">
        <v>0</v>
      </c>
      <c r="P4100" t="s">
        <v>200</v>
      </c>
      <c r="Q4100">
        <v>57935</v>
      </c>
      <c r="R4100" t="s">
        <v>201</v>
      </c>
      <c r="S4100" t="s">
        <v>202</v>
      </c>
      <c r="T4100" t="s">
        <v>203</v>
      </c>
      <c r="U4100" t="s">
        <v>5997</v>
      </c>
      <c r="V4100" t="s">
        <v>5998</v>
      </c>
      <c r="W4100" t="s">
        <v>658</v>
      </c>
    </row>
    <row r="4101" spans="1:23" x14ac:dyDescent="0.25">
      <c r="A4101" s="15">
        <v>43439</v>
      </c>
      <c r="B4101" t="s">
        <v>273</v>
      </c>
      <c r="C4101" t="s">
        <v>208</v>
      </c>
      <c r="E4101" t="s">
        <v>195</v>
      </c>
      <c r="F4101">
        <v>31.44</v>
      </c>
      <c r="G4101">
        <v>31.44</v>
      </c>
      <c r="H4101" t="s">
        <v>196</v>
      </c>
      <c r="I4101" t="s">
        <v>197</v>
      </c>
      <c r="J4101">
        <v>31.44</v>
      </c>
      <c r="K4101">
        <v>31.44</v>
      </c>
      <c r="L4101" t="s">
        <v>273</v>
      </c>
      <c r="M4101" t="s">
        <v>198</v>
      </c>
      <c r="N4101" t="s">
        <v>245</v>
      </c>
      <c r="O4101">
        <v>0</v>
      </c>
      <c r="P4101" t="s">
        <v>200</v>
      </c>
      <c r="Q4101">
        <v>57945</v>
      </c>
      <c r="R4101" t="s">
        <v>201</v>
      </c>
      <c r="S4101" t="s">
        <v>202</v>
      </c>
      <c r="T4101" t="s">
        <v>203</v>
      </c>
      <c r="U4101" t="s">
        <v>5999</v>
      </c>
      <c r="V4101" t="s">
        <v>6000</v>
      </c>
      <c r="W4101" t="s">
        <v>658</v>
      </c>
    </row>
    <row r="4102" spans="1:23" x14ac:dyDescent="0.25">
      <c r="A4102" s="15">
        <v>43439</v>
      </c>
      <c r="B4102" t="s">
        <v>273</v>
      </c>
      <c r="C4102" t="s">
        <v>211</v>
      </c>
      <c r="E4102" t="s">
        <v>195</v>
      </c>
      <c r="F4102">
        <v>30.65</v>
      </c>
      <c r="G4102">
        <v>30.65</v>
      </c>
      <c r="H4102" t="s">
        <v>196</v>
      </c>
      <c r="I4102" t="s">
        <v>197</v>
      </c>
      <c r="J4102">
        <v>30.65</v>
      </c>
      <c r="K4102">
        <v>30.65</v>
      </c>
      <c r="L4102" t="s">
        <v>273</v>
      </c>
      <c r="M4102" t="s">
        <v>198</v>
      </c>
      <c r="N4102" t="s">
        <v>276</v>
      </c>
      <c r="O4102">
        <v>0</v>
      </c>
      <c r="P4102" t="s">
        <v>200</v>
      </c>
      <c r="Q4102">
        <v>57947</v>
      </c>
      <c r="R4102" t="s">
        <v>201</v>
      </c>
      <c r="S4102" t="s">
        <v>202</v>
      </c>
      <c r="T4102" t="s">
        <v>203</v>
      </c>
      <c r="U4102" t="s">
        <v>6001</v>
      </c>
      <c r="V4102" t="s">
        <v>6002</v>
      </c>
      <c r="W4102" t="s">
        <v>658</v>
      </c>
    </row>
    <row r="4103" spans="1:23" x14ac:dyDescent="0.25">
      <c r="A4103" s="15">
        <v>43439</v>
      </c>
      <c r="B4103" t="s">
        <v>273</v>
      </c>
      <c r="C4103" t="s">
        <v>212</v>
      </c>
      <c r="E4103" t="s">
        <v>195</v>
      </c>
      <c r="F4103">
        <v>30.65</v>
      </c>
      <c r="G4103">
        <v>30.65</v>
      </c>
      <c r="H4103" t="s">
        <v>196</v>
      </c>
      <c r="I4103" t="s">
        <v>197</v>
      </c>
      <c r="J4103">
        <v>30.65</v>
      </c>
      <c r="K4103">
        <v>30.65</v>
      </c>
      <c r="L4103" t="s">
        <v>273</v>
      </c>
      <c r="M4103" t="s">
        <v>198</v>
      </c>
      <c r="N4103" t="s">
        <v>265</v>
      </c>
      <c r="O4103">
        <v>0</v>
      </c>
      <c r="P4103" t="s">
        <v>200</v>
      </c>
      <c r="Q4103">
        <v>57949</v>
      </c>
      <c r="R4103" t="s">
        <v>201</v>
      </c>
      <c r="S4103" t="s">
        <v>202</v>
      </c>
      <c r="T4103" t="s">
        <v>203</v>
      </c>
      <c r="U4103" t="s">
        <v>6003</v>
      </c>
      <c r="V4103" t="s">
        <v>6004</v>
      </c>
      <c r="W4103" t="s">
        <v>658</v>
      </c>
    </row>
    <row r="4104" spans="1:23" x14ac:dyDescent="0.25">
      <c r="A4104" s="15">
        <v>43439</v>
      </c>
      <c r="B4104" t="s">
        <v>273</v>
      </c>
      <c r="C4104" t="s">
        <v>194</v>
      </c>
      <c r="E4104" t="s">
        <v>195</v>
      </c>
      <c r="F4104">
        <v>12.36</v>
      </c>
      <c r="G4104">
        <v>12.36</v>
      </c>
      <c r="H4104" t="s">
        <v>196</v>
      </c>
      <c r="I4104" t="s">
        <v>197</v>
      </c>
      <c r="J4104">
        <v>12.36</v>
      </c>
      <c r="K4104">
        <v>12.36</v>
      </c>
      <c r="L4104" t="s">
        <v>273</v>
      </c>
      <c r="M4104" t="s">
        <v>198</v>
      </c>
      <c r="N4104" t="s">
        <v>254</v>
      </c>
      <c r="O4104">
        <v>0</v>
      </c>
      <c r="P4104" t="s">
        <v>200</v>
      </c>
      <c r="Q4104">
        <v>57952</v>
      </c>
      <c r="R4104" t="s">
        <v>201</v>
      </c>
      <c r="S4104" t="s">
        <v>202</v>
      </c>
      <c r="T4104" t="s">
        <v>203</v>
      </c>
      <c r="U4104" t="s">
        <v>6005</v>
      </c>
      <c r="V4104" t="s">
        <v>6006</v>
      </c>
      <c r="W4104" t="s">
        <v>658</v>
      </c>
    </row>
    <row r="4105" spans="1:23" x14ac:dyDescent="0.25">
      <c r="A4105" s="15">
        <v>43439</v>
      </c>
      <c r="B4105" t="s">
        <v>273</v>
      </c>
      <c r="C4105" t="s">
        <v>207</v>
      </c>
      <c r="E4105" t="s">
        <v>195</v>
      </c>
      <c r="F4105">
        <v>27.19</v>
      </c>
      <c r="G4105">
        <v>27.19</v>
      </c>
      <c r="H4105" t="s">
        <v>196</v>
      </c>
      <c r="I4105" t="s">
        <v>197</v>
      </c>
      <c r="J4105">
        <v>27.19</v>
      </c>
      <c r="K4105">
        <v>27.19</v>
      </c>
      <c r="L4105" t="s">
        <v>273</v>
      </c>
      <c r="M4105" t="s">
        <v>198</v>
      </c>
      <c r="N4105" t="s">
        <v>270</v>
      </c>
      <c r="O4105">
        <v>0</v>
      </c>
      <c r="P4105" t="s">
        <v>200</v>
      </c>
      <c r="Q4105">
        <v>57957</v>
      </c>
      <c r="R4105" t="s">
        <v>201</v>
      </c>
      <c r="S4105" t="s">
        <v>202</v>
      </c>
      <c r="T4105" t="s">
        <v>203</v>
      </c>
      <c r="U4105" t="s">
        <v>6007</v>
      </c>
      <c r="V4105" t="s">
        <v>6008</v>
      </c>
      <c r="W4105" t="s">
        <v>658</v>
      </c>
    </row>
    <row r="4106" spans="1:23" x14ac:dyDescent="0.25">
      <c r="A4106" s="15">
        <v>43439</v>
      </c>
      <c r="B4106" t="s">
        <v>225</v>
      </c>
      <c r="C4106" t="s">
        <v>194</v>
      </c>
      <c r="E4106" t="s">
        <v>195</v>
      </c>
      <c r="F4106">
        <v>150</v>
      </c>
      <c r="G4106">
        <v>150</v>
      </c>
      <c r="H4106" t="s">
        <v>196</v>
      </c>
      <c r="I4106" t="s">
        <v>197</v>
      </c>
      <c r="J4106">
        <v>150</v>
      </c>
      <c r="K4106">
        <v>150</v>
      </c>
      <c r="L4106" t="s">
        <v>225</v>
      </c>
      <c r="M4106" t="s">
        <v>198</v>
      </c>
      <c r="N4106" t="s">
        <v>199</v>
      </c>
      <c r="O4106">
        <v>0</v>
      </c>
      <c r="P4106" t="s">
        <v>200</v>
      </c>
      <c r="Q4106">
        <v>57967</v>
      </c>
      <c r="R4106" t="s">
        <v>201</v>
      </c>
      <c r="S4106" t="s">
        <v>202</v>
      </c>
      <c r="T4106" t="s">
        <v>203</v>
      </c>
      <c r="U4106" t="s">
        <v>6009</v>
      </c>
      <c r="V4106" t="s">
        <v>6010</v>
      </c>
      <c r="W4106" t="s">
        <v>658</v>
      </c>
    </row>
    <row r="4107" spans="1:23" x14ac:dyDescent="0.25">
      <c r="A4107" s="15">
        <v>43439</v>
      </c>
      <c r="B4107" t="s">
        <v>319</v>
      </c>
      <c r="C4107" t="s">
        <v>222</v>
      </c>
      <c r="E4107" t="s">
        <v>195</v>
      </c>
      <c r="F4107">
        <v>-1670.55</v>
      </c>
      <c r="G4107">
        <v>1670.55</v>
      </c>
      <c r="H4107" t="s">
        <v>217</v>
      </c>
      <c r="I4107" t="s">
        <v>218</v>
      </c>
      <c r="J4107">
        <v>1670.55</v>
      </c>
      <c r="K4107">
        <v>-1670.55</v>
      </c>
      <c r="L4107" t="s">
        <v>319</v>
      </c>
      <c r="M4107" t="s">
        <v>198</v>
      </c>
      <c r="N4107" t="s">
        <v>307</v>
      </c>
      <c r="O4107">
        <v>0</v>
      </c>
      <c r="P4107" t="s">
        <v>200</v>
      </c>
      <c r="Q4107">
        <v>58058</v>
      </c>
      <c r="R4107" t="s">
        <v>201</v>
      </c>
      <c r="S4107" t="s">
        <v>202</v>
      </c>
      <c r="T4107" t="s">
        <v>203</v>
      </c>
      <c r="U4107" t="s">
        <v>6011</v>
      </c>
      <c r="V4107" t="s">
        <v>6012</v>
      </c>
      <c r="W4107" t="s">
        <v>658</v>
      </c>
    </row>
    <row r="4108" spans="1:23" x14ac:dyDescent="0.25">
      <c r="A4108" s="15">
        <v>43440</v>
      </c>
      <c r="B4108" t="s">
        <v>216</v>
      </c>
      <c r="C4108" t="s">
        <v>207</v>
      </c>
      <c r="E4108" t="s">
        <v>195</v>
      </c>
      <c r="F4108">
        <v>494.86</v>
      </c>
      <c r="G4108">
        <v>494.86</v>
      </c>
      <c r="H4108" t="s">
        <v>196</v>
      </c>
      <c r="I4108" t="s">
        <v>197</v>
      </c>
      <c r="J4108">
        <v>494.86</v>
      </c>
      <c r="K4108">
        <v>494.86</v>
      </c>
      <c r="L4108" t="s">
        <v>216</v>
      </c>
      <c r="M4108" t="s">
        <v>198</v>
      </c>
      <c r="N4108" t="s">
        <v>199</v>
      </c>
      <c r="O4108">
        <v>0</v>
      </c>
      <c r="P4108" t="s">
        <v>200</v>
      </c>
      <c r="Q4108">
        <v>57973</v>
      </c>
      <c r="R4108" t="s">
        <v>201</v>
      </c>
      <c r="S4108" t="s">
        <v>202</v>
      </c>
      <c r="T4108" t="s">
        <v>203</v>
      </c>
      <c r="U4108" t="s">
        <v>6013</v>
      </c>
      <c r="V4108" t="s">
        <v>6014</v>
      </c>
      <c r="W4108" t="s">
        <v>658</v>
      </c>
    </row>
    <row r="4109" spans="1:23" x14ac:dyDescent="0.25">
      <c r="A4109" s="15">
        <v>43440</v>
      </c>
      <c r="B4109" t="s">
        <v>5646</v>
      </c>
      <c r="C4109" t="s">
        <v>207</v>
      </c>
      <c r="E4109" t="s">
        <v>195</v>
      </c>
      <c r="F4109">
        <v>15</v>
      </c>
      <c r="G4109">
        <v>15</v>
      </c>
      <c r="H4109" t="s">
        <v>196</v>
      </c>
      <c r="I4109" t="s">
        <v>197</v>
      </c>
      <c r="J4109">
        <v>15</v>
      </c>
      <c r="K4109">
        <v>15</v>
      </c>
      <c r="L4109" t="s">
        <v>5646</v>
      </c>
      <c r="M4109" t="s">
        <v>198</v>
      </c>
      <c r="N4109" t="s">
        <v>307</v>
      </c>
      <c r="O4109">
        <v>0</v>
      </c>
      <c r="P4109" t="s">
        <v>200</v>
      </c>
      <c r="Q4109">
        <v>58013</v>
      </c>
      <c r="R4109" t="s">
        <v>201</v>
      </c>
      <c r="S4109" t="s">
        <v>202</v>
      </c>
      <c r="T4109" t="s">
        <v>203</v>
      </c>
      <c r="U4109" t="s">
        <v>6015</v>
      </c>
      <c r="V4109" t="s">
        <v>6016</v>
      </c>
      <c r="W4109" t="s">
        <v>658</v>
      </c>
    </row>
    <row r="4110" spans="1:23" x14ac:dyDescent="0.25">
      <c r="A4110" s="15">
        <v>43440</v>
      </c>
      <c r="B4110" t="s">
        <v>458</v>
      </c>
      <c r="C4110" t="s">
        <v>194</v>
      </c>
      <c r="E4110" t="s">
        <v>195</v>
      </c>
      <c r="F4110">
        <v>112.78</v>
      </c>
      <c r="G4110">
        <v>112.78</v>
      </c>
      <c r="H4110" t="s">
        <v>196</v>
      </c>
      <c r="I4110" t="s">
        <v>197</v>
      </c>
      <c r="J4110">
        <v>112.78</v>
      </c>
      <c r="K4110">
        <v>112.78</v>
      </c>
      <c r="L4110" t="s">
        <v>458</v>
      </c>
      <c r="M4110" t="s">
        <v>198</v>
      </c>
      <c r="N4110" t="s">
        <v>199</v>
      </c>
      <c r="O4110">
        <v>0</v>
      </c>
      <c r="P4110" t="s">
        <v>200</v>
      </c>
      <c r="Q4110">
        <v>58044</v>
      </c>
      <c r="R4110" t="s">
        <v>201</v>
      </c>
      <c r="S4110" t="s">
        <v>202</v>
      </c>
      <c r="T4110" t="s">
        <v>203</v>
      </c>
      <c r="U4110" t="s">
        <v>6017</v>
      </c>
      <c r="V4110" t="s">
        <v>6018</v>
      </c>
      <c r="W4110" t="s">
        <v>658</v>
      </c>
    </row>
    <row r="4111" spans="1:23" x14ac:dyDescent="0.25">
      <c r="A4111" s="15">
        <v>43441</v>
      </c>
      <c r="B4111" t="s">
        <v>292</v>
      </c>
      <c r="C4111" t="s">
        <v>194</v>
      </c>
      <c r="E4111" t="s">
        <v>195</v>
      </c>
      <c r="F4111">
        <v>108.62</v>
      </c>
      <c r="G4111">
        <v>108.62</v>
      </c>
      <c r="H4111" t="s">
        <v>196</v>
      </c>
      <c r="I4111" t="s">
        <v>197</v>
      </c>
      <c r="J4111">
        <v>108.62</v>
      </c>
      <c r="K4111">
        <v>108.62</v>
      </c>
      <c r="L4111" t="s">
        <v>292</v>
      </c>
      <c r="M4111" t="s">
        <v>198</v>
      </c>
      <c r="N4111" t="s">
        <v>199</v>
      </c>
      <c r="O4111">
        <v>0</v>
      </c>
      <c r="P4111" t="s">
        <v>200</v>
      </c>
      <c r="Q4111">
        <v>57976</v>
      </c>
      <c r="R4111" t="s">
        <v>201</v>
      </c>
      <c r="S4111" t="s">
        <v>202</v>
      </c>
      <c r="T4111" t="s">
        <v>203</v>
      </c>
      <c r="U4111" t="s">
        <v>6019</v>
      </c>
      <c r="V4111" t="s">
        <v>6020</v>
      </c>
      <c r="W4111" t="s">
        <v>658</v>
      </c>
    </row>
    <row r="4112" spans="1:23" x14ac:dyDescent="0.25">
      <c r="A4112" s="15">
        <v>43441</v>
      </c>
      <c r="B4112" t="s">
        <v>292</v>
      </c>
      <c r="C4112" t="s">
        <v>211</v>
      </c>
      <c r="E4112" t="s">
        <v>195</v>
      </c>
      <c r="F4112">
        <v>108.37</v>
      </c>
      <c r="G4112">
        <v>108.37</v>
      </c>
      <c r="H4112" t="s">
        <v>196</v>
      </c>
      <c r="I4112" t="s">
        <v>197</v>
      </c>
      <c r="J4112">
        <v>108.37</v>
      </c>
      <c r="K4112">
        <v>108.37</v>
      </c>
      <c r="L4112" t="s">
        <v>292</v>
      </c>
      <c r="M4112" t="s">
        <v>198</v>
      </c>
      <c r="N4112" t="s">
        <v>199</v>
      </c>
      <c r="O4112">
        <v>0</v>
      </c>
      <c r="P4112" t="s">
        <v>200</v>
      </c>
      <c r="Q4112">
        <v>57977</v>
      </c>
      <c r="R4112" t="s">
        <v>201</v>
      </c>
      <c r="S4112" t="s">
        <v>202</v>
      </c>
      <c r="T4112" t="s">
        <v>203</v>
      </c>
      <c r="U4112" t="s">
        <v>6021</v>
      </c>
      <c r="V4112" t="s">
        <v>6022</v>
      </c>
      <c r="W4112" t="s">
        <v>658</v>
      </c>
    </row>
    <row r="4113" spans="1:23" x14ac:dyDescent="0.25">
      <c r="A4113" s="15">
        <v>43441</v>
      </c>
      <c r="B4113" t="s">
        <v>292</v>
      </c>
      <c r="C4113" t="s">
        <v>212</v>
      </c>
      <c r="E4113" t="s">
        <v>195</v>
      </c>
      <c r="F4113">
        <v>126.53</v>
      </c>
      <c r="G4113">
        <v>126.53</v>
      </c>
      <c r="H4113" t="s">
        <v>196</v>
      </c>
      <c r="I4113" t="s">
        <v>197</v>
      </c>
      <c r="J4113">
        <v>126.53</v>
      </c>
      <c r="K4113">
        <v>126.53</v>
      </c>
      <c r="L4113" t="s">
        <v>292</v>
      </c>
      <c r="M4113" t="s">
        <v>198</v>
      </c>
      <c r="N4113" t="s">
        <v>199</v>
      </c>
      <c r="O4113">
        <v>0</v>
      </c>
      <c r="P4113" t="s">
        <v>200</v>
      </c>
      <c r="Q4113">
        <v>57978</v>
      </c>
      <c r="R4113" t="s">
        <v>201</v>
      </c>
      <c r="S4113" t="s">
        <v>202</v>
      </c>
      <c r="T4113" t="s">
        <v>203</v>
      </c>
      <c r="U4113" t="s">
        <v>6023</v>
      </c>
      <c r="V4113" t="s">
        <v>6024</v>
      </c>
      <c r="W4113" t="s">
        <v>658</v>
      </c>
    </row>
    <row r="4114" spans="1:23" x14ac:dyDescent="0.25">
      <c r="A4114" s="15">
        <v>43441</v>
      </c>
      <c r="B4114" t="s">
        <v>292</v>
      </c>
      <c r="C4114" t="s">
        <v>208</v>
      </c>
      <c r="E4114" t="s">
        <v>195</v>
      </c>
      <c r="F4114">
        <v>167.08</v>
      </c>
      <c r="G4114">
        <v>167.08</v>
      </c>
      <c r="H4114" t="s">
        <v>196</v>
      </c>
      <c r="I4114" t="s">
        <v>197</v>
      </c>
      <c r="J4114">
        <v>167.08</v>
      </c>
      <c r="K4114">
        <v>167.08</v>
      </c>
      <c r="L4114" t="s">
        <v>292</v>
      </c>
      <c r="M4114" t="s">
        <v>198</v>
      </c>
      <c r="N4114" t="s">
        <v>199</v>
      </c>
      <c r="O4114">
        <v>0</v>
      </c>
      <c r="P4114" t="s">
        <v>200</v>
      </c>
      <c r="Q4114">
        <v>57979</v>
      </c>
      <c r="R4114" t="s">
        <v>201</v>
      </c>
      <c r="S4114" t="s">
        <v>202</v>
      </c>
      <c r="T4114" t="s">
        <v>203</v>
      </c>
      <c r="U4114" t="s">
        <v>6025</v>
      </c>
      <c r="V4114" t="s">
        <v>6026</v>
      </c>
      <c r="W4114" t="s">
        <v>658</v>
      </c>
    </row>
    <row r="4115" spans="1:23" x14ac:dyDescent="0.25">
      <c r="A4115" s="15">
        <v>43441</v>
      </c>
      <c r="B4115" t="s">
        <v>306</v>
      </c>
      <c r="C4115" t="s">
        <v>207</v>
      </c>
      <c r="E4115" t="s">
        <v>195</v>
      </c>
      <c r="F4115">
        <v>19.2</v>
      </c>
      <c r="G4115">
        <v>19.2</v>
      </c>
      <c r="H4115" t="s">
        <v>196</v>
      </c>
      <c r="I4115" t="s">
        <v>197</v>
      </c>
      <c r="J4115">
        <v>19.2</v>
      </c>
      <c r="K4115">
        <v>19.2</v>
      </c>
      <c r="L4115" t="s">
        <v>306</v>
      </c>
      <c r="M4115" t="s">
        <v>198</v>
      </c>
      <c r="N4115" t="s">
        <v>307</v>
      </c>
      <c r="O4115">
        <v>0</v>
      </c>
      <c r="P4115" t="s">
        <v>200</v>
      </c>
      <c r="Q4115">
        <v>58014</v>
      </c>
      <c r="R4115" t="s">
        <v>201</v>
      </c>
      <c r="S4115" t="s">
        <v>202</v>
      </c>
      <c r="T4115" t="s">
        <v>203</v>
      </c>
      <c r="U4115" t="s">
        <v>6027</v>
      </c>
      <c r="V4115" t="s">
        <v>6028</v>
      </c>
      <c r="W4115" t="s">
        <v>658</v>
      </c>
    </row>
    <row r="4116" spans="1:23" x14ac:dyDescent="0.25">
      <c r="A4116" s="15">
        <v>43441</v>
      </c>
      <c r="B4116" t="s">
        <v>292</v>
      </c>
      <c r="C4116" t="s">
        <v>194</v>
      </c>
      <c r="E4116" t="s">
        <v>195</v>
      </c>
      <c r="F4116">
        <v>55.4</v>
      </c>
      <c r="G4116">
        <v>55.4</v>
      </c>
      <c r="H4116" t="s">
        <v>196</v>
      </c>
      <c r="I4116" t="s">
        <v>197</v>
      </c>
      <c r="J4116">
        <v>55.4</v>
      </c>
      <c r="K4116">
        <v>55.4</v>
      </c>
      <c r="L4116" t="s">
        <v>292</v>
      </c>
      <c r="M4116" t="s">
        <v>198</v>
      </c>
      <c r="N4116" t="s">
        <v>199</v>
      </c>
      <c r="O4116">
        <v>0</v>
      </c>
      <c r="P4116" t="s">
        <v>200</v>
      </c>
      <c r="Q4116">
        <v>58050</v>
      </c>
      <c r="R4116" t="s">
        <v>201</v>
      </c>
      <c r="S4116" t="s">
        <v>202</v>
      </c>
      <c r="T4116" t="s">
        <v>203</v>
      </c>
      <c r="U4116" t="s">
        <v>6029</v>
      </c>
      <c r="V4116" t="s">
        <v>6030</v>
      </c>
      <c r="W4116" t="s">
        <v>658</v>
      </c>
    </row>
    <row r="4117" spans="1:23" x14ac:dyDescent="0.25">
      <c r="A4117" s="15">
        <v>43441</v>
      </c>
      <c r="B4117" t="s">
        <v>292</v>
      </c>
      <c r="C4117" t="s">
        <v>212</v>
      </c>
      <c r="E4117" t="s">
        <v>195</v>
      </c>
      <c r="F4117">
        <v>65.650000000000006</v>
      </c>
      <c r="G4117">
        <v>65.650000000000006</v>
      </c>
      <c r="H4117" t="s">
        <v>196</v>
      </c>
      <c r="I4117" t="s">
        <v>197</v>
      </c>
      <c r="J4117">
        <v>65.650000000000006</v>
      </c>
      <c r="K4117">
        <v>65.650000000000006</v>
      </c>
      <c r="L4117" t="s">
        <v>292</v>
      </c>
      <c r="M4117" t="s">
        <v>198</v>
      </c>
      <c r="N4117" t="s">
        <v>199</v>
      </c>
      <c r="O4117">
        <v>0</v>
      </c>
      <c r="P4117" t="s">
        <v>200</v>
      </c>
      <c r="Q4117">
        <v>58052</v>
      </c>
      <c r="R4117" t="s">
        <v>201</v>
      </c>
      <c r="S4117" t="s">
        <v>202</v>
      </c>
      <c r="T4117" t="s">
        <v>203</v>
      </c>
      <c r="U4117" t="s">
        <v>6031</v>
      </c>
      <c r="V4117" t="s">
        <v>6032</v>
      </c>
      <c r="W4117" t="s">
        <v>658</v>
      </c>
    </row>
    <row r="4118" spans="1:23" x14ac:dyDescent="0.25">
      <c r="A4118" s="15">
        <v>43441</v>
      </c>
      <c r="B4118" t="s">
        <v>292</v>
      </c>
      <c r="C4118" t="s">
        <v>194</v>
      </c>
      <c r="E4118" t="s">
        <v>195</v>
      </c>
      <c r="F4118">
        <v>500.81</v>
      </c>
      <c r="G4118">
        <v>500.81</v>
      </c>
      <c r="H4118" t="s">
        <v>196</v>
      </c>
      <c r="I4118" t="s">
        <v>197</v>
      </c>
      <c r="J4118">
        <v>500.81</v>
      </c>
      <c r="K4118">
        <v>500.81</v>
      </c>
      <c r="L4118" t="s">
        <v>292</v>
      </c>
      <c r="M4118" t="s">
        <v>198</v>
      </c>
      <c r="N4118" t="s">
        <v>199</v>
      </c>
      <c r="O4118">
        <v>0</v>
      </c>
      <c r="P4118" t="s">
        <v>200</v>
      </c>
      <c r="Q4118">
        <v>58053</v>
      </c>
      <c r="R4118" t="s">
        <v>201</v>
      </c>
      <c r="S4118" t="s">
        <v>202</v>
      </c>
      <c r="T4118" t="s">
        <v>203</v>
      </c>
      <c r="U4118" t="s">
        <v>6033</v>
      </c>
      <c r="V4118" t="s">
        <v>6034</v>
      </c>
      <c r="W4118" t="s">
        <v>658</v>
      </c>
    </row>
    <row r="4119" spans="1:23" x14ac:dyDescent="0.25">
      <c r="A4119" s="15">
        <v>43441</v>
      </c>
      <c r="B4119" t="s">
        <v>292</v>
      </c>
      <c r="C4119" t="s">
        <v>208</v>
      </c>
      <c r="E4119" t="s">
        <v>195</v>
      </c>
      <c r="F4119">
        <v>56.94</v>
      </c>
      <c r="G4119">
        <v>56.94</v>
      </c>
      <c r="H4119" t="s">
        <v>196</v>
      </c>
      <c r="I4119" t="s">
        <v>197</v>
      </c>
      <c r="J4119">
        <v>56.94</v>
      </c>
      <c r="K4119">
        <v>56.94</v>
      </c>
      <c r="L4119" t="s">
        <v>292</v>
      </c>
      <c r="M4119" t="s">
        <v>198</v>
      </c>
      <c r="N4119" t="s">
        <v>199</v>
      </c>
      <c r="O4119">
        <v>0</v>
      </c>
      <c r="P4119" t="s">
        <v>200</v>
      </c>
      <c r="Q4119">
        <v>58054</v>
      </c>
      <c r="R4119" t="s">
        <v>201</v>
      </c>
      <c r="S4119" t="s">
        <v>202</v>
      </c>
      <c r="T4119" t="s">
        <v>203</v>
      </c>
      <c r="U4119" t="s">
        <v>6035</v>
      </c>
      <c r="V4119" t="s">
        <v>6036</v>
      </c>
      <c r="W4119" t="s">
        <v>658</v>
      </c>
    </row>
    <row r="4120" spans="1:23" x14ac:dyDescent="0.25">
      <c r="A4120" s="15">
        <v>43441</v>
      </c>
      <c r="B4120" t="s">
        <v>228</v>
      </c>
      <c r="C4120" t="s">
        <v>212</v>
      </c>
      <c r="E4120" t="s">
        <v>195</v>
      </c>
      <c r="F4120">
        <v>52</v>
      </c>
      <c r="G4120">
        <v>52</v>
      </c>
      <c r="H4120" t="s">
        <v>196</v>
      </c>
      <c r="I4120" t="s">
        <v>197</v>
      </c>
      <c r="J4120">
        <v>52</v>
      </c>
      <c r="K4120">
        <v>52</v>
      </c>
      <c r="L4120" t="s">
        <v>228</v>
      </c>
      <c r="M4120" t="s">
        <v>198</v>
      </c>
      <c r="N4120" t="s">
        <v>199</v>
      </c>
      <c r="O4120">
        <v>0</v>
      </c>
      <c r="P4120" t="s">
        <v>200</v>
      </c>
      <c r="Q4120">
        <v>58085</v>
      </c>
      <c r="R4120" t="s">
        <v>201</v>
      </c>
      <c r="S4120" t="s">
        <v>202</v>
      </c>
      <c r="T4120" t="s">
        <v>203</v>
      </c>
      <c r="U4120" t="s">
        <v>6037</v>
      </c>
      <c r="V4120" t="s">
        <v>6038</v>
      </c>
      <c r="W4120" t="s">
        <v>658</v>
      </c>
    </row>
    <row r="4121" spans="1:23" x14ac:dyDescent="0.25">
      <c r="A4121" s="15">
        <v>43444</v>
      </c>
      <c r="B4121" t="s">
        <v>193</v>
      </c>
      <c r="C4121" t="s">
        <v>194</v>
      </c>
      <c r="E4121" t="s">
        <v>195</v>
      </c>
      <c r="F4121">
        <v>357.14</v>
      </c>
      <c r="G4121">
        <v>357.14</v>
      </c>
      <c r="H4121" t="s">
        <v>196</v>
      </c>
      <c r="I4121" t="s">
        <v>197</v>
      </c>
      <c r="J4121">
        <v>357.14</v>
      </c>
      <c r="K4121">
        <v>357.14</v>
      </c>
      <c r="L4121" t="s">
        <v>193</v>
      </c>
      <c r="M4121" t="s">
        <v>198</v>
      </c>
      <c r="N4121" t="s">
        <v>199</v>
      </c>
      <c r="O4121">
        <v>0</v>
      </c>
      <c r="P4121" t="s">
        <v>200</v>
      </c>
      <c r="Q4121">
        <v>57970</v>
      </c>
      <c r="R4121" t="s">
        <v>201</v>
      </c>
      <c r="S4121" t="s">
        <v>202</v>
      </c>
      <c r="T4121" t="s">
        <v>203</v>
      </c>
      <c r="U4121" t="s">
        <v>6039</v>
      </c>
      <c r="V4121" t="s">
        <v>6040</v>
      </c>
      <c r="W4121" t="s">
        <v>658</v>
      </c>
    </row>
    <row r="4122" spans="1:23" x14ac:dyDescent="0.25">
      <c r="A4122" s="15">
        <v>43444</v>
      </c>
      <c r="B4122" t="s">
        <v>193</v>
      </c>
      <c r="C4122" t="s">
        <v>207</v>
      </c>
      <c r="E4122" t="s">
        <v>195</v>
      </c>
      <c r="F4122">
        <v>357.14</v>
      </c>
      <c r="G4122">
        <v>357.14</v>
      </c>
      <c r="H4122" t="s">
        <v>196</v>
      </c>
      <c r="I4122" t="s">
        <v>197</v>
      </c>
      <c r="J4122">
        <v>357.14</v>
      </c>
      <c r="K4122">
        <v>357.14</v>
      </c>
      <c r="L4122" t="s">
        <v>193</v>
      </c>
      <c r="M4122" t="s">
        <v>198</v>
      </c>
      <c r="N4122" t="s">
        <v>199</v>
      </c>
      <c r="O4122">
        <v>0</v>
      </c>
      <c r="P4122" t="s">
        <v>200</v>
      </c>
      <c r="Q4122">
        <v>57970</v>
      </c>
      <c r="R4122" t="s">
        <v>201</v>
      </c>
      <c r="S4122" t="s">
        <v>202</v>
      </c>
      <c r="T4122" t="s">
        <v>203</v>
      </c>
      <c r="U4122" t="s">
        <v>6039</v>
      </c>
      <c r="V4122" t="s">
        <v>6040</v>
      </c>
      <c r="W4122" t="s">
        <v>658</v>
      </c>
    </row>
    <row r="4123" spans="1:23" x14ac:dyDescent="0.25">
      <c r="A4123" s="15">
        <v>43444</v>
      </c>
      <c r="B4123" t="s">
        <v>193</v>
      </c>
      <c r="C4123" t="s">
        <v>208</v>
      </c>
      <c r="E4123" t="s">
        <v>195</v>
      </c>
      <c r="F4123">
        <v>357.15</v>
      </c>
      <c r="G4123">
        <v>357.15</v>
      </c>
      <c r="H4123" t="s">
        <v>196</v>
      </c>
      <c r="I4123" t="s">
        <v>197</v>
      </c>
      <c r="J4123">
        <v>357.15</v>
      </c>
      <c r="K4123">
        <v>357.15</v>
      </c>
      <c r="L4123" t="s">
        <v>193</v>
      </c>
      <c r="M4123" t="s">
        <v>198</v>
      </c>
      <c r="N4123" t="s">
        <v>199</v>
      </c>
      <c r="O4123">
        <v>0</v>
      </c>
      <c r="P4123" t="s">
        <v>200</v>
      </c>
      <c r="Q4123">
        <v>57970</v>
      </c>
      <c r="R4123" t="s">
        <v>201</v>
      </c>
      <c r="S4123" t="s">
        <v>202</v>
      </c>
      <c r="T4123" t="s">
        <v>203</v>
      </c>
      <c r="U4123" t="s">
        <v>6039</v>
      </c>
      <c r="V4123" t="s">
        <v>6040</v>
      </c>
      <c r="W4123" t="s">
        <v>658</v>
      </c>
    </row>
    <row r="4124" spans="1:23" x14ac:dyDescent="0.25">
      <c r="A4124" s="15">
        <v>43444</v>
      </c>
      <c r="B4124" t="s">
        <v>193</v>
      </c>
      <c r="C4124" t="s">
        <v>211</v>
      </c>
      <c r="E4124" t="s">
        <v>195</v>
      </c>
      <c r="F4124">
        <v>357.14</v>
      </c>
      <c r="G4124">
        <v>357.14</v>
      </c>
      <c r="H4124" t="s">
        <v>196</v>
      </c>
      <c r="I4124" t="s">
        <v>197</v>
      </c>
      <c r="J4124">
        <v>357.14</v>
      </c>
      <c r="K4124">
        <v>357.14</v>
      </c>
      <c r="L4124" t="s">
        <v>193</v>
      </c>
      <c r="M4124" t="s">
        <v>198</v>
      </c>
      <c r="N4124" t="s">
        <v>199</v>
      </c>
      <c r="O4124">
        <v>0</v>
      </c>
      <c r="P4124" t="s">
        <v>200</v>
      </c>
      <c r="Q4124">
        <v>57970</v>
      </c>
      <c r="R4124" t="s">
        <v>201</v>
      </c>
      <c r="S4124" t="s">
        <v>202</v>
      </c>
      <c r="T4124" t="s">
        <v>203</v>
      </c>
      <c r="U4124" t="s">
        <v>6039</v>
      </c>
      <c r="V4124" t="s">
        <v>6040</v>
      </c>
      <c r="W4124" t="s">
        <v>658</v>
      </c>
    </row>
    <row r="4125" spans="1:23" x14ac:dyDescent="0.25">
      <c r="A4125" s="15">
        <v>43444</v>
      </c>
      <c r="B4125" t="s">
        <v>193</v>
      </c>
      <c r="C4125" t="s">
        <v>212</v>
      </c>
      <c r="E4125" t="s">
        <v>195</v>
      </c>
      <c r="F4125">
        <v>357.15</v>
      </c>
      <c r="G4125">
        <v>357.15</v>
      </c>
      <c r="H4125" t="s">
        <v>196</v>
      </c>
      <c r="I4125" t="s">
        <v>197</v>
      </c>
      <c r="J4125">
        <v>357.15</v>
      </c>
      <c r="K4125">
        <v>357.15</v>
      </c>
      <c r="L4125" t="s">
        <v>193</v>
      </c>
      <c r="M4125" t="s">
        <v>198</v>
      </c>
      <c r="N4125" t="s">
        <v>199</v>
      </c>
      <c r="O4125">
        <v>0</v>
      </c>
      <c r="P4125" t="s">
        <v>200</v>
      </c>
      <c r="Q4125">
        <v>57970</v>
      </c>
      <c r="R4125" t="s">
        <v>201</v>
      </c>
      <c r="S4125" t="s">
        <v>202</v>
      </c>
      <c r="T4125" t="s">
        <v>203</v>
      </c>
      <c r="U4125" t="s">
        <v>6039</v>
      </c>
      <c r="V4125" t="s">
        <v>6040</v>
      </c>
      <c r="W4125" t="s">
        <v>658</v>
      </c>
    </row>
    <row r="4126" spans="1:23" x14ac:dyDescent="0.25">
      <c r="A4126" s="15">
        <v>43444</v>
      </c>
      <c r="B4126" t="s">
        <v>322</v>
      </c>
      <c r="C4126" t="s">
        <v>208</v>
      </c>
      <c r="E4126" t="s">
        <v>195</v>
      </c>
      <c r="F4126">
        <v>60.99</v>
      </c>
      <c r="G4126">
        <v>60.99</v>
      </c>
      <c r="H4126" t="s">
        <v>196</v>
      </c>
      <c r="I4126" t="s">
        <v>197</v>
      </c>
      <c r="J4126">
        <v>60.99</v>
      </c>
      <c r="K4126">
        <v>60.99</v>
      </c>
      <c r="L4126" t="s">
        <v>322</v>
      </c>
      <c r="M4126" t="s">
        <v>198</v>
      </c>
      <c r="N4126" t="s">
        <v>245</v>
      </c>
      <c r="O4126">
        <v>0</v>
      </c>
      <c r="P4126" t="s">
        <v>200</v>
      </c>
      <c r="Q4126">
        <v>58020</v>
      </c>
      <c r="R4126" t="s">
        <v>201</v>
      </c>
      <c r="S4126" t="s">
        <v>202</v>
      </c>
      <c r="T4126" t="s">
        <v>203</v>
      </c>
      <c r="U4126" t="s">
        <v>6041</v>
      </c>
      <c r="V4126" t="s">
        <v>6042</v>
      </c>
      <c r="W4126" t="s">
        <v>658</v>
      </c>
    </row>
    <row r="4127" spans="1:23" x14ac:dyDescent="0.25">
      <c r="A4127" s="15">
        <v>43444</v>
      </c>
      <c r="B4127" t="s">
        <v>325</v>
      </c>
      <c r="C4127" t="s">
        <v>208</v>
      </c>
      <c r="E4127" t="s">
        <v>195</v>
      </c>
      <c r="F4127">
        <v>5</v>
      </c>
      <c r="G4127">
        <v>5</v>
      </c>
      <c r="H4127" t="s">
        <v>196</v>
      </c>
      <c r="I4127" t="s">
        <v>197</v>
      </c>
      <c r="J4127">
        <v>5</v>
      </c>
      <c r="K4127">
        <v>5</v>
      </c>
      <c r="L4127" t="s">
        <v>325</v>
      </c>
      <c r="M4127" t="s">
        <v>198</v>
      </c>
      <c r="N4127" t="s">
        <v>245</v>
      </c>
      <c r="O4127">
        <v>0</v>
      </c>
      <c r="P4127" t="s">
        <v>200</v>
      </c>
      <c r="Q4127">
        <v>58021</v>
      </c>
      <c r="R4127" t="s">
        <v>201</v>
      </c>
      <c r="S4127" t="s">
        <v>202</v>
      </c>
      <c r="T4127" t="s">
        <v>203</v>
      </c>
      <c r="U4127" t="s">
        <v>6043</v>
      </c>
      <c r="V4127" t="s">
        <v>6044</v>
      </c>
      <c r="W4127" t="s">
        <v>658</v>
      </c>
    </row>
    <row r="4128" spans="1:23" x14ac:dyDescent="0.25">
      <c r="A4128" s="15">
        <v>43444</v>
      </c>
      <c r="B4128" t="s">
        <v>325</v>
      </c>
      <c r="C4128" t="s">
        <v>211</v>
      </c>
      <c r="E4128" t="s">
        <v>195</v>
      </c>
      <c r="F4128">
        <v>5</v>
      </c>
      <c r="G4128">
        <v>5</v>
      </c>
      <c r="H4128" t="s">
        <v>196</v>
      </c>
      <c r="I4128" t="s">
        <v>197</v>
      </c>
      <c r="J4128">
        <v>5</v>
      </c>
      <c r="K4128">
        <v>5</v>
      </c>
      <c r="L4128" t="s">
        <v>325</v>
      </c>
      <c r="M4128" t="s">
        <v>198</v>
      </c>
      <c r="N4128" t="s">
        <v>276</v>
      </c>
      <c r="O4128">
        <v>0</v>
      </c>
      <c r="P4128" t="s">
        <v>200</v>
      </c>
      <c r="Q4128">
        <v>58023</v>
      </c>
      <c r="R4128" t="s">
        <v>201</v>
      </c>
      <c r="S4128" t="s">
        <v>202</v>
      </c>
      <c r="T4128" t="s">
        <v>203</v>
      </c>
      <c r="U4128" t="s">
        <v>6045</v>
      </c>
      <c r="V4128" t="s">
        <v>6046</v>
      </c>
      <c r="W4128" t="s">
        <v>658</v>
      </c>
    </row>
    <row r="4129" spans="1:23" x14ac:dyDescent="0.25">
      <c r="A4129" s="15">
        <v>43444</v>
      </c>
      <c r="B4129" t="s">
        <v>325</v>
      </c>
      <c r="C4129" t="s">
        <v>212</v>
      </c>
      <c r="E4129" t="s">
        <v>195</v>
      </c>
      <c r="F4129">
        <v>5</v>
      </c>
      <c r="G4129">
        <v>5</v>
      </c>
      <c r="H4129" t="s">
        <v>196</v>
      </c>
      <c r="I4129" t="s">
        <v>197</v>
      </c>
      <c r="J4129">
        <v>5</v>
      </c>
      <c r="K4129">
        <v>5</v>
      </c>
      <c r="L4129" t="s">
        <v>325</v>
      </c>
      <c r="M4129" t="s">
        <v>198</v>
      </c>
      <c r="N4129" t="s">
        <v>265</v>
      </c>
      <c r="O4129">
        <v>0</v>
      </c>
      <c r="P4129" t="s">
        <v>200</v>
      </c>
      <c r="Q4129">
        <v>58024</v>
      </c>
      <c r="R4129" t="s">
        <v>201</v>
      </c>
      <c r="S4129" t="s">
        <v>202</v>
      </c>
      <c r="T4129" t="s">
        <v>203</v>
      </c>
      <c r="U4129" t="s">
        <v>6047</v>
      </c>
      <c r="V4129" t="s">
        <v>6048</v>
      </c>
      <c r="W4129" t="s">
        <v>658</v>
      </c>
    </row>
    <row r="4130" spans="1:23" x14ac:dyDescent="0.25">
      <c r="A4130" s="15">
        <v>43444</v>
      </c>
      <c r="B4130" t="s">
        <v>322</v>
      </c>
      <c r="C4130" t="s">
        <v>194</v>
      </c>
      <c r="E4130" t="s">
        <v>195</v>
      </c>
      <c r="F4130">
        <v>111.77</v>
      </c>
      <c r="G4130">
        <v>111.77</v>
      </c>
      <c r="H4130" t="s">
        <v>196</v>
      </c>
      <c r="I4130" t="s">
        <v>197</v>
      </c>
      <c r="J4130">
        <v>111.77</v>
      </c>
      <c r="K4130">
        <v>111.77</v>
      </c>
      <c r="L4130" t="s">
        <v>322</v>
      </c>
      <c r="M4130" t="s">
        <v>198</v>
      </c>
      <c r="N4130" t="s">
        <v>254</v>
      </c>
      <c r="O4130">
        <v>0</v>
      </c>
      <c r="P4130" t="s">
        <v>200</v>
      </c>
      <c r="Q4130">
        <v>58025</v>
      </c>
      <c r="R4130" t="s">
        <v>201</v>
      </c>
      <c r="S4130" t="s">
        <v>202</v>
      </c>
      <c r="T4130" t="s">
        <v>203</v>
      </c>
      <c r="U4130" t="s">
        <v>6049</v>
      </c>
      <c r="V4130" t="s">
        <v>6050</v>
      </c>
      <c r="W4130" t="s">
        <v>658</v>
      </c>
    </row>
    <row r="4131" spans="1:23" x14ac:dyDescent="0.25">
      <c r="A4131" s="15">
        <v>43444</v>
      </c>
      <c r="B4131" t="s">
        <v>325</v>
      </c>
      <c r="C4131" t="s">
        <v>194</v>
      </c>
      <c r="E4131" t="s">
        <v>195</v>
      </c>
      <c r="F4131">
        <v>5</v>
      </c>
      <c r="G4131">
        <v>5</v>
      </c>
      <c r="H4131" t="s">
        <v>196</v>
      </c>
      <c r="I4131" t="s">
        <v>197</v>
      </c>
      <c r="J4131">
        <v>5</v>
      </c>
      <c r="K4131">
        <v>5</v>
      </c>
      <c r="L4131" t="s">
        <v>325</v>
      </c>
      <c r="M4131" t="s">
        <v>198</v>
      </c>
      <c r="N4131" t="s">
        <v>254</v>
      </c>
      <c r="O4131">
        <v>0</v>
      </c>
      <c r="P4131" t="s">
        <v>200</v>
      </c>
      <c r="Q4131">
        <v>58026</v>
      </c>
      <c r="R4131" t="s">
        <v>201</v>
      </c>
      <c r="S4131" t="s">
        <v>202</v>
      </c>
      <c r="T4131" t="s">
        <v>203</v>
      </c>
      <c r="U4131" t="s">
        <v>6051</v>
      </c>
      <c r="V4131" t="s">
        <v>6052</v>
      </c>
      <c r="W4131" t="s">
        <v>658</v>
      </c>
    </row>
    <row r="4132" spans="1:23" x14ac:dyDescent="0.25">
      <c r="A4132" s="15">
        <v>43444</v>
      </c>
      <c r="B4132" t="s">
        <v>325</v>
      </c>
      <c r="C4132" t="s">
        <v>207</v>
      </c>
      <c r="E4132" t="s">
        <v>195</v>
      </c>
      <c r="F4132">
        <v>5</v>
      </c>
      <c r="G4132">
        <v>5</v>
      </c>
      <c r="H4132" t="s">
        <v>196</v>
      </c>
      <c r="I4132" t="s">
        <v>197</v>
      </c>
      <c r="J4132">
        <v>5</v>
      </c>
      <c r="K4132">
        <v>5</v>
      </c>
      <c r="L4132" t="s">
        <v>325</v>
      </c>
      <c r="M4132" t="s">
        <v>198</v>
      </c>
      <c r="N4132" t="s">
        <v>270</v>
      </c>
      <c r="O4132">
        <v>0</v>
      </c>
      <c r="P4132" t="s">
        <v>200</v>
      </c>
      <c r="Q4132">
        <v>58028</v>
      </c>
      <c r="R4132" t="s">
        <v>201</v>
      </c>
      <c r="S4132" t="s">
        <v>202</v>
      </c>
      <c r="T4132" t="s">
        <v>203</v>
      </c>
      <c r="U4132" t="s">
        <v>6053</v>
      </c>
      <c r="V4132" t="s">
        <v>6054</v>
      </c>
      <c r="W4132" t="s">
        <v>658</v>
      </c>
    </row>
    <row r="4133" spans="1:23" x14ac:dyDescent="0.25">
      <c r="A4133" s="15">
        <v>43444</v>
      </c>
      <c r="B4133" t="s">
        <v>285</v>
      </c>
      <c r="C4133" t="s">
        <v>212</v>
      </c>
      <c r="E4133" t="s">
        <v>195</v>
      </c>
      <c r="F4133">
        <v>313</v>
      </c>
      <c r="G4133">
        <v>313</v>
      </c>
      <c r="H4133" t="s">
        <v>196</v>
      </c>
      <c r="I4133" t="s">
        <v>197</v>
      </c>
      <c r="J4133">
        <v>313</v>
      </c>
      <c r="K4133">
        <v>313</v>
      </c>
      <c r="L4133" t="s">
        <v>285</v>
      </c>
      <c r="M4133" t="s">
        <v>198</v>
      </c>
      <c r="N4133" t="s">
        <v>199</v>
      </c>
      <c r="O4133">
        <v>0</v>
      </c>
      <c r="P4133" t="s">
        <v>200</v>
      </c>
      <c r="Q4133">
        <v>58086</v>
      </c>
      <c r="R4133" t="s">
        <v>201</v>
      </c>
      <c r="S4133" t="s">
        <v>202</v>
      </c>
      <c r="T4133" t="s">
        <v>203</v>
      </c>
      <c r="U4133" t="s">
        <v>6055</v>
      </c>
      <c r="V4133" t="s">
        <v>6056</v>
      </c>
      <c r="W4133" t="s">
        <v>658</v>
      </c>
    </row>
    <row r="4134" spans="1:23" x14ac:dyDescent="0.25">
      <c r="A4134" s="15">
        <v>43445</v>
      </c>
      <c r="B4134" t="s">
        <v>213</v>
      </c>
      <c r="C4134" t="s">
        <v>211</v>
      </c>
      <c r="E4134" t="s">
        <v>195</v>
      </c>
      <c r="F4134">
        <v>32.590000000000003</v>
      </c>
      <c r="G4134">
        <v>32.590000000000003</v>
      </c>
      <c r="H4134" t="s">
        <v>196</v>
      </c>
      <c r="I4134" t="s">
        <v>197</v>
      </c>
      <c r="J4134">
        <v>32.590000000000003</v>
      </c>
      <c r="K4134">
        <v>32.590000000000003</v>
      </c>
      <c r="L4134" t="s">
        <v>213</v>
      </c>
      <c r="M4134" t="s">
        <v>198</v>
      </c>
      <c r="N4134" t="s">
        <v>1128</v>
      </c>
      <c r="O4134">
        <v>0</v>
      </c>
      <c r="P4134" t="s">
        <v>200</v>
      </c>
      <c r="Q4134">
        <v>57961</v>
      </c>
      <c r="R4134" t="s">
        <v>201</v>
      </c>
      <c r="S4134" t="s">
        <v>202</v>
      </c>
      <c r="T4134" t="s">
        <v>203</v>
      </c>
      <c r="U4134" t="s">
        <v>6057</v>
      </c>
      <c r="V4134" t="s">
        <v>6058</v>
      </c>
      <c r="W4134" t="s">
        <v>658</v>
      </c>
    </row>
    <row r="4135" spans="1:23" x14ac:dyDescent="0.25">
      <c r="A4135" s="15">
        <v>43445</v>
      </c>
      <c r="B4135" t="s">
        <v>228</v>
      </c>
      <c r="C4135" t="s">
        <v>208</v>
      </c>
      <c r="E4135" t="s">
        <v>195</v>
      </c>
      <c r="F4135">
        <v>51</v>
      </c>
      <c r="G4135">
        <v>51</v>
      </c>
      <c r="H4135" t="s">
        <v>196</v>
      </c>
      <c r="I4135" t="s">
        <v>197</v>
      </c>
      <c r="J4135">
        <v>51</v>
      </c>
      <c r="K4135">
        <v>51</v>
      </c>
      <c r="L4135" t="s">
        <v>228</v>
      </c>
      <c r="M4135" t="s">
        <v>198</v>
      </c>
      <c r="N4135" t="s">
        <v>199</v>
      </c>
      <c r="O4135">
        <v>0</v>
      </c>
      <c r="P4135" t="s">
        <v>200</v>
      </c>
      <c r="Q4135">
        <v>58033</v>
      </c>
      <c r="R4135" t="s">
        <v>201</v>
      </c>
      <c r="S4135" t="s">
        <v>202</v>
      </c>
      <c r="T4135" t="s">
        <v>203</v>
      </c>
      <c r="U4135" t="s">
        <v>6059</v>
      </c>
      <c r="V4135" t="s">
        <v>6060</v>
      </c>
      <c r="W4135" t="s">
        <v>658</v>
      </c>
    </row>
    <row r="4136" spans="1:23" x14ac:dyDescent="0.25">
      <c r="A4136" s="15">
        <v>43445</v>
      </c>
      <c r="B4136" t="s">
        <v>228</v>
      </c>
      <c r="C4136" t="s">
        <v>208</v>
      </c>
      <c r="E4136" t="s">
        <v>195</v>
      </c>
      <c r="F4136">
        <v>87</v>
      </c>
      <c r="G4136">
        <v>87</v>
      </c>
      <c r="H4136" t="s">
        <v>196</v>
      </c>
      <c r="I4136" t="s">
        <v>197</v>
      </c>
      <c r="J4136">
        <v>87</v>
      </c>
      <c r="K4136">
        <v>87</v>
      </c>
      <c r="L4136" t="s">
        <v>228</v>
      </c>
      <c r="M4136" t="s">
        <v>198</v>
      </c>
      <c r="N4136" t="s">
        <v>199</v>
      </c>
      <c r="O4136">
        <v>0</v>
      </c>
      <c r="P4136" t="s">
        <v>200</v>
      </c>
      <c r="Q4136">
        <v>58034</v>
      </c>
      <c r="R4136" t="s">
        <v>201</v>
      </c>
      <c r="S4136" t="s">
        <v>202</v>
      </c>
      <c r="T4136" t="s">
        <v>203</v>
      </c>
      <c r="U4136" t="s">
        <v>6061</v>
      </c>
      <c r="V4136" t="s">
        <v>6062</v>
      </c>
      <c r="W4136" t="s">
        <v>658</v>
      </c>
    </row>
    <row r="4137" spans="1:23" x14ac:dyDescent="0.25">
      <c r="A4137" s="15">
        <v>43445</v>
      </c>
      <c r="B4137" t="s">
        <v>225</v>
      </c>
      <c r="C4137" t="s">
        <v>194</v>
      </c>
      <c r="E4137" t="s">
        <v>195</v>
      </c>
      <c r="F4137">
        <v>274.02999999999997</v>
      </c>
      <c r="G4137">
        <v>274.02999999999997</v>
      </c>
      <c r="H4137" t="s">
        <v>196</v>
      </c>
      <c r="I4137" t="s">
        <v>197</v>
      </c>
      <c r="J4137">
        <v>274.02999999999997</v>
      </c>
      <c r="K4137">
        <v>274.02999999999997</v>
      </c>
      <c r="L4137" t="s">
        <v>225</v>
      </c>
      <c r="M4137" t="s">
        <v>198</v>
      </c>
      <c r="N4137" t="s">
        <v>199</v>
      </c>
      <c r="O4137">
        <v>0</v>
      </c>
      <c r="P4137" t="s">
        <v>200</v>
      </c>
      <c r="Q4137">
        <v>58045</v>
      </c>
      <c r="R4137" t="s">
        <v>201</v>
      </c>
      <c r="S4137" t="s">
        <v>202</v>
      </c>
      <c r="T4137" t="s">
        <v>203</v>
      </c>
      <c r="U4137" t="s">
        <v>6063</v>
      </c>
      <c r="V4137" t="s">
        <v>6064</v>
      </c>
      <c r="W4137" t="s">
        <v>658</v>
      </c>
    </row>
    <row r="4138" spans="1:23" x14ac:dyDescent="0.25">
      <c r="A4138" s="15">
        <v>43446</v>
      </c>
      <c r="B4138" t="s">
        <v>5701</v>
      </c>
      <c r="C4138" t="s">
        <v>208</v>
      </c>
      <c r="E4138" t="s">
        <v>195</v>
      </c>
      <c r="F4138">
        <v>28.8</v>
      </c>
      <c r="G4138">
        <v>28.8</v>
      </c>
      <c r="H4138" t="s">
        <v>196</v>
      </c>
      <c r="I4138" t="s">
        <v>197</v>
      </c>
      <c r="J4138">
        <v>28.8</v>
      </c>
      <c r="K4138">
        <v>28.8</v>
      </c>
      <c r="L4138" t="s">
        <v>5701</v>
      </c>
      <c r="M4138" t="s">
        <v>198</v>
      </c>
      <c r="N4138" t="s">
        <v>316</v>
      </c>
      <c r="O4138">
        <v>0</v>
      </c>
      <c r="P4138" t="s">
        <v>200</v>
      </c>
      <c r="Q4138">
        <v>58030</v>
      </c>
      <c r="R4138" t="s">
        <v>201</v>
      </c>
      <c r="S4138" t="s">
        <v>202</v>
      </c>
      <c r="T4138" t="s">
        <v>203</v>
      </c>
      <c r="U4138" t="s">
        <v>6065</v>
      </c>
      <c r="V4138" t="s">
        <v>6066</v>
      </c>
      <c r="W4138" t="s">
        <v>658</v>
      </c>
    </row>
    <row r="4139" spans="1:23" x14ac:dyDescent="0.25">
      <c r="A4139" s="15">
        <v>43446</v>
      </c>
      <c r="B4139" t="s">
        <v>458</v>
      </c>
      <c r="C4139" t="s">
        <v>194</v>
      </c>
      <c r="E4139" t="s">
        <v>195</v>
      </c>
      <c r="F4139">
        <v>127.82</v>
      </c>
      <c r="G4139">
        <v>127.82</v>
      </c>
      <c r="H4139" t="s">
        <v>196</v>
      </c>
      <c r="I4139" t="s">
        <v>197</v>
      </c>
      <c r="J4139">
        <v>127.82</v>
      </c>
      <c r="K4139">
        <v>127.82</v>
      </c>
      <c r="L4139" t="s">
        <v>458</v>
      </c>
      <c r="M4139" t="s">
        <v>198</v>
      </c>
      <c r="N4139" t="s">
        <v>199</v>
      </c>
      <c r="O4139">
        <v>0</v>
      </c>
      <c r="P4139" t="s">
        <v>200</v>
      </c>
      <c r="Q4139">
        <v>58043</v>
      </c>
      <c r="R4139" t="s">
        <v>201</v>
      </c>
      <c r="S4139" t="s">
        <v>202</v>
      </c>
      <c r="T4139" t="s">
        <v>203</v>
      </c>
      <c r="U4139" t="s">
        <v>6067</v>
      </c>
      <c r="V4139" t="s">
        <v>6068</v>
      </c>
      <c r="W4139" t="s">
        <v>658</v>
      </c>
    </row>
    <row r="4140" spans="1:23" x14ac:dyDescent="0.25">
      <c r="A4140" s="15">
        <v>43447</v>
      </c>
      <c r="B4140" t="s">
        <v>1584</v>
      </c>
      <c r="C4140" t="s">
        <v>208</v>
      </c>
      <c r="E4140" t="s">
        <v>195</v>
      </c>
      <c r="F4140">
        <v>77.67</v>
      </c>
      <c r="G4140">
        <v>77.67</v>
      </c>
      <c r="H4140" t="s">
        <v>196</v>
      </c>
      <c r="I4140" t="s">
        <v>197</v>
      </c>
      <c r="J4140">
        <v>77.67</v>
      </c>
      <c r="K4140">
        <v>77.67</v>
      </c>
      <c r="L4140" t="s">
        <v>1584</v>
      </c>
      <c r="M4140" t="s">
        <v>198</v>
      </c>
      <c r="N4140" t="s">
        <v>1585</v>
      </c>
      <c r="O4140">
        <v>0</v>
      </c>
      <c r="P4140" t="s">
        <v>200</v>
      </c>
      <c r="Q4140">
        <v>58011</v>
      </c>
      <c r="R4140" t="s">
        <v>201</v>
      </c>
      <c r="S4140" t="s">
        <v>202</v>
      </c>
      <c r="T4140" t="s">
        <v>203</v>
      </c>
      <c r="U4140" t="s">
        <v>6069</v>
      </c>
      <c r="V4140" t="s">
        <v>6070</v>
      </c>
      <c r="W4140" t="s">
        <v>658</v>
      </c>
    </row>
    <row r="4141" spans="1:23" x14ac:dyDescent="0.25">
      <c r="A4141" s="15">
        <v>43447</v>
      </c>
      <c r="B4141" t="s">
        <v>1584</v>
      </c>
      <c r="C4141" t="s">
        <v>211</v>
      </c>
      <c r="E4141" t="s">
        <v>195</v>
      </c>
      <c r="F4141">
        <v>77.67</v>
      </c>
      <c r="G4141">
        <v>77.67</v>
      </c>
      <c r="H4141" t="s">
        <v>196</v>
      </c>
      <c r="I4141" t="s">
        <v>197</v>
      </c>
      <c r="J4141">
        <v>77.67</v>
      </c>
      <c r="K4141">
        <v>77.67</v>
      </c>
      <c r="L4141" t="s">
        <v>1584</v>
      </c>
      <c r="M4141" t="s">
        <v>198</v>
      </c>
      <c r="N4141" t="s">
        <v>1585</v>
      </c>
      <c r="O4141">
        <v>0</v>
      </c>
      <c r="P4141" t="s">
        <v>200</v>
      </c>
      <c r="Q4141">
        <v>58011</v>
      </c>
      <c r="R4141" t="s">
        <v>201</v>
      </c>
      <c r="S4141" t="s">
        <v>202</v>
      </c>
      <c r="T4141" t="s">
        <v>203</v>
      </c>
      <c r="U4141" t="s">
        <v>6069</v>
      </c>
      <c r="V4141" t="s">
        <v>6070</v>
      </c>
      <c r="W4141" t="s">
        <v>658</v>
      </c>
    </row>
    <row r="4142" spans="1:23" x14ac:dyDescent="0.25">
      <c r="A4142" s="15">
        <v>43447</v>
      </c>
      <c r="B4142" t="s">
        <v>1584</v>
      </c>
      <c r="C4142" t="s">
        <v>212</v>
      </c>
      <c r="E4142" t="s">
        <v>195</v>
      </c>
      <c r="F4142">
        <v>77.67</v>
      </c>
      <c r="G4142">
        <v>77.67</v>
      </c>
      <c r="H4142" t="s">
        <v>196</v>
      </c>
      <c r="I4142" t="s">
        <v>197</v>
      </c>
      <c r="J4142">
        <v>77.67</v>
      </c>
      <c r="K4142">
        <v>77.67</v>
      </c>
      <c r="L4142" t="s">
        <v>1584</v>
      </c>
      <c r="M4142" t="s">
        <v>198</v>
      </c>
      <c r="N4142" t="s">
        <v>1585</v>
      </c>
      <c r="O4142">
        <v>0</v>
      </c>
      <c r="P4142" t="s">
        <v>200</v>
      </c>
      <c r="Q4142">
        <v>58011</v>
      </c>
      <c r="R4142" t="s">
        <v>201</v>
      </c>
      <c r="S4142" t="s">
        <v>202</v>
      </c>
      <c r="T4142" t="s">
        <v>203</v>
      </c>
      <c r="U4142" t="s">
        <v>6069</v>
      </c>
      <c r="V4142" t="s">
        <v>6070</v>
      </c>
      <c r="W4142" t="s">
        <v>658</v>
      </c>
    </row>
    <row r="4143" spans="1:23" x14ac:dyDescent="0.25">
      <c r="A4143" s="15">
        <v>43447</v>
      </c>
      <c r="B4143" t="s">
        <v>1584</v>
      </c>
      <c r="C4143" t="s">
        <v>194</v>
      </c>
      <c r="E4143" t="s">
        <v>195</v>
      </c>
      <c r="F4143">
        <v>77.680000000000007</v>
      </c>
      <c r="G4143">
        <v>77.680000000000007</v>
      </c>
      <c r="H4143" t="s">
        <v>196</v>
      </c>
      <c r="I4143" t="s">
        <v>197</v>
      </c>
      <c r="J4143">
        <v>77.680000000000007</v>
      </c>
      <c r="K4143">
        <v>77.680000000000007</v>
      </c>
      <c r="L4143" t="s">
        <v>1584</v>
      </c>
      <c r="M4143" t="s">
        <v>198</v>
      </c>
      <c r="N4143" t="s">
        <v>1585</v>
      </c>
      <c r="O4143">
        <v>0</v>
      </c>
      <c r="P4143" t="s">
        <v>200</v>
      </c>
      <c r="Q4143">
        <v>58011</v>
      </c>
      <c r="R4143" t="s">
        <v>201</v>
      </c>
      <c r="S4143" t="s">
        <v>202</v>
      </c>
      <c r="T4143" t="s">
        <v>203</v>
      </c>
      <c r="U4143" t="s">
        <v>6069</v>
      </c>
      <c r="V4143" t="s">
        <v>6070</v>
      </c>
      <c r="W4143" t="s">
        <v>658</v>
      </c>
    </row>
    <row r="4144" spans="1:23" x14ac:dyDescent="0.25">
      <c r="A4144" s="15">
        <v>43447</v>
      </c>
      <c r="B4144" t="s">
        <v>1584</v>
      </c>
      <c r="C4144" t="s">
        <v>207</v>
      </c>
      <c r="E4144" t="s">
        <v>195</v>
      </c>
      <c r="F4144">
        <v>77.67</v>
      </c>
      <c r="G4144">
        <v>77.67</v>
      </c>
      <c r="H4144" t="s">
        <v>196</v>
      </c>
      <c r="I4144" t="s">
        <v>197</v>
      </c>
      <c r="J4144">
        <v>77.67</v>
      </c>
      <c r="K4144">
        <v>77.67</v>
      </c>
      <c r="L4144" t="s">
        <v>1584</v>
      </c>
      <c r="M4144" t="s">
        <v>198</v>
      </c>
      <c r="N4144" t="s">
        <v>1585</v>
      </c>
      <c r="O4144">
        <v>0</v>
      </c>
      <c r="P4144" t="s">
        <v>200</v>
      </c>
      <c r="Q4144">
        <v>58011</v>
      </c>
      <c r="R4144" t="s">
        <v>201</v>
      </c>
      <c r="S4144" t="s">
        <v>202</v>
      </c>
      <c r="T4144" t="s">
        <v>203</v>
      </c>
      <c r="U4144" t="s">
        <v>6069</v>
      </c>
      <c r="V4144" t="s">
        <v>6070</v>
      </c>
      <c r="W4144" t="s">
        <v>658</v>
      </c>
    </row>
    <row r="4145" spans="1:23" x14ac:dyDescent="0.25">
      <c r="A4145" s="15">
        <v>43448</v>
      </c>
      <c r="B4145" t="s">
        <v>213</v>
      </c>
      <c r="C4145" t="s">
        <v>211</v>
      </c>
      <c r="E4145" t="s">
        <v>195</v>
      </c>
      <c r="F4145">
        <v>43.43</v>
      </c>
      <c r="G4145">
        <v>43.43</v>
      </c>
      <c r="H4145" t="s">
        <v>196</v>
      </c>
      <c r="I4145" t="s">
        <v>197</v>
      </c>
      <c r="J4145">
        <v>43.43</v>
      </c>
      <c r="K4145">
        <v>43.43</v>
      </c>
      <c r="L4145" t="s">
        <v>213</v>
      </c>
      <c r="M4145" t="s">
        <v>198</v>
      </c>
      <c r="N4145" t="s">
        <v>1128</v>
      </c>
      <c r="O4145">
        <v>0</v>
      </c>
      <c r="P4145" t="s">
        <v>200</v>
      </c>
      <c r="Q4145">
        <v>58018</v>
      </c>
      <c r="R4145" t="s">
        <v>201</v>
      </c>
      <c r="S4145" t="s">
        <v>202</v>
      </c>
      <c r="T4145" t="s">
        <v>203</v>
      </c>
      <c r="U4145" t="s">
        <v>6071</v>
      </c>
      <c r="V4145" t="s">
        <v>6072</v>
      </c>
      <c r="W4145" t="s">
        <v>658</v>
      </c>
    </row>
    <row r="4146" spans="1:23" x14ac:dyDescent="0.25">
      <c r="A4146" s="15">
        <v>43448</v>
      </c>
      <c r="B4146" t="s">
        <v>213</v>
      </c>
      <c r="C4146" t="s">
        <v>211</v>
      </c>
      <c r="E4146" t="s">
        <v>195</v>
      </c>
      <c r="F4146">
        <v>43.43</v>
      </c>
      <c r="G4146">
        <v>43.43</v>
      </c>
      <c r="H4146" t="s">
        <v>196</v>
      </c>
      <c r="I4146" t="s">
        <v>197</v>
      </c>
      <c r="J4146">
        <v>43.43</v>
      </c>
      <c r="K4146">
        <v>43.43</v>
      </c>
      <c r="L4146" t="s">
        <v>213</v>
      </c>
      <c r="M4146" t="s">
        <v>198</v>
      </c>
      <c r="N4146" t="s">
        <v>1128</v>
      </c>
      <c r="O4146">
        <v>0</v>
      </c>
      <c r="P4146" t="s">
        <v>200</v>
      </c>
      <c r="Q4146">
        <v>58019</v>
      </c>
      <c r="R4146" t="s">
        <v>201</v>
      </c>
      <c r="S4146" t="s">
        <v>202</v>
      </c>
      <c r="T4146" t="s">
        <v>203</v>
      </c>
      <c r="U4146" t="s">
        <v>6073</v>
      </c>
      <c r="V4146" t="s">
        <v>6074</v>
      </c>
      <c r="W4146" t="s">
        <v>658</v>
      </c>
    </row>
    <row r="4147" spans="1:23" x14ac:dyDescent="0.25">
      <c r="A4147" s="15">
        <v>43448</v>
      </c>
      <c r="B4147" t="s">
        <v>244</v>
      </c>
      <c r="C4147" t="s">
        <v>208</v>
      </c>
      <c r="E4147" t="s">
        <v>195</v>
      </c>
      <c r="F4147">
        <v>194.41</v>
      </c>
      <c r="G4147">
        <v>194.41</v>
      </c>
      <c r="H4147" t="s">
        <v>196</v>
      </c>
      <c r="I4147" t="s">
        <v>197</v>
      </c>
      <c r="J4147">
        <v>194.41</v>
      </c>
      <c r="K4147">
        <v>194.41</v>
      </c>
      <c r="L4147" t="s">
        <v>244</v>
      </c>
      <c r="M4147" t="s">
        <v>198</v>
      </c>
      <c r="N4147" t="s">
        <v>245</v>
      </c>
      <c r="O4147">
        <v>0</v>
      </c>
      <c r="P4147" t="s">
        <v>200</v>
      </c>
      <c r="Q4147">
        <v>58022</v>
      </c>
      <c r="R4147" t="s">
        <v>201</v>
      </c>
      <c r="S4147" t="s">
        <v>202</v>
      </c>
      <c r="T4147" t="s">
        <v>203</v>
      </c>
      <c r="U4147" t="s">
        <v>6075</v>
      </c>
      <c r="V4147" t="s">
        <v>6076</v>
      </c>
      <c r="W4147" t="s">
        <v>658</v>
      </c>
    </row>
    <row r="4148" spans="1:23" x14ac:dyDescent="0.25">
      <c r="A4148" s="15">
        <v>43449</v>
      </c>
      <c r="B4148" t="s">
        <v>755</v>
      </c>
      <c r="C4148" t="s">
        <v>207</v>
      </c>
      <c r="E4148" t="s">
        <v>195</v>
      </c>
      <c r="F4148">
        <v>899.95</v>
      </c>
      <c r="G4148">
        <v>899.95</v>
      </c>
      <c r="H4148" t="s">
        <v>196</v>
      </c>
      <c r="I4148" t="s">
        <v>197</v>
      </c>
      <c r="J4148">
        <v>899.95</v>
      </c>
      <c r="K4148">
        <v>899.95</v>
      </c>
      <c r="L4148" t="s">
        <v>755</v>
      </c>
      <c r="M4148" t="s">
        <v>198</v>
      </c>
      <c r="N4148" t="s">
        <v>316</v>
      </c>
      <c r="O4148">
        <v>0</v>
      </c>
      <c r="P4148" t="s">
        <v>200</v>
      </c>
      <c r="Q4148">
        <v>57943</v>
      </c>
      <c r="R4148" t="s">
        <v>201</v>
      </c>
      <c r="S4148" t="s">
        <v>202</v>
      </c>
      <c r="T4148" t="s">
        <v>203</v>
      </c>
      <c r="U4148" t="s">
        <v>6077</v>
      </c>
      <c r="V4148" t="s">
        <v>6078</v>
      </c>
      <c r="W4148" t="s">
        <v>658</v>
      </c>
    </row>
    <row r="4149" spans="1:23" x14ac:dyDescent="0.25">
      <c r="A4149" s="15">
        <v>43449</v>
      </c>
      <c r="B4149" t="s">
        <v>755</v>
      </c>
      <c r="C4149" t="s">
        <v>194</v>
      </c>
      <c r="E4149" t="s">
        <v>195</v>
      </c>
      <c r="F4149">
        <v>4992.0600000000004</v>
      </c>
      <c r="G4149">
        <v>4992.0600000000004</v>
      </c>
      <c r="H4149" t="s">
        <v>196</v>
      </c>
      <c r="I4149" t="s">
        <v>197</v>
      </c>
      <c r="J4149">
        <v>4992.0600000000004</v>
      </c>
      <c r="K4149">
        <v>4992.0600000000004</v>
      </c>
      <c r="L4149" t="s">
        <v>755</v>
      </c>
      <c r="M4149" t="s">
        <v>198</v>
      </c>
      <c r="N4149" t="s">
        <v>316</v>
      </c>
      <c r="O4149">
        <v>0</v>
      </c>
      <c r="P4149" t="s">
        <v>200</v>
      </c>
      <c r="Q4149">
        <v>57943</v>
      </c>
      <c r="R4149" t="s">
        <v>201</v>
      </c>
      <c r="S4149" t="s">
        <v>202</v>
      </c>
      <c r="T4149" t="s">
        <v>203</v>
      </c>
      <c r="U4149" t="s">
        <v>6077</v>
      </c>
      <c r="V4149" t="s">
        <v>6078</v>
      </c>
      <c r="W4149" t="s">
        <v>658</v>
      </c>
    </row>
    <row r="4150" spans="1:23" x14ac:dyDescent="0.25">
      <c r="A4150" s="15">
        <v>43453</v>
      </c>
      <c r="B4150" t="s">
        <v>310</v>
      </c>
      <c r="C4150" t="s">
        <v>208</v>
      </c>
      <c r="E4150" t="s">
        <v>195</v>
      </c>
      <c r="F4150">
        <v>0.04</v>
      </c>
      <c r="G4150">
        <v>0.04</v>
      </c>
      <c r="H4150" t="s">
        <v>196</v>
      </c>
      <c r="I4150" t="s">
        <v>197</v>
      </c>
      <c r="J4150">
        <v>0.04</v>
      </c>
      <c r="K4150">
        <v>0.04</v>
      </c>
      <c r="L4150" t="s">
        <v>310</v>
      </c>
      <c r="M4150" t="s">
        <v>198</v>
      </c>
      <c r="N4150" t="s">
        <v>307</v>
      </c>
      <c r="O4150">
        <v>0</v>
      </c>
      <c r="P4150" t="s">
        <v>200</v>
      </c>
      <c r="Q4150">
        <v>58077</v>
      </c>
      <c r="R4150" t="s">
        <v>201</v>
      </c>
      <c r="S4150" t="s">
        <v>202</v>
      </c>
      <c r="T4150" t="s">
        <v>203</v>
      </c>
      <c r="U4150" t="s">
        <v>6079</v>
      </c>
      <c r="V4150" t="s">
        <v>6080</v>
      </c>
      <c r="W4150" t="s">
        <v>658</v>
      </c>
    </row>
    <row r="4151" spans="1:23" x14ac:dyDescent="0.25">
      <c r="A4151" s="15">
        <v>43453</v>
      </c>
      <c r="B4151" t="s">
        <v>310</v>
      </c>
      <c r="C4151" t="s">
        <v>211</v>
      </c>
      <c r="E4151" t="s">
        <v>195</v>
      </c>
      <c r="F4151">
        <v>0.01</v>
      </c>
      <c r="G4151">
        <v>0.01</v>
      </c>
      <c r="H4151" t="s">
        <v>196</v>
      </c>
      <c r="I4151" t="s">
        <v>197</v>
      </c>
      <c r="J4151">
        <v>0.01</v>
      </c>
      <c r="K4151">
        <v>0.01</v>
      </c>
      <c r="L4151" t="s">
        <v>310</v>
      </c>
      <c r="M4151" t="s">
        <v>198</v>
      </c>
      <c r="N4151" t="s">
        <v>307</v>
      </c>
      <c r="O4151">
        <v>0</v>
      </c>
      <c r="P4151" t="s">
        <v>200</v>
      </c>
      <c r="Q4151">
        <v>58077</v>
      </c>
      <c r="R4151" t="s">
        <v>201</v>
      </c>
      <c r="S4151" t="s">
        <v>202</v>
      </c>
      <c r="T4151" t="s">
        <v>203</v>
      </c>
      <c r="U4151" t="s">
        <v>6079</v>
      </c>
      <c r="V4151" t="s">
        <v>6080</v>
      </c>
      <c r="W4151" t="s">
        <v>658</v>
      </c>
    </row>
    <row r="4152" spans="1:23" x14ac:dyDescent="0.25">
      <c r="A4152" s="15">
        <v>43453</v>
      </c>
      <c r="B4152" t="s">
        <v>310</v>
      </c>
      <c r="C4152" t="s">
        <v>212</v>
      </c>
      <c r="E4152" t="s">
        <v>195</v>
      </c>
      <c r="F4152">
        <v>0.01</v>
      </c>
      <c r="G4152">
        <v>0.01</v>
      </c>
      <c r="H4152" t="s">
        <v>196</v>
      </c>
      <c r="I4152" t="s">
        <v>197</v>
      </c>
      <c r="J4152">
        <v>0.01</v>
      </c>
      <c r="K4152">
        <v>0.01</v>
      </c>
      <c r="L4152" t="s">
        <v>310</v>
      </c>
      <c r="M4152" t="s">
        <v>198</v>
      </c>
      <c r="N4152" t="s">
        <v>307</v>
      </c>
      <c r="O4152">
        <v>0</v>
      </c>
      <c r="P4152" t="s">
        <v>200</v>
      </c>
      <c r="Q4152">
        <v>58077</v>
      </c>
      <c r="R4152" t="s">
        <v>201</v>
      </c>
      <c r="S4152" t="s">
        <v>202</v>
      </c>
      <c r="T4152" t="s">
        <v>203</v>
      </c>
      <c r="U4152" t="s">
        <v>6079</v>
      </c>
      <c r="V4152" t="s">
        <v>6080</v>
      </c>
      <c r="W4152" t="s">
        <v>658</v>
      </c>
    </row>
    <row r="4153" spans="1:23" x14ac:dyDescent="0.25">
      <c r="A4153" s="15">
        <v>43454</v>
      </c>
      <c r="B4153" t="s">
        <v>213</v>
      </c>
      <c r="C4153" t="s">
        <v>212</v>
      </c>
      <c r="E4153" t="s">
        <v>195</v>
      </c>
      <c r="F4153">
        <v>97.74</v>
      </c>
      <c r="G4153">
        <v>97.74</v>
      </c>
      <c r="H4153" t="s">
        <v>196</v>
      </c>
      <c r="I4153" t="s">
        <v>197</v>
      </c>
      <c r="J4153">
        <v>97.74</v>
      </c>
      <c r="K4153">
        <v>97.74</v>
      </c>
      <c r="L4153" t="s">
        <v>213</v>
      </c>
      <c r="M4153" t="s">
        <v>198</v>
      </c>
      <c r="N4153" t="s">
        <v>1128</v>
      </c>
      <c r="O4153">
        <v>0</v>
      </c>
      <c r="P4153" t="s">
        <v>200</v>
      </c>
      <c r="Q4153">
        <v>58093</v>
      </c>
      <c r="R4153" t="s">
        <v>201</v>
      </c>
      <c r="S4153" t="s">
        <v>202</v>
      </c>
      <c r="T4153" t="s">
        <v>203</v>
      </c>
      <c r="U4153" t="s">
        <v>6081</v>
      </c>
      <c r="V4153" t="s">
        <v>6082</v>
      </c>
      <c r="W4153" t="s">
        <v>658</v>
      </c>
    </row>
    <row r="4154" spans="1:23" x14ac:dyDescent="0.25">
      <c r="A4154" s="15">
        <v>43454</v>
      </c>
      <c r="B4154" t="s">
        <v>213</v>
      </c>
      <c r="C4154" t="s">
        <v>212</v>
      </c>
      <c r="E4154" t="s">
        <v>195</v>
      </c>
      <c r="F4154">
        <v>62.44</v>
      </c>
      <c r="G4154">
        <v>62.44</v>
      </c>
      <c r="H4154" t="s">
        <v>196</v>
      </c>
      <c r="I4154" t="s">
        <v>197</v>
      </c>
      <c r="J4154">
        <v>62.44</v>
      </c>
      <c r="K4154">
        <v>62.44</v>
      </c>
      <c r="L4154" t="s">
        <v>213</v>
      </c>
      <c r="M4154" t="s">
        <v>198</v>
      </c>
      <c r="N4154" t="s">
        <v>1128</v>
      </c>
      <c r="O4154">
        <v>0</v>
      </c>
      <c r="P4154" t="s">
        <v>200</v>
      </c>
      <c r="Q4154">
        <v>58094</v>
      </c>
      <c r="R4154" t="s">
        <v>201</v>
      </c>
      <c r="S4154" t="s">
        <v>202</v>
      </c>
      <c r="T4154" t="s">
        <v>203</v>
      </c>
      <c r="U4154" t="s">
        <v>6083</v>
      </c>
      <c r="V4154" t="s">
        <v>6084</v>
      </c>
      <c r="W4154" t="s">
        <v>658</v>
      </c>
    </row>
    <row r="4155" spans="1:23" x14ac:dyDescent="0.25">
      <c r="A4155" s="15">
        <v>43454</v>
      </c>
      <c r="B4155" t="s">
        <v>213</v>
      </c>
      <c r="C4155" t="s">
        <v>212</v>
      </c>
      <c r="E4155" t="s">
        <v>195</v>
      </c>
      <c r="F4155">
        <v>199.95</v>
      </c>
      <c r="G4155">
        <v>199.95</v>
      </c>
      <c r="H4155" t="s">
        <v>196</v>
      </c>
      <c r="I4155" t="s">
        <v>197</v>
      </c>
      <c r="J4155">
        <v>199.95</v>
      </c>
      <c r="K4155">
        <v>199.95</v>
      </c>
      <c r="L4155" t="s">
        <v>213</v>
      </c>
      <c r="M4155" t="s">
        <v>198</v>
      </c>
      <c r="N4155" t="s">
        <v>1128</v>
      </c>
      <c r="O4155">
        <v>0</v>
      </c>
      <c r="P4155" t="s">
        <v>200</v>
      </c>
      <c r="Q4155">
        <v>58095</v>
      </c>
      <c r="R4155" t="s">
        <v>201</v>
      </c>
      <c r="S4155" t="s">
        <v>202</v>
      </c>
      <c r="T4155" t="s">
        <v>203</v>
      </c>
      <c r="U4155" t="s">
        <v>6085</v>
      </c>
      <c r="V4155" t="s">
        <v>6086</v>
      </c>
      <c r="W4155" t="s">
        <v>658</v>
      </c>
    </row>
    <row r="4156" spans="1:23" x14ac:dyDescent="0.25">
      <c r="A4156" s="15">
        <v>43454</v>
      </c>
      <c r="B4156" t="s">
        <v>213</v>
      </c>
      <c r="C4156" t="s">
        <v>208</v>
      </c>
      <c r="E4156" t="s">
        <v>195</v>
      </c>
      <c r="F4156">
        <v>270.14999999999998</v>
      </c>
      <c r="G4156">
        <v>270.14999999999998</v>
      </c>
      <c r="H4156" t="s">
        <v>196</v>
      </c>
      <c r="I4156" t="s">
        <v>197</v>
      </c>
      <c r="J4156">
        <v>270.14999999999998</v>
      </c>
      <c r="K4156">
        <v>270.14999999999998</v>
      </c>
      <c r="L4156" t="s">
        <v>213</v>
      </c>
      <c r="M4156" t="s">
        <v>198</v>
      </c>
      <c r="N4156" t="s">
        <v>1128</v>
      </c>
      <c r="O4156">
        <v>0</v>
      </c>
      <c r="P4156" t="s">
        <v>200</v>
      </c>
      <c r="Q4156">
        <v>58096</v>
      </c>
      <c r="R4156" t="s">
        <v>201</v>
      </c>
      <c r="S4156" t="s">
        <v>202</v>
      </c>
      <c r="T4156" t="s">
        <v>203</v>
      </c>
      <c r="U4156" t="s">
        <v>6087</v>
      </c>
      <c r="V4156" t="s">
        <v>6088</v>
      </c>
      <c r="W4156" t="s">
        <v>658</v>
      </c>
    </row>
    <row r="4157" spans="1:23" x14ac:dyDescent="0.25">
      <c r="A4157" s="15">
        <v>43454</v>
      </c>
      <c r="B4157" t="s">
        <v>213</v>
      </c>
      <c r="C4157" t="s">
        <v>194</v>
      </c>
      <c r="E4157" t="s">
        <v>195</v>
      </c>
      <c r="F4157">
        <v>130.52000000000001</v>
      </c>
      <c r="G4157">
        <v>130.52000000000001</v>
      </c>
      <c r="H4157" t="s">
        <v>196</v>
      </c>
      <c r="I4157" t="s">
        <v>197</v>
      </c>
      <c r="J4157">
        <v>130.52000000000001</v>
      </c>
      <c r="K4157">
        <v>130.52000000000001</v>
      </c>
      <c r="L4157" t="s">
        <v>213</v>
      </c>
      <c r="M4157" t="s">
        <v>198</v>
      </c>
      <c r="N4157" t="s">
        <v>1128</v>
      </c>
      <c r="O4157">
        <v>0</v>
      </c>
      <c r="P4157" t="s">
        <v>200</v>
      </c>
      <c r="Q4157">
        <v>58097</v>
      </c>
      <c r="R4157" t="s">
        <v>201</v>
      </c>
      <c r="S4157" t="s">
        <v>202</v>
      </c>
      <c r="T4157" t="s">
        <v>203</v>
      </c>
      <c r="U4157" t="s">
        <v>6089</v>
      </c>
      <c r="V4157" t="s">
        <v>6090</v>
      </c>
      <c r="W4157" t="s">
        <v>658</v>
      </c>
    </row>
    <row r="4158" spans="1:23" x14ac:dyDescent="0.25">
      <c r="A4158" s="15">
        <v>43465</v>
      </c>
      <c r="B4158" t="s">
        <v>6091</v>
      </c>
      <c r="C4158" t="s">
        <v>211</v>
      </c>
      <c r="E4158" t="s">
        <v>195</v>
      </c>
      <c r="F4158">
        <v>374.87</v>
      </c>
      <c r="G4158">
        <v>374.87</v>
      </c>
      <c r="H4158" t="s">
        <v>196</v>
      </c>
      <c r="I4158" t="s">
        <v>197</v>
      </c>
      <c r="J4158">
        <v>374.87</v>
      </c>
      <c r="K4158">
        <v>374.87</v>
      </c>
      <c r="L4158" t="s">
        <v>6091</v>
      </c>
      <c r="M4158" t="s">
        <v>198</v>
      </c>
      <c r="N4158" t="s">
        <v>307</v>
      </c>
      <c r="O4158">
        <v>0</v>
      </c>
      <c r="P4158" t="s">
        <v>200</v>
      </c>
      <c r="Q4158">
        <v>56607</v>
      </c>
      <c r="R4158" t="s">
        <v>201</v>
      </c>
      <c r="S4158" t="s">
        <v>202</v>
      </c>
      <c r="T4158" t="s">
        <v>203</v>
      </c>
      <c r="U4158" t="s">
        <v>6092</v>
      </c>
      <c r="V4158" t="s">
        <v>6093</v>
      </c>
      <c r="W4158" t="s">
        <v>658</v>
      </c>
    </row>
    <row r="4159" spans="1:23" x14ac:dyDescent="0.25">
      <c r="A4159" s="15">
        <v>43465</v>
      </c>
      <c r="B4159" t="s">
        <v>6091</v>
      </c>
      <c r="C4159" t="s">
        <v>212</v>
      </c>
      <c r="E4159" t="s">
        <v>195</v>
      </c>
      <c r="F4159">
        <v>2566.3000000000002</v>
      </c>
      <c r="G4159">
        <v>2566.3000000000002</v>
      </c>
      <c r="H4159" t="s">
        <v>196</v>
      </c>
      <c r="I4159" t="s">
        <v>197</v>
      </c>
      <c r="J4159">
        <v>2566.3000000000002</v>
      </c>
      <c r="K4159">
        <v>2566.3000000000002</v>
      </c>
      <c r="L4159" t="s">
        <v>6091</v>
      </c>
      <c r="M4159" t="s">
        <v>198</v>
      </c>
      <c r="N4159" t="s">
        <v>307</v>
      </c>
      <c r="O4159">
        <v>0</v>
      </c>
      <c r="P4159" t="s">
        <v>200</v>
      </c>
      <c r="Q4159">
        <v>56607</v>
      </c>
      <c r="R4159" t="s">
        <v>201</v>
      </c>
      <c r="S4159" t="s">
        <v>202</v>
      </c>
      <c r="T4159" t="s">
        <v>203</v>
      </c>
      <c r="U4159" t="s">
        <v>6092</v>
      </c>
      <c r="V4159" t="s">
        <v>6093</v>
      </c>
      <c r="W4159" t="s">
        <v>658</v>
      </c>
    </row>
    <row r="4160" spans="1:23" x14ac:dyDescent="0.25">
      <c r="A4160" s="15">
        <v>43465</v>
      </c>
      <c r="B4160" t="s">
        <v>6091</v>
      </c>
      <c r="C4160" t="s">
        <v>208</v>
      </c>
      <c r="E4160" t="s">
        <v>195</v>
      </c>
      <c r="F4160">
        <v>1544.52</v>
      </c>
      <c r="G4160">
        <v>1544.52</v>
      </c>
      <c r="H4160" t="s">
        <v>196</v>
      </c>
      <c r="I4160" t="s">
        <v>197</v>
      </c>
      <c r="J4160">
        <v>1544.52</v>
      </c>
      <c r="K4160">
        <v>1544.52</v>
      </c>
      <c r="L4160" t="s">
        <v>6091</v>
      </c>
      <c r="M4160" t="s">
        <v>198</v>
      </c>
      <c r="N4160" t="s">
        <v>307</v>
      </c>
      <c r="O4160">
        <v>0</v>
      </c>
      <c r="P4160" t="s">
        <v>200</v>
      </c>
      <c r="Q4160">
        <v>56608</v>
      </c>
      <c r="R4160" t="s">
        <v>201</v>
      </c>
      <c r="S4160" t="s">
        <v>202</v>
      </c>
      <c r="T4160" t="s">
        <v>203</v>
      </c>
      <c r="U4160" t="s">
        <v>6092</v>
      </c>
      <c r="V4160" t="s">
        <v>6094</v>
      </c>
      <c r="W4160" t="s">
        <v>658</v>
      </c>
    </row>
    <row r="4161" spans="1:23" x14ac:dyDescent="0.25">
      <c r="A4161" s="15">
        <v>43465</v>
      </c>
      <c r="B4161" t="s">
        <v>6091</v>
      </c>
      <c r="C4161" t="s">
        <v>211</v>
      </c>
      <c r="E4161" t="s">
        <v>195</v>
      </c>
      <c r="F4161">
        <v>2001.03</v>
      </c>
      <c r="G4161">
        <v>2001.03</v>
      </c>
      <c r="H4161" t="s">
        <v>196</v>
      </c>
      <c r="I4161" t="s">
        <v>197</v>
      </c>
      <c r="J4161">
        <v>2001.03</v>
      </c>
      <c r="K4161">
        <v>2001.03</v>
      </c>
      <c r="L4161" t="s">
        <v>6091</v>
      </c>
      <c r="M4161" t="s">
        <v>198</v>
      </c>
      <c r="N4161" t="s">
        <v>307</v>
      </c>
      <c r="O4161">
        <v>0</v>
      </c>
      <c r="P4161" t="s">
        <v>200</v>
      </c>
      <c r="Q4161">
        <v>56608</v>
      </c>
      <c r="R4161" t="s">
        <v>201</v>
      </c>
      <c r="S4161" t="s">
        <v>202</v>
      </c>
      <c r="T4161" t="s">
        <v>203</v>
      </c>
      <c r="U4161" t="s">
        <v>6092</v>
      </c>
      <c r="V4161" t="s">
        <v>6094</v>
      </c>
      <c r="W4161" t="s">
        <v>658</v>
      </c>
    </row>
    <row r="4162" spans="1:23" x14ac:dyDescent="0.25">
      <c r="A4162" s="15">
        <v>43465</v>
      </c>
      <c r="B4162" t="s">
        <v>6091</v>
      </c>
      <c r="C4162" t="s">
        <v>212</v>
      </c>
      <c r="E4162" t="s">
        <v>195</v>
      </c>
      <c r="F4162">
        <v>1101.3599999999999</v>
      </c>
      <c r="G4162">
        <v>1101.3599999999999</v>
      </c>
      <c r="H4162" t="s">
        <v>196</v>
      </c>
      <c r="I4162" t="s">
        <v>197</v>
      </c>
      <c r="J4162">
        <v>1101.3599999999999</v>
      </c>
      <c r="K4162">
        <v>1101.3599999999999</v>
      </c>
      <c r="L4162" t="s">
        <v>6091</v>
      </c>
      <c r="M4162" t="s">
        <v>198</v>
      </c>
      <c r="N4162" t="s">
        <v>307</v>
      </c>
      <c r="O4162">
        <v>0</v>
      </c>
      <c r="P4162" t="s">
        <v>200</v>
      </c>
      <c r="Q4162">
        <v>56608</v>
      </c>
      <c r="R4162" t="s">
        <v>201</v>
      </c>
      <c r="S4162" t="s">
        <v>202</v>
      </c>
      <c r="T4162" t="s">
        <v>203</v>
      </c>
      <c r="U4162" t="s">
        <v>6092</v>
      </c>
      <c r="V4162" t="s">
        <v>6094</v>
      </c>
      <c r="W4162" t="s">
        <v>658</v>
      </c>
    </row>
    <row r="4163" spans="1:23" x14ac:dyDescent="0.25">
      <c r="A4163" s="15">
        <v>43465</v>
      </c>
      <c r="B4163" t="s">
        <v>6091</v>
      </c>
      <c r="C4163" t="s">
        <v>194</v>
      </c>
      <c r="E4163" t="s">
        <v>195</v>
      </c>
      <c r="F4163">
        <v>460.18</v>
      </c>
      <c r="G4163">
        <v>460.18</v>
      </c>
      <c r="H4163" t="s">
        <v>196</v>
      </c>
      <c r="I4163" t="s">
        <v>197</v>
      </c>
      <c r="J4163">
        <v>460.18</v>
      </c>
      <c r="K4163">
        <v>460.18</v>
      </c>
      <c r="L4163" t="s">
        <v>6091</v>
      </c>
      <c r="M4163" t="s">
        <v>198</v>
      </c>
      <c r="N4163" t="s">
        <v>307</v>
      </c>
      <c r="O4163">
        <v>0</v>
      </c>
      <c r="P4163" t="s">
        <v>200</v>
      </c>
      <c r="Q4163">
        <v>56608</v>
      </c>
      <c r="R4163" t="s">
        <v>201</v>
      </c>
      <c r="S4163" t="s">
        <v>202</v>
      </c>
      <c r="T4163" t="s">
        <v>203</v>
      </c>
      <c r="U4163" t="s">
        <v>6092</v>
      </c>
      <c r="V4163" t="s">
        <v>6094</v>
      </c>
      <c r="W4163" t="s">
        <v>658</v>
      </c>
    </row>
    <row r="4164" spans="1:23" x14ac:dyDescent="0.25">
      <c r="A4164" s="15">
        <v>43465</v>
      </c>
      <c r="B4164" t="s">
        <v>6091</v>
      </c>
      <c r="C4164" t="s">
        <v>208</v>
      </c>
      <c r="E4164" t="s">
        <v>195</v>
      </c>
      <c r="F4164">
        <v>2265.29</v>
      </c>
      <c r="G4164">
        <v>2265.29</v>
      </c>
      <c r="H4164" t="s">
        <v>196</v>
      </c>
      <c r="I4164" t="s">
        <v>197</v>
      </c>
      <c r="J4164">
        <v>2265.29</v>
      </c>
      <c r="K4164">
        <v>2265.29</v>
      </c>
      <c r="L4164" t="s">
        <v>6091</v>
      </c>
      <c r="M4164" t="s">
        <v>198</v>
      </c>
      <c r="N4164" t="s">
        <v>307</v>
      </c>
      <c r="O4164">
        <v>0</v>
      </c>
      <c r="P4164" t="s">
        <v>200</v>
      </c>
      <c r="Q4164">
        <v>56609</v>
      </c>
      <c r="R4164" t="s">
        <v>201</v>
      </c>
      <c r="S4164" t="s">
        <v>202</v>
      </c>
      <c r="T4164" t="s">
        <v>203</v>
      </c>
      <c r="U4164" t="s">
        <v>6092</v>
      </c>
      <c r="V4164" t="s">
        <v>6095</v>
      </c>
      <c r="W4164" t="s">
        <v>658</v>
      </c>
    </row>
    <row r="4165" spans="1:23" x14ac:dyDescent="0.25">
      <c r="A4165" s="15">
        <v>43465</v>
      </c>
      <c r="B4165" t="s">
        <v>6091</v>
      </c>
      <c r="C4165" t="s">
        <v>211</v>
      </c>
      <c r="E4165" t="s">
        <v>195</v>
      </c>
      <c r="F4165">
        <v>2106.02</v>
      </c>
      <c r="G4165">
        <v>2106.02</v>
      </c>
      <c r="H4165" t="s">
        <v>196</v>
      </c>
      <c r="I4165" t="s">
        <v>197</v>
      </c>
      <c r="J4165">
        <v>2106.02</v>
      </c>
      <c r="K4165">
        <v>2106.02</v>
      </c>
      <c r="L4165" t="s">
        <v>6091</v>
      </c>
      <c r="M4165" t="s">
        <v>198</v>
      </c>
      <c r="N4165" t="s">
        <v>307</v>
      </c>
      <c r="O4165">
        <v>0</v>
      </c>
      <c r="P4165" t="s">
        <v>200</v>
      </c>
      <c r="Q4165">
        <v>56609</v>
      </c>
      <c r="R4165" t="s">
        <v>201</v>
      </c>
      <c r="S4165" t="s">
        <v>202</v>
      </c>
      <c r="T4165" t="s">
        <v>203</v>
      </c>
      <c r="U4165" t="s">
        <v>6092</v>
      </c>
      <c r="V4165" t="s">
        <v>6095</v>
      </c>
      <c r="W4165" t="s">
        <v>658</v>
      </c>
    </row>
    <row r="4166" spans="1:23" x14ac:dyDescent="0.25">
      <c r="A4166" s="15">
        <v>43465</v>
      </c>
      <c r="B4166" t="s">
        <v>6091</v>
      </c>
      <c r="C4166" t="s">
        <v>212</v>
      </c>
      <c r="E4166" t="s">
        <v>195</v>
      </c>
      <c r="F4166">
        <v>2642.81</v>
      </c>
      <c r="G4166">
        <v>2642.81</v>
      </c>
      <c r="H4166" t="s">
        <v>196</v>
      </c>
      <c r="I4166" t="s">
        <v>197</v>
      </c>
      <c r="J4166">
        <v>2642.81</v>
      </c>
      <c r="K4166">
        <v>2642.81</v>
      </c>
      <c r="L4166" t="s">
        <v>6091</v>
      </c>
      <c r="M4166" t="s">
        <v>198</v>
      </c>
      <c r="N4166" t="s">
        <v>307</v>
      </c>
      <c r="O4166">
        <v>0</v>
      </c>
      <c r="P4166" t="s">
        <v>200</v>
      </c>
      <c r="Q4166">
        <v>56609</v>
      </c>
      <c r="R4166" t="s">
        <v>201</v>
      </c>
      <c r="S4166" t="s">
        <v>202</v>
      </c>
      <c r="T4166" t="s">
        <v>203</v>
      </c>
      <c r="U4166" t="s">
        <v>6092</v>
      </c>
      <c r="V4166" t="s">
        <v>6095</v>
      </c>
      <c r="W4166" t="s">
        <v>658</v>
      </c>
    </row>
    <row r="4167" spans="1:23" x14ac:dyDescent="0.25">
      <c r="A4167" s="15">
        <v>43465</v>
      </c>
      <c r="B4167" t="s">
        <v>6091</v>
      </c>
      <c r="C4167" t="s">
        <v>194</v>
      </c>
      <c r="E4167" t="s">
        <v>195</v>
      </c>
      <c r="F4167">
        <v>865.01</v>
      </c>
      <c r="G4167">
        <v>865.01</v>
      </c>
      <c r="H4167" t="s">
        <v>196</v>
      </c>
      <c r="I4167" t="s">
        <v>197</v>
      </c>
      <c r="J4167">
        <v>865.01</v>
      </c>
      <c r="K4167">
        <v>865.01</v>
      </c>
      <c r="L4167" t="s">
        <v>6091</v>
      </c>
      <c r="M4167" t="s">
        <v>198</v>
      </c>
      <c r="N4167" t="s">
        <v>307</v>
      </c>
      <c r="O4167">
        <v>0</v>
      </c>
      <c r="P4167" t="s">
        <v>200</v>
      </c>
      <c r="Q4167">
        <v>56609</v>
      </c>
      <c r="R4167" t="s">
        <v>201</v>
      </c>
      <c r="S4167" t="s">
        <v>202</v>
      </c>
      <c r="T4167" t="s">
        <v>203</v>
      </c>
      <c r="U4167" t="s">
        <v>6092</v>
      </c>
      <c r="V4167" t="s">
        <v>6095</v>
      </c>
      <c r="W4167" t="s">
        <v>658</v>
      </c>
    </row>
    <row r="4168" spans="1:23" x14ac:dyDescent="0.25">
      <c r="A4168" s="15">
        <v>43465</v>
      </c>
      <c r="B4168" t="s">
        <v>6091</v>
      </c>
      <c r="C4168" t="s">
        <v>207</v>
      </c>
      <c r="E4168" t="s">
        <v>195</v>
      </c>
      <c r="F4168">
        <v>486.86</v>
      </c>
      <c r="G4168">
        <v>486.86</v>
      </c>
      <c r="H4168" t="s">
        <v>196</v>
      </c>
      <c r="I4168" t="s">
        <v>197</v>
      </c>
      <c r="J4168">
        <v>486.86</v>
      </c>
      <c r="K4168">
        <v>486.86</v>
      </c>
      <c r="L4168" t="s">
        <v>6091</v>
      </c>
      <c r="M4168" t="s">
        <v>198</v>
      </c>
      <c r="N4168" t="s">
        <v>307</v>
      </c>
      <c r="O4168">
        <v>0</v>
      </c>
      <c r="P4168" t="s">
        <v>200</v>
      </c>
      <c r="Q4168">
        <v>56609</v>
      </c>
      <c r="R4168" t="s">
        <v>201</v>
      </c>
      <c r="S4168" t="s">
        <v>202</v>
      </c>
      <c r="T4168" t="s">
        <v>203</v>
      </c>
      <c r="U4168" t="s">
        <v>6092</v>
      </c>
      <c r="V4168" t="s">
        <v>6095</v>
      </c>
      <c r="W4168" t="s">
        <v>658</v>
      </c>
    </row>
    <row r="4169" spans="1:23" x14ac:dyDescent="0.25">
      <c r="A4169" s="15">
        <v>43465</v>
      </c>
      <c r="B4169" t="s">
        <v>6091</v>
      </c>
      <c r="C4169" t="s">
        <v>208</v>
      </c>
      <c r="E4169" t="s">
        <v>195</v>
      </c>
      <c r="F4169">
        <v>4976.8</v>
      </c>
      <c r="G4169">
        <v>4976.8</v>
      </c>
      <c r="H4169" t="s">
        <v>196</v>
      </c>
      <c r="I4169" t="s">
        <v>197</v>
      </c>
      <c r="J4169">
        <v>4976.8</v>
      </c>
      <c r="K4169">
        <v>4976.8</v>
      </c>
      <c r="L4169" t="s">
        <v>6091</v>
      </c>
      <c r="M4169" t="s">
        <v>198</v>
      </c>
      <c r="N4169" t="s">
        <v>307</v>
      </c>
      <c r="O4169">
        <v>0</v>
      </c>
      <c r="P4169" t="s">
        <v>200</v>
      </c>
      <c r="Q4169">
        <v>56610</v>
      </c>
      <c r="R4169" t="s">
        <v>201</v>
      </c>
      <c r="S4169" t="s">
        <v>202</v>
      </c>
      <c r="T4169" t="s">
        <v>203</v>
      </c>
      <c r="U4169" t="s">
        <v>6092</v>
      </c>
      <c r="V4169" t="s">
        <v>6096</v>
      </c>
      <c r="W4169" t="s">
        <v>658</v>
      </c>
    </row>
    <row r="4170" spans="1:23" x14ac:dyDescent="0.25">
      <c r="A4170" s="15">
        <v>43465</v>
      </c>
      <c r="B4170" t="s">
        <v>6091</v>
      </c>
      <c r="C4170" t="s">
        <v>211</v>
      </c>
      <c r="E4170" t="s">
        <v>195</v>
      </c>
      <c r="F4170">
        <v>3418.73</v>
      </c>
      <c r="G4170">
        <v>3418.73</v>
      </c>
      <c r="H4170" t="s">
        <v>196</v>
      </c>
      <c r="I4170" t="s">
        <v>197</v>
      </c>
      <c r="J4170">
        <v>3418.73</v>
      </c>
      <c r="K4170">
        <v>3418.73</v>
      </c>
      <c r="L4170" t="s">
        <v>6091</v>
      </c>
      <c r="M4170" t="s">
        <v>198</v>
      </c>
      <c r="N4170" t="s">
        <v>307</v>
      </c>
      <c r="O4170">
        <v>0</v>
      </c>
      <c r="P4170" t="s">
        <v>200</v>
      </c>
      <c r="Q4170">
        <v>56610</v>
      </c>
      <c r="R4170" t="s">
        <v>201</v>
      </c>
      <c r="S4170" t="s">
        <v>202</v>
      </c>
      <c r="T4170" t="s">
        <v>203</v>
      </c>
      <c r="U4170" t="s">
        <v>6092</v>
      </c>
      <c r="V4170" t="s">
        <v>6096</v>
      </c>
      <c r="W4170" t="s">
        <v>658</v>
      </c>
    </row>
    <row r="4171" spans="1:23" x14ac:dyDescent="0.25">
      <c r="A4171" s="15">
        <v>43465</v>
      </c>
      <c r="B4171" t="s">
        <v>6091</v>
      </c>
      <c r="C4171" t="s">
        <v>212</v>
      </c>
      <c r="E4171" t="s">
        <v>195</v>
      </c>
      <c r="F4171">
        <v>310.16000000000003</v>
      </c>
      <c r="G4171">
        <v>310.16000000000003</v>
      </c>
      <c r="H4171" t="s">
        <v>196</v>
      </c>
      <c r="I4171" t="s">
        <v>197</v>
      </c>
      <c r="J4171">
        <v>310.16000000000003</v>
      </c>
      <c r="K4171">
        <v>310.16000000000003</v>
      </c>
      <c r="L4171" t="s">
        <v>6091</v>
      </c>
      <c r="M4171" t="s">
        <v>198</v>
      </c>
      <c r="N4171" t="s">
        <v>307</v>
      </c>
      <c r="O4171">
        <v>0</v>
      </c>
      <c r="P4171" t="s">
        <v>200</v>
      </c>
      <c r="Q4171">
        <v>56610</v>
      </c>
      <c r="R4171" t="s">
        <v>201</v>
      </c>
      <c r="S4171" t="s">
        <v>202</v>
      </c>
      <c r="T4171" t="s">
        <v>203</v>
      </c>
      <c r="U4171" t="s">
        <v>6092</v>
      </c>
      <c r="V4171" t="s">
        <v>6096</v>
      </c>
      <c r="W4171" t="s">
        <v>658</v>
      </c>
    </row>
    <row r="4172" spans="1:23" x14ac:dyDescent="0.25">
      <c r="A4172" s="15">
        <v>43465</v>
      </c>
      <c r="B4172" t="s">
        <v>6091</v>
      </c>
      <c r="C4172" t="s">
        <v>208</v>
      </c>
      <c r="E4172" t="s">
        <v>195</v>
      </c>
      <c r="F4172">
        <v>569.20000000000005</v>
      </c>
      <c r="G4172">
        <v>569.20000000000005</v>
      </c>
      <c r="H4172" t="s">
        <v>196</v>
      </c>
      <c r="I4172" t="s">
        <v>197</v>
      </c>
      <c r="J4172">
        <v>569.20000000000005</v>
      </c>
      <c r="K4172">
        <v>569.20000000000005</v>
      </c>
      <c r="L4172" t="s">
        <v>6091</v>
      </c>
      <c r="M4172" t="s">
        <v>198</v>
      </c>
      <c r="N4172" t="s">
        <v>307</v>
      </c>
      <c r="O4172">
        <v>0</v>
      </c>
      <c r="P4172" t="s">
        <v>200</v>
      </c>
      <c r="Q4172">
        <v>56613</v>
      </c>
      <c r="R4172" t="s">
        <v>201</v>
      </c>
      <c r="S4172" t="s">
        <v>202</v>
      </c>
      <c r="T4172" t="s">
        <v>203</v>
      </c>
      <c r="U4172" t="s">
        <v>6092</v>
      </c>
      <c r="V4172" t="s">
        <v>6097</v>
      </c>
      <c r="W4172" t="s">
        <v>658</v>
      </c>
    </row>
    <row r="4173" spans="1:23" x14ac:dyDescent="0.25">
      <c r="A4173" s="15">
        <v>43465</v>
      </c>
      <c r="B4173" t="s">
        <v>6091</v>
      </c>
      <c r="C4173" t="s">
        <v>212</v>
      </c>
      <c r="E4173" t="s">
        <v>195</v>
      </c>
      <c r="F4173">
        <v>4654.29</v>
      </c>
      <c r="G4173">
        <v>4654.29</v>
      </c>
      <c r="H4173" t="s">
        <v>196</v>
      </c>
      <c r="I4173" t="s">
        <v>197</v>
      </c>
      <c r="J4173">
        <v>4654.29</v>
      </c>
      <c r="K4173">
        <v>4654.29</v>
      </c>
      <c r="L4173" t="s">
        <v>6091</v>
      </c>
      <c r="M4173" t="s">
        <v>198</v>
      </c>
      <c r="N4173" t="s">
        <v>307</v>
      </c>
      <c r="O4173">
        <v>0</v>
      </c>
      <c r="P4173" t="s">
        <v>200</v>
      </c>
      <c r="Q4173">
        <v>56613</v>
      </c>
      <c r="R4173" t="s">
        <v>201</v>
      </c>
      <c r="S4173" t="s">
        <v>202</v>
      </c>
      <c r="T4173" t="s">
        <v>203</v>
      </c>
      <c r="U4173" t="s">
        <v>6092</v>
      </c>
      <c r="V4173" t="s">
        <v>6097</v>
      </c>
      <c r="W4173" t="s">
        <v>658</v>
      </c>
    </row>
    <row r="4174" spans="1:23" x14ac:dyDescent="0.25">
      <c r="A4174" s="15">
        <v>43465</v>
      </c>
      <c r="B4174" t="s">
        <v>6091</v>
      </c>
      <c r="C4174" t="s">
        <v>211</v>
      </c>
      <c r="E4174" t="s">
        <v>195</v>
      </c>
      <c r="F4174">
        <v>3685.18</v>
      </c>
      <c r="G4174">
        <v>3685.18</v>
      </c>
      <c r="H4174" t="s">
        <v>196</v>
      </c>
      <c r="I4174" t="s">
        <v>197</v>
      </c>
      <c r="J4174">
        <v>3685.18</v>
      </c>
      <c r="K4174">
        <v>3685.18</v>
      </c>
      <c r="L4174" t="s">
        <v>6091</v>
      </c>
      <c r="M4174" t="s">
        <v>198</v>
      </c>
      <c r="N4174" t="s">
        <v>307</v>
      </c>
      <c r="O4174">
        <v>0</v>
      </c>
      <c r="P4174" t="s">
        <v>200</v>
      </c>
      <c r="Q4174">
        <v>56613</v>
      </c>
      <c r="R4174" t="s">
        <v>201</v>
      </c>
      <c r="S4174" t="s">
        <v>202</v>
      </c>
      <c r="T4174" t="s">
        <v>203</v>
      </c>
      <c r="U4174" t="s">
        <v>6092</v>
      </c>
      <c r="V4174" t="s">
        <v>6097</v>
      </c>
      <c r="W4174" t="s">
        <v>658</v>
      </c>
    </row>
    <row r="4175" spans="1:23" x14ac:dyDescent="0.25">
      <c r="A4175" s="15">
        <v>43465</v>
      </c>
      <c r="B4175" t="s">
        <v>6091</v>
      </c>
      <c r="C4175" t="s">
        <v>194</v>
      </c>
      <c r="E4175" t="s">
        <v>195</v>
      </c>
      <c r="F4175">
        <v>62364.08</v>
      </c>
      <c r="G4175">
        <v>62364.08</v>
      </c>
      <c r="H4175" t="s">
        <v>196</v>
      </c>
      <c r="I4175" t="s">
        <v>197</v>
      </c>
      <c r="J4175">
        <v>62364.08</v>
      </c>
      <c r="K4175">
        <v>62364.08</v>
      </c>
      <c r="L4175" t="s">
        <v>6091</v>
      </c>
      <c r="M4175" t="s">
        <v>198</v>
      </c>
      <c r="N4175" t="s">
        <v>307</v>
      </c>
      <c r="O4175">
        <v>0</v>
      </c>
      <c r="P4175" t="s">
        <v>200</v>
      </c>
      <c r="Q4175">
        <v>56614</v>
      </c>
      <c r="R4175" t="s">
        <v>201</v>
      </c>
      <c r="S4175" t="s">
        <v>202</v>
      </c>
      <c r="T4175" t="s">
        <v>203</v>
      </c>
      <c r="U4175" t="s">
        <v>6092</v>
      </c>
      <c r="V4175" t="s">
        <v>6098</v>
      </c>
      <c r="W4175" t="s">
        <v>658</v>
      </c>
    </row>
    <row r="4176" spans="1:23" x14ac:dyDescent="0.25">
      <c r="A4176" s="15">
        <v>43465</v>
      </c>
      <c r="B4176" t="s">
        <v>6091</v>
      </c>
      <c r="C4176" t="s">
        <v>207</v>
      </c>
      <c r="E4176" t="s">
        <v>195</v>
      </c>
      <c r="F4176">
        <v>620.61</v>
      </c>
      <c r="G4176">
        <v>620.61</v>
      </c>
      <c r="H4176" t="s">
        <v>196</v>
      </c>
      <c r="I4176" t="s">
        <v>197</v>
      </c>
      <c r="J4176">
        <v>620.61</v>
      </c>
      <c r="K4176">
        <v>620.61</v>
      </c>
      <c r="L4176" t="s">
        <v>6091</v>
      </c>
      <c r="M4176" t="s">
        <v>198</v>
      </c>
      <c r="N4176" t="s">
        <v>307</v>
      </c>
      <c r="O4176">
        <v>0</v>
      </c>
      <c r="P4176" t="s">
        <v>200</v>
      </c>
      <c r="Q4176">
        <v>56614</v>
      </c>
      <c r="R4176" t="s">
        <v>201</v>
      </c>
      <c r="S4176" t="s">
        <v>202</v>
      </c>
      <c r="T4176" t="s">
        <v>203</v>
      </c>
      <c r="U4176" t="s">
        <v>6092</v>
      </c>
      <c r="V4176" t="s">
        <v>6098</v>
      </c>
      <c r="W4176" t="s">
        <v>658</v>
      </c>
    </row>
    <row r="4177" spans="1:23" x14ac:dyDescent="0.25">
      <c r="A4177" s="15">
        <v>43465</v>
      </c>
      <c r="B4177" t="s">
        <v>6091</v>
      </c>
      <c r="C4177" t="s">
        <v>194</v>
      </c>
      <c r="E4177" t="s">
        <v>195</v>
      </c>
      <c r="F4177">
        <v>590.38</v>
      </c>
      <c r="G4177">
        <v>590.38</v>
      </c>
      <c r="H4177" t="s">
        <v>196</v>
      </c>
      <c r="I4177" t="s">
        <v>197</v>
      </c>
      <c r="J4177">
        <v>590.38</v>
      </c>
      <c r="K4177">
        <v>590.38</v>
      </c>
      <c r="L4177" t="s">
        <v>6091</v>
      </c>
      <c r="M4177" t="s">
        <v>198</v>
      </c>
      <c r="N4177" t="s">
        <v>307</v>
      </c>
      <c r="O4177">
        <v>0</v>
      </c>
      <c r="P4177" t="s">
        <v>200</v>
      </c>
      <c r="Q4177">
        <v>56614</v>
      </c>
      <c r="R4177" t="s">
        <v>201</v>
      </c>
      <c r="S4177" t="s">
        <v>202</v>
      </c>
      <c r="T4177" t="s">
        <v>203</v>
      </c>
      <c r="U4177" t="s">
        <v>6092</v>
      </c>
      <c r="V4177" t="s">
        <v>6098</v>
      </c>
      <c r="W4177" t="s">
        <v>658</v>
      </c>
    </row>
    <row r="4178" spans="1:23" x14ac:dyDescent="0.25">
      <c r="A4178" s="15">
        <v>43465</v>
      </c>
      <c r="B4178" t="s">
        <v>6091</v>
      </c>
      <c r="C4178" t="s">
        <v>208</v>
      </c>
      <c r="E4178" t="s">
        <v>195</v>
      </c>
      <c r="F4178">
        <v>152.12</v>
      </c>
      <c r="G4178">
        <v>152.12</v>
      </c>
      <c r="H4178" t="s">
        <v>196</v>
      </c>
      <c r="I4178" t="s">
        <v>197</v>
      </c>
      <c r="J4178">
        <v>152.12</v>
      </c>
      <c r="K4178">
        <v>152.12</v>
      </c>
      <c r="L4178" t="s">
        <v>6091</v>
      </c>
      <c r="M4178" t="s">
        <v>198</v>
      </c>
      <c r="N4178" t="s">
        <v>307</v>
      </c>
      <c r="O4178">
        <v>0</v>
      </c>
      <c r="P4178" t="s">
        <v>200</v>
      </c>
      <c r="Q4178">
        <v>56615</v>
      </c>
      <c r="R4178" t="s">
        <v>201</v>
      </c>
      <c r="S4178" t="s">
        <v>202</v>
      </c>
      <c r="T4178" t="s">
        <v>203</v>
      </c>
      <c r="U4178" t="s">
        <v>6092</v>
      </c>
      <c r="V4178" t="s">
        <v>6099</v>
      </c>
      <c r="W4178" t="s">
        <v>658</v>
      </c>
    </row>
    <row r="4179" spans="1:23" x14ac:dyDescent="0.25">
      <c r="A4179" s="15">
        <v>43465</v>
      </c>
      <c r="B4179" t="s">
        <v>6091</v>
      </c>
      <c r="C4179" t="s">
        <v>211</v>
      </c>
      <c r="E4179" t="s">
        <v>195</v>
      </c>
      <c r="F4179">
        <v>90.06</v>
      </c>
      <c r="G4179">
        <v>90.06</v>
      </c>
      <c r="H4179" t="s">
        <v>196</v>
      </c>
      <c r="I4179" t="s">
        <v>197</v>
      </c>
      <c r="J4179">
        <v>90.06</v>
      </c>
      <c r="K4179">
        <v>90.06</v>
      </c>
      <c r="L4179" t="s">
        <v>6091</v>
      </c>
      <c r="M4179" t="s">
        <v>198</v>
      </c>
      <c r="N4179" t="s">
        <v>307</v>
      </c>
      <c r="O4179">
        <v>0</v>
      </c>
      <c r="P4179" t="s">
        <v>200</v>
      </c>
      <c r="Q4179">
        <v>56615</v>
      </c>
      <c r="R4179" t="s">
        <v>201</v>
      </c>
      <c r="S4179" t="s">
        <v>202</v>
      </c>
      <c r="T4179" t="s">
        <v>203</v>
      </c>
      <c r="U4179" t="s">
        <v>6092</v>
      </c>
      <c r="V4179" t="s">
        <v>6099</v>
      </c>
      <c r="W4179" t="s">
        <v>658</v>
      </c>
    </row>
    <row r="4180" spans="1:23" x14ac:dyDescent="0.25">
      <c r="A4180" s="15">
        <v>43465</v>
      </c>
      <c r="B4180" t="s">
        <v>6091</v>
      </c>
      <c r="C4180" t="s">
        <v>212</v>
      </c>
      <c r="E4180" t="s">
        <v>195</v>
      </c>
      <c r="F4180">
        <v>107.54</v>
      </c>
      <c r="G4180">
        <v>107.54</v>
      </c>
      <c r="H4180" t="s">
        <v>196</v>
      </c>
      <c r="I4180" t="s">
        <v>197</v>
      </c>
      <c r="J4180">
        <v>107.54</v>
      </c>
      <c r="K4180">
        <v>107.54</v>
      </c>
      <c r="L4180" t="s">
        <v>6091</v>
      </c>
      <c r="M4180" t="s">
        <v>198</v>
      </c>
      <c r="N4180" t="s">
        <v>307</v>
      </c>
      <c r="O4180">
        <v>0</v>
      </c>
      <c r="P4180" t="s">
        <v>200</v>
      </c>
      <c r="Q4180">
        <v>56615</v>
      </c>
      <c r="R4180" t="s">
        <v>201</v>
      </c>
      <c r="S4180" t="s">
        <v>202</v>
      </c>
      <c r="T4180" t="s">
        <v>203</v>
      </c>
      <c r="U4180" t="s">
        <v>6092</v>
      </c>
      <c r="V4180" t="s">
        <v>6099</v>
      </c>
      <c r="W4180" t="s">
        <v>658</v>
      </c>
    </row>
    <row r="4181" spans="1:23" x14ac:dyDescent="0.25">
      <c r="A4181" s="15">
        <v>43465</v>
      </c>
      <c r="B4181" t="s">
        <v>6091</v>
      </c>
      <c r="C4181" t="s">
        <v>194</v>
      </c>
      <c r="E4181" t="s">
        <v>195</v>
      </c>
      <c r="F4181">
        <v>644.55999999999995</v>
      </c>
      <c r="G4181">
        <v>644.55999999999995</v>
      </c>
      <c r="H4181" t="s">
        <v>196</v>
      </c>
      <c r="I4181" t="s">
        <v>197</v>
      </c>
      <c r="J4181">
        <v>644.55999999999995</v>
      </c>
      <c r="K4181">
        <v>644.55999999999995</v>
      </c>
      <c r="L4181" t="s">
        <v>6091</v>
      </c>
      <c r="M4181" t="s">
        <v>198</v>
      </c>
      <c r="N4181" t="s">
        <v>307</v>
      </c>
      <c r="O4181">
        <v>0</v>
      </c>
      <c r="P4181" t="s">
        <v>200</v>
      </c>
      <c r="Q4181">
        <v>56615</v>
      </c>
      <c r="R4181" t="s">
        <v>201</v>
      </c>
      <c r="S4181" t="s">
        <v>202</v>
      </c>
      <c r="T4181" t="s">
        <v>203</v>
      </c>
      <c r="U4181" t="s">
        <v>6092</v>
      </c>
      <c r="V4181" t="s">
        <v>6099</v>
      </c>
      <c r="W4181" t="s">
        <v>658</v>
      </c>
    </row>
    <row r="4182" spans="1:23" x14ac:dyDescent="0.25">
      <c r="A4182" s="15">
        <v>43465</v>
      </c>
      <c r="B4182" t="s">
        <v>6091</v>
      </c>
      <c r="C4182" t="s">
        <v>207</v>
      </c>
      <c r="E4182" t="s">
        <v>195</v>
      </c>
      <c r="F4182">
        <v>112.35</v>
      </c>
      <c r="G4182">
        <v>112.35</v>
      </c>
      <c r="H4182" t="s">
        <v>196</v>
      </c>
      <c r="I4182" t="s">
        <v>197</v>
      </c>
      <c r="J4182">
        <v>112.35</v>
      </c>
      <c r="K4182">
        <v>112.35</v>
      </c>
      <c r="L4182" t="s">
        <v>6091</v>
      </c>
      <c r="M4182" t="s">
        <v>198</v>
      </c>
      <c r="N4182" t="s">
        <v>307</v>
      </c>
      <c r="O4182">
        <v>0</v>
      </c>
      <c r="P4182" t="s">
        <v>200</v>
      </c>
      <c r="Q4182">
        <v>56615</v>
      </c>
      <c r="R4182" t="s">
        <v>201</v>
      </c>
      <c r="S4182" t="s">
        <v>202</v>
      </c>
      <c r="T4182" t="s">
        <v>203</v>
      </c>
      <c r="U4182" t="s">
        <v>6092</v>
      </c>
      <c r="V4182" t="s">
        <v>6099</v>
      </c>
      <c r="W4182" t="s">
        <v>658</v>
      </c>
    </row>
    <row r="4183" spans="1:23" x14ac:dyDescent="0.25">
      <c r="A4183" s="15">
        <v>43465</v>
      </c>
      <c r="B4183" t="s">
        <v>6091</v>
      </c>
      <c r="C4183" t="s">
        <v>208</v>
      </c>
      <c r="E4183" t="s">
        <v>195</v>
      </c>
      <c r="F4183">
        <v>1294.4000000000001</v>
      </c>
      <c r="G4183">
        <v>1294.4000000000001</v>
      </c>
      <c r="H4183" t="s">
        <v>196</v>
      </c>
      <c r="I4183" t="s">
        <v>197</v>
      </c>
      <c r="J4183">
        <v>1294.4000000000001</v>
      </c>
      <c r="K4183">
        <v>1294.4000000000001</v>
      </c>
      <c r="L4183" t="s">
        <v>6091</v>
      </c>
      <c r="M4183" t="s">
        <v>198</v>
      </c>
      <c r="N4183" t="s">
        <v>307</v>
      </c>
      <c r="O4183">
        <v>0</v>
      </c>
      <c r="P4183" t="s">
        <v>200</v>
      </c>
      <c r="Q4183">
        <v>56616</v>
      </c>
      <c r="R4183" t="s">
        <v>201</v>
      </c>
      <c r="S4183" t="s">
        <v>202</v>
      </c>
      <c r="T4183" t="s">
        <v>203</v>
      </c>
      <c r="U4183" t="s">
        <v>6092</v>
      </c>
      <c r="V4183" t="s">
        <v>6100</v>
      </c>
      <c r="W4183" t="s">
        <v>658</v>
      </c>
    </row>
    <row r="4184" spans="1:23" x14ac:dyDescent="0.25">
      <c r="A4184" s="15">
        <v>43465</v>
      </c>
      <c r="B4184" t="s">
        <v>6091</v>
      </c>
      <c r="C4184" t="s">
        <v>211</v>
      </c>
      <c r="E4184" t="s">
        <v>195</v>
      </c>
      <c r="F4184">
        <v>419.59</v>
      </c>
      <c r="G4184">
        <v>419.59</v>
      </c>
      <c r="H4184" t="s">
        <v>196</v>
      </c>
      <c r="I4184" t="s">
        <v>197</v>
      </c>
      <c r="J4184">
        <v>419.59</v>
      </c>
      <c r="K4184">
        <v>419.59</v>
      </c>
      <c r="L4184" t="s">
        <v>6091</v>
      </c>
      <c r="M4184" t="s">
        <v>198</v>
      </c>
      <c r="N4184" t="s">
        <v>307</v>
      </c>
      <c r="O4184">
        <v>0</v>
      </c>
      <c r="P4184" t="s">
        <v>200</v>
      </c>
      <c r="Q4184">
        <v>56616</v>
      </c>
      <c r="R4184" t="s">
        <v>201</v>
      </c>
      <c r="S4184" t="s">
        <v>202</v>
      </c>
      <c r="T4184" t="s">
        <v>203</v>
      </c>
      <c r="U4184" t="s">
        <v>6092</v>
      </c>
      <c r="V4184" t="s">
        <v>6100</v>
      </c>
      <c r="W4184" t="s">
        <v>658</v>
      </c>
    </row>
    <row r="4185" spans="1:23" x14ac:dyDescent="0.25">
      <c r="A4185" s="15">
        <v>43465</v>
      </c>
      <c r="B4185" t="s">
        <v>6091</v>
      </c>
      <c r="C4185" t="s">
        <v>194</v>
      </c>
      <c r="E4185" t="s">
        <v>195</v>
      </c>
      <c r="F4185">
        <v>1869.53</v>
      </c>
      <c r="G4185">
        <v>1869.53</v>
      </c>
      <c r="H4185" t="s">
        <v>196</v>
      </c>
      <c r="I4185" t="s">
        <v>197</v>
      </c>
      <c r="J4185">
        <v>1869.53</v>
      </c>
      <c r="K4185">
        <v>1869.53</v>
      </c>
      <c r="L4185" t="s">
        <v>6091</v>
      </c>
      <c r="M4185" t="s">
        <v>198</v>
      </c>
      <c r="N4185" t="s">
        <v>307</v>
      </c>
      <c r="O4185">
        <v>0</v>
      </c>
      <c r="P4185" t="s">
        <v>200</v>
      </c>
      <c r="Q4185">
        <v>56616</v>
      </c>
      <c r="R4185" t="s">
        <v>201</v>
      </c>
      <c r="S4185" t="s">
        <v>202</v>
      </c>
      <c r="T4185" t="s">
        <v>203</v>
      </c>
      <c r="U4185" t="s">
        <v>6092</v>
      </c>
      <c r="V4185" t="s">
        <v>6100</v>
      </c>
      <c r="W4185" t="s">
        <v>658</v>
      </c>
    </row>
    <row r="4186" spans="1:23" x14ac:dyDescent="0.25">
      <c r="A4186" s="15">
        <v>43465</v>
      </c>
      <c r="B4186" t="s">
        <v>6091</v>
      </c>
      <c r="C4186" t="s">
        <v>207</v>
      </c>
      <c r="E4186" t="s">
        <v>195</v>
      </c>
      <c r="F4186">
        <v>74.209999999999994</v>
      </c>
      <c r="G4186">
        <v>74.209999999999994</v>
      </c>
      <c r="H4186" t="s">
        <v>196</v>
      </c>
      <c r="I4186" t="s">
        <v>197</v>
      </c>
      <c r="J4186">
        <v>74.209999999999994</v>
      </c>
      <c r="K4186">
        <v>74.209999999999994</v>
      </c>
      <c r="L4186" t="s">
        <v>6091</v>
      </c>
      <c r="M4186" t="s">
        <v>198</v>
      </c>
      <c r="N4186" t="s">
        <v>307</v>
      </c>
      <c r="O4186">
        <v>0</v>
      </c>
      <c r="P4186" t="s">
        <v>200</v>
      </c>
      <c r="Q4186">
        <v>56617</v>
      </c>
      <c r="R4186" t="s">
        <v>201</v>
      </c>
      <c r="S4186" t="s">
        <v>202</v>
      </c>
      <c r="T4186" t="s">
        <v>203</v>
      </c>
      <c r="U4186" t="s">
        <v>6092</v>
      </c>
      <c r="V4186" t="s">
        <v>6101</v>
      </c>
      <c r="W4186" t="s">
        <v>658</v>
      </c>
    </row>
    <row r="4187" spans="1:23" x14ac:dyDescent="0.25">
      <c r="A4187" s="15">
        <v>43465</v>
      </c>
      <c r="B4187" t="s">
        <v>6102</v>
      </c>
      <c r="C4187" t="s">
        <v>211</v>
      </c>
      <c r="E4187" t="s">
        <v>195</v>
      </c>
      <c r="F4187">
        <v>20753.310000000001</v>
      </c>
      <c r="G4187">
        <v>20753.310000000001</v>
      </c>
      <c r="H4187" t="s">
        <v>196</v>
      </c>
      <c r="I4187" t="s">
        <v>197</v>
      </c>
      <c r="J4187">
        <v>20753.310000000001</v>
      </c>
      <c r="K4187">
        <v>20753.310000000001</v>
      </c>
      <c r="L4187" t="s">
        <v>6102</v>
      </c>
      <c r="M4187" t="s">
        <v>198</v>
      </c>
      <c r="N4187" t="s">
        <v>307</v>
      </c>
      <c r="O4187">
        <v>0</v>
      </c>
      <c r="P4187" t="s">
        <v>200</v>
      </c>
      <c r="Q4187">
        <v>56637</v>
      </c>
      <c r="R4187" t="s">
        <v>201</v>
      </c>
      <c r="S4187" t="s">
        <v>202</v>
      </c>
      <c r="T4187" t="s">
        <v>203</v>
      </c>
      <c r="U4187" t="s">
        <v>6103</v>
      </c>
      <c r="V4187" t="s">
        <v>6104</v>
      </c>
      <c r="W4187" t="s">
        <v>658</v>
      </c>
    </row>
    <row r="4188" spans="1:23" x14ac:dyDescent="0.25">
      <c r="A4188" s="15">
        <v>43465</v>
      </c>
      <c r="B4188" t="s">
        <v>6105</v>
      </c>
      <c r="C4188" t="s">
        <v>249</v>
      </c>
      <c r="E4188" t="s">
        <v>195</v>
      </c>
      <c r="F4188">
        <v>140000</v>
      </c>
      <c r="G4188">
        <v>140000</v>
      </c>
      <c r="H4188" t="s">
        <v>196</v>
      </c>
      <c r="I4188" t="s">
        <v>197</v>
      </c>
      <c r="J4188">
        <v>140000</v>
      </c>
      <c r="K4188">
        <v>140000</v>
      </c>
      <c r="L4188" t="s">
        <v>6105</v>
      </c>
      <c r="M4188" t="s">
        <v>198</v>
      </c>
      <c r="N4188" t="s">
        <v>307</v>
      </c>
      <c r="O4188">
        <v>0</v>
      </c>
      <c r="P4188" t="s">
        <v>200</v>
      </c>
      <c r="Q4188">
        <v>56639</v>
      </c>
      <c r="R4188" t="s">
        <v>201</v>
      </c>
      <c r="S4188" t="s">
        <v>202</v>
      </c>
      <c r="T4188" t="s">
        <v>203</v>
      </c>
      <c r="U4188" t="s">
        <v>6106</v>
      </c>
      <c r="V4188" t="s">
        <v>6107</v>
      </c>
      <c r="W4188" t="s">
        <v>658</v>
      </c>
    </row>
    <row r="4189" spans="1:23" x14ac:dyDescent="0.25">
      <c r="A4189" s="15">
        <v>43465</v>
      </c>
      <c r="B4189" t="s">
        <v>6091</v>
      </c>
      <c r="C4189" t="s">
        <v>211</v>
      </c>
      <c r="E4189" t="s">
        <v>195</v>
      </c>
      <c r="F4189">
        <v>68.97</v>
      </c>
      <c r="G4189">
        <v>68.97</v>
      </c>
      <c r="H4189" t="s">
        <v>196</v>
      </c>
      <c r="I4189" t="s">
        <v>197</v>
      </c>
      <c r="J4189">
        <v>68.97</v>
      </c>
      <c r="K4189">
        <v>68.97</v>
      </c>
      <c r="L4189" t="s">
        <v>6091</v>
      </c>
      <c r="M4189" t="s">
        <v>198</v>
      </c>
      <c r="N4189" t="s">
        <v>307</v>
      </c>
      <c r="O4189">
        <v>0</v>
      </c>
      <c r="P4189" t="s">
        <v>200</v>
      </c>
      <c r="Q4189">
        <v>56847</v>
      </c>
      <c r="R4189" t="s">
        <v>201</v>
      </c>
      <c r="S4189" t="s">
        <v>202</v>
      </c>
      <c r="T4189" t="s">
        <v>203</v>
      </c>
      <c r="U4189" t="s">
        <v>6108</v>
      </c>
      <c r="V4189" t="s">
        <v>6109</v>
      </c>
      <c r="W4189" t="s">
        <v>658</v>
      </c>
    </row>
    <row r="4190" spans="1:23" x14ac:dyDescent="0.25">
      <c r="A4190" s="15">
        <v>43465</v>
      </c>
      <c r="B4190" t="s">
        <v>6110</v>
      </c>
      <c r="C4190" t="s">
        <v>208</v>
      </c>
      <c r="E4190" t="s">
        <v>195</v>
      </c>
      <c r="F4190">
        <v>1493.16</v>
      </c>
      <c r="G4190">
        <v>1493.16</v>
      </c>
      <c r="H4190" t="s">
        <v>196</v>
      </c>
      <c r="I4190" t="s">
        <v>197</v>
      </c>
      <c r="J4190">
        <v>1493.16</v>
      </c>
      <c r="K4190">
        <v>1493.16</v>
      </c>
      <c r="L4190" t="s">
        <v>6110</v>
      </c>
      <c r="M4190" t="s">
        <v>198</v>
      </c>
      <c r="N4190" t="s">
        <v>307</v>
      </c>
      <c r="O4190">
        <v>0</v>
      </c>
      <c r="P4190" t="s">
        <v>200</v>
      </c>
      <c r="Q4190">
        <v>56606</v>
      </c>
      <c r="R4190" t="s">
        <v>201</v>
      </c>
      <c r="S4190" t="s">
        <v>202</v>
      </c>
      <c r="T4190" t="s">
        <v>203</v>
      </c>
      <c r="U4190" t="s">
        <v>6092</v>
      </c>
      <c r="V4190" t="s">
        <v>6111</v>
      </c>
      <c r="W4190" t="s">
        <v>658</v>
      </c>
    </row>
    <row r="4191" spans="1:23" x14ac:dyDescent="0.25">
      <c r="A4191" s="15">
        <v>43465</v>
      </c>
      <c r="B4191" t="s">
        <v>6110</v>
      </c>
      <c r="C4191" t="s">
        <v>211</v>
      </c>
      <c r="E4191" t="s">
        <v>195</v>
      </c>
      <c r="F4191">
        <v>1493.16</v>
      </c>
      <c r="G4191">
        <v>1493.16</v>
      </c>
      <c r="H4191" t="s">
        <v>196</v>
      </c>
      <c r="I4191" t="s">
        <v>197</v>
      </c>
      <c r="J4191">
        <v>1493.16</v>
      </c>
      <c r="K4191">
        <v>1493.16</v>
      </c>
      <c r="L4191" t="s">
        <v>6110</v>
      </c>
      <c r="M4191" t="s">
        <v>198</v>
      </c>
      <c r="N4191" t="s">
        <v>307</v>
      </c>
      <c r="O4191">
        <v>0</v>
      </c>
      <c r="P4191" t="s">
        <v>200</v>
      </c>
      <c r="Q4191">
        <v>56606</v>
      </c>
      <c r="R4191" t="s">
        <v>201</v>
      </c>
      <c r="S4191" t="s">
        <v>202</v>
      </c>
      <c r="T4191" t="s">
        <v>203</v>
      </c>
      <c r="U4191" t="s">
        <v>6092</v>
      </c>
      <c r="V4191" t="s">
        <v>6111</v>
      </c>
      <c r="W4191" t="s">
        <v>658</v>
      </c>
    </row>
    <row r="4192" spans="1:23" x14ac:dyDescent="0.25">
      <c r="A4192" s="15">
        <v>43465</v>
      </c>
      <c r="B4192" t="s">
        <v>6110</v>
      </c>
      <c r="C4192" t="s">
        <v>212</v>
      </c>
      <c r="E4192" t="s">
        <v>195</v>
      </c>
      <c r="F4192">
        <v>1493.16</v>
      </c>
      <c r="G4192">
        <v>1493.16</v>
      </c>
      <c r="H4192" t="s">
        <v>196</v>
      </c>
      <c r="I4192" t="s">
        <v>197</v>
      </c>
      <c r="J4192">
        <v>1493.16</v>
      </c>
      <c r="K4192">
        <v>1493.16</v>
      </c>
      <c r="L4192" t="s">
        <v>6110</v>
      </c>
      <c r="M4192" t="s">
        <v>198</v>
      </c>
      <c r="N4192" t="s">
        <v>307</v>
      </c>
      <c r="O4192">
        <v>0</v>
      </c>
      <c r="P4192" t="s">
        <v>200</v>
      </c>
      <c r="Q4192">
        <v>56606</v>
      </c>
      <c r="R4192" t="s">
        <v>201</v>
      </c>
      <c r="S4192" t="s">
        <v>202</v>
      </c>
      <c r="T4192" t="s">
        <v>203</v>
      </c>
      <c r="U4192" t="s">
        <v>6092</v>
      </c>
      <c r="V4192" t="s">
        <v>6111</v>
      </c>
      <c r="W4192" t="s">
        <v>658</v>
      </c>
    </row>
    <row r="4193" spans="1:23" x14ac:dyDescent="0.25">
      <c r="A4193" s="15">
        <v>43465</v>
      </c>
      <c r="B4193" t="s">
        <v>6110</v>
      </c>
      <c r="C4193" t="s">
        <v>194</v>
      </c>
      <c r="E4193" t="s">
        <v>195</v>
      </c>
      <c r="F4193">
        <v>1493.16</v>
      </c>
      <c r="G4193">
        <v>1493.16</v>
      </c>
      <c r="H4193" t="s">
        <v>196</v>
      </c>
      <c r="I4193" t="s">
        <v>197</v>
      </c>
      <c r="J4193">
        <v>1493.16</v>
      </c>
      <c r="K4193">
        <v>1493.16</v>
      </c>
      <c r="L4193" t="s">
        <v>6110</v>
      </c>
      <c r="M4193" t="s">
        <v>198</v>
      </c>
      <c r="N4193" t="s">
        <v>307</v>
      </c>
      <c r="O4193">
        <v>0</v>
      </c>
      <c r="P4193" t="s">
        <v>200</v>
      </c>
      <c r="Q4193">
        <v>56606</v>
      </c>
      <c r="R4193" t="s">
        <v>201</v>
      </c>
      <c r="S4193" t="s">
        <v>202</v>
      </c>
      <c r="T4193" t="s">
        <v>203</v>
      </c>
      <c r="U4193" t="s">
        <v>6092</v>
      </c>
      <c r="V4193" t="s">
        <v>6111</v>
      </c>
      <c r="W4193" t="s">
        <v>658</v>
      </c>
    </row>
    <row r="4194" spans="1:23" x14ac:dyDescent="0.25">
      <c r="A4194" s="15">
        <v>43465</v>
      </c>
      <c r="B4194" t="s">
        <v>6110</v>
      </c>
      <c r="C4194" t="s">
        <v>207</v>
      </c>
      <c r="E4194" t="s">
        <v>195</v>
      </c>
      <c r="F4194">
        <v>1493.18</v>
      </c>
      <c r="G4194">
        <v>1493.18</v>
      </c>
      <c r="H4194" t="s">
        <v>196</v>
      </c>
      <c r="I4194" t="s">
        <v>197</v>
      </c>
      <c r="J4194">
        <v>1493.18</v>
      </c>
      <c r="K4194">
        <v>1493.18</v>
      </c>
      <c r="L4194" t="s">
        <v>6110</v>
      </c>
      <c r="M4194" t="s">
        <v>198</v>
      </c>
      <c r="N4194" t="s">
        <v>307</v>
      </c>
      <c r="O4194">
        <v>0</v>
      </c>
      <c r="P4194" t="s">
        <v>200</v>
      </c>
      <c r="Q4194">
        <v>56606</v>
      </c>
      <c r="R4194" t="s">
        <v>201</v>
      </c>
      <c r="S4194" t="s">
        <v>202</v>
      </c>
      <c r="T4194" t="s">
        <v>203</v>
      </c>
      <c r="U4194" t="s">
        <v>6092</v>
      </c>
      <c r="V4194" t="s">
        <v>6111</v>
      </c>
      <c r="W4194" t="s">
        <v>658</v>
      </c>
    </row>
    <row r="4195" spans="1:23" x14ac:dyDescent="0.25">
      <c r="A4195" s="15">
        <v>43465</v>
      </c>
      <c r="B4195" t="s">
        <v>310</v>
      </c>
      <c r="C4195" t="s">
        <v>212</v>
      </c>
      <c r="E4195" t="s">
        <v>195</v>
      </c>
      <c r="F4195">
        <v>0.01</v>
      </c>
      <c r="G4195">
        <v>0.01</v>
      </c>
      <c r="H4195" t="s">
        <v>196</v>
      </c>
      <c r="I4195" t="s">
        <v>197</v>
      </c>
      <c r="J4195">
        <v>0.01</v>
      </c>
      <c r="K4195">
        <v>0.01</v>
      </c>
      <c r="L4195" t="s">
        <v>310</v>
      </c>
      <c r="M4195" t="s">
        <v>198</v>
      </c>
      <c r="N4195" t="s">
        <v>307</v>
      </c>
      <c r="O4195">
        <v>0</v>
      </c>
      <c r="P4195" t="s">
        <v>200</v>
      </c>
      <c r="Q4195">
        <v>58078</v>
      </c>
      <c r="R4195" t="s">
        <v>201</v>
      </c>
      <c r="S4195" t="s">
        <v>202</v>
      </c>
      <c r="T4195" t="s">
        <v>203</v>
      </c>
      <c r="U4195" t="s">
        <v>6112</v>
      </c>
      <c r="V4195" t="s">
        <v>6113</v>
      </c>
      <c r="W4195" t="s">
        <v>658</v>
      </c>
    </row>
    <row r="4196" spans="1:23" x14ac:dyDescent="0.25">
      <c r="A4196" s="15">
        <v>43465</v>
      </c>
      <c r="B4196" t="s">
        <v>310</v>
      </c>
      <c r="C4196" t="s">
        <v>208</v>
      </c>
      <c r="E4196" t="s">
        <v>195</v>
      </c>
      <c r="F4196">
        <v>0.05</v>
      </c>
      <c r="G4196">
        <v>0.05</v>
      </c>
      <c r="H4196" t="s">
        <v>196</v>
      </c>
      <c r="I4196" t="s">
        <v>197</v>
      </c>
      <c r="J4196">
        <v>0.05</v>
      </c>
      <c r="K4196">
        <v>0.05</v>
      </c>
      <c r="L4196" t="s">
        <v>310</v>
      </c>
      <c r="M4196" t="s">
        <v>198</v>
      </c>
      <c r="N4196" t="s">
        <v>307</v>
      </c>
      <c r="O4196">
        <v>0</v>
      </c>
      <c r="P4196" t="s">
        <v>200</v>
      </c>
      <c r="Q4196">
        <v>58080</v>
      </c>
      <c r="R4196" t="s">
        <v>201</v>
      </c>
      <c r="S4196" t="s">
        <v>202</v>
      </c>
      <c r="T4196" t="s">
        <v>203</v>
      </c>
      <c r="U4196" t="s">
        <v>6114</v>
      </c>
      <c r="V4196" t="s">
        <v>6115</v>
      </c>
      <c r="W4196" t="s">
        <v>658</v>
      </c>
    </row>
    <row r="4197" spans="1:23" x14ac:dyDescent="0.25">
      <c r="A4197" s="15">
        <v>43465</v>
      </c>
      <c r="B4197" t="s">
        <v>310</v>
      </c>
      <c r="C4197" t="s">
        <v>212</v>
      </c>
      <c r="E4197" t="s">
        <v>195</v>
      </c>
      <c r="F4197">
        <v>0.01</v>
      </c>
      <c r="G4197">
        <v>0.01</v>
      </c>
      <c r="H4197" t="s">
        <v>196</v>
      </c>
      <c r="I4197" t="s">
        <v>197</v>
      </c>
      <c r="J4197">
        <v>0.01</v>
      </c>
      <c r="K4197">
        <v>0.01</v>
      </c>
      <c r="L4197" t="s">
        <v>310</v>
      </c>
      <c r="M4197" t="s">
        <v>198</v>
      </c>
      <c r="N4197" t="s">
        <v>307</v>
      </c>
      <c r="O4197">
        <v>0</v>
      </c>
      <c r="P4197" t="s">
        <v>200</v>
      </c>
      <c r="Q4197">
        <v>58084</v>
      </c>
      <c r="R4197" t="s">
        <v>201</v>
      </c>
      <c r="S4197" t="s">
        <v>202</v>
      </c>
      <c r="T4197" t="s">
        <v>203</v>
      </c>
      <c r="U4197" t="s">
        <v>6116</v>
      </c>
      <c r="V4197" t="s">
        <v>6117</v>
      </c>
      <c r="W4197" t="s">
        <v>658</v>
      </c>
    </row>
    <row r="4198" spans="1:23" x14ac:dyDescent="0.25">
      <c r="A4198" s="15" t="s">
        <v>200</v>
      </c>
      <c r="B4198" t="s">
        <v>200</v>
      </c>
      <c r="C4198" t="s">
        <v>200</v>
      </c>
      <c r="E4198" t="s">
        <v>200</v>
      </c>
      <c r="F4198">
        <v>2604215.2200000002</v>
      </c>
      <c r="G4198" t="s">
        <v>200</v>
      </c>
      <c r="H4198" t="s">
        <v>200</v>
      </c>
      <c r="I4198" t="s">
        <v>200</v>
      </c>
      <c r="J4198" t="s">
        <v>200</v>
      </c>
      <c r="K4198">
        <v>2604215.2200000002</v>
      </c>
      <c r="L4198" t="s">
        <v>200</v>
      </c>
      <c r="M4198" t="s">
        <v>200</v>
      </c>
      <c r="N4198" t="s">
        <v>200</v>
      </c>
      <c r="O4198">
        <v>0</v>
      </c>
      <c r="P4198" t="s">
        <v>200</v>
      </c>
      <c r="Q4198" t="s">
        <v>200</v>
      </c>
      <c r="R4198" t="s">
        <v>200</v>
      </c>
      <c r="S4198" t="s">
        <v>200</v>
      </c>
      <c r="T4198" t="s">
        <v>200</v>
      </c>
      <c r="U4198" t="s">
        <v>200</v>
      </c>
      <c r="V4198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N247"/>
  <sheetViews>
    <sheetView workbookViewId="0">
      <pane xSplit="6" ySplit="5" topLeftCell="G54" activePane="bottomRight" state="frozen"/>
      <selection activeCell="S229" sqref="S229"/>
      <selection pane="topRight" activeCell="S229" sqref="S229"/>
      <selection pane="bottomLeft" activeCell="S229" sqref="S229"/>
      <selection pane="bottomRight" activeCell="G66" sqref="G66"/>
    </sheetView>
  </sheetViews>
  <sheetFormatPr baseColWidth="10" defaultColWidth="11.42578125" defaultRowHeight="15" x14ac:dyDescent="0.25"/>
  <cols>
    <col min="1" max="1" width="10.7109375" style="16" customWidth="1"/>
    <col min="2" max="2" width="51.42578125" style="17" bestFit="1" customWidth="1"/>
    <col min="3" max="5" width="14.7109375" style="18" hidden="1" customWidth="1"/>
    <col min="6" max="6" width="14.28515625" style="18" bestFit="1" customWidth="1"/>
    <col min="7" max="12" width="14.7109375" style="18" customWidth="1"/>
    <col min="13" max="13" width="12.85546875" style="18" bestFit="1" customWidth="1"/>
    <col min="14" max="14" width="11.85546875" style="18" bestFit="1" customWidth="1"/>
    <col min="15" max="15" width="12.85546875" style="18" bestFit="1" customWidth="1"/>
    <col min="16" max="16" width="7" style="18" hidden="1" customWidth="1"/>
    <col min="17" max="18" width="7.42578125" style="18" hidden="1" customWidth="1"/>
    <col min="19" max="27" width="14.7109375" style="18" customWidth="1"/>
    <col min="28" max="28" width="67.42578125" style="19" bestFit="1" customWidth="1"/>
    <col min="29" max="29" width="18" style="18" customWidth="1"/>
    <col min="30" max="30" width="11.42578125" style="20"/>
    <col min="31" max="31" width="11.42578125" style="21"/>
    <col min="32" max="32" width="11.42578125" style="22"/>
    <col min="33" max="36" width="11.42578125" style="20"/>
    <col min="37" max="37" width="11.85546875" style="20" bestFit="1" customWidth="1"/>
    <col min="38" max="38" width="11.85546875" style="18" bestFit="1" customWidth="1"/>
    <col min="39" max="16384" width="11.42578125" style="18"/>
  </cols>
  <sheetData>
    <row r="1" spans="1:37" ht="30.75" thickBot="1" x14ac:dyDescent="0.3">
      <c r="B1" s="180" t="s">
        <v>6185</v>
      </c>
      <c r="G1" s="18">
        <v>234.65</v>
      </c>
    </row>
    <row r="2" spans="1:37" s="32" customFormat="1" ht="19.5" customHeight="1" thickBot="1" x14ac:dyDescent="0.3">
      <c r="A2" s="23"/>
      <c r="B2" s="24" t="s">
        <v>6118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6"/>
      <c r="AB2" s="27" t="s">
        <v>6119</v>
      </c>
      <c r="AC2" s="28">
        <v>43373</v>
      </c>
      <c r="AD2" s="29"/>
      <c r="AE2" s="30"/>
      <c r="AF2" s="31"/>
      <c r="AG2" s="29"/>
      <c r="AH2" s="29"/>
      <c r="AI2" s="29"/>
      <c r="AJ2" s="29"/>
      <c r="AK2" s="29"/>
    </row>
    <row r="3" spans="1:37" ht="15.75" thickBot="1" x14ac:dyDescent="0.3">
      <c r="B3" s="33"/>
    </row>
    <row r="4" spans="1:37" s="49" customFormat="1" ht="15.75" thickTop="1" x14ac:dyDescent="0.25">
      <c r="A4" s="34"/>
      <c r="B4" s="35" t="s">
        <v>6120</v>
      </c>
      <c r="C4" s="36" t="s">
        <v>201</v>
      </c>
      <c r="D4" s="37"/>
      <c r="E4" s="37"/>
      <c r="F4" s="38"/>
      <c r="G4" s="39" t="s">
        <v>201</v>
      </c>
      <c r="H4" s="39" t="s">
        <v>201</v>
      </c>
      <c r="I4" s="39" t="s">
        <v>201</v>
      </c>
      <c r="J4" s="39" t="s">
        <v>201</v>
      </c>
      <c r="K4" s="39" t="s">
        <v>201</v>
      </c>
      <c r="L4" s="39" t="s">
        <v>201</v>
      </c>
      <c r="M4" s="39" t="s">
        <v>201</v>
      </c>
      <c r="N4" s="39" t="s">
        <v>201</v>
      </c>
      <c r="O4" s="39" t="s">
        <v>201</v>
      </c>
      <c r="P4" s="39" t="s">
        <v>201</v>
      </c>
      <c r="Q4" s="39" t="s">
        <v>201</v>
      </c>
      <c r="R4" s="39" t="s">
        <v>201</v>
      </c>
      <c r="S4" s="40" t="s">
        <v>6121</v>
      </c>
      <c r="T4" s="39" t="s">
        <v>6122</v>
      </c>
      <c r="U4" s="39" t="s">
        <v>6122</v>
      </c>
      <c r="V4" s="39" t="s">
        <v>6122</v>
      </c>
      <c r="W4" s="39" t="s">
        <v>6122</v>
      </c>
      <c r="X4" s="39" t="s">
        <v>6122</v>
      </c>
      <c r="Y4" s="41" t="s">
        <v>6122</v>
      </c>
      <c r="Z4" s="42" t="s">
        <v>6123</v>
      </c>
      <c r="AA4" s="43" t="s">
        <v>6123</v>
      </c>
      <c r="AB4" s="44" t="s">
        <v>6124</v>
      </c>
      <c r="AC4" s="45" t="s">
        <v>6125</v>
      </c>
      <c r="AD4" s="46"/>
      <c r="AE4" s="47"/>
      <c r="AF4" s="48"/>
      <c r="AG4" s="46"/>
      <c r="AH4" s="46"/>
      <c r="AI4" s="46"/>
      <c r="AJ4" s="46"/>
      <c r="AK4" s="46"/>
    </row>
    <row r="5" spans="1:37" s="58" customFormat="1" ht="15.75" thickBot="1" x14ac:dyDescent="0.3">
      <c r="A5" s="34"/>
      <c r="B5" s="50"/>
      <c r="C5" s="51">
        <v>2014</v>
      </c>
      <c r="D5" s="51">
        <v>2015</v>
      </c>
      <c r="E5" s="51">
        <v>2016</v>
      </c>
      <c r="F5" s="51">
        <v>2017</v>
      </c>
      <c r="G5" s="52">
        <v>43101</v>
      </c>
      <c r="H5" s="52">
        <v>43132</v>
      </c>
      <c r="I5" s="52">
        <v>43160</v>
      </c>
      <c r="J5" s="52">
        <v>43191</v>
      </c>
      <c r="K5" s="52">
        <v>43221</v>
      </c>
      <c r="L5" s="52">
        <v>43252</v>
      </c>
      <c r="M5" s="52">
        <v>43282</v>
      </c>
      <c r="N5" s="52">
        <v>43313</v>
      </c>
      <c r="O5" s="52">
        <v>43344</v>
      </c>
      <c r="P5" s="52">
        <v>43374</v>
      </c>
      <c r="Q5" s="52">
        <v>43405</v>
      </c>
      <c r="R5" s="52">
        <v>43435</v>
      </c>
      <c r="S5" s="53">
        <v>2018</v>
      </c>
      <c r="T5" s="52">
        <v>43313</v>
      </c>
      <c r="U5" s="52">
        <v>43344</v>
      </c>
      <c r="V5" s="52">
        <v>43374</v>
      </c>
      <c r="W5" s="52">
        <v>43405</v>
      </c>
      <c r="X5" s="52">
        <v>43435</v>
      </c>
      <c r="Y5" s="54">
        <v>2018</v>
      </c>
      <c r="Z5" s="55">
        <v>2018</v>
      </c>
      <c r="AA5" s="56">
        <v>2019</v>
      </c>
      <c r="AB5" s="44"/>
      <c r="AC5" s="45"/>
      <c r="AD5" s="47"/>
      <c r="AE5" s="47"/>
      <c r="AF5" s="57"/>
      <c r="AG5" s="47"/>
      <c r="AH5" s="47"/>
      <c r="AI5" s="47"/>
      <c r="AJ5" s="47"/>
      <c r="AK5" s="47"/>
    </row>
    <row r="6" spans="1:37" ht="15.75" thickTop="1" x14ac:dyDescent="0.25">
      <c r="B6" s="59" t="s">
        <v>6126</v>
      </c>
      <c r="C6" s="60">
        <f t="shared" ref="C6:AA6" si="0">SUM(C7:C10)</f>
        <v>242267.83999999997</v>
      </c>
      <c r="D6" s="60">
        <f t="shared" si="0"/>
        <v>292982.59000000003</v>
      </c>
      <c r="E6" s="60">
        <f t="shared" si="0"/>
        <v>256358.97</v>
      </c>
      <c r="F6" s="60">
        <f t="shared" si="0"/>
        <v>354992.11000000004</v>
      </c>
      <c r="G6" s="61" t="e">
        <f t="shared" si="0"/>
        <v>#VALUE!</v>
      </c>
      <c r="H6" s="61">
        <f t="shared" si="0"/>
        <v>24985.719999999998</v>
      </c>
      <c r="I6" s="61">
        <f t="shared" si="0"/>
        <v>30796.719999999998</v>
      </c>
      <c r="J6" s="61">
        <f t="shared" si="0"/>
        <v>23869.979999999996</v>
      </c>
      <c r="K6" s="61">
        <f t="shared" si="0"/>
        <v>24208.38</v>
      </c>
      <c r="L6" s="61">
        <f t="shared" si="0"/>
        <v>31943.16</v>
      </c>
      <c r="M6" s="61">
        <f t="shared" si="0"/>
        <v>26544.26</v>
      </c>
      <c r="N6" s="61">
        <f t="shared" si="0"/>
        <v>14714.34</v>
      </c>
      <c r="O6" s="61">
        <f t="shared" si="0"/>
        <v>20388.850000000002</v>
      </c>
      <c r="P6" s="61">
        <f t="shared" si="0"/>
        <v>0</v>
      </c>
      <c r="Q6" s="61">
        <f t="shared" si="0"/>
        <v>0</v>
      </c>
      <c r="R6" s="61">
        <f t="shared" si="0"/>
        <v>0</v>
      </c>
      <c r="S6" s="62" t="e">
        <f t="shared" si="0"/>
        <v>#VALUE!</v>
      </c>
      <c r="T6" s="61">
        <f t="shared" si="0"/>
        <v>7703.5033333333322</v>
      </c>
      <c r="U6" s="61">
        <f t="shared" si="0"/>
        <v>6021.6333333333341</v>
      </c>
      <c r="V6" s="61">
        <f t="shared" si="0"/>
        <v>7703.5033333333322</v>
      </c>
      <c r="W6" s="61">
        <f t="shared" si="0"/>
        <v>5776.833333333333</v>
      </c>
      <c r="X6" s="61">
        <f t="shared" si="0"/>
        <v>14852.116941333334</v>
      </c>
      <c r="Y6" s="63" t="e">
        <f t="shared" si="0"/>
        <v>#VALUE!</v>
      </c>
      <c r="Z6" s="61">
        <f t="shared" si="0"/>
        <v>370670.97996124369</v>
      </c>
      <c r="AA6" s="64" t="e">
        <f t="shared" si="0"/>
        <v>#VALUE!</v>
      </c>
      <c r="AB6" s="65"/>
    </row>
    <row r="7" spans="1:37" x14ac:dyDescent="0.25">
      <c r="B7" s="66" t="s">
        <v>6127</v>
      </c>
      <c r="C7" s="67">
        <f t="shared" ref="C7:AA7" si="1">SUM(C61)-C70</f>
        <v>161164.32999999999</v>
      </c>
      <c r="D7" s="67">
        <f t="shared" si="1"/>
        <v>194679.91</v>
      </c>
      <c r="E7" s="67">
        <f t="shared" si="1"/>
        <v>172011.62</v>
      </c>
      <c r="F7" s="67">
        <f t="shared" si="1"/>
        <v>234569.46</v>
      </c>
      <c r="G7" s="68" t="e">
        <f t="shared" si="1"/>
        <v>#VALUE!</v>
      </c>
      <c r="H7" s="68">
        <f t="shared" si="1"/>
        <v>18308.86</v>
      </c>
      <c r="I7" s="68">
        <f t="shared" si="1"/>
        <v>23827.989999999998</v>
      </c>
      <c r="J7" s="68">
        <f t="shared" si="1"/>
        <v>17111.779999999995</v>
      </c>
      <c r="K7" s="68">
        <f t="shared" si="1"/>
        <v>16686.54</v>
      </c>
      <c r="L7" s="68">
        <f t="shared" si="1"/>
        <v>21620.67</v>
      </c>
      <c r="M7" s="68">
        <f t="shared" si="1"/>
        <v>17524.189999999999</v>
      </c>
      <c r="N7" s="68">
        <f t="shared" si="1"/>
        <v>8076.3599999999988</v>
      </c>
      <c r="O7" s="68">
        <f t="shared" si="1"/>
        <v>12946.43</v>
      </c>
      <c r="P7" s="68">
        <f t="shared" si="1"/>
        <v>0</v>
      </c>
      <c r="Q7" s="68">
        <f t="shared" si="1"/>
        <v>0</v>
      </c>
      <c r="R7" s="68">
        <f t="shared" si="1"/>
        <v>0</v>
      </c>
      <c r="S7" s="69" t="e">
        <f t="shared" si="1"/>
        <v>#VALUE!</v>
      </c>
      <c r="T7" s="68">
        <f t="shared" si="1"/>
        <v>0</v>
      </c>
      <c r="U7" s="68">
        <f t="shared" si="1"/>
        <v>0</v>
      </c>
      <c r="V7" s="68">
        <f t="shared" si="1"/>
        <v>0</v>
      </c>
      <c r="W7" s="68">
        <f t="shared" si="1"/>
        <v>0</v>
      </c>
      <c r="X7" s="68">
        <f t="shared" si="1"/>
        <v>1599.9999999999998</v>
      </c>
      <c r="Y7" s="70" t="e">
        <f t="shared" si="1"/>
        <v>#VALUE!</v>
      </c>
      <c r="Z7" s="68">
        <f t="shared" si="1"/>
        <v>238464.76417934572</v>
      </c>
      <c r="AA7" s="71" t="e">
        <f t="shared" si="1"/>
        <v>#VALUE!</v>
      </c>
      <c r="AB7" s="65"/>
    </row>
    <row r="8" spans="1:37" x14ac:dyDescent="0.25">
      <c r="B8" s="66" t="s">
        <v>6128</v>
      </c>
      <c r="C8" s="67">
        <f t="shared" ref="C8:AA8" si="2">SUM(C80)</f>
        <v>-9585</v>
      </c>
      <c r="D8" s="67">
        <f t="shared" si="2"/>
        <v>5404.449999999998</v>
      </c>
      <c r="E8" s="67">
        <f t="shared" si="2"/>
        <v>-25336.28</v>
      </c>
      <c r="F8" s="67">
        <f t="shared" si="2"/>
        <v>-1913.0700000000045</v>
      </c>
      <c r="G8" s="68">
        <f t="shared" si="2"/>
        <v>0</v>
      </c>
      <c r="H8" s="68">
        <f t="shared" si="2"/>
        <v>0</v>
      </c>
      <c r="I8" s="68">
        <f t="shared" si="2"/>
        <v>0</v>
      </c>
      <c r="J8" s="68">
        <f t="shared" si="2"/>
        <v>0</v>
      </c>
      <c r="K8" s="68">
        <f t="shared" si="2"/>
        <v>0</v>
      </c>
      <c r="L8" s="68">
        <f t="shared" si="2"/>
        <v>0</v>
      </c>
      <c r="M8" s="68">
        <f t="shared" si="2"/>
        <v>0</v>
      </c>
      <c r="N8" s="68">
        <f t="shared" si="2"/>
        <v>0</v>
      </c>
      <c r="O8" s="68">
        <f t="shared" si="2"/>
        <v>0</v>
      </c>
      <c r="P8" s="68">
        <f t="shared" si="2"/>
        <v>0</v>
      </c>
      <c r="Q8" s="68">
        <f t="shared" si="2"/>
        <v>0</v>
      </c>
      <c r="R8" s="68">
        <f t="shared" si="2"/>
        <v>0</v>
      </c>
      <c r="S8" s="69">
        <f t="shared" si="2"/>
        <v>0</v>
      </c>
      <c r="T8" s="68">
        <f t="shared" si="2"/>
        <v>0</v>
      </c>
      <c r="U8" s="68">
        <f t="shared" si="2"/>
        <v>0</v>
      </c>
      <c r="V8" s="68">
        <f t="shared" si="2"/>
        <v>0</v>
      </c>
      <c r="W8" s="68">
        <f t="shared" si="2"/>
        <v>0</v>
      </c>
      <c r="X8" s="68">
        <f t="shared" si="2"/>
        <v>0</v>
      </c>
      <c r="Y8" s="70">
        <f t="shared" si="2"/>
        <v>0</v>
      </c>
      <c r="Z8" s="68">
        <f t="shared" si="2"/>
        <v>0</v>
      </c>
      <c r="AA8" s="71">
        <f t="shared" si="2"/>
        <v>0</v>
      </c>
      <c r="AB8" s="65"/>
    </row>
    <row r="9" spans="1:37" x14ac:dyDescent="0.25">
      <c r="B9" s="66" t="s">
        <v>6129</v>
      </c>
      <c r="C9" s="67">
        <f t="shared" ref="C9" si="3">SUM(C70)</f>
        <v>4581.8500000000004</v>
      </c>
      <c r="D9" s="67">
        <f>SUM(D70)</f>
        <v>4197.34</v>
      </c>
      <c r="E9" s="67">
        <f t="shared" ref="E9:AA9" si="4">SUM(E70)</f>
        <v>4955.5700000000006</v>
      </c>
      <c r="F9" s="67">
        <f t="shared" si="4"/>
        <v>5109.82</v>
      </c>
      <c r="G9" s="68">
        <f t="shared" si="4"/>
        <v>288.39999999999998</v>
      </c>
      <c r="H9" s="68">
        <f t="shared" si="4"/>
        <v>838.17</v>
      </c>
      <c r="I9" s="68">
        <f t="shared" si="4"/>
        <v>0</v>
      </c>
      <c r="J9" s="68">
        <f t="shared" si="4"/>
        <v>1164.6099999999999</v>
      </c>
      <c r="K9" s="68">
        <f t="shared" si="4"/>
        <v>0</v>
      </c>
      <c r="L9" s="68">
        <f t="shared" si="4"/>
        <v>1166.33</v>
      </c>
      <c r="M9" s="68">
        <f t="shared" si="4"/>
        <v>0</v>
      </c>
      <c r="N9" s="68">
        <f t="shared" si="4"/>
        <v>658.77</v>
      </c>
      <c r="O9" s="68">
        <f t="shared" si="4"/>
        <v>0</v>
      </c>
      <c r="P9" s="68">
        <f t="shared" si="4"/>
        <v>0</v>
      </c>
      <c r="Q9" s="68">
        <f t="shared" si="4"/>
        <v>0</v>
      </c>
      <c r="R9" s="68">
        <f t="shared" si="4"/>
        <v>0</v>
      </c>
      <c r="S9" s="69">
        <f t="shared" si="4"/>
        <v>4116.28</v>
      </c>
      <c r="T9" s="68">
        <f t="shared" si="4"/>
        <v>1164.6099999999999</v>
      </c>
      <c r="U9" s="68">
        <f t="shared" si="4"/>
        <v>0</v>
      </c>
      <c r="V9" s="68">
        <f t="shared" si="4"/>
        <v>1164.6099999999999</v>
      </c>
      <c r="W9" s="68">
        <f t="shared" si="4"/>
        <v>0</v>
      </c>
      <c r="X9" s="68">
        <f t="shared" si="4"/>
        <v>1164.6099999999999</v>
      </c>
      <c r="Y9" s="70">
        <f t="shared" si="4"/>
        <v>7610.1099999999988</v>
      </c>
      <c r="Z9" s="68">
        <f t="shared" si="4"/>
        <v>5330.3058000000001</v>
      </c>
      <c r="AA9" s="71">
        <f t="shared" si="4"/>
        <v>7762.3121999999985</v>
      </c>
      <c r="AB9" s="65"/>
    </row>
    <row r="10" spans="1:37" x14ac:dyDescent="0.25">
      <c r="B10" s="72" t="s">
        <v>6130</v>
      </c>
      <c r="C10" s="73">
        <f t="shared" ref="C10:AA10" si="5">SUM(C87)</f>
        <v>86106.659999999989</v>
      </c>
      <c r="D10" s="73">
        <f t="shared" si="5"/>
        <v>88700.89</v>
      </c>
      <c r="E10" s="73">
        <f t="shared" si="5"/>
        <v>104728.06</v>
      </c>
      <c r="F10" s="73">
        <f t="shared" si="5"/>
        <v>117225.90000000004</v>
      </c>
      <c r="G10" s="74">
        <f t="shared" si="5"/>
        <v>7906.37</v>
      </c>
      <c r="H10" s="74">
        <f t="shared" si="5"/>
        <v>5838.6899999999987</v>
      </c>
      <c r="I10" s="74">
        <f t="shared" si="5"/>
        <v>6968.73</v>
      </c>
      <c r="J10" s="74">
        <f t="shared" si="5"/>
        <v>5593.5899999999992</v>
      </c>
      <c r="K10" s="74">
        <f t="shared" si="5"/>
        <v>7521.8399999999992</v>
      </c>
      <c r="L10" s="74">
        <f t="shared" si="5"/>
        <v>9156.16</v>
      </c>
      <c r="M10" s="74">
        <f t="shared" si="5"/>
        <v>9020.07</v>
      </c>
      <c r="N10" s="74">
        <f t="shared" si="5"/>
        <v>5979.21</v>
      </c>
      <c r="O10" s="74">
        <f t="shared" si="5"/>
        <v>7442.420000000001</v>
      </c>
      <c r="P10" s="74">
        <f t="shared" si="5"/>
        <v>0</v>
      </c>
      <c r="Q10" s="74">
        <f t="shared" si="5"/>
        <v>0</v>
      </c>
      <c r="R10" s="74">
        <f t="shared" si="5"/>
        <v>0</v>
      </c>
      <c r="S10" s="75">
        <f t="shared" si="5"/>
        <v>65427.080000000016</v>
      </c>
      <c r="T10" s="74">
        <f t="shared" si="5"/>
        <v>6538.8933333333325</v>
      </c>
      <c r="U10" s="74">
        <f t="shared" si="5"/>
        <v>6021.6333333333341</v>
      </c>
      <c r="V10" s="74">
        <f t="shared" si="5"/>
        <v>6538.8933333333325</v>
      </c>
      <c r="W10" s="74">
        <f t="shared" si="5"/>
        <v>5776.833333333333</v>
      </c>
      <c r="X10" s="74">
        <f t="shared" si="5"/>
        <v>12087.506941333335</v>
      </c>
      <c r="Y10" s="76">
        <f t="shared" si="5"/>
        <v>161269.61741752378</v>
      </c>
      <c r="Z10" s="74">
        <f t="shared" si="5"/>
        <v>126875.909981898</v>
      </c>
      <c r="AA10" s="77">
        <f t="shared" si="5"/>
        <v>103766.65708015997</v>
      </c>
      <c r="AB10" s="65"/>
    </row>
    <row r="11" spans="1:37" x14ac:dyDescent="0.25">
      <c r="B11" s="78" t="s">
        <v>6131</v>
      </c>
      <c r="C11" s="79">
        <f t="shared" ref="C11:AA11" si="6">SUM(C12:C12)</f>
        <v>36845.489999999991</v>
      </c>
      <c r="D11" s="79">
        <f t="shared" si="6"/>
        <v>42333.2</v>
      </c>
      <c r="E11" s="79">
        <f t="shared" si="6"/>
        <v>55510.58</v>
      </c>
      <c r="F11" s="79">
        <f t="shared" si="6"/>
        <v>64469.100000000006</v>
      </c>
      <c r="G11" s="80">
        <f t="shared" si="6"/>
        <v>0</v>
      </c>
      <c r="H11" s="80">
        <f t="shared" si="6"/>
        <v>5380.93</v>
      </c>
      <c r="I11" s="80">
        <f t="shared" si="6"/>
        <v>6072.91</v>
      </c>
      <c r="J11" s="80">
        <f t="shared" si="6"/>
        <v>4358.6000000000004</v>
      </c>
      <c r="K11" s="80">
        <f t="shared" si="6"/>
        <v>5463.75</v>
      </c>
      <c r="L11" s="80">
        <f t="shared" si="6"/>
        <v>8616.7099999999991</v>
      </c>
      <c r="M11" s="80">
        <f t="shared" si="6"/>
        <v>6185.09</v>
      </c>
      <c r="N11" s="80">
        <f t="shared" si="6"/>
        <v>0</v>
      </c>
      <c r="O11" s="80">
        <f t="shared" si="6"/>
        <v>10331.1</v>
      </c>
      <c r="P11" s="80">
        <f t="shared" si="6"/>
        <v>0</v>
      </c>
      <c r="Q11" s="80">
        <f t="shared" si="6"/>
        <v>0</v>
      </c>
      <c r="R11" s="80">
        <f t="shared" si="6"/>
        <v>0</v>
      </c>
      <c r="S11" s="81">
        <f t="shared" si="6"/>
        <v>46409.09</v>
      </c>
      <c r="T11" s="80">
        <f t="shared" si="6"/>
        <v>0</v>
      </c>
      <c r="U11" s="80">
        <f t="shared" si="6"/>
        <v>0</v>
      </c>
      <c r="V11" s="80">
        <f t="shared" si="6"/>
        <v>0</v>
      </c>
      <c r="W11" s="80">
        <f t="shared" si="6"/>
        <v>0</v>
      </c>
      <c r="X11" s="80">
        <f t="shared" si="6"/>
        <v>0</v>
      </c>
      <c r="Y11" s="82">
        <f t="shared" si="6"/>
        <v>60452.881045670161</v>
      </c>
      <c r="Z11" s="80">
        <f t="shared" si="6"/>
        <v>71048.94096232795</v>
      </c>
      <c r="AA11" s="83">
        <f t="shared" si="6"/>
        <v>0</v>
      </c>
      <c r="AB11" s="65"/>
    </row>
    <row r="12" spans="1:37" x14ac:dyDescent="0.25">
      <c r="B12" s="66" t="s">
        <v>6132</v>
      </c>
      <c r="C12" s="67">
        <f t="shared" ref="C12:AA12" si="7">SUM(C138)</f>
        <v>36845.489999999991</v>
      </c>
      <c r="D12" s="67">
        <f t="shared" si="7"/>
        <v>42333.2</v>
      </c>
      <c r="E12" s="67">
        <f t="shared" si="7"/>
        <v>55510.58</v>
      </c>
      <c r="F12" s="67">
        <f t="shared" si="7"/>
        <v>64469.100000000006</v>
      </c>
      <c r="G12" s="68">
        <f t="shared" si="7"/>
        <v>0</v>
      </c>
      <c r="H12" s="68">
        <f t="shared" si="7"/>
        <v>5380.93</v>
      </c>
      <c r="I12" s="68">
        <f t="shared" si="7"/>
        <v>6072.91</v>
      </c>
      <c r="J12" s="68">
        <f t="shared" si="7"/>
        <v>4358.6000000000004</v>
      </c>
      <c r="K12" s="68">
        <f t="shared" si="7"/>
        <v>5463.75</v>
      </c>
      <c r="L12" s="68">
        <f t="shared" si="7"/>
        <v>8616.7099999999991</v>
      </c>
      <c r="M12" s="68">
        <f t="shared" si="7"/>
        <v>6185.09</v>
      </c>
      <c r="N12" s="68">
        <f t="shared" si="7"/>
        <v>0</v>
      </c>
      <c r="O12" s="68">
        <f t="shared" si="7"/>
        <v>10331.1</v>
      </c>
      <c r="P12" s="68">
        <f t="shared" si="7"/>
        <v>0</v>
      </c>
      <c r="Q12" s="68">
        <f t="shared" si="7"/>
        <v>0</v>
      </c>
      <c r="R12" s="68">
        <f t="shared" si="7"/>
        <v>0</v>
      </c>
      <c r="S12" s="69">
        <f t="shared" si="7"/>
        <v>46409.09</v>
      </c>
      <c r="T12" s="68">
        <f t="shared" si="7"/>
        <v>0</v>
      </c>
      <c r="U12" s="68">
        <f t="shared" si="7"/>
        <v>0</v>
      </c>
      <c r="V12" s="68">
        <f t="shared" si="7"/>
        <v>0</v>
      </c>
      <c r="W12" s="68">
        <f t="shared" si="7"/>
        <v>0</v>
      </c>
      <c r="X12" s="68">
        <f t="shared" si="7"/>
        <v>0</v>
      </c>
      <c r="Y12" s="70">
        <f t="shared" si="7"/>
        <v>60452.881045670161</v>
      </c>
      <c r="Z12" s="68">
        <f t="shared" si="7"/>
        <v>71048.94096232795</v>
      </c>
      <c r="AA12" s="71">
        <f t="shared" si="7"/>
        <v>0</v>
      </c>
      <c r="AB12" s="65"/>
    </row>
    <row r="13" spans="1:37" x14ac:dyDescent="0.25">
      <c r="B13" s="78" t="s">
        <v>6133</v>
      </c>
      <c r="C13" s="79">
        <f t="shared" ref="C13:AA13" si="8">SUM(C14:C15)</f>
        <v>425970.7699999999</v>
      </c>
      <c r="D13" s="79">
        <f t="shared" si="8"/>
        <v>488710.41000000003</v>
      </c>
      <c r="E13" s="79">
        <f t="shared" si="8"/>
        <v>668026.74</v>
      </c>
      <c r="F13" s="79">
        <f t="shared" si="8"/>
        <v>809376.5</v>
      </c>
      <c r="G13" s="80">
        <f t="shared" si="8"/>
        <v>67668.12</v>
      </c>
      <c r="H13" s="80">
        <f t="shared" si="8"/>
        <v>89449</v>
      </c>
      <c r="I13" s="80">
        <f t="shared" si="8"/>
        <v>66498.98000000001</v>
      </c>
      <c r="J13" s="80">
        <f t="shared" si="8"/>
        <v>72401.87</v>
      </c>
      <c r="K13" s="80">
        <f t="shared" si="8"/>
        <v>60184.4</v>
      </c>
      <c r="L13" s="80">
        <f t="shared" si="8"/>
        <v>94923.3</v>
      </c>
      <c r="M13" s="80">
        <f t="shared" si="8"/>
        <v>80547.299999999988</v>
      </c>
      <c r="N13" s="80">
        <f t="shared" si="8"/>
        <v>50315.75</v>
      </c>
      <c r="O13" s="80">
        <f t="shared" si="8"/>
        <v>51978.960000000006</v>
      </c>
      <c r="P13" s="80">
        <f t="shared" si="8"/>
        <v>0</v>
      </c>
      <c r="Q13" s="80">
        <f t="shared" si="8"/>
        <v>0</v>
      </c>
      <c r="R13" s="80">
        <f t="shared" si="8"/>
        <v>0</v>
      </c>
      <c r="S13" s="81">
        <f t="shared" si="8"/>
        <v>633967.68000000005</v>
      </c>
      <c r="T13" s="80">
        <f t="shared" si="8"/>
        <v>0</v>
      </c>
      <c r="U13" s="80">
        <f t="shared" si="8"/>
        <v>0</v>
      </c>
      <c r="V13" s="80">
        <f t="shared" si="8"/>
        <v>0</v>
      </c>
      <c r="W13" s="80">
        <f t="shared" si="8"/>
        <v>0</v>
      </c>
      <c r="X13" s="80">
        <f t="shared" si="8"/>
        <v>3000</v>
      </c>
      <c r="Y13" s="82">
        <f t="shared" si="8"/>
        <v>814318.64259082405</v>
      </c>
      <c r="Z13" s="80">
        <f t="shared" si="8"/>
        <v>814942.85244712944</v>
      </c>
      <c r="AA13" s="83">
        <f t="shared" si="8"/>
        <v>0</v>
      </c>
      <c r="AB13" s="65"/>
    </row>
    <row r="14" spans="1:37" x14ac:dyDescent="0.25">
      <c r="B14" s="66" t="s">
        <v>6134</v>
      </c>
      <c r="C14" s="67">
        <f t="shared" ref="C14:AA14" si="9">SUM(C150:C151)</f>
        <v>291070.98</v>
      </c>
      <c r="D14" s="67">
        <f t="shared" si="9"/>
        <v>325798.01</v>
      </c>
      <c r="E14" s="67">
        <f t="shared" si="9"/>
        <v>436049.21999999991</v>
      </c>
      <c r="F14" s="67">
        <f t="shared" si="9"/>
        <v>545911.89</v>
      </c>
      <c r="G14" s="68">
        <f t="shared" si="9"/>
        <v>46151.22</v>
      </c>
      <c r="H14" s="68">
        <f t="shared" si="9"/>
        <v>58483.360000000001</v>
      </c>
      <c r="I14" s="68">
        <f t="shared" si="9"/>
        <v>45775.66</v>
      </c>
      <c r="J14" s="68">
        <f t="shared" si="9"/>
        <v>50576.99</v>
      </c>
      <c r="K14" s="68">
        <f t="shared" si="9"/>
        <v>41700.83</v>
      </c>
      <c r="L14" s="68">
        <f t="shared" si="9"/>
        <v>58447.08</v>
      </c>
      <c r="M14" s="68">
        <f t="shared" si="9"/>
        <v>55054.539999999994</v>
      </c>
      <c r="N14" s="68">
        <f t="shared" si="9"/>
        <v>34144.83</v>
      </c>
      <c r="O14" s="68">
        <f t="shared" si="9"/>
        <v>35690.15</v>
      </c>
      <c r="P14" s="68">
        <f t="shared" si="9"/>
        <v>0</v>
      </c>
      <c r="Q14" s="68">
        <f t="shared" si="9"/>
        <v>0</v>
      </c>
      <c r="R14" s="68">
        <f t="shared" si="9"/>
        <v>0</v>
      </c>
      <c r="S14" s="69">
        <f t="shared" si="9"/>
        <v>426024.66000000003</v>
      </c>
      <c r="T14" s="68">
        <f t="shared" si="9"/>
        <v>0</v>
      </c>
      <c r="U14" s="68">
        <f t="shared" si="9"/>
        <v>0</v>
      </c>
      <c r="V14" s="68">
        <f t="shared" si="9"/>
        <v>0</v>
      </c>
      <c r="W14" s="68">
        <f t="shared" si="9"/>
        <v>0</v>
      </c>
      <c r="X14" s="68">
        <f t="shared" si="9"/>
        <v>0</v>
      </c>
      <c r="Y14" s="70">
        <f t="shared" si="9"/>
        <v>546501.83759132656</v>
      </c>
      <c r="Z14" s="68">
        <f t="shared" si="9"/>
        <v>543330.44297051546</v>
      </c>
      <c r="AA14" s="71">
        <f t="shared" si="9"/>
        <v>0</v>
      </c>
      <c r="AB14" s="65"/>
    </row>
    <row r="15" spans="1:37" x14ac:dyDescent="0.25">
      <c r="B15" s="84" t="s">
        <v>6135</v>
      </c>
      <c r="C15" s="73">
        <f t="shared" ref="C15:AA15" si="10">SUM(C152:C175)</f>
        <v>134899.78999999995</v>
      </c>
      <c r="D15" s="73">
        <f t="shared" si="10"/>
        <v>162912.4</v>
      </c>
      <c r="E15" s="73">
        <f t="shared" si="10"/>
        <v>231977.52000000005</v>
      </c>
      <c r="F15" s="73">
        <f t="shared" si="10"/>
        <v>263464.61000000004</v>
      </c>
      <c r="G15" s="74">
        <f t="shared" si="10"/>
        <v>21516.899999999998</v>
      </c>
      <c r="H15" s="74">
        <f t="shared" si="10"/>
        <v>30965.639999999996</v>
      </c>
      <c r="I15" s="74">
        <f t="shared" si="10"/>
        <v>20723.32</v>
      </c>
      <c r="J15" s="74">
        <f t="shared" si="10"/>
        <v>21824.879999999997</v>
      </c>
      <c r="K15" s="74">
        <f t="shared" si="10"/>
        <v>18483.57</v>
      </c>
      <c r="L15" s="74">
        <f t="shared" si="10"/>
        <v>36476.22</v>
      </c>
      <c r="M15" s="74">
        <f t="shared" si="10"/>
        <v>25492.76</v>
      </c>
      <c r="N15" s="74">
        <f t="shared" si="10"/>
        <v>16170.92</v>
      </c>
      <c r="O15" s="74">
        <f t="shared" si="10"/>
        <v>16288.810000000001</v>
      </c>
      <c r="P15" s="74">
        <f t="shared" si="10"/>
        <v>0</v>
      </c>
      <c r="Q15" s="74">
        <f t="shared" si="10"/>
        <v>0</v>
      </c>
      <c r="R15" s="74">
        <f t="shared" si="10"/>
        <v>0</v>
      </c>
      <c r="S15" s="75">
        <f t="shared" si="10"/>
        <v>207943.02000000002</v>
      </c>
      <c r="T15" s="74">
        <f t="shared" si="10"/>
        <v>0</v>
      </c>
      <c r="U15" s="74">
        <f t="shared" si="10"/>
        <v>0</v>
      </c>
      <c r="V15" s="74">
        <f t="shared" si="10"/>
        <v>0</v>
      </c>
      <c r="W15" s="74">
        <f t="shared" si="10"/>
        <v>0</v>
      </c>
      <c r="X15" s="74">
        <f t="shared" si="10"/>
        <v>3000</v>
      </c>
      <c r="Y15" s="76">
        <f t="shared" si="10"/>
        <v>267816.80499949754</v>
      </c>
      <c r="Z15" s="74">
        <f t="shared" si="10"/>
        <v>271612.40947661398</v>
      </c>
      <c r="AA15" s="77">
        <f t="shared" si="10"/>
        <v>0</v>
      </c>
      <c r="AB15" s="65"/>
    </row>
    <row r="16" spans="1:37" x14ac:dyDescent="0.25">
      <c r="B16" s="59" t="s">
        <v>6136</v>
      </c>
      <c r="C16" s="79">
        <f t="shared" ref="C16:X16" si="11">SUM(C17:C20)</f>
        <v>27898.46</v>
      </c>
      <c r="D16" s="79">
        <f t="shared" si="11"/>
        <v>35005.369999999995</v>
      </c>
      <c r="E16" s="79">
        <f t="shared" si="11"/>
        <v>71377.249999999985</v>
      </c>
      <c r="F16" s="79">
        <f t="shared" si="11"/>
        <v>81283.709999999992</v>
      </c>
      <c r="G16" s="80">
        <f t="shared" si="11"/>
        <v>0</v>
      </c>
      <c r="H16" s="80">
        <f t="shared" si="11"/>
        <v>0</v>
      </c>
      <c r="I16" s="80">
        <f t="shared" si="11"/>
        <v>0</v>
      </c>
      <c r="J16" s="80">
        <f t="shared" si="11"/>
        <v>0</v>
      </c>
      <c r="K16" s="80">
        <f t="shared" si="11"/>
        <v>0</v>
      </c>
      <c r="L16" s="80">
        <f t="shared" si="11"/>
        <v>0</v>
      </c>
      <c r="M16" s="80">
        <f t="shared" si="11"/>
        <v>0</v>
      </c>
      <c r="N16" s="80">
        <f t="shared" si="11"/>
        <v>0</v>
      </c>
      <c r="O16" s="80">
        <f t="shared" si="11"/>
        <v>0</v>
      </c>
      <c r="P16" s="80">
        <f t="shared" si="11"/>
        <v>0</v>
      </c>
      <c r="Q16" s="80">
        <f t="shared" si="11"/>
        <v>0</v>
      </c>
      <c r="R16" s="80">
        <f t="shared" si="11"/>
        <v>0</v>
      </c>
      <c r="S16" s="81">
        <f t="shared" si="11"/>
        <v>0</v>
      </c>
      <c r="T16" s="80">
        <f t="shared" si="11"/>
        <v>0</v>
      </c>
      <c r="U16" s="80">
        <f t="shared" si="11"/>
        <v>0</v>
      </c>
      <c r="V16" s="80">
        <f t="shared" si="11"/>
        <v>0</v>
      </c>
      <c r="W16" s="80">
        <f t="shared" si="11"/>
        <v>0</v>
      </c>
      <c r="X16" s="80">
        <f t="shared" si="11"/>
        <v>0</v>
      </c>
      <c r="Y16" s="82">
        <f>SUM(Y17:Y20)</f>
        <v>68130.212857142877</v>
      </c>
      <c r="Z16" s="80">
        <f t="shared" ref="Z16:AA16" si="12">SUM(Z17:Z20)</f>
        <v>67088.970857142878</v>
      </c>
      <c r="AA16" s="83">
        <f t="shared" si="12"/>
        <v>0</v>
      </c>
      <c r="AB16" s="65"/>
    </row>
    <row r="17" spans="1:37" x14ac:dyDescent="0.25">
      <c r="B17" s="66" t="s">
        <v>6137</v>
      </c>
      <c r="C17" s="67">
        <f t="shared" ref="C17:AA17" si="13">+C195+C196</f>
        <v>24480.68</v>
      </c>
      <c r="D17" s="67">
        <f t="shared" si="13"/>
        <v>29559.119999999999</v>
      </c>
      <c r="E17" s="67">
        <f t="shared" si="13"/>
        <v>66769.62</v>
      </c>
      <c r="F17" s="67">
        <f t="shared" si="13"/>
        <v>63306.61</v>
      </c>
      <c r="G17" s="68">
        <f t="shared" si="13"/>
        <v>0</v>
      </c>
      <c r="H17" s="68">
        <f t="shared" si="13"/>
        <v>0</v>
      </c>
      <c r="I17" s="68">
        <f t="shared" si="13"/>
        <v>0</v>
      </c>
      <c r="J17" s="68">
        <f t="shared" si="13"/>
        <v>0</v>
      </c>
      <c r="K17" s="68">
        <f t="shared" si="13"/>
        <v>0</v>
      </c>
      <c r="L17" s="68">
        <f t="shared" si="13"/>
        <v>0</v>
      </c>
      <c r="M17" s="68">
        <f t="shared" si="13"/>
        <v>0</v>
      </c>
      <c r="N17" s="68">
        <f t="shared" si="13"/>
        <v>0</v>
      </c>
      <c r="O17" s="68">
        <f t="shared" si="13"/>
        <v>0</v>
      </c>
      <c r="P17" s="68">
        <f t="shared" si="13"/>
        <v>0</v>
      </c>
      <c r="Q17" s="68">
        <f t="shared" si="13"/>
        <v>0</v>
      </c>
      <c r="R17" s="68">
        <f t="shared" si="13"/>
        <v>0</v>
      </c>
      <c r="S17" s="69">
        <f t="shared" si="13"/>
        <v>0</v>
      </c>
      <c r="T17" s="68">
        <f t="shared" si="13"/>
        <v>0</v>
      </c>
      <c r="U17" s="68">
        <f t="shared" si="13"/>
        <v>0</v>
      </c>
      <c r="V17" s="68">
        <f t="shared" si="13"/>
        <v>0</v>
      </c>
      <c r="W17" s="68">
        <f t="shared" si="13"/>
        <v>0</v>
      </c>
      <c r="X17" s="68">
        <f t="shared" si="13"/>
        <v>0</v>
      </c>
      <c r="Y17" s="70">
        <f t="shared" si="13"/>
        <v>68130.212857142877</v>
      </c>
      <c r="Z17" s="68">
        <f t="shared" si="13"/>
        <v>67088.970857142878</v>
      </c>
      <c r="AA17" s="71">
        <f t="shared" si="13"/>
        <v>0</v>
      </c>
      <c r="AB17" s="65"/>
    </row>
    <row r="18" spans="1:37" x14ac:dyDescent="0.25">
      <c r="B18" s="66" t="s">
        <v>6138</v>
      </c>
      <c r="C18" s="67">
        <f t="shared" ref="C18:AA18" si="14">+C197</f>
        <v>0</v>
      </c>
      <c r="D18" s="67">
        <f t="shared" si="14"/>
        <v>4456.51</v>
      </c>
      <c r="E18" s="67">
        <f t="shared" si="14"/>
        <v>1946.68</v>
      </c>
      <c r="F18" s="67">
        <f t="shared" si="14"/>
        <v>208.46</v>
      </c>
      <c r="G18" s="68">
        <f t="shared" si="14"/>
        <v>0</v>
      </c>
      <c r="H18" s="68">
        <f t="shared" si="14"/>
        <v>0</v>
      </c>
      <c r="I18" s="68">
        <f t="shared" si="14"/>
        <v>0</v>
      </c>
      <c r="J18" s="68">
        <f t="shared" si="14"/>
        <v>0</v>
      </c>
      <c r="K18" s="68">
        <f t="shared" si="14"/>
        <v>0</v>
      </c>
      <c r="L18" s="68">
        <f t="shared" si="14"/>
        <v>0</v>
      </c>
      <c r="M18" s="68">
        <f t="shared" si="14"/>
        <v>0</v>
      </c>
      <c r="N18" s="68">
        <f t="shared" si="14"/>
        <v>0</v>
      </c>
      <c r="O18" s="68">
        <f t="shared" si="14"/>
        <v>0</v>
      </c>
      <c r="P18" s="68">
        <f t="shared" si="14"/>
        <v>0</v>
      </c>
      <c r="Q18" s="68">
        <f t="shared" si="14"/>
        <v>0</v>
      </c>
      <c r="R18" s="68">
        <f t="shared" si="14"/>
        <v>0</v>
      </c>
      <c r="S18" s="69">
        <f t="shared" si="14"/>
        <v>0</v>
      </c>
      <c r="T18" s="68">
        <f t="shared" si="14"/>
        <v>0</v>
      </c>
      <c r="U18" s="68">
        <f t="shared" si="14"/>
        <v>0</v>
      </c>
      <c r="V18" s="68">
        <f t="shared" si="14"/>
        <v>0</v>
      </c>
      <c r="W18" s="68">
        <f t="shared" si="14"/>
        <v>0</v>
      </c>
      <c r="X18" s="68">
        <f t="shared" si="14"/>
        <v>0</v>
      </c>
      <c r="Y18" s="70">
        <f t="shared" si="14"/>
        <v>0</v>
      </c>
      <c r="Z18" s="68">
        <f t="shared" si="14"/>
        <v>0</v>
      </c>
      <c r="AA18" s="71">
        <f t="shared" si="14"/>
        <v>0</v>
      </c>
      <c r="AB18" s="65"/>
    </row>
    <row r="19" spans="1:37" x14ac:dyDescent="0.25">
      <c r="B19" s="66" t="s">
        <v>6139</v>
      </c>
      <c r="C19" s="67">
        <f t="shared" ref="C19:AA20" si="15">C198</f>
        <v>3417.78</v>
      </c>
      <c r="D19" s="67">
        <f t="shared" si="15"/>
        <v>989.74</v>
      </c>
      <c r="E19" s="67">
        <f t="shared" si="15"/>
        <v>2660.95</v>
      </c>
      <c r="F19" s="67">
        <f t="shared" si="15"/>
        <v>11640.64</v>
      </c>
      <c r="G19" s="68">
        <f t="shared" si="15"/>
        <v>0</v>
      </c>
      <c r="H19" s="68">
        <f t="shared" si="15"/>
        <v>0</v>
      </c>
      <c r="I19" s="68">
        <f t="shared" si="15"/>
        <v>0</v>
      </c>
      <c r="J19" s="68">
        <f t="shared" si="15"/>
        <v>0</v>
      </c>
      <c r="K19" s="68">
        <f t="shared" si="15"/>
        <v>0</v>
      </c>
      <c r="L19" s="68">
        <f t="shared" si="15"/>
        <v>0</v>
      </c>
      <c r="M19" s="68">
        <f t="shared" si="15"/>
        <v>0</v>
      </c>
      <c r="N19" s="68">
        <f t="shared" si="15"/>
        <v>0</v>
      </c>
      <c r="O19" s="68">
        <f t="shared" si="15"/>
        <v>0</v>
      </c>
      <c r="P19" s="68">
        <f t="shared" si="15"/>
        <v>0</v>
      </c>
      <c r="Q19" s="68">
        <f t="shared" si="15"/>
        <v>0</v>
      </c>
      <c r="R19" s="68">
        <f t="shared" si="15"/>
        <v>0</v>
      </c>
      <c r="S19" s="69">
        <f t="shared" si="15"/>
        <v>0</v>
      </c>
      <c r="T19" s="68">
        <f t="shared" si="15"/>
        <v>0</v>
      </c>
      <c r="U19" s="68">
        <f t="shared" si="15"/>
        <v>0</v>
      </c>
      <c r="V19" s="68">
        <f t="shared" si="15"/>
        <v>0</v>
      </c>
      <c r="W19" s="68">
        <f t="shared" si="15"/>
        <v>0</v>
      </c>
      <c r="X19" s="68">
        <f t="shared" si="15"/>
        <v>0</v>
      </c>
      <c r="Y19" s="70">
        <f t="shared" si="15"/>
        <v>0</v>
      </c>
      <c r="Z19" s="68">
        <f t="shared" si="15"/>
        <v>0</v>
      </c>
      <c r="AA19" s="71">
        <f t="shared" si="15"/>
        <v>0</v>
      </c>
      <c r="AB19" s="65"/>
    </row>
    <row r="20" spans="1:37" x14ac:dyDescent="0.25">
      <c r="B20" s="84" t="s">
        <v>6140</v>
      </c>
      <c r="C20" s="73">
        <f t="shared" si="15"/>
        <v>0</v>
      </c>
      <c r="D20" s="73">
        <f t="shared" si="15"/>
        <v>0</v>
      </c>
      <c r="E20" s="73">
        <f t="shared" si="15"/>
        <v>0</v>
      </c>
      <c r="F20" s="73">
        <f>F199+F200+F201</f>
        <v>6128</v>
      </c>
      <c r="G20" s="74">
        <f t="shared" ref="G20:AA20" si="16">G199+G200+G201</f>
        <v>0</v>
      </c>
      <c r="H20" s="74">
        <f t="shared" si="16"/>
        <v>0</v>
      </c>
      <c r="I20" s="74">
        <f t="shared" si="16"/>
        <v>0</v>
      </c>
      <c r="J20" s="74">
        <f t="shared" si="16"/>
        <v>0</v>
      </c>
      <c r="K20" s="74">
        <f t="shared" si="16"/>
        <v>0</v>
      </c>
      <c r="L20" s="74">
        <f t="shared" si="16"/>
        <v>0</v>
      </c>
      <c r="M20" s="74">
        <f t="shared" si="16"/>
        <v>0</v>
      </c>
      <c r="N20" s="74">
        <f t="shared" si="16"/>
        <v>0</v>
      </c>
      <c r="O20" s="74">
        <f t="shared" si="16"/>
        <v>0</v>
      </c>
      <c r="P20" s="74">
        <f t="shared" si="16"/>
        <v>0</v>
      </c>
      <c r="Q20" s="74">
        <f t="shared" si="16"/>
        <v>0</v>
      </c>
      <c r="R20" s="74">
        <f t="shared" si="16"/>
        <v>0</v>
      </c>
      <c r="S20" s="75">
        <f t="shared" si="16"/>
        <v>0</v>
      </c>
      <c r="T20" s="74">
        <f t="shared" si="16"/>
        <v>0</v>
      </c>
      <c r="U20" s="74">
        <f t="shared" si="16"/>
        <v>0</v>
      </c>
      <c r="V20" s="74">
        <f t="shared" si="16"/>
        <v>0</v>
      </c>
      <c r="W20" s="74">
        <f t="shared" si="16"/>
        <v>0</v>
      </c>
      <c r="X20" s="74">
        <f t="shared" si="16"/>
        <v>0</v>
      </c>
      <c r="Y20" s="76">
        <f t="shared" si="16"/>
        <v>0</v>
      </c>
      <c r="Z20" s="74">
        <f t="shared" si="16"/>
        <v>0</v>
      </c>
      <c r="AA20" s="71">
        <f t="shared" si="16"/>
        <v>0</v>
      </c>
      <c r="AB20" s="65"/>
    </row>
    <row r="21" spans="1:37" x14ac:dyDescent="0.25">
      <c r="B21" s="59" t="s">
        <v>6141</v>
      </c>
      <c r="C21" s="79">
        <f t="shared" ref="C21:AA21" si="17">SUM(C22:C22)</f>
        <v>16893.89</v>
      </c>
      <c r="D21" s="79">
        <f t="shared" si="17"/>
        <v>8290.8799999999992</v>
      </c>
      <c r="E21" s="79">
        <f t="shared" si="17"/>
        <v>4429.21</v>
      </c>
      <c r="F21" s="79">
        <f t="shared" si="17"/>
        <v>9348.08</v>
      </c>
      <c r="G21" s="80">
        <f t="shared" si="17"/>
        <v>475.69</v>
      </c>
      <c r="H21" s="80">
        <f t="shared" si="17"/>
        <v>0</v>
      </c>
      <c r="I21" s="80">
        <f t="shared" si="17"/>
        <v>0</v>
      </c>
      <c r="J21" s="80">
        <f t="shared" si="17"/>
        <v>9877.2100000000009</v>
      </c>
      <c r="K21" s="80">
        <f t="shared" si="17"/>
        <v>0</v>
      </c>
      <c r="L21" s="80">
        <f t="shared" si="17"/>
        <v>0</v>
      </c>
      <c r="M21" s="80">
        <f t="shared" si="17"/>
        <v>475.69</v>
      </c>
      <c r="N21" s="80">
        <f t="shared" si="17"/>
        <v>0</v>
      </c>
      <c r="O21" s="80">
        <f t="shared" si="17"/>
        <v>19533</v>
      </c>
      <c r="P21" s="80">
        <f t="shared" si="17"/>
        <v>0</v>
      </c>
      <c r="Q21" s="80">
        <f t="shared" si="17"/>
        <v>0</v>
      </c>
      <c r="R21" s="80">
        <f t="shared" si="17"/>
        <v>0</v>
      </c>
      <c r="S21" s="81">
        <f t="shared" si="17"/>
        <v>30361.59</v>
      </c>
      <c r="T21" s="80">
        <f t="shared" si="17"/>
        <v>0</v>
      </c>
      <c r="U21" s="80">
        <f t="shared" si="17"/>
        <v>0</v>
      </c>
      <c r="V21" s="80">
        <f t="shared" si="17"/>
        <v>475.69</v>
      </c>
      <c r="W21" s="80">
        <f t="shared" si="17"/>
        <v>0</v>
      </c>
      <c r="X21" s="80">
        <f t="shared" si="17"/>
        <v>0</v>
      </c>
      <c r="Y21" s="82">
        <f t="shared" si="17"/>
        <v>21070.78</v>
      </c>
      <c r="Z21" s="80">
        <f t="shared" si="17"/>
        <v>4567.4856</v>
      </c>
      <c r="AA21" s="83">
        <f t="shared" si="17"/>
        <v>21108.835200000001</v>
      </c>
      <c r="AB21" s="65"/>
    </row>
    <row r="22" spans="1:37" x14ac:dyDescent="0.25">
      <c r="B22" s="72" t="s">
        <v>6142</v>
      </c>
      <c r="C22" s="67">
        <f t="shared" ref="C22:AA22" si="18">+C176</f>
        <v>16893.89</v>
      </c>
      <c r="D22" s="67">
        <f t="shared" si="18"/>
        <v>8290.8799999999992</v>
      </c>
      <c r="E22" s="67">
        <f t="shared" si="18"/>
        <v>4429.21</v>
      </c>
      <c r="F22" s="67">
        <f t="shared" si="18"/>
        <v>9348.08</v>
      </c>
      <c r="G22" s="68">
        <f t="shared" si="18"/>
        <v>475.69</v>
      </c>
      <c r="H22" s="68">
        <f t="shared" si="18"/>
        <v>0</v>
      </c>
      <c r="I22" s="68">
        <f t="shared" si="18"/>
        <v>0</v>
      </c>
      <c r="J22" s="68">
        <f t="shared" si="18"/>
        <v>9877.2100000000009</v>
      </c>
      <c r="K22" s="68">
        <f t="shared" si="18"/>
        <v>0</v>
      </c>
      <c r="L22" s="68">
        <f t="shared" si="18"/>
        <v>0</v>
      </c>
      <c r="M22" s="68">
        <f t="shared" si="18"/>
        <v>475.69</v>
      </c>
      <c r="N22" s="68">
        <f t="shared" si="18"/>
        <v>0</v>
      </c>
      <c r="O22" s="68">
        <f t="shared" si="18"/>
        <v>19533</v>
      </c>
      <c r="P22" s="68">
        <f t="shared" si="18"/>
        <v>0</v>
      </c>
      <c r="Q22" s="68">
        <f t="shared" si="18"/>
        <v>0</v>
      </c>
      <c r="R22" s="68">
        <f t="shared" si="18"/>
        <v>0</v>
      </c>
      <c r="S22" s="69">
        <f t="shared" si="18"/>
        <v>30361.59</v>
      </c>
      <c r="T22" s="68">
        <f t="shared" si="18"/>
        <v>0</v>
      </c>
      <c r="U22" s="68">
        <f t="shared" si="18"/>
        <v>0</v>
      </c>
      <c r="V22" s="68">
        <f t="shared" si="18"/>
        <v>475.69</v>
      </c>
      <c r="W22" s="68">
        <f t="shared" si="18"/>
        <v>0</v>
      </c>
      <c r="X22" s="68">
        <f t="shared" si="18"/>
        <v>0</v>
      </c>
      <c r="Y22" s="70">
        <f t="shared" si="18"/>
        <v>21070.78</v>
      </c>
      <c r="Z22" s="68">
        <f t="shared" si="18"/>
        <v>4567.4856</v>
      </c>
      <c r="AA22" s="71">
        <f t="shared" si="18"/>
        <v>21108.835200000001</v>
      </c>
      <c r="AB22" s="65"/>
    </row>
    <row r="23" spans="1:37" x14ac:dyDescent="0.25">
      <c r="B23" s="78" t="s">
        <v>6143</v>
      </c>
      <c r="C23" s="79">
        <f t="shared" ref="C23:AA23" si="19">SUM(C24:C24)</f>
        <v>0</v>
      </c>
      <c r="D23" s="79">
        <f t="shared" si="19"/>
        <v>356.21</v>
      </c>
      <c r="E23" s="79">
        <f t="shared" si="19"/>
        <v>4334.05</v>
      </c>
      <c r="F23" s="79">
        <f t="shared" si="19"/>
        <v>3069.13</v>
      </c>
      <c r="G23" s="80">
        <f t="shared" si="19"/>
        <v>164.45</v>
      </c>
      <c r="H23" s="80">
        <f t="shared" si="19"/>
        <v>2.4500000000000002</v>
      </c>
      <c r="I23" s="80">
        <f t="shared" si="19"/>
        <v>154.63999999999999</v>
      </c>
      <c r="J23" s="80">
        <f t="shared" si="19"/>
        <v>149.72</v>
      </c>
      <c r="K23" s="80">
        <f t="shared" si="19"/>
        <v>144.79</v>
      </c>
      <c r="L23" s="80">
        <f t="shared" si="19"/>
        <v>139.87</v>
      </c>
      <c r="M23" s="80">
        <f t="shared" si="19"/>
        <v>134.93</v>
      </c>
      <c r="N23" s="80">
        <f t="shared" si="19"/>
        <v>129.97999999999999</v>
      </c>
      <c r="O23" s="80">
        <f t="shared" si="19"/>
        <v>125.44</v>
      </c>
      <c r="P23" s="80">
        <f t="shared" si="19"/>
        <v>0</v>
      </c>
      <c r="Q23" s="80">
        <f t="shared" si="19"/>
        <v>0</v>
      </c>
      <c r="R23" s="80">
        <f t="shared" si="19"/>
        <v>0</v>
      </c>
      <c r="S23" s="81">
        <f t="shared" si="19"/>
        <v>1146.27</v>
      </c>
      <c r="T23" s="80">
        <f t="shared" si="19"/>
        <v>0</v>
      </c>
      <c r="U23" s="80">
        <f t="shared" si="19"/>
        <v>0</v>
      </c>
      <c r="V23" s="80">
        <f t="shared" si="19"/>
        <v>0</v>
      </c>
      <c r="W23" s="80">
        <f t="shared" si="19"/>
        <v>0</v>
      </c>
      <c r="X23" s="80">
        <f t="shared" si="19"/>
        <v>0</v>
      </c>
      <c r="Y23" s="82">
        <f t="shared" si="19"/>
        <v>2793.6095990436979</v>
      </c>
      <c r="Z23" s="80">
        <f t="shared" si="19"/>
        <v>2793.6095990436979</v>
      </c>
      <c r="AA23" s="83">
        <f t="shared" si="19"/>
        <v>0</v>
      </c>
      <c r="AB23" s="65"/>
    </row>
    <row r="24" spans="1:37" x14ac:dyDescent="0.25">
      <c r="B24" s="66" t="s">
        <v>6144</v>
      </c>
      <c r="C24" s="67">
        <f t="shared" ref="C24:AA24" si="20">C186</f>
        <v>0</v>
      </c>
      <c r="D24" s="67">
        <f t="shared" si="20"/>
        <v>356.21</v>
      </c>
      <c r="E24" s="67">
        <f t="shared" si="20"/>
        <v>4334.05</v>
      </c>
      <c r="F24" s="67">
        <f t="shared" si="20"/>
        <v>3069.13</v>
      </c>
      <c r="G24" s="68">
        <f t="shared" si="20"/>
        <v>164.45</v>
      </c>
      <c r="H24" s="68">
        <f t="shared" si="20"/>
        <v>2.4500000000000002</v>
      </c>
      <c r="I24" s="68">
        <f t="shared" si="20"/>
        <v>154.63999999999999</v>
      </c>
      <c r="J24" s="68">
        <f t="shared" si="20"/>
        <v>149.72</v>
      </c>
      <c r="K24" s="68">
        <f t="shared" si="20"/>
        <v>144.79</v>
      </c>
      <c r="L24" s="68">
        <f t="shared" si="20"/>
        <v>139.87</v>
      </c>
      <c r="M24" s="68">
        <f t="shared" si="20"/>
        <v>134.93</v>
      </c>
      <c r="N24" s="68">
        <f t="shared" si="20"/>
        <v>129.97999999999999</v>
      </c>
      <c r="O24" s="68">
        <f t="shared" si="20"/>
        <v>125.44</v>
      </c>
      <c r="P24" s="68">
        <f t="shared" si="20"/>
        <v>0</v>
      </c>
      <c r="Q24" s="68">
        <f t="shared" si="20"/>
        <v>0</v>
      </c>
      <c r="R24" s="68">
        <f t="shared" si="20"/>
        <v>0</v>
      </c>
      <c r="S24" s="69">
        <f t="shared" si="20"/>
        <v>1146.27</v>
      </c>
      <c r="T24" s="68">
        <f t="shared" si="20"/>
        <v>0</v>
      </c>
      <c r="U24" s="68">
        <f t="shared" si="20"/>
        <v>0</v>
      </c>
      <c r="V24" s="68">
        <f t="shared" si="20"/>
        <v>0</v>
      </c>
      <c r="W24" s="68">
        <f t="shared" si="20"/>
        <v>0</v>
      </c>
      <c r="X24" s="68">
        <f t="shared" si="20"/>
        <v>0</v>
      </c>
      <c r="Y24" s="70">
        <f t="shared" si="20"/>
        <v>2793.6095990436979</v>
      </c>
      <c r="Z24" s="68">
        <f t="shared" si="20"/>
        <v>2793.6095990436979</v>
      </c>
      <c r="AA24" s="71">
        <f t="shared" si="20"/>
        <v>0</v>
      </c>
      <c r="AB24" s="65"/>
    </row>
    <row r="25" spans="1:37" x14ac:dyDescent="0.25">
      <c r="B25" s="78" t="s">
        <v>6145</v>
      </c>
      <c r="C25" s="79">
        <f t="shared" ref="C25:AA25" si="21">SUM(C26:C29)</f>
        <v>70.73</v>
      </c>
      <c r="D25" s="79">
        <f t="shared" si="21"/>
        <v>4752.17</v>
      </c>
      <c r="E25" s="79">
        <f t="shared" si="21"/>
        <v>13552.5</v>
      </c>
      <c r="F25" s="79">
        <f t="shared" si="21"/>
        <v>247.18</v>
      </c>
      <c r="G25" s="80">
        <f t="shared" si="21"/>
        <v>0</v>
      </c>
      <c r="H25" s="80">
        <f t="shared" si="21"/>
        <v>0.9</v>
      </c>
      <c r="I25" s="80">
        <f t="shared" si="21"/>
        <v>17.03</v>
      </c>
      <c r="J25" s="80">
        <f t="shared" si="21"/>
        <v>1.81</v>
      </c>
      <c r="K25" s="80">
        <f t="shared" si="21"/>
        <v>0</v>
      </c>
      <c r="L25" s="80">
        <f t="shared" si="21"/>
        <v>0.6</v>
      </c>
      <c r="M25" s="80">
        <f t="shared" si="21"/>
        <v>61.52</v>
      </c>
      <c r="N25" s="80">
        <f t="shared" si="21"/>
        <v>1.1000000000000001</v>
      </c>
      <c r="O25" s="80">
        <f t="shared" si="21"/>
        <v>146.21</v>
      </c>
      <c r="P25" s="80">
        <f t="shared" si="21"/>
        <v>0</v>
      </c>
      <c r="Q25" s="80">
        <f t="shared" si="21"/>
        <v>0</v>
      </c>
      <c r="R25" s="80">
        <f t="shared" si="21"/>
        <v>0</v>
      </c>
      <c r="S25" s="81">
        <f t="shared" si="21"/>
        <v>229.17000000000002</v>
      </c>
      <c r="T25" s="80">
        <f t="shared" si="21"/>
        <v>0</v>
      </c>
      <c r="U25" s="80">
        <f t="shared" si="21"/>
        <v>0</v>
      </c>
      <c r="V25" s="80">
        <f t="shared" si="21"/>
        <v>0</v>
      </c>
      <c r="W25" s="80">
        <f t="shared" si="21"/>
        <v>0</v>
      </c>
      <c r="X25" s="80">
        <f t="shared" si="21"/>
        <v>0</v>
      </c>
      <c r="Y25" s="82">
        <f t="shared" si="21"/>
        <v>229.17000000000002</v>
      </c>
      <c r="Z25" s="80">
        <f t="shared" si="21"/>
        <v>0</v>
      </c>
      <c r="AA25" s="83">
        <f t="shared" si="21"/>
        <v>0</v>
      </c>
      <c r="AB25" s="65"/>
    </row>
    <row r="26" spans="1:37" x14ac:dyDescent="0.25">
      <c r="B26" s="66" t="s">
        <v>6146</v>
      </c>
      <c r="C26" s="67">
        <f t="shared" ref="C26:AA26" si="22">SUM(C190:C191)</f>
        <v>70.73</v>
      </c>
      <c r="D26" s="67">
        <f t="shared" si="22"/>
        <v>42.96</v>
      </c>
      <c r="E26" s="67">
        <f t="shared" si="22"/>
        <v>9970.42</v>
      </c>
      <c r="F26" s="67">
        <f t="shared" si="22"/>
        <v>247.18</v>
      </c>
      <c r="G26" s="68">
        <f t="shared" si="22"/>
        <v>0</v>
      </c>
      <c r="H26" s="68">
        <f t="shared" si="22"/>
        <v>0.9</v>
      </c>
      <c r="I26" s="68">
        <f t="shared" si="22"/>
        <v>17.03</v>
      </c>
      <c r="J26" s="68">
        <f t="shared" si="22"/>
        <v>1.81</v>
      </c>
      <c r="K26" s="68">
        <f t="shared" si="22"/>
        <v>0</v>
      </c>
      <c r="L26" s="68">
        <f t="shared" si="22"/>
        <v>0.6</v>
      </c>
      <c r="M26" s="68">
        <f t="shared" si="22"/>
        <v>61.52</v>
      </c>
      <c r="N26" s="68">
        <f t="shared" si="22"/>
        <v>1.1000000000000001</v>
      </c>
      <c r="O26" s="68">
        <f t="shared" si="22"/>
        <v>146.21</v>
      </c>
      <c r="P26" s="68">
        <f t="shared" si="22"/>
        <v>0</v>
      </c>
      <c r="Q26" s="68">
        <f t="shared" si="22"/>
        <v>0</v>
      </c>
      <c r="R26" s="68">
        <f t="shared" si="22"/>
        <v>0</v>
      </c>
      <c r="S26" s="69">
        <f t="shared" si="22"/>
        <v>229.17000000000002</v>
      </c>
      <c r="T26" s="68">
        <f t="shared" si="22"/>
        <v>0</v>
      </c>
      <c r="U26" s="68">
        <f t="shared" si="22"/>
        <v>0</v>
      </c>
      <c r="V26" s="68">
        <f t="shared" si="22"/>
        <v>0</v>
      </c>
      <c r="W26" s="68">
        <f t="shared" si="22"/>
        <v>0</v>
      </c>
      <c r="X26" s="68">
        <f t="shared" si="22"/>
        <v>0</v>
      </c>
      <c r="Y26" s="70">
        <f t="shared" si="22"/>
        <v>229.17000000000002</v>
      </c>
      <c r="Z26" s="68">
        <f t="shared" si="22"/>
        <v>0</v>
      </c>
      <c r="AA26" s="71">
        <f t="shared" si="22"/>
        <v>0</v>
      </c>
      <c r="AB26" s="65"/>
    </row>
    <row r="27" spans="1:37" x14ac:dyDescent="0.25">
      <c r="B27" s="66" t="s">
        <v>6147</v>
      </c>
      <c r="C27" s="67"/>
      <c r="D27" s="67"/>
      <c r="E27" s="67"/>
      <c r="F27" s="67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9"/>
      <c r="T27" s="68"/>
      <c r="U27" s="68"/>
      <c r="V27" s="68"/>
      <c r="W27" s="68"/>
      <c r="X27" s="68"/>
      <c r="Y27" s="70"/>
      <c r="Z27" s="68"/>
      <c r="AA27" s="71"/>
      <c r="AB27" s="65"/>
    </row>
    <row r="28" spans="1:37" x14ac:dyDescent="0.25">
      <c r="B28" s="66" t="s">
        <v>6148</v>
      </c>
      <c r="C28" s="67">
        <f t="shared" ref="C28:AA28" si="23">C192</f>
        <v>0</v>
      </c>
      <c r="D28" s="67">
        <f t="shared" si="23"/>
        <v>4709.21</v>
      </c>
      <c r="E28" s="67">
        <f t="shared" si="23"/>
        <v>0</v>
      </c>
      <c r="F28" s="67">
        <f t="shared" si="23"/>
        <v>0</v>
      </c>
      <c r="G28" s="68">
        <f t="shared" si="23"/>
        <v>0</v>
      </c>
      <c r="H28" s="68">
        <f t="shared" si="23"/>
        <v>0</v>
      </c>
      <c r="I28" s="68">
        <f t="shared" si="23"/>
        <v>0</v>
      </c>
      <c r="J28" s="68">
        <f t="shared" si="23"/>
        <v>0</v>
      </c>
      <c r="K28" s="68">
        <f t="shared" si="23"/>
        <v>0</v>
      </c>
      <c r="L28" s="68">
        <f t="shared" si="23"/>
        <v>0</v>
      </c>
      <c r="M28" s="68">
        <f t="shared" si="23"/>
        <v>0</v>
      </c>
      <c r="N28" s="68">
        <f t="shared" si="23"/>
        <v>0</v>
      </c>
      <c r="O28" s="68">
        <f t="shared" si="23"/>
        <v>0</v>
      </c>
      <c r="P28" s="68">
        <f t="shared" si="23"/>
        <v>0</v>
      </c>
      <c r="Q28" s="68">
        <f t="shared" si="23"/>
        <v>0</v>
      </c>
      <c r="R28" s="68">
        <f t="shared" si="23"/>
        <v>0</v>
      </c>
      <c r="S28" s="69">
        <f t="shared" si="23"/>
        <v>0</v>
      </c>
      <c r="T28" s="68">
        <f t="shared" si="23"/>
        <v>0</v>
      </c>
      <c r="U28" s="68">
        <f t="shared" si="23"/>
        <v>0</v>
      </c>
      <c r="V28" s="68">
        <f t="shared" si="23"/>
        <v>0</v>
      </c>
      <c r="W28" s="68">
        <f t="shared" si="23"/>
        <v>0</v>
      </c>
      <c r="X28" s="68">
        <f t="shared" si="23"/>
        <v>0</v>
      </c>
      <c r="Y28" s="70">
        <f t="shared" si="23"/>
        <v>0</v>
      </c>
      <c r="Z28" s="68">
        <f t="shared" si="23"/>
        <v>0</v>
      </c>
      <c r="AA28" s="71">
        <f t="shared" si="23"/>
        <v>0</v>
      </c>
      <c r="AB28" s="65"/>
    </row>
    <row r="29" spans="1:37" x14ac:dyDescent="0.25">
      <c r="B29" s="66" t="s">
        <v>6149</v>
      </c>
      <c r="C29" s="67">
        <f t="shared" ref="C29:AA29" si="24">C189+C193</f>
        <v>0</v>
      </c>
      <c r="D29" s="67">
        <f t="shared" si="24"/>
        <v>0</v>
      </c>
      <c r="E29" s="67">
        <f t="shared" si="24"/>
        <v>3582.08</v>
      </c>
      <c r="F29" s="67">
        <f t="shared" si="24"/>
        <v>0</v>
      </c>
      <c r="G29" s="68">
        <f t="shared" si="24"/>
        <v>0</v>
      </c>
      <c r="H29" s="68">
        <f t="shared" si="24"/>
        <v>0</v>
      </c>
      <c r="I29" s="68">
        <f t="shared" si="24"/>
        <v>0</v>
      </c>
      <c r="J29" s="68">
        <f t="shared" si="24"/>
        <v>0</v>
      </c>
      <c r="K29" s="68">
        <f t="shared" si="24"/>
        <v>0</v>
      </c>
      <c r="L29" s="68">
        <f t="shared" si="24"/>
        <v>0</v>
      </c>
      <c r="M29" s="68">
        <f t="shared" si="24"/>
        <v>0</v>
      </c>
      <c r="N29" s="68">
        <f t="shared" si="24"/>
        <v>0</v>
      </c>
      <c r="O29" s="68">
        <f t="shared" si="24"/>
        <v>0</v>
      </c>
      <c r="P29" s="68">
        <f t="shared" si="24"/>
        <v>0</v>
      </c>
      <c r="Q29" s="68">
        <f t="shared" si="24"/>
        <v>0</v>
      </c>
      <c r="R29" s="68">
        <f t="shared" si="24"/>
        <v>0</v>
      </c>
      <c r="S29" s="69">
        <f t="shared" si="24"/>
        <v>0</v>
      </c>
      <c r="T29" s="68">
        <f t="shared" si="24"/>
        <v>0</v>
      </c>
      <c r="U29" s="68">
        <f t="shared" si="24"/>
        <v>0</v>
      </c>
      <c r="V29" s="68">
        <f t="shared" si="24"/>
        <v>0</v>
      </c>
      <c r="W29" s="68">
        <f t="shared" si="24"/>
        <v>0</v>
      </c>
      <c r="X29" s="68">
        <f t="shared" si="24"/>
        <v>0</v>
      </c>
      <c r="Y29" s="70">
        <f t="shared" si="24"/>
        <v>0</v>
      </c>
      <c r="Z29" s="68">
        <f t="shared" si="24"/>
        <v>0</v>
      </c>
      <c r="AA29" s="71">
        <f t="shared" si="24"/>
        <v>0</v>
      </c>
      <c r="AB29" s="65"/>
    </row>
    <row r="30" spans="1:37" s="49" customFormat="1" x14ac:dyDescent="0.25">
      <c r="A30" s="34"/>
      <c r="B30" s="85" t="s">
        <v>6150</v>
      </c>
      <c r="C30" s="86"/>
      <c r="D30" s="86"/>
      <c r="E30" s="86"/>
      <c r="F30" s="86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  <c r="T30" s="87"/>
      <c r="U30" s="87"/>
      <c r="V30" s="87"/>
      <c r="W30" s="87"/>
      <c r="X30" s="87"/>
      <c r="Y30" s="89"/>
      <c r="Z30" s="87"/>
      <c r="AA30" s="90"/>
      <c r="AB30" s="65"/>
      <c r="AD30" s="46"/>
      <c r="AE30" s="47"/>
      <c r="AF30" s="48"/>
      <c r="AG30" s="46"/>
      <c r="AH30" s="46"/>
      <c r="AI30" s="46"/>
      <c r="AJ30" s="46"/>
      <c r="AK30" s="46"/>
    </row>
    <row r="31" spans="1:37" s="49" customFormat="1" x14ac:dyDescent="0.25">
      <c r="A31" s="34"/>
      <c r="B31" s="85" t="s">
        <v>6151</v>
      </c>
      <c r="C31" s="60">
        <f t="shared" ref="C31:AA31" si="25">IF((C6+C11+C13+C16+C21+C23+C25)&gt;(C45+C46+C49),0,(C45+C46+C49)-(C6+C11+C13+C16+C21+C23+C25))</f>
        <v>0</v>
      </c>
      <c r="D31" s="60">
        <f t="shared" si="25"/>
        <v>0</v>
      </c>
      <c r="E31" s="60">
        <f t="shared" si="25"/>
        <v>0</v>
      </c>
      <c r="F31" s="60">
        <f t="shared" si="25"/>
        <v>132586.63000000035</v>
      </c>
      <c r="G31" s="61" t="e">
        <f t="shared" si="25"/>
        <v>#VALUE!</v>
      </c>
      <c r="H31" s="61">
        <f t="shared" si="25"/>
        <v>17219.770000000004</v>
      </c>
      <c r="I31" s="61">
        <f t="shared" si="25"/>
        <v>57486.8</v>
      </c>
      <c r="J31" s="61">
        <f t="shared" si="25"/>
        <v>25739.839999999982</v>
      </c>
      <c r="K31" s="61">
        <f t="shared" si="25"/>
        <v>18144.130000000005</v>
      </c>
      <c r="L31" s="61">
        <f t="shared" si="25"/>
        <v>29400.460000000021</v>
      </c>
      <c r="M31" s="61">
        <f t="shared" si="25"/>
        <v>0</v>
      </c>
      <c r="N31" s="61">
        <f t="shared" si="25"/>
        <v>30075.14</v>
      </c>
      <c r="O31" s="61">
        <f t="shared" si="25"/>
        <v>0</v>
      </c>
      <c r="P31" s="61">
        <f t="shared" si="25"/>
        <v>0</v>
      </c>
      <c r="Q31" s="61">
        <f t="shared" si="25"/>
        <v>0</v>
      </c>
      <c r="R31" s="61">
        <f t="shared" si="25"/>
        <v>0</v>
      </c>
      <c r="S31" s="62" t="e">
        <f t="shared" si="25"/>
        <v>#VALUE!</v>
      </c>
      <c r="T31" s="61">
        <f t="shared" si="25"/>
        <v>0</v>
      </c>
      <c r="U31" s="61">
        <f t="shared" si="25"/>
        <v>0</v>
      </c>
      <c r="V31" s="61">
        <f t="shared" si="25"/>
        <v>0</v>
      </c>
      <c r="W31" s="61">
        <f t="shared" si="25"/>
        <v>0</v>
      </c>
      <c r="X31" s="61">
        <f t="shared" si="25"/>
        <v>0</v>
      </c>
      <c r="Y31" s="63" t="e">
        <f t="shared" si="25"/>
        <v>#VALUE!</v>
      </c>
      <c r="Z31" s="61">
        <f t="shared" si="25"/>
        <v>77324.448370581493</v>
      </c>
      <c r="AA31" s="64" t="e">
        <f t="shared" si="25"/>
        <v>#VALUE!</v>
      </c>
      <c r="AB31" s="65"/>
      <c r="AD31" s="46"/>
      <c r="AE31" s="47"/>
      <c r="AF31" s="48"/>
      <c r="AG31" s="46"/>
      <c r="AH31" s="46"/>
      <c r="AI31" s="46"/>
      <c r="AJ31" s="46"/>
      <c r="AK31" s="46"/>
    </row>
    <row r="32" spans="1:37" s="49" customFormat="1" ht="15.75" thickBot="1" x14ac:dyDescent="0.3">
      <c r="A32" s="34"/>
      <c r="B32" s="91" t="s">
        <v>0</v>
      </c>
      <c r="C32" s="92">
        <f t="shared" ref="C32:AA32" si="26">IF((C6+C11+C13+C16+C21+C23+C25)&gt;(C45+C46+C49),(C6+C11+C13+C16+C21+C23+C25),(C6+C11+C13+C16+C21+C23+C25)+C31)</f>
        <v>749947.17999999982</v>
      </c>
      <c r="D32" s="92">
        <f t="shared" si="26"/>
        <v>872430.83000000007</v>
      </c>
      <c r="E32" s="92">
        <f t="shared" si="26"/>
        <v>1073589.3</v>
      </c>
      <c r="F32" s="92">
        <f t="shared" si="26"/>
        <v>1455372.4400000002</v>
      </c>
      <c r="G32" s="93" t="e">
        <f t="shared" si="26"/>
        <v>#VALUE!</v>
      </c>
      <c r="H32" s="93">
        <f t="shared" si="26"/>
        <v>137038.76999999999</v>
      </c>
      <c r="I32" s="93">
        <f t="shared" si="26"/>
        <v>161027.08000000002</v>
      </c>
      <c r="J32" s="93">
        <f t="shared" si="26"/>
        <v>136399.02999999997</v>
      </c>
      <c r="K32" s="93">
        <f t="shared" si="26"/>
        <v>108145.45</v>
      </c>
      <c r="L32" s="93">
        <f t="shared" si="26"/>
        <v>165024.1</v>
      </c>
      <c r="M32" s="93">
        <f t="shared" si="26"/>
        <v>113948.79</v>
      </c>
      <c r="N32" s="93">
        <f t="shared" si="26"/>
        <v>95236.31</v>
      </c>
      <c r="O32" s="93">
        <f t="shared" si="26"/>
        <v>102503.56000000001</v>
      </c>
      <c r="P32" s="93">
        <f t="shared" si="26"/>
        <v>0</v>
      </c>
      <c r="Q32" s="93">
        <f t="shared" si="26"/>
        <v>0</v>
      </c>
      <c r="R32" s="93">
        <f t="shared" si="26"/>
        <v>0</v>
      </c>
      <c r="S32" s="94" t="e">
        <f t="shared" si="26"/>
        <v>#VALUE!</v>
      </c>
      <c r="T32" s="93">
        <f t="shared" si="26"/>
        <v>7703.5033333333322</v>
      </c>
      <c r="U32" s="93">
        <f t="shared" si="26"/>
        <v>6021.6333333333341</v>
      </c>
      <c r="V32" s="93">
        <f t="shared" si="26"/>
        <v>8179.1933333333318</v>
      </c>
      <c r="W32" s="93">
        <f t="shared" si="26"/>
        <v>5776.833333333333</v>
      </c>
      <c r="X32" s="93">
        <f t="shared" si="26"/>
        <v>17852.116941333334</v>
      </c>
      <c r="Y32" s="95" t="e">
        <f t="shared" si="26"/>
        <v>#VALUE!</v>
      </c>
      <c r="Z32" s="93">
        <f t="shared" si="26"/>
        <v>1408437.2877974692</v>
      </c>
      <c r="AA32" s="96" t="e">
        <f t="shared" si="26"/>
        <v>#VALUE!</v>
      </c>
      <c r="AB32" s="65"/>
      <c r="AD32" s="46"/>
      <c r="AE32" s="47"/>
      <c r="AF32" s="48"/>
      <c r="AG32" s="46"/>
      <c r="AH32" s="46"/>
      <c r="AI32" s="46"/>
      <c r="AJ32" s="46"/>
      <c r="AK32" s="46"/>
    </row>
    <row r="33" spans="1:37" ht="16.5" thickTop="1" thickBot="1" x14ac:dyDescent="0.3"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9"/>
    </row>
    <row r="34" spans="1:37" ht="16.5" thickBot="1" x14ac:dyDescent="0.3">
      <c r="B34" s="100" t="s">
        <v>6118</v>
      </c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2"/>
      <c r="AB34" s="103"/>
    </row>
    <row r="35" spans="1:37" ht="15.75" thickBot="1" x14ac:dyDescent="0.3">
      <c r="B35" s="97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5"/>
    </row>
    <row r="36" spans="1:37" s="49" customFormat="1" ht="15.75" thickTop="1" x14ac:dyDescent="0.25">
      <c r="A36" s="34"/>
      <c r="B36" s="35" t="s">
        <v>6152</v>
      </c>
      <c r="C36" s="36" t="s">
        <v>201</v>
      </c>
      <c r="D36" s="37"/>
      <c r="E36" s="37"/>
      <c r="F36" s="38"/>
      <c r="G36" s="39" t="s">
        <v>201</v>
      </c>
      <c r="H36" s="39" t="s">
        <v>201</v>
      </c>
      <c r="I36" s="39" t="s">
        <v>201</v>
      </c>
      <c r="J36" s="39" t="s">
        <v>201</v>
      </c>
      <c r="K36" s="39" t="s">
        <v>201</v>
      </c>
      <c r="L36" s="39" t="s">
        <v>201</v>
      </c>
      <c r="M36" s="39" t="s">
        <v>201</v>
      </c>
      <c r="N36" s="39" t="s">
        <v>201</v>
      </c>
      <c r="O36" s="39" t="s">
        <v>201</v>
      </c>
      <c r="P36" s="39" t="s">
        <v>201</v>
      </c>
      <c r="Q36" s="39" t="s">
        <v>201</v>
      </c>
      <c r="R36" s="39" t="s">
        <v>201</v>
      </c>
      <c r="S36" s="40" t="s">
        <v>6121</v>
      </c>
      <c r="T36" s="39" t="s">
        <v>6122</v>
      </c>
      <c r="U36" s="39" t="s">
        <v>6122</v>
      </c>
      <c r="V36" s="39" t="s">
        <v>6122</v>
      </c>
      <c r="W36" s="39" t="s">
        <v>6122</v>
      </c>
      <c r="X36" s="39" t="s">
        <v>6122</v>
      </c>
      <c r="Y36" s="41" t="s">
        <v>6122</v>
      </c>
      <c r="Z36" s="42" t="s">
        <v>6123</v>
      </c>
      <c r="AA36" s="43" t="s">
        <v>6123</v>
      </c>
      <c r="AB36" s="106"/>
      <c r="AD36" s="46"/>
      <c r="AE36" s="47"/>
      <c r="AF36" s="48"/>
      <c r="AG36" s="46"/>
      <c r="AH36" s="46"/>
      <c r="AI36" s="46"/>
      <c r="AJ36" s="46"/>
      <c r="AK36" s="46"/>
    </row>
    <row r="37" spans="1:37" s="49" customFormat="1" ht="15.75" thickBot="1" x14ac:dyDescent="0.3">
      <c r="A37" s="34"/>
      <c r="B37" s="50"/>
      <c r="C37" s="51">
        <v>2014</v>
      </c>
      <c r="D37" s="51">
        <v>2015</v>
      </c>
      <c r="E37" s="51">
        <v>2016</v>
      </c>
      <c r="F37" s="51">
        <v>2017</v>
      </c>
      <c r="G37" s="52">
        <v>43101</v>
      </c>
      <c r="H37" s="52">
        <v>43132</v>
      </c>
      <c r="I37" s="52">
        <v>43160</v>
      </c>
      <c r="J37" s="52">
        <v>43191</v>
      </c>
      <c r="K37" s="52">
        <v>43221</v>
      </c>
      <c r="L37" s="52">
        <v>43252</v>
      </c>
      <c r="M37" s="52">
        <v>43282</v>
      </c>
      <c r="N37" s="52">
        <v>43313</v>
      </c>
      <c r="O37" s="52">
        <v>43344</v>
      </c>
      <c r="P37" s="52">
        <v>43374</v>
      </c>
      <c r="Q37" s="52">
        <v>43405</v>
      </c>
      <c r="R37" s="52">
        <v>43435</v>
      </c>
      <c r="S37" s="53">
        <v>2018</v>
      </c>
      <c r="T37" s="52">
        <v>43313</v>
      </c>
      <c r="U37" s="52">
        <v>43344</v>
      </c>
      <c r="V37" s="52">
        <v>43374</v>
      </c>
      <c r="W37" s="52">
        <v>43405</v>
      </c>
      <c r="X37" s="52">
        <v>43435</v>
      </c>
      <c r="Y37" s="54">
        <v>2018</v>
      </c>
      <c r="Z37" s="55">
        <v>2018</v>
      </c>
      <c r="AA37" s="56">
        <v>2019</v>
      </c>
      <c r="AB37" s="106"/>
      <c r="AD37" s="46"/>
      <c r="AE37" s="47"/>
      <c r="AF37" s="48"/>
      <c r="AG37" s="46"/>
      <c r="AH37" s="46"/>
      <c r="AI37" s="46"/>
      <c r="AJ37" s="46"/>
      <c r="AK37" s="46"/>
    </row>
    <row r="38" spans="1:37" s="49" customFormat="1" ht="15.75" thickTop="1" x14ac:dyDescent="0.25">
      <c r="A38" s="34"/>
      <c r="B38" s="59" t="s">
        <v>6153</v>
      </c>
      <c r="C38" s="60"/>
      <c r="D38" s="60"/>
      <c r="E38" s="60"/>
      <c r="F38" s="60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  <c r="T38" s="61"/>
      <c r="U38" s="61"/>
      <c r="V38" s="61"/>
      <c r="W38" s="61"/>
      <c r="X38" s="61"/>
      <c r="Y38" s="63"/>
      <c r="Z38" s="61"/>
      <c r="AA38" s="64"/>
      <c r="AB38" s="65"/>
      <c r="AD38" s="46"/>
      <c r="AE38" s="47"/>
      <c r="AF38" s="48"/>
      <c r="AG38" s="46"/>
      <c r="AH38" s="46"/>
      <c r="AI38" s="46"/>
      <c r="AJ38" s="46"/>
      <c r="AK38" s="46"/>
    </row>
    <row r="39" spans="1:37" s="49" customFormat="1" x14ac:dyDescent="0.25">
      <c r="A39" s="34"/>
      <c r="B39" s="78" t="s">
        <v>6154</v>
      </c>
      <c r="C39" s="79">
        <f t="shared" ref="C39:AA39" si="27">+C207</f>
        <v>650895.93999999994</v>
      </c>
      <c r="D39" s="79">
        <f t="shared" si="27"/>
        <v>758834.42</v>
      </c>
      <c r="E39" s="79">
        <f t="shared" si="27"/>
        <v>947732.96000000008</v>
      </c>
      <c r="F39" s="79">
        <f t="shared" si="27"/>
        <v>1369225.1300000001</v>
      </c>
      <c r="G39" s="80">
        <f t="shared" si="27"/>
        <v>155447.42000000001</v>
      </c>
      <c r="H39" s="80">
        <f t="shared" si="27"/>
        <v>136475.41</v>
      </c>
      <c r="I39" s="80">
        <f t="shared" si="27"/>
        <v>147888.96000000002</v>
      </c>
      <c r="J39" s="80">
        <f t="shared" si="27"/>
        <v>131749.94999999998</v>
      </c>
      <c r="K39" s="80">
        <f t="shared" si="27"/>
        <v>108144.84999999999</v>
      </c>
      <c r="L39" s="80">
        <f t="shared" si="27"/>
        <v>137094.13</v>
      </c>
      <c r="M39" s="80">
        <f t="shared" si="27"/>
        <v>109971.99</v>
      </c>
      <c r="N39" s="80">
        <f t="shared" si="27"/>
        <v>82530.649999999994</v>
      </c>
      <c r="O39" s="80">
        <f t="shared" si="27"/>
        <v>69082.67</v>
      </c>
      <c r="P39" s="80">
        <f t="shared" si="27"/>
        <v>0</v>
      </c>
      <c r="Q39" s="80">
        <f t="shared" si="27"/>
        <v>0</v>
      </c>
      <c r="R39" s="80">
        <f t="shared" si="27"/>
        <v>0</v>
      </c>
      <c r="S39" s="81">
        <f t="shared" si="27"/>
        <v>1078386.03</v>
      </c>
      <c r="T39" s="80">
        <f t="shared" si="27"/>
        <v>0</v>
      </c>
      <c r="U39" s="80">
        <f t="shared" si="27"/>
        <v>0</v>
      </c>
      <c r="V39" s="80">
        <f t="shared" si="27"/>
        <v>0</v>
      </c>
      <c r="W39" s="80">
        <f t="shared" si="27"/>
        <v>0</v>
      </c>
      <c r="X39" s="80">
        <f t="shared" si="27"/>
        <v>0</v>
      </c>
      <c r="Y39" s="82">
        <f t="shared" si="27"/>
        <v>1434913.6862481388</v>
      </c>
      <c r="Z39" s="80">
        <f t="shared" si="27"/>
        <v>1340480.0586315664</v>
      </c>
      <c r="AA39" s="90">
        <f t="shared" si="27"/>
        <v>1380946.9916793755</v>
      </c>
      <c r="AB39" s="65"/>
      <c r="AC39" s="107">
        <f>+(Y39-F39)/F39</f>
        <v>4.7974985857978415E-2</v>
      </c>
      <c r="AD39" s="46"/>
      <c r="AE39" s="47"/>
      <c r="AF39" s="48"/>
      <c r="AG39" s="46"/>
      <c r="AH39" s="46"/>
      <c r="AI39" s="46"/>
      <c r="AJ39" s="46"/>
      <c r="AK39" s="46"/>
    </row>
    <row r="40" spans="1:37" s="49" customFormat="1" x14ac:dyDescent="0.25">
      <c r="A40" s="34"/>
      <c r="B40" s="78" t="s">
        <v>6155</v>
      </c>
      <c r="C40" s="86">
        <f t="shared" ref="C40:AA40" si="28">SUM(C211)</f>
        <v>22390.45</v>
      </c>
      <c r="D40" s="86">
        <f t="shared" si="28"/>
        <v>28480.610000000004</v>
      </c>
      <c r="E40" s="86">
        <f t="shared" si="28"/>
        <v>45982.29</v>
      </c>
      <c r="F40" s="86">
        <f t="shared" si="28"/>
        <v>59722.85</v>
      </c>
      <c r="G40" s="87">
        <f t="shared" si="28"/>
        <v>817</v>
      </c>
      <c r="H40" s="87">
        <f t="shared" si="28"/>
        <v>150</v>
      </c>
      <c r="I40" s="87">
        <f t="shared" si="28"/>
        <v>13138.12</v>
      </c>
      <c r="J40" s="87">
        <f t="shared" si="28"/>
        <v>150</v>
      </c>
      <c r="K40" s="87">
        <f t="shared" si="28"/>
        <v>0</v>
      </c>
      <c r="L40" s="87">
        <f t="shared" si="28"/>
        <v>26557.25</v>
      </c>
      <c r="M40" s="87">
        <f t="shared" si="28"/>
        <v>165</v>
      </c>
      <c r="N40" s="87">
        <f t="shared" si="28"/>
        <v>12704.58</v>
      </c>
      <c r="O40" s="87">
        <f t="shared" si="28"/>
        <v>150</v>
      </c>
      <c r="P40" s="87">
        <f t="shared" si="28"/>
        <v>0</v>
      </c>
      <c r="Q40" s="87">
        <f t="shared" si="28"/>
        <v>0</v>
      </c>
      <c r="R40" s="87">
        <f t="shared" si="28"/>
        <v>0</v>
      </c>
      <c r="S40" s="88">
        <f t="shared" si="28"/>
        <v>53831.950000000004</v>
      </c>
      <c r="T40" s="87">
        <f t="shared" si="28"/>
        <v>0</v>
      </c>
      <c r="U40" s="87">
        <f t="shared" si="28"/>
        <v>0</v>
      </c>
      <c r="V40" s="87">
        <f t="shared" si="28"/>
        <v>0</v>
      </c>
      <c r="W40" s="87">
        <f t="shared" si="28"/>
        <v>0</v>
      </c>
      <c r="X40" s="87">
        <f t="shared" si="28"/>
        <v>0</v>
      </c>
      <c r="Y40" s="89">
        <f t="shared" si="28"/>
        <v>55392.514880188486</v>
      </c>
      <c r="Z40" s="87">
        <f t="shared" si="28"/>
        <v>55392.514880188486</v>
      </c>
      <c r="AA40" s="90">
        <f t="shared" si="28"/>
        <v>0</v>
      </c>
      <c r="AB40" s="65"/>
      <c r="AD40" s="46"/>
      <c r="AE40" s="47"/>
      <c r="AF40" s="48"/>
      <c r="AG40" s="46"/>
      <c r="AH40" s="46"/>
      <c r="AI40" s="46"/>
      <c r="AJ40" s="46"/>
      <c r="AK40" s="46"/>
    </row>
    <row r="41" spans="1:37" s="49" customFormat="1" x14ac:dyDescent="0.25">
      <c r="A41" s="34"/>
      <c r="B41" s="78" t="s">
        <v>6156</v>
      </c>
      <c r="C41" s="86">
        <f t="shared" ref="C41:AA41" si="29">C228</f>
        <v>4057.9399999999996</v>
      </c>
      <c r="D41" s="86">
        <f t="shared" si="29"/>
        <v>4246.3999999999996</v>
      </c>
      <c r="E41" s="86">
        <f t="shared" si="29"/>
        <v>4838.1899999999996</v>
      </c>
      <c r="F41" s="86">
        <f t="shared" si="29"/>
        <v>5740.15</v>
      </c>
      <c r="G41" s="87">
        <f t="shared" si="29"/>
        <v>0</v>
      </c>
      <c r="H41" s="87">
        <f t="shared" si="29"/>
        <v>0</v>
      </c>
      <c r="I41" s="87">
        <f t="shared" si="29"/>
        <v>0</v>
      </c>
      <c r="J41" s="87">
        <f t="shared" si="29"/>
        <v>0</v>
      </c>
      <c r="K41" s="87">
        <f t="shared" si="29"/>
        <v>0</v>
      </c>
      <c r="L41" s="87">
        <f t="shared" si="29"/>
        <v>0</v>
      </c>
      <c r="M41" s="87">
        <f t="shared" si="29"/>
        <v>0</v>
      </c>
      <c r="N41" s="87">
        <f t="shared" si="29"/>
        <v>0</v>
      </c>
      <c r="O41" s="87">
        <f t="shared" si="29"/>
        <v>11640.64</v>
      </c>
      <c r="P41" s="87">
        <f t="shared" si="29"/>
        <v>0</v>
      </c>
      <c r="Q41" s="87">
        <f t="shared" si="29"/>
        <v>0</v>
      </c>
      <c r="R41" s="87">
        <f t="shared" si="29"/>
        <v>0</v>
      </c>
      <c r="S41" s="88">
        <f t="shared" si="29"/>
        <v>11640.64</v>
      </c>
      <c r="T41" s="87">
        <f t="shared" si="29"/>
        <v>0</v>
      </c>
      <c r="U41" s="87">
        <f t="shared" si="29"/>
        <v>0</v>
      </c>
      <c r="V41" s="87">
        <f t="shared" si="29"/>
        <v>0</v>
      </c>
      <c r="W41" s="87">
        <f t="shared" si="29"/>
        <v>0</v>
      </c>
      <c r="X41" s="87">
        <f t="shared" si="29"/>
        <v>0</v>
      </c>
      <c r="Y41" s="89">
        <f t="shared" si="29"/>
        <v>11640.64</v>
      </c>
      <c r="Z41" s="87">
        <f t="shared" si="29"/>
        <v>0</v>
      </c>
      <c r="AA41" s="90">
        <f t="shared" si="29"/>
        <v>0</v>
      </c>
      <c r="AB41" s="65"/>
      <c r="AD41" s="46"/>
      <c r="AE41" s="47"/>
      <c r="AF41" s="48"/>
      <c r="AG41" s="46"/>
      <c r="AH41" s="46"/>
      <c r="AI41" s="46"/>
      <c r="AJ41" s="46"/>
      <c r="AK41" s="46"/>
    </row>
    <row r="42" spans="1:37" s="49" customFormat="1" x14ac:dyDescent="0.25">
      <c r="A42" s="34"/>
      <c r="B42" s="78" t="s">
        <v>6157</v>
      </c>
      <c r="C42" s="86">
        <f t="shared" ref="C42:AA42" si="30">C233</f>
        <v>0</v>
      </c>
      <c r="D42" s="86">
        <f t="shared" si="30"/>
        <v>1645</v>
      </c>
      <c r="E42" s="86">
        <f t="shared" si="30"/>
        <v>0</v>
      </c>
      <c r="F42" s="86">
        <f t="shared" si="30"/>
        <v>729.25</v>
      </c>
      <c r="G42" s="87">
        <f t="shared" si="30"/>
        <v>0</v>
      </c>
      <c r="H42" s="87">
        <f t="shared" si="30"/>
        <v>288</v>
      </c>
      <c r="I42" s="87">
        <f t="shared" si="30"/>
        <v>0</v>
      </c>
      <c r="J42" s="87">
        <f t="shared" si="30"/>
        <v>0</v>
      </c>
      <c r="K42" s="87">
        <f t="shared" si="30"/>
        <v>0</v>
      </c>
      <c r="L42" s="87">
        <f t="shared" si="30"/>
        <v>1312.5</v>
      </c>
      <c r="M42" s="87">
        <f t="shared" si="30"/>
        <v>39.99</v>
      </c>
      <c r="N42" s="87">
        <f t="shared" si="30"/>
        <v>0</v>
      </c>
      <c r="O42" s="87">
        <f t="shared" si="30"/>
        <v>0</v>
      </c>
      <c r="P42" s="87">
        <f t="shared" si="30"/>
        <v>0</v>
      </c>
      <c r="Q42" s="87">
        <f t="shared" si="30"/>
        <v>0</v>
      </c>
      <c r="R42" s="87">
        <f t="shared" si="30"/>
        <v>0</v>
      </c>
      <c r="S42" s="88">
        <f t="shared" si="30"/>
        <v>1640.49</v>
      </c>
      <c r="T42" s="87">
        <f t="shared" si="30"/>
        <v>0</v>
      </c>
      <c r="U42" s="87">
        <f t="shared" si="30"/>
        <v>0</v>
      </c>
      <c r="V42" s="87">
        <f t="shared" si="30"/>
        <v>0</v>
      </c>
      <c r="W42" s="87">
        <f t="shared" si="30"/>
        <v>0</v>
      </c>
      <c r="X42" s="87">
        <f t="shared" si="30"/>
        <v>0</v>
      </c>
      <c r="Y42" s="89">
        <f t="shared" si="30"/>
        <v>1640.49</v>
      </c>
      <c r="Z42" s="87">
        <f t="shared" si="30"/>
        <v>0</v>
      </c>
      <c r="AA42" s="90">
        <f t="shared" si="30"/>
        <v>0</v>
      </c>
      <c r="AB42" s="65"/>
      <c r="AD42" s="46"/>
      <c r="AE42" s="47"/>
      <c r="AF42" s="48"/>
      <c r="AG42" s="46"/>
      <c r="AH42" s="46"/>
      <c r="AI42" s="46"/>
      <c r="AJ42" s="46"/>
      <c r="AK42" s="46"/>
    </row>
    <row r="43" spans="1:37" s="49" customFormat="1" x14ac:dyDescent="0.25">
      <c r="A43" s="34"/>
      <c r="B43" s="78" t="s">
        <v>6158</v>
      </c>
      <c r="C43" s="60">
        <f t="shared" ref="C43:AA43" si="31">SUM(C44:C44)</f>
        <v>7095.74</v>
      </c>
      <c r="D43" s="60">
        <f t="shared" si="31"/>
        <v>11414</v>
      </c>
      <c r="E43" s="60">
        <f t="shared" si="31"/>
        <v>10406.35</v>
      </c>
      <c r="F43" s="60">
        <f t="shared" si="31"/>
        <v>12035.6</v>
      </c>
      <c r="G43" s="61">
        <f t="shared" si="31"/>
        <v>0</v>
      </c>
      <c r="H43" s="61">
        <f t="shared" si="31"/>
        <v>0</v>
      </c>
      <c r="I43" s="61">
        <f t="shared" si="31"/>
        <v>0</v>
      </c>
      <c r="J43" s="61">
        <f t="shared" si="31"/>
        <v>0</v>
      </c>
      <c r="K43" s="61">
        <f t="shared" si="31"/>
        <v>0</v>
      </c>
      <c r="L43" s="61">
        <f t="shared" si="31"/>
        <v>0</v>
      </c>
      <c r="M43" s="61">
        <f t="shared" si="31"/>
        <v>0</v>
      </c>
      <c r="N43" s="61">
        <f t="shared" si="31"/>
        <v>0</v>
      </c>
      <c r="O43" s="61">
        <f t="shared" si="31"/>
        <v>0</v>
      </c>
      <c r="P43" s="61">
        <f t="shared" si="31"/>
        <v>0</v>
      </c>
      <c r="Q43" s="61">
        <f t="shared" si="31"/>
        <v>0</v>
      </c>
      <c r="R43" s="61">
        <f t="shared" si="31"/>
        <v>0</v>
      </c>
      <c r="S43" s="62">
        <f t="shared" si="31"/>
        <v>0</v>
      </c>
      <c r="T43" s="61">
        <f t="shared" si="31"/>
        <v>0</v>
      </c>
      <c r="U43" s="61">
        <f t="shared" si="31"/>
        <v>0</v>
      </c>
      <c r="V43" s="61">
        <f t="shared" si="31"/>
        <v>0</v>
      </c>
      <c r="W43" s="61">
        <f t="shared" si="31"/>
        <v>0</v>
      </c>
      <c r="X43" s="61">
        <f t="shared" si="31"/>
        <v>0</v>
      </c>
      <c r="Y43" s="63">
        <f t="shared" si="31"/>
        <v>12537.857142857143</v>
      </c>
      <c r="Z43" s="61">
        <f t="shared" si="31"/>
        <v>12564.714285714286</v>
      </c>
      <c r="AA43" s="64">
        <f t="shared" si="31"/>
        <v>0</v>
      </c>
      <c r="AB43" s="65"/>
      <c r="AD43" s="46"/>
      <c r="AE43" s="47"/>
      <c r="AF43" s="48"/>
      <c r="AG43" s="46"/>
      <c r="AH43" s="46"/>
      <c r="AI43" s="46"/>
      <c r="AJ43" s="46"/>
      <c r="AK43" s="46"/>
    </row>
    <row r="44" spans="1:37" x14ac:dyDescent="0.25">
      <c r="B44" s="72" t="s">
        <v>6159</v>
      </c>
      <c r="C44" s="67">
        <f t="shared" ref="C44:AA44" si="32">+C215</f>
        <v>7095.74</v>
      </c>
      <c r="D44" s="67">
        <f t="shared" si="32"/>
        <v>11414</v>
      </c>
      <c r="E44" s="67">
        <f t="shared" si="32"/>
        <v>10406.35</v>
      </c>
      <c r="F44" s="67">
        <f t="shared" si="32"/>
        <v>12035.6</v>
      </c>
      <c r="G44" s="68">
        <f t="shared" si="32"/>
        <v>0</v>
      </c>
      <c r="H44" s="68">
        <f t="shared" si="32"/>
        <v>0</v>
      </c>
      <c r="I44" s="68">
        <f t="shared" si="32"/>
        <v>0</v>
      </c>
      <c r="J44" s="68">
        <f t="shared" si="32"/>
        <v>0</v>
      </c>
      <c r="K44" s="68">
        <f t="shared" si="32"/>
        <v>0</v>
      </c>
      <c r="L44" s="68">
        <f t="shared" si="32"/>
        <v>0</v>
      </c>
      <c r="M44" s="68">
        <f t="shared" si="32"/>
        <v>0</v>
      </c>
      <c r="N44" s="68">
        <f t="shared" si="32"/>
        <v>0</v>
      </c>
      <c r="O44" s="68">
        <f t="shared" si="32"/>
        <v>0</v>
      </c>
      <c r="P44" s="68">
        <f t="shared" si="32"/>
        <v>0</v>
      </c>
      <c r="Q44" s="68">
        <f t="shared" si="32"/>
        <v>0</v>
      </c>
      <c r="R44" s="68">
        <f t="shared" si="32"/>
        <v>0</v>
      </c>
      <c r="S44" s="69">
        <f t="shared" si="32"/>
        <v>0</v>
      </c>
      <c r="T44" s="68">
        <f t="shared" si="32"/>
        <v>0</v>
      </c>
      <c r="U44" s="68">
        <f t="shared" si="32"/>
        <v>0</v>
      </c>
      <c r="V44" s="68">
        <f t="shared" si="32"/>
        <v>0</v>
      </c>
      <c r="W44" s="68">
        <f t="shared" si="32"/>
        <v>0</v>
      </c>
      <c r="X44" s="68">
        <f t="shared" si="32"/>
        <v>0</v>
      </c>
      <c r="Y44" s="70">
        <f t="shared" si="32"/>
        <v>12537.857142857143</v>
      </c>
      <c r="Z44" s="68">
        <f t="shared" si="32"/>
        <v>12564.714285714286</v>
      </c>
      <c r="AA44" s="71">
        <f t="shared" si="32"/>
        <v>0</v>
      </c>
      <c r="AB44" s="65"/>
    </row>
    <row r="45" spans="1:37" x14ac:dyDescent="0.25">
      <c r="B45" s="78" t="s">
        <v>6160</v>
      </c>
      <c r="C45" s="86">
        <f t="shared" ref="C45:AA45" si="33">+C38+C39+C40+C41+C42+C43</f>
        <v>684440.06999999983</v>
      </c>
      <c r="D45" s="86">
        <f t="shared" si="33"/>
        <v>804620.43</v>
      </c>
      <c r="E45" s="86">
        <f t="shared" si="33"/>
        <v>1008959.79</v>
      </c>
      <c r="F45" s="86">
        <f t="shared" si="33"/>
        <v>1447452.9800000002</v>
      </c>
      <c r="G45" s="87">
        <f t="shared" si="33"/>
        <v>156264.42000000001</v>
      </c>
      <c r="H45" s="87">
        <f t="shared" si="33"/>
        <v>136913.41</v>
      </c>
      <c r="I45" s="87">
        <f t="shared" si="33"/>
        <v>161027.08000000002</v>
      </c>
      <c r="J45" s="87">
        <f t="shared" si="33"/>
        <v>131899.94999999998</v>
      </c>
      <c r="K45" s="87">
        <f t="shared" si="33"/>
        <v>108144.84999999999</v>
      </c>
      <c r="L45" s="87">
        <f t="shared" si="33"/>
        <v>164963.88</v>
      </c>
      <c r="M45" s="87">
        <f t="shared" si="33"/>
        <v>110176.98000000001</v>
      </c>
      <c r="N45" s="87">
        <f t="shared" si="33"/>
        <v>95235.23</v>
      </c>
      <c r="O45" s="87">
        <f t="shared" si="33"/>
        <v>80873.31</v>
      </c>
      <c r="P45" s="87">
        <f t="shared" si="33"/>
        <v>0</v>
      </c>
      <c r="Q45" s="87">
        <f t="shared" si="33"/>
        <v>0</v>
      </c>
      <c r="R45" s="87">
        <f t="shared" si="33"/>
        <v>0</v>
      </c>
      <c r="S45" s="88">
        <f t="shared" si="33"/>
        <v>1145499.1099999999</v>
      </c>
      <c r="T45" s="87">
        <f t="shared" si="33"/>
        <v>0</v>
      </c>
      <c r="U45" s="87">
        <f t="shared" si="33"/>
        <v>0</v>
      </c>
      <c r="V45" s="87">
        <f t="shared" si="33"/>
        <v>0</v>
      </c>
      <c r="W45" s="87">
        <f t="shared" si="33"/>
        <v>0</v>
      </c>
      <c r="X45" s="87">
        <f t="shared" si="33"/>
        <v>0</v>
      </c>
      <c r="Y45" s="89">
        <f t="shared" si="33"/>
        <v>1516125.1882711842</v>
      </c>
      <c r="Z45" s="87">
        <f t="shared" si="33"/>
        <v>1408437.2877974692</v>
      </c>
      <c r="AA45" s="90">
        <f t="shared" si="33"/>
        <v>1380946.9916793755</v>
      </c>
      <c r="AB45" s="65"/>
    </row>
    <row r="46" spans="1:37" s="49" customFormat="1" x14ac:dyDescent="0.25">
      <c r="A46" s="34"/>
      <c r="B46" s="78" t="s">
        <v>6161</v>
      </c>
      <c r="C46" s="79">
        <f t="shared" ref="C46:AA46" si="34">SUM(C47:C48)</f>
        <v>0</v>
      </c>
      <c r="D46" s="79">
        <f t="shared" si="34"/>
        <v>0</v>
      </c>
      <c r="E46" s="79">
        <f t="shared" si="34"/>
        <v>2.4700000000000002</v>
      </c>
      <c r="F46" s="79">
        <f t="shared" ref="F46:X46" si="35">SUM(F47:F48)</f>
        <v>0</v>
      </c>
      <c r="G46" s="80">
        <f t="shared" si="35"/>
        <v>0</v>
      </c>
      <c r="H46" s="80">
        <f t="shared" si="35"/>
        <v>0</v>
      </c>
      <c r="I46" s="80">
        <f t="shared" si="35"/>
        <v>0</v>
      </c>
      <c r="J46" s="80">
        <f t="shared" si="35"/>
        <v>0</v>
      </c>
      <c r="K46" s="80">
        <f t="shared" si="35"/>
        <v>0</v>
      </c>
      <c r="L46" s="80">
        <f t="shared" si="35"/>
        <v>0</v>
      </c>
      <c r="M46" s="80">
        <f t="shared" si="35"/>
        <v>0</v>
      </c>
      <c r="N46" s="80">
        <f t="shared" si="35"/>
        <v>0</v>
      </c>
      <c r="O46" s="80">
        <f t="shared" si="35"/>
        <v>0</v>
      </c>
      <c r="P46" s="80">
        <f t="shared" si="35"/>
        <v>0</v>
      </c>
      <c r="Q46" s="80">
        <f t="shared" si="35"/>
        <v>0</v>
      </c>
      <c r="R46" s="80">
        <f t="shared" si="35"/>
        <v>0</v>
      </c>
      <c r="S46" s="81">
        <f t="shared" si="35"/>
        <v>0</v>
      </c>
      <c r="T46" s="80">
        <f t="shared" si="35"/>
        <v>0</v>
      </c>
      <c r="U46" s="80">
        <f t="shared" si="35"/>
        <v>0</v>
      </c>
      <c r="V46" s="80">
        <f t="shared" si="35"/>
        <v>0</v>
      </c>
      <c r="W46" s="80">
        <f t="shared" si="35"/>
        <v>0</v>
      </c>
      <c r="X46" s="80">
        <f t="shared" si="35"/>
        <v>0</v>
      </c>
      <c r="Y46" s="82">
        <f t="shared" si="34"/>
        <v>0</v>
      </c>
      <c r="Z46" s="80">
        <f t="shared" si="34"/>
        <v>0</v>
      </c>
      <c r="AA46" s="83">
        <f t="shared" si="34"/>
        <v>0</v>
      </c>
      <c r="AB46" s="65"/>
      <c r="AD46" s="46"/>
      <c r="AE46" s="47"/>
      <c r="AF46" s="48"/>
      <c r="AG46" s="46"/>
      <c r="AH46" s="46"/>
      <c r="AI46" s="46"/>
      <c r="AJ46" s="46"/>
      <c r="AK46" s="46"/>
    </row>
    <row r="47" spans="1:37" x14ac:dyDescent="0.25">
      <c r="B47" s="66" t="s">
        <v>6162</v>
      </c>
      <c r="C47" s="67">
        <f t="shared" ref="C47:AA48" si="36">+C221</f>
        <v>0</v>
      </c>
      <c r="D47" s="67">
        <f t="shared" si="36"/>
        <v>0</v>
      </c>
      <c r="E47" s="67">
        <f t="shared" si="36"/>
        <v>0</v>
      </c>
      <c r="F47" s="67">
        <f t="shared" si="36"/>
        <v>0</v>
      </c>
      <c r="G47" s="68">
        <f t="shared" si="36"/>
        <v>0</v>
      </c>
      <c r="H47" s="68">
        <f t="shared" si="36"/>
        <v>0</v>
      </c>
      <c r="I47" s="68">
        <f t="shared" si="36"/>
        <v>0</v>
      </c>
      <c r="J47" s="68">
        <f t="shared" si="36"/>
        <v>0</v>
      </c>
      <c r="K47" s="68">
        <f t="shared" si="36"/>
        <v>0</v>
      </c>
      <c r="L47" s="68">
        <f t="shared" si="36"/>
        <v>0</v>
      </c>
      <c r="M47" s="68">
        <f t="shared" si="36"/>
        <v>0</v>
      </c>
      <c r="N47" s="68">
        <f t="shared" si="36"/>
        <v>0</v>
      </c>
      <c r="O47" s="68">
        <f t="shared" si="36"/>
        <v>0</v>
      </c>
      <c r="P47" s="68">
        <f t="shared" si="36"/>
        <v>0</v>
      </c>
      <c r="Q47" s="68">
        <f t="shared" si="36"/>
        <v>0</v>
      </c>
      <c r="R47" s="68">
        <f t="shared" si="36"/>
        <v>0</v>
      </c>
      <c r="S47" s="69">
        <f t="shared" si="36"/>
        <v>0</v>
      </c>
      <c r="T47" s="68">
        <f t="shared" si="36"/>
        <v>0</v>
      </c>
      <c r="U47" s="68">
        <f t="shared" si="36"/>
        <v>0</v>
      </c>
      <c r="V47" s="68">
        <f t="shared" si="36"/>
        <v>0</v>
      </c>
      <c r="W47" s="68">
        <f t="shared" si="36"/>
        <v>0</v>
      </c>
      <c r="X47" s="68">
        <f t="shared" si="36"/>
        <v>0</v>
      </c>
      <c r="Y47" s="70">
        <f t="shared" si="36"/>
        <v>0</v>
      </c>
      <c r="Z47" s="68">
        <f t="shared" si="36"/>
        <v>0</v>
      </c>
      <c r="AA47" s="71">
        <f t="shared" si="36"/>
        <v>0</v>
      </c>
      <c r="AB47" s="65"/>
    </row>
    <row r="48" spans="1:37" x14ac:dyDescent="0.25">
      <c r="B48" s="66" t="s">
        <v>6163</v>
      </c>
      <c r="C48" s="67">
        <f t="shared" si="36"/>
        <v>0</v>
      </c>
      <c r="D48" s="67">
        <f t="shared" si="36"/>
        <v>0</v>
      </c>
      <c r="E48" s="67">
        <f t="shared" si="36"/>
        <v>2.4700000000000002</v>
      </c>
      <c r="F48" s="67">
        <f t="shared" si="36"/>
        <v>0</v>
      </c>
      <c r="G48" s="68">
        <f t="shared" si="36"/>
        <v>0</v>
      </c>
      <c r="H48" s="68">
        <f t="shared" si="36"/>
        <v>0</v>
      </c>
      <c r="I48" s="68">
        <f t="shared" si="36"/>
        <v>0</v>
      </c>
      <c r="J48" s="68">
        <f t="shared" si="36"/>
        <v>0</v>
      </c>
      <c r="K48" s="68">
        <f t="shared" si="36"/>
        <v>0</v>
      </c>
      <c r="L48" s="68">
        <f t="shared" si="36"/>
        <v>0</v>
      </c>
      <c r="M48" s="68">
        <f t="shared" si="36"/>
        <v>0</v>
      </c>
      <c r="N48" s="68">
        <f t="shared" si="36"/>
        <v>0</v>
      </c>
      <c r="O48" s="68">
        <f t="shared" si="36"/>
        <v>0</v>
      </c>
      <c r="P48" s="68">
        <f t="shared" si="36"/>
        <v>0</v>
      </c>
      <c r="Q48" s="68">
        <f t="shared" si="36"/>
        <v>0</v>
      </c>
      <c r="R48" s="68">
        <f t="shared" si="36"/>
        <v>0</v>
      </c>
      <c r="S48" s="69">
        <f t="shared" si="36"/>
        <v>0</v>
      </c>
      <c r="T48" s="68">
        <f t="shared" si="36"/>
        <v>0</v>
      </c>
      <c r="U48" s="68">
        <f t="shared" si="36"/>
        <v>0</v>
      </c>
      <c r="V48" s="68">
        <f t="shared" si="36"/>
        <v>0</v>
      </c>
      <c r="W48" s="68">
        <f t="shared" si="36"/>
        <v>0</v>
      </c>
      <c r="X48" s="68">
        <f t="shared" si="36"/>
        <v>0</v>
      </c>
      <c r="Y48" s="70">
        <f t="shared" si="36"/>
        <v>0</v>
      </c>
      <c r="Z48" s="68">
        <f t="shared" si="36"/>
        <v>0</v>
      </c>
      <c r="AA48" s="71">
        <f t="shared" si="36"/>
        <v>0</v>
      </c>
      <c r="AB48" s="65"/>
    </row>
    <row r="49" spans="1:37" s="49" customFormat="1" x14ac:dyDescent="0.25">
      <c r="A49" s="34"/>
      <c r="B49" s="78" t="s">
        <v>6164</v>
      </c>
      <c r="C49" s="79">
        <f t="shared" ref="C49:AA49" si="37">SUM(C50:C53)</f>
        <v>276.72000000000003</v>
      </c>
      <c r="D49" s="79">
        <f t="shared" si="37"/>
        <v>580.35</v>
      </c>
      <c r="E49" s="79">
        <f t="shared" si="37"/>
        <v>2229.7399999999993</v>
      </c>
      <c r="F49" s="79">
        <f t="shared" si="37"/>
        <v>7919.46</v>
      </c>
      <c r="G49" s="80">
        <f t="shared" si="37"/>
        <v>0</v>
      </c>
      <c r="H49" s="80">
        <f t="shared" si="37"/>
        <v>125.36</v>
      </c>
      <c r="I49" s="80">
        <f t="shared" si="37"/>
        <v>0</v>
      </c>
      <c r="J49" s="80">
        <f t="shared" si="37"/>
        <v>4499.08</v>
      </c>
      <c r="K49" s="80">
        <f t="shared" si="37"/>
        <v>0.6</v>
      </c>
      <c r="L49" s="80">
        <f t="shared" si="37"/>
        <v>60.22</v>
      </c>
      <c r="M49" s="80">
        <f t="shared" si="37"/>
        <v>3</v>
      </c>
      <c r="N49" s="80">
        <f t="shared" si="37"/>
        <v>1.08</v>
      </c>
      <c r="O49" s="80">
        <f t="shared" si="37"/>
        <v>0</v>
      </c>
      <c r="P49" s="80">
        <f t="shared" si="37"/>
        <v>0</v>
      </c>
      <c r="Q49" s="80">
        <f t="shared" si="37"/>
        <v>0</v>
      </c>
      <c r="R49" s="80">
        <f t="shared" si="37"/>
        <v>0</v>
      </c>
      <c r="S49" s="81">
        <f t="shared" si="37"/>
        <v>4689.34</v>
      </c>
      <c r="T49" s="80">
        <f t="shared" si="37"/>
        <v>0</v>
      </c>
      <c r="U49" s="80">
        <f t="shared" si="37"/>
        <v>0</v>
      </c>
      <c r="V49" s="80">
        <f t="shared" si="37"/>
        <v>0</v>
      </c>
      <c r="W49" s="80">
        <f t="shared" si="37"/>
        <v>0</v>
      </c>
      <c r="X49" s="80">
        <f t="shared" si="37"/>
        <v>0</v>
      </c>
      <c r="Y49" s="82">
        <f t="shared" si="37"/>
        <v>4689.34</v>
      </c>
      <c r="Z49" s="80">
        <f t="shared" si="37"/>
        <v>0</v>
      </c>
      <c r="AA49" s="83">
        <f t="shared" si="37"/>
        <v>0</v>
      </c>
      <c r="AB49" s="65"/>
      <c r="AD49" s="46"/>
      <c r="AE49" s="47"/>
      <c r="AF49" s="48"/>
      <c r="AG49" s="46"/>
      <c r="AH49" s="46"/>
      <c r="AI49" s="46"/>
      <c r="AJ49" s="46"/>
      <c r="AK49" s="46"/>
    </row>
    <row r="50" spans="1:37" x14ac:dyDescent="0.25">
      <c r="B50" s="66" t="s">
        <v>6165</v>
      </c>
      <c r="C50" s="67">
        <f t="shared" ref="C50:AA50" si="38">+C224</f>
        <v>276.72000000000003</v>
      </c>
      <c r="D50" s="67">
        <f t="shared" si="38"/>
        <v>580.35</v>
      </c>
      <c r="E50" s="67">
        <f t="shared" si="38"/>
        <v>2229.7399999999993</v>
      </c>
      <c r="F50" s="67">
        <f t="shared" si="38"/>
        <v>7919.46</v>
      </c>
      <c r="G50" s="68">
        <f t="shared" si="38"/>
        <v>0</v>
      </c>
      <c r="H50" s="68">
        <f t="shared" si="38"/>
        <v>125.36</v>
      </c>
      <c r="I50" s="68">
        <f t="shared" si="38"/>
        <v>0</v>
      </c>
      <c r="J50" s="68">
        <f t="shared" si="38"/>
        <v>4499.08</v>
      </c>
      <c r="K50" s="68">
        <f t="shared" si="38"/>
        <v>0.6</v>
      </c>
      <c r="L50" s="68">
        <f t="shared" si="38"/>
        <v>60.22</v>
      </c>
      <c r="M50" s="68">
        <f t="shared" si="38"/>
        <v>3</v>
      </c>
      <c r="N50" s="68">
        <f t="shared" si="38"/>
        <v>1.08</v>
      </c>
      <c r="O50" s="68">
        <f t="shared" si="38"/>
        <v>0</v>
      </c>
      <c r="P50" s="68">
        <f t="shared" si="38"/>
        <v>0</v>
      </c>
      <c r="Q50" s="68">
        <f t="shared" si="38"/>
        <v>0</v>
      </c>
      <c r="R50" s="68">
        <f t="shared" si="38"/>
        <v>0</v>
      </c>
      <c r="S50" s="69">
        <f t="shared" si="38"/>
        <v>4689.34</v>
      </c>
      <c r="T50" s="68">
        <f t="shared" si="38"/>
        <v>0</v>
      </c>
      <c r="U50" s="68">
        <f t="shared" si="38"/>
        <v>0</v>
      </c>
      <c r="V50" s="68">
        <f t="shared" si="38"/>
        <v>0</v>
      </c>
      <c r="W50" s="68">
        <f t="shared" si="38"/>
        <v>0</v>
      </c>
      <c r="X50" s="68">
        <f t="shared" si="38"/>
        <v>0</v>
      </c>
      <c r="Y50" s="70">
        <f t="shared" si="38"/>
        <v>4689.34</v>
      </c>
      <c r="Z50" s="68">
        <f t="shared" si="38"/>
        <v>0</v>
      </c>
      <c r="AA50" s="71">
        <f t="shared" si="38"/>
        <v>0</v>
      </c>
      <c r="AB50" s="65"/>
    </row>
    <row r="51" spans="1:37" x14ac:dyDescent="0.25">
      <c r="B51" s="66" t="s">
        <v>6166</v>
      </c>
      <c r="C51" s="67"/>
      <c r="D51" s="67"/>
      <c r="E51" s="67"/>
      <c r="F51" s="67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9"/>
      <c r="T51" s="68"/>
      <c r="U51" s="68"/>
      <c r="V51" s="68"/>
      <c r="W51" s="68"/>
      <c r="X51" s="68"/>
      <c r="Y51" s="70"/>
      <c r="Z51" s="68"/>
      <c r="AA51" s="71"/>
      <c r="AB51" s="65"/>
    </row>
    <row r="52" spans="1:37" x14ac:dyDescent="0.25">
      <c r="B52" s="66" t="s">
        <v>6167</v>
      </c>
      <c r="C52" s="67"/>
      <c r="D52" s="67"/>
      <c r="E52" s="67"/>
      <c r="F52" s="67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9"/>
      <c r="T52" s="68"/>
      <c r="U52" s="68"/>
      <c r="V52" s="68"/>
      <c r="W52" s="68"/>
      <c r="X52" s="68"/>
      <c r="Y52" s="70"/>
      <c r="Z52" s="68"/>
      <c r="AA52" s="71"/>
      <c r="AB52" s="65"/>
    </row>
    <row r="53" spans="1:37" x14ac:dyDescent="0.25">
      <c r="B53" s="66" t="s">
        <v>6149</v>
      </c>
      <c r="C53" s="67"/>
      <c r="D53" s="67"/>
      <c r="E53" s="67"/>
      <c r="F53" s="67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9"/>
      <c r="T53" s="68"/>
      <c r="U53" s="68"/>
      <c r="V53" s="68"/>
      <c r="W53" s="68"/>
      <c r="X53" s="68"/>
      <c r="Y53" s="70"/>
      <c r="Z53" s="68"/>
      <c r="AA53" s="71"/>
      <c r="AB53" s="65"/>
    </row>
    <row r="54" spans="1:37" s="49" customFormat="1" x14ac:dyDescent="0.25">
      <c r="A54" s="34"/>
      <c r="B54" s="85" t="s">
        <v>6168</v>
      </c>
      <c r="C54" s="86">
        <f t="shared" ref="C54:AA54" si="39">IF((C6+C11+C13+C16+C21+C23+C25)&gt;(C45+C46+C49),(C6+C11+C13+C16+C21+C23+C25)-(C45+C46+C49),0)</f>
        <v>65230.390000000014</v>
      </c>
      <c r="D54" s="86">
        <f t="shared" si="39"/>
        <v>67230.050000000047</v>
      </c>
      <c r="E54" s="86">
        <f t="shared" si="39"/>
        <v>62397.300000000047</v>
      </c>
      <c r="F54" s="86">
        <f t="shared" si="39"/>
        <v>0</v>
      </c>
      <c r="G54" s="87" t="e">
        <f t="shared" si="39"/>
        <v>#VALUE!</v>
      </c>
      <c r="H54" s="87">
        <f t="shared" si="39"/>
        <v>0</v>
      </c>
      <c r="I54" s="87">
        <f t="shared" si="39"/>
        <v>0</v>
      </c>
      <c r="J54" s="87">
        <f t="shared" si="39"/>
        <v>0</v>
      </c>
      <c r="K54" s="87">
        <f t="shared" si="39"/>
        <v>0</v>
      </c>
      <c r="L54" s="87">
        <f t="shared" si="39"/>
        <v>0</v>
      </c>
      <c r="M54" s="87">
        <f t="shared" si="39"/>
        <v>3768.8099999999831</v>
      </c>
      <c r="N54" s="87">
        <f t="shared" si="39"/>
        <v>0</v>
      </c>
      <c r="O54" s="87">
        <f t="shared" si="39"/>
        <v>21630.250000000015</v>
      </c>
      <c r="P54" s="87">
        <f t="shared" si="39"/>
        <v>0</v>
      </c>
      <c r="Q54" s="87">
        <f t="shared" si="39"/>
        <v>0</v>
      </c>
      <c r="R54" s="87">
        <f t="shared" si="39"/>
        <v>0</v>
      </c>
      <c r="S54" s="88" t="e">
        <f t="shared" si="39"/>
        <v>#VALUE!</v>
      </c>
      <c r="T54" s="87">
        <f t="shared" si="39"/>
        <v>7703.5033333333322</v>
      </c>
      <c r="U54" s="87">
        <f t="shared" si="39"/>
        <v>6021.6333333333341</v>
      </c>
      <c r="V54" s="87">
        <f t="shared" si="39"/>
        <v>8179.1933333333318</v>
      </c>
      <c r="W54" s="87">
        <f t="shared" si="39"/>
        <v>5776.833333333333</v>
      </c>
      <c r="X54" s="87">
        <f t="shared" si="39"/>
        <v>17852.116941333334</v>
      </c>
      <c r="Y54" s="89" t="e">
        <f t="shared" si="39"/>
        <v>#VALUE!</v>
      </c>
      <c r="Z54" s="87">
        <f t="shared" si="39"/>
        <v>0</v>
      </c>
      <c r="AA54" s="90" t="e">
        <f t="shared" si="39"/>
        <v>#VALUE!</v>
      </c>
      <c r="AB54" s="65"/>
      <c r="AD54" s="46"/>
      <c r="AE54" s="47"/>
      <c r="AF54" s="48"/>
      <c r="AG54" s="46"/>
      <c r="AH54" s="46"/>
      <c r="AI54" s="46"/>
      <c r="AJ54" s="46"/>
      <c r="AK54" s="46"/>
    </row>
    <row r="55" spans="1:37" ht="15.75" thickBot="1" x14ac:dyDescent="0.3">
      <c r="B55" s="91" t="s">
        <v>0</v>
      </c>
      <c r="C55" s="108">
        <f t="shared" ref="C55:AA55" si="40">IF((C6+C11+C13+C16+C21+C23+C25)&gt;(C45+C46+C49),(C6+C11+C13+C16+C21+C23+C25),(C6+C11+C13+C16+C21+C23+C25)+C31)</f>
        <v>749947.17999999982</v>
      </c>
      <c r="D55" s="108">
        <f t="shared" si="40"/>
        <v>872430.83000000007</v>
      </c>
      <c r="E55" s="108">
        <f t="shared" si="40"/>
        <v>1073589.3</v>
      </c>
      <c r="F55" s="108">
        <f t="shared" si="40"/>
        <v>1455372.4400000002</v>
      </c>
      <c r="G55" s="109" t="e">
        <f t="shared" si="40"/>
        <v>#VALUE!</v>
      </c>
      <c r="H55" s="109">
        <f t="shared" si="40"/>
        <v>137038.76999999999</v>
      </c>
      <c r="I55" s="109">
        <f t="shared" si="40"/>
        <v>161027.08000000002</v>
      </c>
      <c r="J55" s="109">
        <f t="shared" si="40"/>
        <v>136399.02999999997</v>
      </c>
      <c r="K55" s="109">
        <f t="shared" si="40"/>
        <v>108145.45</v>
      </c>
      <c r="L55" s="109">
        <f t="shared" si="40"/>
        <v>165024.1</v>
      </c>
      <c r="M55" s="109">
        <f t="shared" si="40"/>
        <v>113948.79</v>
      </c>
      <c r="N55" s="109">
        <f t="shared" si="40"/>
        <v>95236.31</v>
      </c>
      <c r="O55" s="109">
        <f t="shared" si="40"/>
        <v>102503.56000000001</v>
      </c>
      <c r="P55" s="109">
        <f t="shared" si="40"/>
        <v>0</v>
      </c>
      <c r="Q55" s="109">
        <f t="shared" si="40"/>
        <v>0</v>
      </c>
      <c r="R55" s="109">
        <f t="shared" si="40"/>
        <v>0</v>
      </c>
      <c r="S55" s="110" t="e">
        <f t="shared" si="40"/>
        <v>#VALUE!</v>
      </c>
      <c r="T55" s="109">
        <f t="shared" si="40"/>
        <v>7703.5033333333322</v>
      </c>
      <c r="U55" s="109">
        <f t="shared" si="40"/>
        <v>6021.6333333333341</v>
      </c>
      <c r="V55" s="109">
        <f t="shared" si="40"/>
        <v>8179.1933333333318</v>
      </c>
      <c r="W55" s="109">
        <f t="shared" si="40"/>
        <v>5776.833333333333</v>
      </c>
      <c r="X55" s="109">
        <f t="shared" si="40"/>
        <v>17852.116941333334</v>
      </c>
      <c r="Y55" s="111" t="e">
        <f t="shared" si="40"/>
        <v>#VALUE!</v>
      </c>
      <c r="Z55" s="109">
        <f t="shared" si="40"/>
        <v>1408437.2877974692</v>
      </c>
      <c r="AA55" s="112" t="e">
        <f t="shared" si="40"/>
        <v>#VALUE!</v>
      </c>
      <c r="AB55" s="65"/>
    </row>
    <row r="56" spans="1:37" ht="15.75" thickTop="1" x14ac:dyDescent="0.25">
      <c r="B56" s="33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5"/>
    </row>
    <row r="57" spans="1:37" x14ac:dyDescent="0.25"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4"/>
    </row>
    <row r="58" spans="1:37" ht="15.75" thickBot="1" x14ac:dyDescent="0.3">
      <c r="B58" s="33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6"/>
    </row>
    <row r="59" spans="1:37" s="49" customFormat="1" ht="15.75" thickTop="1" x14ac:dyDescent="0.25">
      <c r="A59" s="34"/>
      <c r="B59" s="117" t="s">
        <v>6169</v>
      </c>
      <c r="C59" s="36" t="s">
        <v>201</v>
      </c>
      <c r="D59" s="37"/>
      <c r="E59" s="37"/>
      <c r="F59" s="38"/>
      <c r="G59" s="39" t="s">
        <v>201</v>
      </c>
      <c r="H59" s="39" t="s">
        <v>201</v>
      </c>
      <c r="I59" s="39" t="s">
        <v>201</v>
      </c>
      <c r="J59" s="39" t="s">
        <v>201</v>
      </c>
      <c r="K59" s="39" t="s">
        <v>201</v>
      </c>
      <c r="L59" s="39" t="s">
        <v>201</v>
      </c>
      <c r="M59" s="39" t="s">
        <v>201</v>
      </c>
      <c r="N59" s="39" t="s">
        <v>201</v>
      </c>
      <c r="O59" s="39" t="s">
        <v>201</v>
      </c>
      <c r="P59" s="39" t="s">
        <v>201</v>
      </c>
      <c r="Q59" s="39" t="s">
        <v>201</v>
      </c>
      <c r="R59" s="39" t="s">
        <v>201</v>
      </c>
      <c r="S59" s="40" t="s">
        <v>6121</v>
      </c>
      <c r="T59" s="39" t="s">
        <v>6122</v>
      </c>
      <c r="U59" s="39" t="s">
        <v>6122</v>
      </c>
      <c r="V59" s="39" t="s">
        <v>6122</v>
      </c>
      <c r="W59" s="39" t="s">
        <v>6122</v>
      </c>
      <c r="X59" s="39" t="s">
        <v>6122</v>
      </c>
      <c r="Y59" s="41" t="s">
        <v>6122</v>
      </c>
      <c r="Z59" s="42" t="s">
        <v>6123</v>
      </c>
      <c r="AA59" s="118" t="s">
        <v>6123</v>
      </c>
      <c r="AB59" s="106"/>
      <c r="AD59" s="46"/>
      <c r="AE59" s="47"/>
      <c r="AF59" s="48"/>
      <c r="AG59" s="46"/>
      <c r="AH59" s="46"/>
      <c r="AI59" s="46"/>
      <c r="AJ59" s="46"/>
      <c r="AK59" s="46"/>
    </row>
    <row r="60" spans="1:37" s="49" customFormat="1" ht="15.75" thickBot="1" x14ac:dyDescent="0.3">
      <c r="A60" s="34"/>
      <c r="B60" s="119"/>
      <c r="C60" s="51">
        <v>2014</v>
      </c>
      <c r="D60" s="51">
        <v>2015</v>
      </c>
      <c r="E60" s="51">
        <v>2016</v>
      </c>
      <c r="F60" s="51">
        <v>2017</v>
      </c>
      <c r="G60" s="52">
        <v>43101</v>
      </c>
      <c r="H60" s="52">
        <v>43132</v>
      </c>
      <c r="I60" s="52">
        <v>43160</v>
      </c>
      <c r="J60" s="52">
        <v>43191</v>
      </c>
      <c r="K60" s="52">
        <v>43221</v>
      </c>
      <c r="L60" s="52">
        <v>43252</v>
      </c>
      <c r="M60" s="52">
        <v>43282</v>
      </c>
      <c r="N60" s="52">
        <v>43313</v>
      </c>
      <c r="O60" s="52">
        <v>43344</v>
      </c>
      <c r="P60" s="52">
        <v>43374</v>
      </c>
      <c r="Q60" s="52">
        <v>43405</v>
      </c>
      <c r="R60" s="52">
        <v>43435</v>
      </c>
      <c r="S60" s="53">
        <v>2018</v>
      </c>
      <c r="T60" s="52">
        <v>43313</v>
      </c>
      <c r="U60" s="52">
        <v>43344</v>
      </c>
      <c r="V60" s="52">
        <v>43374</v>
      </c>
      <c r="W60" s="52">
        <v>43405</v>
      </c>
      <c r="X60" s="52">
        <v>43435</v>
      </c>
      <c r="Y60" s="54">
        <v>2018</v>
      </c>
      <c r="Z60" s="55">
        <v>2018</v>
      </c>
      <c r="AA60" s="120">
        <v>2019</v>
      </c>
      <c r="AB60" s="106"/>
      <c r="AD60" s="46"/>
      <c r="AE60" s="47"/>
      <c r="AF60" s="48"/>
      <c r="AG60" s="46"/>
      <c r="AH60" s="46"/>
      <c r="AI60" s="46"/>
      <c r="AJ60" s="46"/>
      <c r="AK60" s="46"/>
    </row>
    <row r="61" spans="1:37" ht="15.75" thickTop="1" x14ac:dyDescent="0.25">
      <c r="B61" s="121" t="s">
        <v>28</v>
      </c>
      <c r="C61" s="60">
        <f t="shared" ref="C61:AA61" si="41">SUM(C62:C79)</f>
        <v>165746.18</v>
      </c>
      <c r="D61" s="60">
        <f t="shared" si="41"/>
        <v>198877.25</v>
      </c>
      <c r="E61" s="60">
        <f t="shared" si="41"/>
        <v>176967.19</v>
      </c>
      <c r="F61" s="60">
        <f t="shared" si="41"/>
        <v>239679.28</v>
      </c>
      <c r="G61" s="61" t="e">
        <f t="shared" si="41"/>
        <v>#VALUE!</v>
      </c>
      <c r="H61" s="61">
        <f t="shared" si="41"/>
        <v>19147.03</v>
      </c>
      <c r="I61" s="61">
        <f t="shared" si="41"/>
        <v>23827.989999999998</v>
      </c>
      <c r="J61" s="61">
        <f t="shared" si="41"/>
        <v>18276.389999999996</v>
      </c>
      <c r="K61" s="61">
        <f t="shared" si="41"/>
        <v>16686.54</v>
      </c>
      <c r="L61" s="61">
        <f t="shared" si="41"/>
        <v>22787</v>
      </c>
      <c r="M61" s="61">
        <f t="shared" si="41"/>
        <v>17524.189999999999</v>
      </c>
      <c r="N61" s="61">
        <f t="shared" si="41"/>
        <v>8735.1299999999992</v>
      </c>
      <c r="O61" s="61">
        <f t="shared" si="41"/>
        <v>12946.43</v>
      </c>
      <c r="P61" s="61">
        <f t="shared" si="41"/>
        <v>0</v>
      </c>
      <c r="Q61" s="61">
        <f t="shared" si="41"/>
        <v>0</v>
      </c>
      <c r="R61" s="61">
        <f t="shared" si="41"/>
        <v>0</v>
      </c>
      <c r="S61" s="62" t="e">
        <f t="shared" si="41"/>
        <v>#VALUE!</v>
      </c>
      <c r="T61" s="61">
        <f t="shared" si="41"/>
        <v>1164.6099999999999</v>
      </c>
      <c r="U61" s="61">
        <f t="shared" si="41"/>
        <v>0</v>
      </c>
      <c r="V61" s="61">
        <f t="shared" si="41"/>
        <v>1164.6099999999999</v>
      </c>
      <c r="W61" s="61">
        <f t="shared" si="41"/>
        <v>0</v>
      </c>
      <c r="X61" s="61">
        <f t="shared" si="41"/>
        <v>2764.6099999999997</v>
      </c>
      <c r="Y61" s="63" t="e">
        <f t="shared" si="41"/>
        <v>#VALUE!</v>
      </c>
      <c r="Z61" s="61">
        <f t="shared" si="41"/>
        <v>243795.06997934572</v>
      </c>
      <c r="AA61" s="122" t="e">
        <f t="shared" si="41"/>
        <v>#VALUE!</v>
      </c>
      <c r="AB61" s="65"/>
      <c r="AC61" s="123" t="e">
        <f t="shared" ref="AC61:AC124" si="42">+Y61-F61</f>
        <v>#VALUE!</v>
      </c>
    </row>
    <row r="62" spans="1:37" x14ac:dyDescent="0.25">
      <c r="A62" s="16">
        <v>602160</v>
      </c>
      <c r="B62" s="72" t="s">
        <v>4</v>
      </c>
      <c r="C62" s="67">
        <v>111.91</v>
      </c>
      <c r="D62" s="67">
        <v>13.8</v>
      </c>
      <c r="E62" s="67">
        <v>0</v>
      </c>
      <c r="F62" s="67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/>
      <c r="Q62" s="68"/>
      <c r="R62" s="68"/>
      <c r="S62" s="69">
        <f>SUM(G62:R62)</f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70">
        <f t="shared" ref="Y62:Y79" si="43">SUM(S62:X62)</f>
        <v>0</v>
      </c>
      <c r="Z62" s="68">
        <v>0</v>
      </c>
      <c r="AA62" s="124">
        <f>+Y62*1.02</f>
        <v>0</v>
      </c>
      <c r="AB62" s="65"/>
      <c r="AC62" s="123">
        <f t="shared" si="42"/>
        <v>0</v>
      </c>
    </row>
    <row r="63" spans="1:37" x14ac:dyDescent="0.25">
      <c r="A63" s="16">
        <v>602210</v>
      </c>
      <c r="B63" s="66" t="s">
        <v>5</v>
      </c>
      <c r="C63" s="67">
        <v>254.74</v>
      </c>
      <c r="D63" s="67">
        <v>289.55</v>
      </c>
      <c r="E63" s="67">
        <v>979.65</v>
      </c>
      <c r="F63" s="67">
        <v>95.82</v>
      </c>
      <c r="G63" s="68">
        <v>0</v>
      </c>
      <c r="H63" s="68">
        <v>0</v>
      </c>
      <c r="I63" s="68">
        <v>102.6</v>
      </c>
      <c r="J63" s="68">
        <v>0</v>
      </c>
      <c r="K63" s="68">
        <v>51.37</v>
      </c>
      <c r="L63" s="68">
        <v>0</v>
      </c>
      <c r="M63" s="68">
        <v>6.11</v>
      </c>
      <c r="N63" s="68">
        <v>16.98</v>
      </c>
      <c r="O63" s="68">
        <v>7.74</v>
      </c>
      <c r="P63" s="68"/>
      <c r="Q63" s="68"/>
      <c r="R63" s="68"/>
      <c r="S63" s="69">
        <f>SUM(G63:R63)</f>
        <v>184.8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70">
        <f t="shared" si="43"/>
        <v>184.8</v>
      </c>
      <c r="Z63" s="68">
        <v>130.74</v>
      </c>
      <c r="AA63" s="124">
        <f>+Y63*1.02</f>
        <v>188.49600000000001</v>
      </c>
      <c r="AB63" s="65"/>
      <c r="AC63" s="123">
        <f t="shared" si="42"/>
        <v>88.980000000000018</v>
      </c>
    </row>
    <row r="64" spans="1:37" x14ac:dyDescent="0.25">
      <c r="A64" s="16">
        <v>602220</v>
      </c>
      <c r="B64" s="66" t="s">
        <v>6</v>
      </c>
      <c r="C64" s="67">
        <v>5.5</v>
      </c>
      <c r="D64" s="67">
        <v>0</v>
      </c>
      <c r="E64" s="67">
        <v>0.49</v>
      </c>
      <c r="F64" s="67">
        <v>5.48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/>
      <c r="Q64" s="68"/>
      <c r="R64" s="68"/>
      <c r="S64" s="69">
        <f t="shared" ref="S64:S124" si="44">SUM(G64:R64)</f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70">
        <f t="shared" si="43"/>
        <v>0</v>
      </c>
      <c r="Z64" s="68">
        <v>5.48</v>
      </c>
      <c r="AA64" s="124">
        <f t="shared" ref="AA64:AA74" si="45">+Y64*1.02</f>
        <v>0</v>
      </c>
      <c r="AB64" s="65"/>
      <c r="AC64" s="123">
        <f t="shared" si="42"/>
        <v>-5.48</v>
      </c>
    </row>
    <row r="65" spans="1:29" x14ac:dyDescent="0.25">
      <c r="A65" s="16">
        <v>602230</v>
      </c>
      <c r="B65" s="66" t="s">
        <v>7</v>
      </c>
      <c r="C65" s="67">
        <v>11.6</v>
      </c>
      <c r="D65" s="67">
        <v>21.54</v>
      </c>
      <c r="E65" s="67">
        <v>16.41</v>
      </c>
      <c r="F65" s="67">
        <v>13.06</v>
      </c>
      <c r="G65" s="68">
        <v>0</v>
      </c>
      <c r="H65" s="68">
        <v>0</v>
      </c>
      <c r="I65" s="68">
        <v>0</v>
      </c>
      <c r="J65" s="68">
        <v>0</v>
      </c>
      <c r="K65" s="68">
        <v>10.94</v>
      </c>
      <c r="L65" s="68">
        <v>0</v>
      </c>
      <c r="M65" s="68">
        <v>0</v>
      </c>
      <c r="N65" s="68">
        <v>0</v>
      </c>
      <c r="O65" s="68">
        <v>0</v>
      </c>
      <c r="P65" s="68"/>
      <c r="Q65" s="68"/>
      <c r="R65" s="68"/>
      <c r="S65" s="69">
        <f t="shared" si="44"/>
        <v>10.94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70">
        <f t="shared" si="43"/>
        <v>10.94</v>
      </c>
      <c r="Z65" s="68">
        <v>13.06</v>
      </c>
      <c r="AA65" s="124">
        <f t="shared" si="45"/>
        <v>11.158799999999999</v>
      </c>
      <c r="AB65" s="65"/>
      <c r="AC65" s="123">
        <f t="shared" si="42"/>
        <v>-2.120000000000001</v>
      </c>
    </row>
    <row r="66" spans="1:29" x14ac:dyDescent="0.25">
      <c r="A66" s="16">
        <v>602250</v>
      </c>
      <c r="B66" s="66" t="s">
        <v>8</v>
      </c>
      <c r="C66" s="67">
        <v>864.69</v>
      </c>
      <c r="D66" s="67">
        <f>1533.44</f>
        <v>1533.44</v>
      </c>
      <c r="E66" s="67">
        <v>1600.08</v>
      </c>
      <c r="F66" s="67">
        <v>2717.51</v>
      </c>
      <c r="G66" s="125" t="e">
        <f>SUMPRODUCT((MONTH(Charges_Dentaires!$A$2:$A$8000)=1)*(Charges_Dentaires!$B$2:$B$8000=A66)*(Charges_Dentaires!$C$2:$C$8000="6")*(Charges_Dentaires!F2:F8000))</f>
        <v>#VALUE!</v>
      </c>
      <c r="H66" s="68">
        <v>0</v>
      </c>
      <c r="I66" s="68">
        <v>0</v>
      </c>
      <c r="J66" s="68">
        <v>59.92</v>
      </c>
      <c r="K66" s="68">
        <v>0</v>
      </c>
      <c r="L66" s="68">
        <v>513.88</v>
      </c>
      <c r="M66" s="68">
        <v>0</v>
      </c>
      <c r="N66" s="68">
        <v>8.23</v>
      </c>
      <c r="O66" s="68">
        <v>69.17</v>
      </c>
      <c r="P66" s="68"/>
      <c r="Q66" s="68"/>
      <c r="R66" s="68"/>
      <c r="S66" s="69" t="e">
        <f t="shared" si="44"/>
        <v>#VALUE!</v>
      </c>
      <c r="T66" s="68">
        <v>0</v>
      </c>
      <c r="U66" s="68">
        <v>0</v>
      </c>
      <c r="V66" s="68">
        <v>0</v>
      </c>
      <c r="W66" s="68">
        <v>0</v>
      </c>
      <c r="X66" s="68">
        <v>500</v>
      </c>
      <c r="Y66" s="70" t="e">
        <f t="shared" si="43"/>
        <v>#VALUE!</v>
      </c>
      <c r="Z66" s="68">
        <v>1712.5748999999998</v>
      </c>
      <c r="AA66" s="124" t="e">
        <f t="shared" si="45"/>
        <v>#VALUE!</v>
      </c>
      <c r="AB66" s="65"/>
      <c r="AC66" s="123" t="e">
        <f t="shared" si="42"/>
        <v>#VALUE!</v>
      </c>
    </row>
    <row r="67" spans="1:29" x14ac:dyDescent="0.25">
      <c r="A67" s="16">
        <v>602251</v>
      </c>
      <c r="B67" s="66" t="s">
        <v>9</v>
      </c>
      <c r="C67" s="67">
        <v>221.91</v>
      </c>
      <c r="D67" s="67">
        <v>0</v>
      </c>
      <c r="E67" s="67">
        <v>246.35</v>
      </c>
      <c r="F67" s="67">
        <v>109.5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135.12</v>
      </c>
      <c r="N67" s="68">
        <v>0</v>
      </c>
      <c r="O67" s="68">
        <v>0</v>
      </c>
      <c r="P67" s="68"/>
      <c r="Q67" s="68"/>
      <c r="R67" s="68"/>
      <c r="S67" s="69">
        <f t="shared" si="44"/>
        <v>135.12</v>
      </c>
      <c r="T67" s="68">
        <v>0</v>
      </c>
      <c r="U67" s="68">
        <v>0</v>
      </c>
      <c r="V67" s="68">
        <v>0</v>
      </c>
      <c r="W67" s="68">
        <v>0</v>
      </c>
      <c r="X67" s="68">
        <v>100</v>
      </c>
      <c r="Y67" s="70">
        <f t="shared" si="43"/>
        <v>235.12</v>
      </c>
      <c r="Z67" s="68">
        <v>167.535</v>
      </c>
      <c r="AA67" s="124">
        <f t="shared" si="45"/>
        <v>239.82240000000002</v>
      </c>
      <c r="AB67" s="65"/>
      <c r="AC67" s="123">
        <f t="shared" si="42"/>
        <v>125.62</v>
      </c>
    </row>
    <row r="68" spans="1:29" x14ac:dyDescent="0.25">
      <c r="A68" s="16">
        <v>602270</v>
      </c>
      <c r="B68" s="72" t="s">
        <v>10</v>
      </c>
      <c r="C68" s="67">
        <v>211.5</v>
      </c>
      <c r="D68" s="67">
        <v>0</v>
      </c>
      <c r="E68" s="67">
        <v>0</v>
      </c>
      <c r="F68" s="67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/>
      <c r="Q68" s="68"/>
      <c r="R68" s="68"/>
      <c r="S68" s="69">
        <f t="shared" si="44"/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70">
        <f t="shared" si="43"/>
        <v>0</v>
      </c>
      <c r="Z68" s="68">
        <v>0</v>
      </c>
      <c r="AA68" s="124">
        <f t="shared" si="45"/>
        <v>0</v>
      </c>
      <c r="AB68" s="65"/>
      <c r="AC68" s="123">
        <f t="shared" si="42"/>
        <v>0</v>
      </c>
    </row>
    <row r="69" spans="1:29" x14ac:dyDescent="0.25">
      <c r="A69" s="16">
        <v>605100</v>
      </c>
      <c r="B69" s="66" t="s">
        <v>11</v>
      </c>
      <c r="C69" s="67">
        <v>164.48</v>
      </c>
      <c r="D69" s="67">
        <v>3132.38</v>
      </c>
      <c r="E69" s="67">
        <v>1185.75</v>
      </c>
      <c r="F69" s="67">
        <v>1839.54</v>
      </c>
      <c r="G69" s="68">
        <v>671.17</v>
      </c>
      <c r="H69" s="68">
        <v>0</v>
      </c>
      <c r="I69" s="68">
        <v>1.42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/>
      <c r="Q69" s="68"/>
      <c r="R69" s="68"/>
      <c r="S69" s="69">
        <f t="shared" si="44"/>
        <v>672.58999999999992</v>
      </c>
      <c r="T69" s="68">
        <v>0</v>
      </c>
      <c r="U69" s="68">
        <v>0</v>
      </c>
      <c r="V69" s="68">
        <v>0</v>
      </c>
      <c r="W69" s="68">
        <v>0</v>
      </c>
      <c r="X69" s="68">
        <v>500</v>
      </c>
      <c r="Y69" s="70">
        <f t="shared" si="43"/>
        <v>1172.5899999999999</v>
      </c>
      <c r="Z69" s="68">
        <v>765.59670000000006</v>
      </c>
      <c r="AA69" s="124">
        <f t="shared" si="45"/>
        <v>1196.0418</v>
      </c>
      <c r="AB69" s="65"/>
      <c r="AC69" s="123">
        <f t="shared" si="42"/>
        <v>-666.95</v>
      </c>
    </row>
    <row r="70" spans="1:29" x14ac:dyDescent="0.25">
      <c r="A70" s="16">
        <v>606100</v>
      </c>
      <c r="B70" s="66" t="s">
        <v>12</v>
      </c>
      <c r="C70" s="67">
        <v>4581.8500000000004</v>
      </c>
      <c r="D70" s="67">
        <f>4640.55-443.21</f>
        <v>4197.34</v>
      </c>
      <c r="E70" s="67">
        <v>4955.5700000000006</v>
      </c>
      <c r="F70" s="67">
        <v>5109.82</v>
      </c>
      <c r="G70" s="68">
        <v>288.39999999999998</v>
      </c>
      <c r="H70" s="68">
        <v>838.17</v>
      </c>
      <c r="I70" s="68">
        <v>0</v>
      </c>
      <c r="J70" s="68">
        <v>1164.6099999999999</v>
      </c>
      <c r="K70" s="68">
        <v>0</v>
      </c>
      <c r="L70" s="68">
        <v>1166.33</v>
      </c>
      <c r="M70" s="68">
        <v>0</v>
      </c>
      <c r="N70" s="68">
        <v>658.77</v>
      </c>
      <c r="O70" s="68">
        <v>0</v>
      </c>
      <c r="P70" s="68"/>
      <c r="Q70" s="68"/>
      <c r="R70" s="68"/>
      <c r="S70" s="69">
        <f t="shared" si="44"/>
        <v>4116.28</v>
      </c>
      <c r="T70" s="68">
        <v>1164.6099999999999</v>
      </c>
      <c r="U70" s="68">
        <v>0</v>
      </c>
      <c r="V70" s="68">
        <v>1164.6099999999999</v>
      </c>
      <c r="W70" s="68">
        <v>0</v>
      </c>
      <c r="X70" s="68">
        <v>1164.6099999999999</v>
      </c>
      <c r="Y70" s="70">
        <f t="shared" si="43"/>
        <v>7610.1099999999988</v>
      </c>
      <c r="Z70" s="68">
        <v>5330.3058000000001</v>
      </c>
      <c r="AA70" s="124">
        <f t="shared" si="45"/>
        <v>7762.3121999999985</v>
      </c>
      <c r="AB70" s="65"/>
      <c r="AC70" s="123">
        <f t="shared" si="42"/>
        <v>2500.2899999999991</v>
      </c>
    </row>
    <row r="71" spans="1:29" x14ac:dyDescent="0.25">
      <c r="A71" s="16">
        <v>606300</v>
      </c>
      <c r="B71" s="66" t="s">
        <v>13</v>
      </c>
      <c r="C71" s="67">
        <v>2290.08</v>
      </c>
      <c r="D71" s="67">
        <f>2555.02-38.4</f>
        <v>2516.62</v>
      </c>
      <c r="E71" s="67">
        <v>1997.01</v>
      </c>
      <c r="F71" s="67">
        <v>1658.82</v>
      </c>
      <c r="G71" s="68">
        <v>3.29</v>
      </c>
      <c r="H71" s="68">
        <v>34.26</v>
      </c>
      <c r="I71" s="68">
        <v>16.97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18.75</v>
      </c>
      <c r="P71" s="68"/>
      <c r="Q71" s="68"/>
      <c r="R71" s="68"/>
      <c r="S71" s="69">
        <f t="shared" si="44"/>
        <v>73.27</v>
      </c>
      <c r="T71" s="68">
        <v>0</v>
      </c>
      <c r="U71" s="68">
        <v>0</v>
      </c>
      <c r="V71" s="68">
        <v>0</v>
      </c>
      <c r="W71" s="68">
        <v>0</v>
      </c>
      <c r="X71" s="68">
        <v>500</v>
      </c>
      <c r="Y71" s="70">
        <f t="shared" si="43"/>
        <v>573.27</v>
      </c>
      <c r="Z71" s="68">
        <v>1684.9277999999999</v>
      </c>
      <c r="AA71" s="124">
        <f t="shared" si="45"/>
        <v>584.73540000000003</v>
      </c>
      <c r="AB71" s="65"/>
      <c r="AC71" s="123">
        <f t="shared" si="42"/>
        <v>-1085.55</v>
      </c>
    </row>
    <row r="72" spans="1:29" x14ac:dyDescent="0.25">
      <c r="A72" s="16">
        <v>606400</v>
      </c>
      <c r="B72" s="66" t="s">
        <v>14</v>
      </c>
      <c r="C72" s="67"/>
      <c r="D72" s="67"/>
      <c r="E72" s="67"/>
      <c r="F72" s="67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/>
      <c r="Q72" s="68"/>
      <c r="R72" s="68"/>
      <c r="S72" s="69">
        <f t="shared" si="44"/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70">
        <f t="shared" si="43"/>
        <v>0</v>
      </c>
      <c r="Z72" s="68">
        <v>0</v>
      </c>
      <c r="AA72" s="124">
        <f t="shared" si="45"/>
        <v>0</v>
      </c>
      <c r="AB72" s="65"/>
      <c r="AC72" s="123">
        <f t="shared" si="42"/>
        <v>0</v>
      </c>
    </row>
    <row r="73" spans="1:29" x14ac:dyDescent="0.25">
      <c r="A73" s="16">
        <v>606410</v>
      </c>
      <c r="B73" s="66" t="s">
        <v>15</v>
      </c>
      <c r="C73" s="67"/>
      <c r="D73" s="67">
        <v>1050.48</v>
      </c>
      <c r="E73" s="67">
        <v>0</v>
      </c>
      <c r="F73" s="67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/>
      <c r="Q73" s="68"/>
      <c r="R73" s="68"/>
      <c r="S73" s="69">
        <f t="shared" si="44"/>
        <v>0</v>
      </c>
      <c r="T73" s="68">
        <v>0</v>
      </c>
      <c r="U73" s="68">
        <v>0</v>
      </c>
      <c r="V73" s="68">
        <v>0</v>
      </c>
      <c r="W73" s="68">
        <v>0</v>
      </c>
      <c r="X73" s="68">
        <v>0</v>
      </c>
      <c r="Y73" s="70">
        <f t="shared" si="43"/>
        <v>0</v>
      </c>
      <c r="Z73" s="68">
        <v>0</v>
      </c>
      <c r="AA73" s="124">
        <f t="shared" si="45"/>
        <v>0</v>
      </c>
      <c r="AB73" s="65"/>
      <c r="AC73" s="123">
        <f t="shared" si="42"/>
        <v>0</v>
      </c>
    </row>
    <row r="74" spans="1:29" x14ac:dyDescent="0.25">
      <c r="A74" s="16">
        <v>606500</v>
      </c>
      <c r="B74" s="66" t="s">
        <v>16</v>
      </c>
      <c r="C74" s="67">
        <v>78.94</v>
      </c>
      <c r="D74" s="67">
        <v>30.78</v>
      </c>
      <c r="E74" s="67">
        <v>80</v>
      </c>
      <c r="F74" s="67">
        <v>148.77000000000001</v>
      </c>
      <c r="G74" s="68">
        <v>0</v>
      </c>
      <c r="H74" s="68">
        <v>0</v>
      </c>
      <c r="I74" s="68">
        <v>0</v>
      </c>
      <c r="J74" s="68">
        <v>52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/>
      <c r="Q74" s="68"/>
      <c r="R74" s="68"/>
      <c r="S74" s="69">
        <f t="shared" si="44"/>
        <v>52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70">
        <f t="shared" si="43"/>
        <v>52</v>
      </c>
      <c r="Z74" s="68">
        <v>0</v>
      </c>
      <c r="AA74" s="124">
        <f t="shared" si="45"/>
        <v>53.04</v>
      </c>
      <c r="AB74" s="65"/>
      <c r="AC74" s="123">
        <f t="shared" si="42"/>
        <v>-96.77000000000001</v>
      </c>
    </row>
    <row r="75" spans="1:29" x14ac:dyDescent="0.25">
      <c r="A75" s="16">
        <v>607500</v>
      </c>
      <c r="B75" s="66" t="s">
        <v>17</v>
      </c>
      <c r="C75" s="67">
        <v>38853.949999999997</v>
      </c>
      <c r="D75" s="67">
        <f>36031.79-2948.42-41.6</f>
        <v>33041.770000000004</v>
      </c>
      <c r="E75" s="67">
        <v>40236.439999999995</v>
      </c>
      <c r="F75" s="67">
        <v>79418.52</v>
      </c>
      <c r="G75" s="68">
        <v>6008.39</v>
      </c>
      <c r="H75" s="68">
        <v>3739.68</v>
      </c>
      <c r="I75" s="68">
        <v>7851.53</v>
      </c>
      <c r="J75" s="68">
        <v>5051.7899999999991</v>
      </c>
      <c r="K75" s="68">
        <v>4130.25</v>
      </c>
      <c r="L75" s="68">
        <v>7621.2900000000009</v>
      </c>
      <c r="M75" s="68">
        <v>4816.3999999999996</v>
      </c>
      <c r="N75" s="68">
        <v>1093.78</v>
      </c>
      <c r="O75" s="68">
        <v>6137.67</v>
      </c>
      <c r="P75" s="68"/>
      <c r="Q75" s="68"/>
      <c r="R75" s="68"/>
      <c r="S75" s="69">
        <f t="shared" si="44"/>
        <v>46450.78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  <c r="Y75" s="125">
        <v>61340.972620984277</v>
      </c>
      <c r="Z75" s="68">
        <v>72125.951389072579</v>
      </c>
      <c r="AA75" s="126">
        <v>47270.458107128972</v>
      </c>
      <c r="AB75" s="65" t="s">
        <v>6170</v>
      </c>
      <c r="AC75" s="123">
        <f t="shared" si="42"/>
        <v>-18077.547379015727</v>
      </c>
    </row>
    <row r="76" spans="1:29" x14ac:dyDescent="0.25">
      <c r="A76" s="16">
        <v>607600</v>
      </c>
      <c r="B76" s="66" t="s">
        <v>18</v>
      </c>
      <c r="C76" s="67">
        <v>118619.65000000001</v>
      </c>
      <c r="D76" s="67">
        <f>144645.49-1600.6</f>
        <v>143044.88999999998</v>
      </c>
      <c r="E76" s="67">
        <v>115584.87000000001</v>
      </c>
      <c r="F76" s="67">
        <v>140601.16</v>
      </c>
      <c r="G76" s="68">
        <v>15404.89</v>
      </c>
      <c r="H76" s="68">
        <v>14509.12</v>
      </c>
      <c r="I76" s="68">
        <v>14642.65</v>
      </c>
      <c r="J76" s="68">
        <v>12549.65</v>
      </c>
      <c r="K76" s="68">
        <v>11483.04</v>
      </c>
      <c r="L76" s="68">
        <v>12180.35</v>
      </c>
      <c r="M76" s="68">
        <v>12930.15</v>
      </c>
      <c r="N76" s="68">
        <v>6601.97</v>
      </c>
      <c r="O76" s="68">
        <v>6480.77</v>
      </c>
      <c r="P76" s="68"/>
      <c r="Q76" s="68"/>
      <c r="R76" s="68"/>
      <c r="S76" s="69">
        <f t="shared" si="44"/>
        <v>106782.59000000001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125">
        <v>139796.18055966398</v>
      </c>
      <c r="Z76" s="68">
        <v>151256.16166019542</v>
      </c>
      <c r="AA76" s="126">
        <v>156030.9268634755</v>
      </c>
      <c r="AB76" s="65" t="s">
        <v>6170</v>
      </c>
      <c r="AC76" s="123">
        <f t="shared" si="42"/>
        <v>-804.97944033602835</v>
      </c>
    </row>
    <row r="77" spans="1:29" x14ac:dyDescent="0.25">
      <c r="A77" s="16">
        <v>607610</v>
      </c>
      <c r="B77" s="66" t="s">
        <v>19</v>
      </c>
      <c r="C77" s="67"/>
      <c r="D77" s="67">
        <v>9887.1500000000015</v>
      </c>
      <c r="E77" s="67">
        <v>12888.78</v>
      </c>
      <c r="F77" s="67">
        <v>13266.1</v>
      </c>
      <c r="G77" s="68">
        <v>1682.86</v>
      </c>
      <c r="H77" s="68">
        <v>522</v>
      </c>
      <c r="I77" s="68">
        <v>2448.5700000000002</v>
      </c>
      <c r="J77" s="68">
        <v>1559.44</v>
      </c>
      <c r="K77" s="68">
        <v>1010.94</v>
      </c>
      <c r="L77" s="68">
        <v>2169.04</v>
      </c>
      <c r="M77" s="68">
        <v>269</v>
      </c>
      <c r="N77" s="68">
        <v>425</v>
      </c>
      <c r="O77" s="68">
        <v>1372.18</v>
      </c>
      <c r="P77" s="68"/>
      <c r="Q77" s="68"/>
      <c r="R77" s="68"/>
      <c r="S77" s="69">
        <f t="shared" si="44"/>
        <v>11459.030000000002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125">
        <v>14382.917258325764</v>
      </c>
      <c r="Z77" s="68">
        <v>14557.645715821569</v>
      </c>
      <c r="AA77" s="126">
        <v>12167.654887037899</v>
      </c>
      <c r="AB77" s="65" t="s">
        <v>6170</v>
      </c>
      <c r="AC77" s="123">
        <f t="shared" si="42"/>
        <v>1116.8172583257638</v>
      </c>
    </row>
    <row r="78" spans="1:29" x14ac:dyDescent="0.25">
      <c r="A78" s="16">
        <v>609700</v>
      </c>
      <c r="B78" s="72" t="s">
        <v>20</v>
      </c>
      <c r="C78" s="67">
        <v>-524.62</v>
      </c>
      <c r="D78" s="67">
        <f>121.33-3.82</f>
        <v>117.51</v>
      </c>
      <c r="E78" s="67">
        <v>-2804.21</v>
      </c>
      <c r="F78" s="67">
        <v>-5304.82</v>
      </c>
      <c r="G78" s="68">
        <v>0</v>
      </c>
      <c r="H78" s="68">
        <v>-496.2</v>
      </c>
      <c r="I78" s="68">
        <v>-1235.75</v>
      </c>
      <c r="J78" s="68">
        <v>-2161.02</v>
      </c>
      <c r="K78" s="68">
        <v>0</v>
      </c>
      <c r="L78" s="68">
        <v>-863.89</v>
      </c>
      <c r="M78" s="68">
        <v>-632.59</v>
      </c>
      <c r="N78" s="68">
        <v>-69.599999999999994</v>
      </c>
      <c r="O78" s="68">
        <v>-1139.8499999999999</v>
      </c>
      <c r="P78" s="68"/>
      <c r="Q78" s="68"/>
      <c r="R78" s="68"/>
      <c r="S78" s="69">
        <f t="shared" si="44"/>
        <v>-6598.9000000000015</v>
      </c>
      <c r="T78" s="68">
        <f>+$S$78/$S$76*T76</f>
        <v>0</v>
      </c>
      <c r="U78" s="68">
        <f>+$S$78/$S$76*U76</f>
        <v>0</v>
      </c>
      <c r="V78" s="68">
        <f t="shared" ref="V78:X78" si="46">+$S$78/$S$76*V76</f>
        <v>0</v>
      </c>
      <c r="W78" s="68">
        <f t="shared" si="46"/>
        <v>0</v>
      </c>
      <c r="X78" s="68">
        <f t="shared" si="46"/>
        <v>0</v>
      </c>
      <c r="Y78" s="70">
        <f t="shared" si="43"/>
        <v>-6598.9000000000015</v>
      </c>
      <c r="Z78" s="68">
        <v>-3954.9089857438389</v>
      </c>
      <c r="AA78" s="124">
        <f>+F78/F76*AA76</f>
        <v>-5886.9783253843862</v>
      </c>
      <c r="AB78" s="65"/>
      <c r="AC78" s="123">
        <f t="shared" si="42"/>
        <v>-1294.0800000000017</v>
      </c>
    </row>
    <row r="79" spans="1:29" x14ac:dyDescent="0.25">
      <c r="A79" s="16">
        <v>609100</v>
      </c>
      <c r="B79" s="127" t="s">
        <v>21</v>
      </c>
      <c r="C79" s="73"/>
      <c r="D79" s="73"/>
      <c r="E79" s="67">
        <v>0</v>
      </c>
      <c r="F79" s="67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/>
      <c r="Q79" s="68"/>
      <c r="R79" s="68"/>
      <c r="S79" s="69">
        <f t="shared" si="44"/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70">
        <f t="shared" si="43"/>
        <v>0</v>
      </c>
      <c r="Z79" s="68"/>
      <c r="AA79" s="124">
        <v>0</v>
      </c>
      <c r="AB79" s="65"/>
      <c r="AC79" s="123">
        <f t="shared" si="42"/>
        <v>0</v>
      </c>
    </row>
    <row r="80" spans="1:29" x14ac:dyDescent="0.25">
      <c r="B80" s="128" t="s">
        <v>29</v>
      </c>
      <c r="C80" s="79">
        <f>SUM(C81:C86)</f>
        <v>-9585</v>
      </c>
      <c r="D80" s="79">
        <f t="shared" ref="D80:AA80" si="47">SUM(D81:D86)</f>
        <v>5404.449999999998</v>
      </c>
      <c r="E80" s="79">
        <f t="shared" si="47"/>
        <v>-25336.28</v>
      </c>
      <c r="F80" s="79">
        <f>SUM(F81:F86)</f>
        <v>-1913.0700000000045</v>
      </c>
      <c r="G80" s="80">
        <f t="shared" si="47"/>
        <v>0</v>
      </c>
      <c r="H80" s="80">
        <f t="shared" si="47"/>
        <v>0</v>
      </c>
      <c r="I80" s="80">
        <f t="shared" si="47"/>
        <v>0</v>
      </c>
      <c r="J80" s="80">
        <f t="shared" si="47"/>
        <v>0</v>
      </c>
      <c r="K80" s="80">
        <f t="shared" si="47"/>
        <v>0</v>
      </c>
      <c r="L80" s="80">
        <f t="shared" si="47"/>
        <v>0</v>
      </c>
      <c r="M80" s="80">
        <f t="shared" si="47"/>
        <v>0</v>
      </c>
      <c r="N80" s="80">
        <f t="shared" si="47"/>
        <v>0</v>
      </c>
      <c r="O80" s="80">
        <f t="shared" si="47"/>
        <v>0</v>
      </c>
      <c r="P80" s="80">
        <f t="shared" si="47"/>
        <v>0</v>
      </c>
      <c r="Q80" s="80">
        <f t="shared" si="47"/>
        <v>0</v>
      </c>
      <c r="R80" s="80">
        <f t="shared" si="47"/>
        <v>0</v>
      </c>
      <c r="S80" s="81">
        <f t="shared" si="47"/>
        <v>0</v>
      </c>
      <c r="T80" s="80">
        <f t="shared" si="47"/>
        <v>0</v>
      </c>
      <c r="U80" s="80">
        <f t="shared" si="47"/>
        <v>0</v>
      </c>
      <c r="V80" s="80">
        <f t="shared" si="47"/>
        <v>0</v>
      </c>
      <c r="W80" s="80">
        <f t="shared" si="47"/>
        <v>0</v>
      </c>
      <c r="X80" s="80">
        <f t="shared" si="47"/>
        <v>0</v>
      </c>
      <c r="Y80" s="82">
        <f t="shared" si="47"/>
        <v>0</v>
      </c>
      <c r="Z80" s="80">
        <f t="shared" si="47"/>
        <v>0</v>
      </c>
      <c r="AA80" s="129">
        <f t="shared" si="47"/>
        <v>0</v>
      </c>
      <c r="AB80" s="65"/>
      <c r="AC80" s="123">
        <f t="shared" si="42"/>
        <v>1913.0700000000045</v>
      </c>
    </row>
    <row r="81" spans="1:40" x14ac:dyDescent="0.25">
      <c r="A81" s="16">
        <v>603210</v>
      </c>
      <c r="B81" s="66" t="s">
        <v>22</v>
      </c>
      <c r="C81" s="67"/>
      <c r="D81" s="67"/>
      <c r="E81" s="67">
        <v>0</v>
      </c>
      <c r="F81" s="67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/>
      <c r="Q81" s="68"/>
      <c r="R81" s="68"/>
      <c r="S81" s="69">
        <f t="shared" si="44"/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70">
        <f t="shared" ref="Y81:Y86" si="48">SUM(S81:X81)</f>
        <v>0</v>
      </c>
      <c r="Z81" s="68">
        <v>0</v>
      </c>
      <c r="AA81" s="124">
        <v>0</v>
      </c>
      <c r="AB81" s="65"/>
      <c r="AC81" s="123">
        <f t="shared" si="42"/>
        <v>0</v>
      </c>
    </row>
    <row r="82" spans="1:40" x14ac:dyDescent="0.25">
      <c r="A82" s="16">
        <v>603220</v>
      </c>
      <c r="B82" s="66" t="s">
        <v>23</v>
      </c>
      <c r="C82" s="67">
        <v>-649.22999999999956</v>
      </c>
      <c r="D82" s="67">
        <f>9966.38-5336.96</f>
        <v>4629.4199999999992</v>
      </c>
      <c r="E82" s="67">
        <v>-4460.38</v>
      </c>
      <c r="F82" s="67">
        <v>-1122.5699999999997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/>
      <c r="Q82" s="68"/>
      <c r="R82" s="68"/>
      <c r="S82" s="69">
        <f>SUM(G82:R82)</f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70">
        <f t="shared" si="48"/>
        <v>0</v>
      </c>
      <c r="Z82" s="68">
        <v>0</v>
      </c>
      <c r="AA82" s="124">
        <v>0</v>
      </c>
      <c r="AB82" s="65"/>
      <c r="AC82" s="123">
        <f t="shared" si="42"/>
        <v>1122.5699999999997</v>
      </c>
    </row>
    <row r="83" spans="1:40" x14ac:dyDescent="0.25">
      <c r="A83" s="16">
        <v>603230</v>
      </c>
      <c r="B83" s="66" t="s">
        <v>24</v>
      </c>
      <c r="C83" s="67">
        <v>-8661.75</v>
      </c>
      <c r="D83" s="67">
        <f>16451.96-16114.45</f>
        <v>337.5099999999984</v>
      </c>
      <c r="E83" s="67">
        <v>-21276.569999999996</v>
      </c>
      <c r="F83" s="67">
        <v>-851.88000000000466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/>
      <c r="Q83" s="68"/>
      <c r="R83" s="68"/>
      <c r="S83" s="69">
        <f t="shared" si="44"/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70">
        <f t="shared" si="48"/>
        <v>0</v>
      </c>
      <c r="Z83" s="68">
        <v>0</v>
      </c>
      <c r="AA83" s="124">
        <v>0</v>
      </c>
      <c r="AB83" s="65"/>
      <c r="AC83" s="123">
        <f t="shared" si="42"/>
        <v>851.88000000000466</v>
      </c>
    </row>
    <row r="84" spans="1:40" x14ac:dyDescent="0.25">
      <c r="A84" s="16">
        <v>603240</v>
      </c>
      <c r="B84" s="66" t="s">
        <v>25</v>
      </c>
      <c r="C84" s="67">
        <v>-274.0200000000001</v>
      </c>
      <c r="D84" s="67">
        <f>819.58-382.06</f>
        <v>437.52000000000004</v>
      </c>
      <c r="E84" s="67">
        <v>396.15999999999997</v>
      </c>
      <c r="F84" s="67">
        <v>-84.610000000000014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/>
      <c r="Q84" s="68"/>
      <c r="R84" s="68"/>
      <c r="S84" s="69">
        <f t="shared" si="44"/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70">
        <f t="shared" si="48"/>
        <v>0</v>
      </c>
      <c r="Z84" s="68">
        <v>0</v>
      </c>
      <c r="AA84" s="124">
        <v>0</v>
      </c>
      <c r="AB84" s="65"/>
      <c r="AC84" s="123">
        <f t="shared" si="42"/>
        <v>84.610000000000014</v>
      </c>
    </row>
    <row r="85" spans="1:40" x14ac:dyDescent="0.25">
      <c r="A85" s="16">
        <v>603250</v>
      </c>
      <c r="B85" s="66" t="s">
        <v>26</v>
      </c>
      <c r="C85" s="67"/>
      <c r="D85" s="67"/>
      <c r="E85" s="67">
        <v>4.51</v>
      </c>
      <c r="F85" s="67">
        <v>145.99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/>
      <c r="Q85" s="68"/>
      <c r="R85" s="68"/>
      <c r="S85" s="69">
        <f t="shared" si="44"/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70">
        <f t="shared" si="48"/>
        <v>0</v>
      </c>
      <c r="Z85" s="68">
        <v>0</v>
      </c>
      <c r="AA85" s="124">
        <v>0</v>
      </c>
      <c r="AB85" s="65"/>
      <c r="AC85" s="123">
        <f t="shared" si="42"/>
        <v>-145.99</v>
      </c>
    </row>
    <row r="86" spans="1:40" x14ac:dyDescent="0.25">
      <c r="A86" s="16">
        <v>603260</v>
      </c>
      <c r="B86" s="66" t="s">
        <v>27</v>
      </c>
      <c r="C86" s="67"/>
      <c r="D86" s="67"/>
      <c r="E86" s="67">
        <v>0</v>
      </c>
      <c r="F86" s="67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/>
      <c r="Q86" s="68"/>
      <c r="R86" s="68"/>
      <c r="S86" s="69">
        <f t="shared" si="44"/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70">
        <f t="shared" si="48"/>
        <v>0</v>
      </c>
      <c r="Z86" s="68">
        <v>0</v>
      </c>
      <c r="AA86" s="124">
        <v>0</v>
      </c>
      <c r="AB86" s="65"/>
      <c r="AC86" s="123">
        <f t="shared" si="42"/>
        <v>0</v>
      </c>
    </row>
    <row r="87" spans="1:40" x14ac:dyDescent="0.25">
      <c r="B87" s="128" t="s">
        <v>30</v>
      </c>
      <c r="C87" s="79">
        <f t="shared" ref="C87:AA87" si="49">SUM(C88:C137)</f>
        <v>86106.659999999989</v>
      </c>
      <c r="D87" s="79">
        <f t="shared" si="49"/>
        <v>88700.89</v>
      </c>
      <c r="E87" s="79">
        <f t="shared" si="49"/>
        <v>104728.06</v>
      </c>
      <c r="F87" s="79">
        <f t="shared" si="49"/>
        <v>117225.90000000004</v>
      </c>
      <c r="G87" s="80">
        <f t="shared" si="49"/>
        <v>7906.37</v>
      </c>
      <c r="H87" s="80">
        <f t="shared" si="49"/>
        <v>5838.6899999999987</v>
      </c>
      <c r="I87" s="80">
        <f t="shared" si="49"/>
        <v>6968.73</v>
      </c>
      <c r="J87" s="80">
        <f t="shared" si="49"/>
        <v>5593.5899999999992</v>
      </c>
      <c r="K87" s="80">
        <f t="shared" si="49"/>
        <v>7521.8399999999992</v>
      </c>
      <c r="L87" s="80">
        <f t="shared" si="49"/>
        <v>9156.16</v>
      </c>
      <c r="M87" s="80">
        <f t="shared" si="49"/>
        <v>9020.07</v>
      </c>
      <c r="N87" s="80">
        <f t="shared" si="49"/>
        <v>5979.21</v>
      </c>
      <c r="O87" s="80">
        <f t="shared" si="49"/>
        <v>7442.420000000001</v>
      </c>
      <c r="P87" s="80">
        <f t="shared" si="49"/>
        <v>0</v>
      </c>
      <c r="Q87" s="80">
        <f t="shared" si="49"/>
        <v>0</v>
      </c>
      <c r="R87" s="80">
        <f t="shared" si="49"/>
        <v>0</v>
      </c>
      <c r="S87" s="81">
        <f t="shared" si="49"/>
        <v>65427.080000000016</v>
      </c>
      <c r="T87" s="80">
        <f t="shared" si="49"/>
        <v>6538.8933333333325</v>
      </c>
      <c r="U87" s="80">
        <f t="shared" si="49"/>
        <v>6021.6333333333341</v>
      </c>
      <c r="V87" s="80">
        <f t="shared" si="49"/>
        <v>6538.8933333333325</v>
      </c>
      <c r="W87" s="80">
        <f t="shared" si="49"/>
        <v>5776.833333333333</v>
      </c>
      <c r="X87" s="80">
        <f t="shared" si="49"/>
        <v>12087.506941333335</v>
      </c>
      <c r="Y87" s="82">
        <f t="shared" si="49"/>
        <v>161269.61741752378</v>
      </c>
      <c r="Z87" s="80">
        <f t="shared" si="49"/>
        <v>126875.909981898</v>
      </c>
      <c r="AA87" s="129">
        <f t="shared" si="49"/>
        <v>103766.65708015997</v>
      </c>
      <c r="AB87" s="65"/>
      <c r="AC87" s="123">
        <f t="shared" si="42"/>
        <v>44043.717417523745</v>
      </c>
    </row>
    <row r="88" spans="1:40" x14ac:dyDescent="0.25">
      <c r="A88" s="16">
        <v>611100</v>
      </c>
      <c r="B88" s="66" t="s">
        <v>31</v>
      </c>
      <c r="C88" s="67">
        <v>11174.85</v>
      </c>
      <c r="D88" s="67">
        <f>16472.16-223.52</f>
        <v>16248.64</v>
      </c>
      <c r="E88" s="67">
        <v>13358.560000000001</v>
      </c>
      <c r="F88" s="67">
        <v>13211.67</v>
      </c>
      <c r="G88" s="68">
        <v>2021.91</v>
      </c>
      <c r="H88" s="68">
        <v>1082.54</v>
      </c>
      <c r="I88" s="68">
        <v>1631.27</v>
      </c>
      <c r="J88" s="68">
        <v>636.21</v>
      </c>
      <c r="K88" s="68">
        <v>1379.73</v>
      </c>
      <c r="L88" s="68">
        <v>2366.37</v>
      </c>
      <c r="M88" s="68">
        <v>1167.78</v>
      </c>
      <c r="N88" s="68">
        <v>583.85</v>
      </c>
      <c r="O88" s="68">
        <v>1199.51</v>
      </c>
      <c r="P88" s="68"/>
      <c r="Q88" s="68"/>
      <c r="R88" s="68"/>
      <c r="S88" s="69">
        <f t="shared" si="44"/>
        <v>12069.17</v>
      </c>
      <c r="T88" s="68">
        <f>+$S88/MONTH($AC$2)</f>
        <v>1341.0188888888888</v>
      </c>
      <c r="U88" s="68">
        <f>+$S88/MONTH($AC$2)</f>
        <v>1341.0188888888888</v>
      </c>
      <c r="V88" s="68">
        <f>+$S88/MONTH($AC$2)</f>
        <v>1341.0188888888888</v>
      </c>
      <c r="W88" s="68">
        <f>+$S88/MONTH($AC$2)</f>
        <v>1341.0188888888888</v>
      </c>
      <c r="X88" s="68">
        <f>+$S88/MONTH($AC$2)</f>
        <v>1341.0188888888888</v>
      </c>
      <c r="Y88" s="70">
        <f t="shared" ref="Y88:Y119" si="50">SUM(S88:X88)</f>
        <v>18774.264444444441</v>
      </c>
      <c r="Z88" s="68">
        <v>13689.4149</v>
      </c>
      <c r="AA88" s="124">
        <f t="shared" ref="AA88:AA137" si="51">+Y88*1.02</f>
        <v>19149.74973333333</v>
      </c>
      <c r="AB88" s="65"/>
      <c r="AC88" s="123">
        <f t="shared" si="42"/>
        <v>5562.5944444444413</v>
      </c>
    </row>
    <row r="89" spans="1:40" x14ac:dyDescent="0.25">
      <c r="A89" s="16">
        <v>611140</v>
      </c>
      <c r="B89" s="66" t="s">
        <v>32</v>
      </c>
      <c r="C89" s="67"/>
      <c r="D89" s="67">
        <v>791.34</v>
      </c>
      <c r="E89" s="67">
        <v>792.97</v>
      </c>
      <c r="F89" s="67">
        <v>758.93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/>
      <c r="Q89" s="68"/>
      <c r="R89" s="68"/>
      <c r="S89" s="69">
        <f t="shared" si="44"/>
        <v>0</v>
      </c>
      <c r="T89" s="68">
        <v>0</v>
      </c>
      <c r="U89" s="68">
        <v>0</v>
      </c>
      <c r="V89" s="68">
        <v>0</v>
      </c>
      <c r="W89" s="68">
        <v>0</v>
      </c>
      <c r="X89" s="68">
        <f>+Z89</f>
        <v>774.10859999999991</v>
      </c>
      <c r="Y89" s="70">
        <f t="shared" si="50"/>
        <v>774.10859999999991</v>
      </c>
      <c r="Z89" s="68">
        <v>774.10859999999991</v>
      </c>
      <c r="AA89" s="124">
        <f t="shared" si="51"/>
        <v>789.5907719999999</v>
      </c>
      <c r="AB89" s="65" t="s">
        <v>6171</v>
      </c>
      <c r="AC89" s="123">
        <f t="shared" si="42"/>
        <v>15.17859999999996</v>
      </c>
      <c r="AL89" s="20"/>
      <c r="AM89" s="20"/>
      <c r="AN89" s="20"/>
    </row>
    <row r="90" spans="1:40" x14ac:dyDescent="0.25">
      <c r="A90" s="16">
        <v>611500</v>
      </c>
      <c r="B90" s="66" t="s">
        <v>33</v>
      </c>
      <c r="C90" s="67">
        <v>349.88</v>
      </c>
      <c r="D90" s="67"/>
      <c r="E90" s="67">
        <v>0</v>
      </c>
      <c r="F90" s="67">
        <v>313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/>
      <c r="Q90" s="68"/>
      <c r="R90" s="68"/>
      <c r="S90" s="69">
        <f t="shared" si="44"/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70">
        <f t="shared" si="50"/>
        <v>0</v>
      </c>
      <c r="Z90" s="68">
        <v>0</v>
      </c>
      <c r="AA90" s="124">
        <f t="shared" si="51"/>
        <v>0</v>
      </c>
      <c r="AB90" s="65"/>
      <c r="AC90" s="123">
        <f t="shared" si="42"/>
        <v>-313</v>
      </c>
      <c r="AL90" s="20"/>
      <c r="AM90" s="20"/>
      <c r="AN90" s="20"/>
    </row>
    <row r="91" spans="1:40" x14ac:dyDescent="0.25">
      <c r="A91" s="16">
        <v>611600</v>
      </c>
      <c r="B91" s="66" t="s">
        <v>34</v>
      </c>
      <c r="C91" s="67">
        <v>1079.31</v>
      </c>
      <c r="D91" s="67">
        <v>938.69</v>
      </c>
      <c r="E91" s="67">
        <v>1685.38</v>
      </c>
      <c r="F91" s="67">
        <v>1688.98</v>
      </c>
      <c r="G91" s="68">
        <v>12.36</v>
      </c>
      <c r="H91" s="68">
        <v>12.36</v>
      </c>
      <c r="I91" s="68">
        <v>12.36</v>
      </c>
      <c r="J91" s="68">
        <v>12.36</v>
      </c>
      <c r="K91" s="130">
        <v>1932.36</v>
      </c>
      <c r="L91" s="68">
        <v>12.36</v>
      </c>
      <c r="M91" s="68">
        <v>12.36</v>
      </c>
      <c r="N91" s="68">
        <v>12.36</v>
      </c>
      <c r="O91" s="68">
        <v>12.36</v>
      </c>
      <c r="P91" s="68"/>
      <c r="Q91" s="68"/>
      <c r="R91" s="68"/>
      <c r="S91" s="69">
        <f t="shared" si="44"/>
        <v>2031.2399999999996</v>
      </c>
      <c r="T91" s="68">
        <f t="shared" ref="T91:W91" si="52">+$G$91</f>
        <v>12.36</v>
      </c>
      <c r="U91" s="68">
        <f t="shared" si="52"/>
        <v>12.36</v>
      </c>
      <c r="V91" s="68">
        <f t="shared" si="52"/>
        <v>12.36</v>
      </c>
      <c r="W91" s="68">
        <f t="shared" si="52"/>
        <v>12.36</v>
      </c>
      <c r="X91" s="68">
        <f>+$G$91+1541.38</f>
        <v>1553.74</v>
      </c>
      <c r="Y91" s="70">
        <f t="shared" si="50"/>
        <v>3634.42</v>
      </c>
      <c r="Z91" s="68">
        <v>1754.9381520000002</v>
      </c>
      <c r="AA91" s="124">
        <f t="shared" si="51"/>
        <v>3707.1084000000001</v>
      </c>
      <c r="AB91" s="65" t="s">
        <v>6172</v>
      </c>
      <c r="AC91" s="123">
        <f t="shared" si="42"/>
        <v>1945.44</v>
      </c>
      <c r="AD91" s="131" t="s">
        <v>6173</v>
      </c>
      <c r="AF91" s="20"/>
      <c r="AG91" s="22"/>
      <c r="AL91" s="20"/>
      <c r="AM91" s="20"/>
      <c r="AN91" s="20"/>
    </row>
    <row r="92" spans="1:40" x14ac:dyDescent="0.25">
      <c r="A92" s="16">
        <v>613200</v>
      </c>
      <c r="B92" s="66" t="s">
        <v>35</v>
      </c>
      <c r="C92" s="67">
        <v>8784</v>
      </c>
      <c r="D92" s="67">
        <v>10452</v>
      </c>
      <c r="E92" s="67">
        <v>28800</v>
      </c>
      <c r="F92" s="67">
        <v>28800</v>
      </c>
      <c r="G92" s="68">
        <v>2400</v>
      </c>
      <c r="H92" s="68">
        <v>2400</v>
      </c>
      <c r="I92" s="68">
        <v>2400</v>
      </c>
      <c r="J92" s="68">
        <v>2400</v>
      </c>
      <c r="K92" s="68">
        <v>2400</v>
      </c>
      <c r="L92" s="68">
        <v>2400</v>
      </c>
      <c r="M92" s="68">
        <v>2400</v>
      </c>
      <c r="N92" s="68">
        <v>2400</v>
      </c>
      <c r="O92" s="68">
        <v>2400</v>
      </c>
      <c r="P92" s="68"/>
      <c r="Q92" s="68"/>
      <c r="R92" s="68"/>
      <c r="S92" s="69">
        <f t="shared" si="44"/>
        <v>21600</v>
      </c>
      <c r="T92" s="68">
        <v>2400</v>
      </c>
      <c r="U92" s="68">
        <v>2400</v>
      </c>
      <c r="V92" s="68">
        <v>2400</v>
      </c>
      <c r="W92" s="68">
        <v>2400</v>
      </c>
      <c r="X92" s="68">
        <v>2400</v>
      </c>
      <c r="Y92" s="70">
        <f t="shared" si="50"/>
        <v>33600</v>
      </c>
      <c r="Z92" s="68">
        <v>28800</v>
      </c>
      <c r="AA92" s="124">
        <f>+Y92</f>
        <v>33600</v>
      </c>
      <c r="AB92" s="65"/>
      <c r="AC92" s="123">
        <f t="shared" si="42"/>
        <v>4800</v>
      </c>
      <c r="AF92" s="20"/>
      <c r="AG92" s="22"/>
      <c r="AL92" s="20"/>
      <c r="AM92" s="20"/>
      <c r="AN92" s="20"/>
    </row>
    <row r="93" spans="1:40" x14ac:dyDescent="0.25">
      <c r="A93" s="16">
        <v>613210</v>
      </c>
      <c r="B93" s="66" t="s">
        <v>36</v>
      </c>
      <c r="C93" s="67"/>
      <c r="D93" s="67"/>
      <c r="E93" s="67">
        <v>0</v>
      </c>
      <c r="F93" s="67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/>
      <c r="Q93" s="68"/>
      <c r="R93" s="68"/>
      <c r="S93" s="69">
        <f t="shared" si="44"/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70">
        <f t="shared" si="50"/>
        <v>0</v>
      </c>
      <c r="Z93" s="68">
        <v>0</v>
      </c>
      <c r="AA93" s="124">
        <f t="shared" si="51"/>
        <v>0</v>
      </c>
      <c r="AB93" s="65"/>
      <c r="AC93" s="123">
        <f t="shared" si="42"/>
        <v>0</v>
      </c>
      <c r="AF93" s="20"/>
      <c r="AG93" s="22"/>
      <c r="AL93" s="20"/>
      <c r="AM93" s="20"/>
      <c r="AN93" s="20"/>
    </row>
    <row r="94" spans="1:40" x14ac:dyDescent="0.25">
      <c r="A94" s="16">
        <v>613502</v>
      </c>
      <c r="B94" s="66" t="s">
        <v>37</v>
      </c>
      <c r="C94" s="67"/>
      <c r="D94" s="67"/>
      <c r="E94" s="67">
        <v>0</v>
      </c>
      <c r="F94" s="67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/>
      <c r="Q94" s="68"/>
      <c r="R94" s="68"/>
      <c r="S94" s="69">
        <f t="shared" si="44"/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70">
        <f t="shared" si="50"/>
        <v>0</v>
      </c>
      <c r="Z94" s="68">
        <v>0</v>
      </c>
      <c r="AA94" s="124">
        <f t="shared" si="51"/>
        <v>0</v>
      </c>
      <c r="AB94" s="65"/>
      <c r="AC94" s="123">
        <f t="shared" si="42"/>
        <v>0</v>
      </c>
      <c r="AF94" s="20"/>
      <c r="AG94" s="22"/>
      <c r="AL94" s="20"/>
      <c r="AM94" s="20"/>
      <c r="AN94" s="20"/>
    </row>
    <row r="95" spans="1:40" x14ac:dyDescent="0.25">
      <c r="A95" s="16">
        <v>613503</v>
      </c>
      <c r="B95" s="66" t="s">
        <v>38</v>
      </c>
      <c r="C95" s="67"/>
      <c r="D95" s="67"/>
      <c r="E95" s="67"/>
      <c r="F95" s="67">
        <v>35.6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/>
      <c r="Q95" s="68"/>
      <c r="R95" s="68"/>
      <c r="S95" s="69">
        <f t="shared" si="44"/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70">
        <f t="shared" si="50"/>
        <v>0</v>
      </c>
      <c r="Z95" s="68">
        <v>0</v>
      </c>
      <c r="AA95" s="124">
        <f t="shared" si="51"/>
        <v>0</v>
      </c>
      <c r="AB95" s="65"/>
      <c r="AC95" s="123">
        <f t="shared" si="42"/>
        <v>-35.6</v>
      </c>
      <c r="AF95" s="20"/>
      <c r="AG95" s="22"/>
      <c r="AL95" s="20"/>
      <c r="AM95" s="20"/>
      <c r="AN95" s="20"/>
    </row>
    <row r="96" spans="1:40" x14ac:dyDescent="0.25">
      <c r="A96" s="16">
        <v>613505</v>
      </c>
      <c r="B96" s="66" t="s">
        <v>39</v>
      </c>
      <c r="C96" s="67">
        <v>573.45000000000005</v>
      </c>
      <c r="D96" s="67">
        <f>1325.7-342.3</f>
        <v>983.40000000000009</v>
      </c>
      <c r="E96" s="67">
        <v>1213.2</v>
      </c>
      <c r="F96" s="67">
        <v>1271.7</v>
      </c>
      <c r="G96" s="68">
        <v>0</v>
      </c>
      <c r="H96" s="68">
        <v>0</v>
      </c>
      <c r="I96" s="68">
        <v>303.3</v>
      </c>
      <c r="J96" s="68">
        <v>0</v>
      </c>
      <c r="K96" s="68">
        <v>0</v>
      </c>
      <c r="L96" s="68">
        <v>537.29999999999995</v>
      </c>
      <c r="M96" s="68">
        <v>0</v>
      </c>
      <c r="N96" s="68">
        <v>0</v>
      </c>
      <c r="O96" s="68">
        <v>303.3</v>
      </c>
      <c r="P96" s="68"/>
      <c r="Q96" s="68"/>
      <c r="R96" s="68"/>
      <c r="S96" s="69">
        <f t="shared" si="44"/>
        <v>1143.8999999999999</v>
      </c>
      <c r="T96" s="68">
        <v>0</v>
      </c>
      <c r="U96" s="68">
        <v>244.8</v>
      </c>
      <c r="V96" s="68">
        <v>0</v>
      </c>
      <c r="W96" s="68">
        <v>0</v>
      </c>
      <c r="X96" s="68">
        <v>244.8</v>
      </c>
      <c r="Y96" s="70">
        <f t="shared" si="50"/>
        <v>1633.4999999999998</v>
      </c>
      <c r="Z96" s="68">
        <v>1262.2132800000002</v>
      </c>
      <c r="AA96" s="124">
        <f t="shared" si="51"/>
        <v>1666.1699999999998</v>
      </c>
      <c r="AB96" s="65" t="s">
        <v>6174</v>
      </c>
      <c r="AC96" s="123">
        <f t="shared" si="42"/>
        <v>361.79999999999973</v>
      </c>
      <c r="AF96" s="20"/>
      <c r="AG96" s="22"/>
      <c r="AH96" s="22"/>
      <c r="AI96" s="22"/>
      <c r="AL96" s="20"/>
      <c r="AM96" s="20"/>
      <c r="AN96" s="20"/>
    </row>
    <row r="97" spans="1:40" x14ac:dyDescent="0.25">
      <c r="A97" s="16">
        <v>613506</v>
      </c>
      <c r="B97" s="72" t="s">
        <v>40</v>
      </c>
      <c r="C97" s="67">
        <v>2029.31</v>
      </c>
      <c r="D97" s="67">
        <f>1853.81-21.17</f>
        <v>1832.6399999999999</v>
      </c>
      <c r="E97" s="67">
        <v>1678.74</v>
      </c>
      <c r="F97" s="67">
        <v>2130.8200000000002</v>
      </c>
      <c r="G97" s="68">
        <v>187.32</v>
      </c>
      <c r="H97" s="68">
        <v>187.32</v>
      </c>
      <c r="I97" s="68">
        <v>234.16</v>
      </c>
      <c r="J97" s="68">
        <v>164.86</v>
      </c>
      <c r="K97" s="68">
        <v>194.45</v>
      </c>
      <c r="L97" s="68">
        <v>250.8</v>
      </c>
      <c r="M97" s="68">
        <v>187.02</v>
      </c>
      <c r="N97" s="68">
        <v>187.02</v>
      </c>
      <c r="O97" s="68">
        <v>233.78</v>
      </c>
      <c r="P97" s="68"/>
      <c r="Q97" s="68"/>
      <c r="R97" s="68"/>
      <c r="S97" s="69">
        <f t="shared" si="44"/>
        <v>1826.7299999999998</v>
      </c>
      <c r="T97" s="68">
        <f>+$S97/MONTH($AC$2)</f>
        <v>202.96999999999997</v>
      </c>
      <c r="U97" s="68">
        <f>+$S97/MONTH($AC$2)</f>
        <v>202.96999999999997</v>
      </c>
      <c r="V97" s="68">
        <f>+$S97/MONTH($AC$2)</f>
        <v>202.96999999999997</v>
      </c>
      <c r="W97" s="68">
        <f>+$S97/MONTH($AC$2)</f>
        <v>202.96999999999997</v>
      </c>
      <c r="X97" s="68">
        <f>+$S97/MONTH($AC$2)</f>
        <v>202.96999999999997</v>
      </c>
      <c r="Y97" s="70">
        <f t="shared" si="50"/>
        <v>2841.579999999999</v>
      </c>
      <c r="Z97" s="68">
        <v>1623.6534857142856</v>
      </c>
      <c r="AA97" s="124">
        <f t="shared" si="51"/>
        <v>2898.411599999999</v>
      </c>
      <c r="AB97" s="65"/>
      <c r="AC97" s="123">
        <f t="shared" si="42"/>
        <v>710.75999999999885</v>
      </c>
      <c r="AF97" s="20"/>
      <c r="AG97" s="22"/>
      <c r="AL97" s="20"/>
      <c r="AM97" s="20"/>
      <c r="AN97" s="20"/>
    </row>
    <row r="98" spans="1:40" x14ac:dyDescent="0.25">
      <c r="A98" s="16">
        <v>615200</v>
      </c>
      <c r="B98" s="72" t="s">
        <v>41</v>
      </c>
      <c r="C98" s="67"/>
      <c r="D98" s="67"/>
      <c r="E98" s="67">
        <v>0</v>
      </c>
      <c r="F98" s="67">
        <v>754.73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/>
      <c r="Q98" s="68"/>
      <c r="R98" s="68"/>
      <c r="S98" s="69">
        <f t="shared" si="44"/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70">
        <f t="shared" si="50"/>
        <v>0</v>
      </c>
      <c r="Z98" s="68">
        <v>0</v>
      </c>
      <c r="AA98" s="124">
        <f t="shared" si="51"/>
        <v>0</v>
      </c>
      <c r="AB98" s="65"/>
      <c r="AC98" s="123">
        <f t="shared" si="42"/>
        <v>-754.73</v>
      </c>
      <c r="AF98" s="20"/>
      <c r="AG98" s="22"/>
      <c r="AL98" s="20"/>
      <c r="AM98" s="20"/>
      <c r="AN98" s="20"/>
    </row>
    <row r="99" spans="1:40" x14ac:dyDescent="0.25">
      <c r="A99" s="16">
        <v>615210</v>
      </c>
      <c r="B99" s="66" t="s">
        <v>42</v>
      </c>
      <c r="C99" s="67">
        <v>13531.29</v>
      </c>
      <c r="D99" s="67">
        <v>14739.34</v>
      </c>
      <c r="E99" s="67">
        <v>7641.84</v>
      </c>
      <c r="F99" s="67">
        <v>7182.29</v>
      </c>
      <c r="G99" s="68">
        <v>651.62</v>
      </c>
      <c r="H99" s="68">
        <v>721.75</v>
      </c>
      <c r="I99" s="68">
        <v>581.49</v>
      </c>
      <c r="J99" s="68">
        <v>651.62</v>
      </c>
      <c r="K99" s="68">
        <v>721.75</v>
      </c>
      <c r="L99" s="68">
        <v>543.02</v>
      </c>
      <c r="M99" s="68">
        <v>651.62</v>
      </c>
      <c r="N99" s="68">
        <v>721.75</v>
      </c>
      <c r="O99" s="68">
        <v>651.62</v>
      </c>
      <c r="P99" s="68"/>
      <c r="Q99" s="68"/>
      <c r="R99" s="68"/>
      <c r="S99" s="69">
        <f t="shared" si="44"/>
        <v>5896.24</v>
      </c>
      <c r="T99" s="68">
        <f t="shared" ref="T99:X100" si="53">+$S99/MONTH($AC$2)</f>
        <v>655.13777777777773</v>
      </c>
      <c r="U99" s="68">
        <f t="shared" si="53"/>
        <v>655.13777777777773</v>
      </c>
      <c r="V99" s="68">
        <f t="shared" si="53"/>
        <v>655.13777777777773</v>
      </c>
      <c r="W99" s="68">
        <f t="shared" si="53"/>
        <v>655.13777777777773</v>
      </c>
      <c r="X99" s="68">
        <f t="shared" si="53"/>
        <v>655.13777777777773</v>
      </c>
      <c r="Y99" s="70">
        <f t="shared" si="50"/>
        <v>9171.9288888888896</v>
      </c>
      <c r="Z99" s="68">
        <v>8021.3208000000004</v>
      </c>
      <c r="AA99" s="124">
        <f t="shared" si="51"/>
        <v>9355.3674666666684</v>
      </c>
      <c r="AB99" s="65"/>
      <c r="AC99" s="123">
        <f t="shared" si="42"/>
        <v>1989.6388888888896</v>
      </c>
      <c r="AF99" s="20"/>
      <c r="AG99" s="22"/>
      <c r="AJ99" s="22"/>
      <c r="AL99" s="20"/>
      <c r="AM99" s="20"/>
      <c r="AN99" s="20"/>
    </row>
    <row r="100" spans="1:40" x14ac:dyDescent="0.25">
      <c r="A100" s="16">
        <v>615500</v>
      </c>
      <c r="B100" s="66" t="s">
        <v>43</v>
      </c>
      <c r="C100" s="67">
        <v>3381.17</v>
      </c>
      <c r="D100" s="67">
        <f>1798.15-180</f>
        <v>1618.15</v>
      </c>
      <c r="E100" s="67">
        <v>1736.86</v>
      </c>
      <c r="F100" s="67">
        <v>8986.44</v>
      </c>
      <c r="G100" s="68">
        <v>2369.38</v>
      </c>
      <c r="H100" s="68">
        <v>333</v>
      </c>
      <c r="I100" s="68">
        <v>579.32000000000005</v>
      </c>
      <c r="J100" s="68">
        <v>0</v>
      </c>
      <c r="K100" s="68">
        <v>644.24</v>
      </c>
      <c r="L100" s="68">
        <v>1677.78</v>
      </c>
      <c r="M100" s="68">
        <v>675.89</v>
      </c>
      <c r="N100" s="68">
        <v>74.099999999999994</v>
      </c>
      <c r="O100" s="68">
        <v>969.6</v>
      </c>
      <c r="P100" s="68"/>
      <c r="Q100" s="68"/>
      <c r="R100" s="68"/>
      <c r="S100" s="69">
        <f t="shared" si="44"/>
        <v>7323.3100000000013</v>
      </c>
      <c r="T100" s="68">
        <f t="shared" si="53"/>
        <v>813.70111111111123</v>
      </c>
      <c r="U100" s="68">
        <f t="shared" si="53"/>
        <v>813.70111111111123</v>
      </c>
      <c r="V100" s="68">
        <f t="shared" si="53"/>
        <v>813.70111111111123</v>
      </c>
      <c r="W100" s="68">
        <f t="shared" si="53"/>
        <v>813.70111111111123</v>
      </c>
      <c r="X100" s="68">
        <f t="shared" si="53"/>
        <v>813.70111111111123</v>
      </c>
      <c r="Y100" s="70">
        <f t="shared" si="50"/>
        <v>11391.815555555559</v>
      </c>
      <c r="Z100" s="68">
        <v>8313.4114285714077</v>
      </c>
      <c r="AA100" s="124">
        <f t="shared" si="51"/>
        <v>11619.651866666671</v>
      </c>
      <c r="AB100" s="65"/>
      <c r="AC100" s="123">
        <f t="shared" si="42"/>
        <v>2405.3755555555581</v>
      </c>
      <c r="AF100" s="20"/>
      <c r="AG100" s="22"/>
      <c r="AH100" s="132"/>
      <c r="AL100" s="20"/>
      <c r="AM100" s="20"/>
      <c r="AN100" s="20"/>
    </row>
    <row r="101" spans="1:40" x14ac:dyDescent="0.25">
      <c r="A101" s="16">
        <v>615510</v>
      </c>
      <c r="B101" s="133" t="s">
        <v>44</v>
      </c>
      <c r="C101" s="67"/>
      <c r="D101" s="67"/>
      <c r="E101" s="67">
        <v>97.69</v>
      </c>
      <c r="F101" s="67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/>
      <c r="Q101" s="68"/>
      <c r="R101" s="68"/>
      <c r="S101" s="69">
        <f t="shared" si="44"/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70">
        <f t="shared" si="50"/>
        <v>0</v>
      </c>
      <c r="Z101" s="68">
        <v>80.00676</v>
      </c>
      <c r="AA101" s="124">
        <f t="shared" si="51"/>
        <v>0</v>
      </c>
      <c r="AB101" s="65"/>
      <c r="AC101" s="123">
        <f t="shared" si="42"/>
        <v>0</v>
      </c>
      <c r="AG101" s="134"/>
      <c r="AL101" s="20"/>
      <c r="AM101" s="20"/>
      <c r="AN101" s="20"/>
    </row>
    <row r="102" spans="1:40" x14ac:dyDescent="0.25">
      <c r="A102" s="16">
        <v>615520</v>
      </c>
      <c r="B102" s="66" t="s">
        <v>45</v>
      </c>
      <c r="C102" s="67"/>
      <c r="D102" s="67"/>
      <c r="E102" s="67">
        <v>0</v>
      </c>
      <c r="F102" s="67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/>
      <c r="Q102" s="68"/>
      <c r="R102" s="68"/>
      <c r="S102" s="69">
        <f t="shared" si="44"/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70">
        <f t="shared" si="50"/>
        <v>0</v>
      </c>
      <c r="Z102" s="68">
        <v>0</v>
      </c>
      <c r="AA102" s="124">
        <f t="shared" si="51"/>
        <v>0</v>
      </c>
      <c r="AB102" s="65"/>
      <c r="AC102" s="123">
        <f t="shared" si="42"/>
        <v>0</v>
      </c>
      <c r="AL102" s="20"/>
      <c r="AM102" s="20"/>
      <c r="AN102" s="20"/>
    </row>
    <row r="103" spans="1:40" x14ac:dyDescent="0.25">
      <c r="A103" s="16">
        <v>615600</v>
      </c>
      <c r="B103" s="66" t="s">
        <v>46</v>
      </c>
      <c r="C103" s="67">
        <v>135</v>
      </c>
      <c r="D103" s="67"/>
      <c r="E103" s="67">
        <v>0</v>
      </c>
      <c r="F103" s="67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374.4</v>
      </c>
      <c r="N103" s="68">
        <v>0</v>
      </c>
      <c r="O103" s="68">
        <v>0</v>
      </c>
      <c r="P103" s="68"/>
      <c r="Q103" s="68"/>
      <c r="R103" s="68"/>
      <c r="S103" s="69">
        <f t="shared" si="44"/>
        <v>374.4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70">
        <f t="shared" si="50"/>
        <v>374.4</v>
      </c>
      <c r="Z103" s="68">
        <v>0</v>
      </c>
      <c r="AA103" s="124">
        <f t="shared" si="51"/>
        <v>381.88799999999998</v>
      </c>
      <c r="AB103" s="65"/>
      <c r="AC103" s="123">
        <f t="shared" si="42"/>
        <v>374.4</v>
      </c>
    </row>
    <row r="104" spans="1:40" x14ac:dyDescent="0.25">
      <c r="A104" s="16">
        <v>615610</v>
      </c>
      <c r="B104" s="66" t="s">
        <v>47</v>
      </c>
      <c r="C104" s="67">
        <v>250.61</v>
      </c>
      <c r="D104" s="67"/>
      <c r="E104" s="67">
        <v>207.78</v>
      </c>
      <c r="F104" s="67">
        <v>210.71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/>
      <c r="Q104" s="68"/>
      <c r="R104" s="68"/>
      <c r="S104" s="69">
        <f t="shared" si="44"/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f>+Z104</f>
        <v>211.93559999999999</v>
      </c>
      <c r="Y104" s="70">
        <f t="shared" si="50"/>
        <v>211.93559999999999</v>
      </c>
      <c r="Z104" s="68">
        <v>211.93559999999999</v>
      </c>
      <c r="AA104" s="124">
        <f t="shared" si="51"/>
        <v>216.17431199999999</v>
      </c>
      <c r="AB104" s="65" t="s">
        <v>6171</v>
      </c>
      <c r="AC104" s="123">
        <f t="shared" si="42"/>
        <v>1.2255999999999858</v>
      </c>
    </row>
    <row r="105" spans="1:40" x14ac:dyDescent="0.25">
      <c r="A105" s="16">
        <v>615620</v>
      </c>
      <c r="B105" s="66" t="s">
        <v>48</v>
      </c>
      <c r="C105" s="67">
        <v>42.41</v>
      </c>
      <c r="D105" s="67">
        <v>18.5</v>
      </c>
      <c r="E105" s="67">
        <v>283.87</v>
      </c>
      <c r="F105" s="67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/>
      <c r="Q105" s="68"/>
      <c r="R105" s="68"/>
      <c r="S105" s="69">
        <f t="shared" si="44"/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f>+Z105</f>
        <v>295.338348</v>
      </c>
      <c r="Y105" s="70">
        <f t="shared" si="50"/>
        <v>295.338348</v>
      </c>
      <c r="Z105" s="68">
        <v>295.338348</v>
      </c>
      <c r="AA105" s="124">
        <f t="shared" si="51"/>
        <v>301.24511496000002</v>
      </c>
      <c r="AB105" s="65"/>
      <c r="AC105" s="123">
        <f t="shared" si="42"/>
        <v>295.338348</v>
      </c>
    </row>
    <row r="106" spans="1:40" x14ac:dyDescent="0.25">
      <c r="A106" s="16">
        <v>615630</v>
      </c>
      <c r="B106" s="66" t="s">
        <v>49</v>
      </c>
      <c r="C106" s="67">
        <v>1325.29</v>
      </c>
      <c r="D106" s="67">
        <f>2176.85-394.28</f>
        <v>1782.57</v>
      </c>
      <c r="E106" s="67">
        <v>1462.78</v>
      </c>
      <c r="F106" s="67">
        <v>796.34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580.84</v>
      </c>
      <c r="O106" s="68">
        <v>728.4</v>
      </c>
      <c r="P106" s="68"/>
      <c r="Q106" s="68"/>
      <c r="R106" s="68"/>
      <c r="S106" s="69">
        <f t="shared" si="44"/>
        <v>1309.24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70">
        <f t="shared" si="50"/>
        <v>1309.24</v>
      </c>
      <c r="Z106" s="68">
        <v>0</v>
      </c>
      <c r="AA106" s="124">
        <f t="shared" si="51"/>
        <v>1335.4248</v>
      </c>
      <c r="AB106" s="65"/>
      <c r="AC106" s="123">
        <f t="shared" si="42"/>
        <v>512.9</v>
      </c>
    </row>
    <row r="107" spans="1:40" x14ac:dyDescent="0.25">
      <c r="A107" s="16">
        <v>615660</v>
      </c>
      <c r="B107" s="72" t="s">
        <v>50</v>
      </c>
      <c r="C107" s="67"/>
      <c r="D107" s="67"/>
      <c r="E107" s="67">
        <v>0</v>
      </c>
      <c r="F107" s="67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/>
      <c r="Q107" s="68"/>
      <c r="R107" s="68"/>
      <c r="S107" s="69">
        <f t="shared" si="44"/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70">
        <f t="shared" si="50"/>
        <v>0</v>
      </c>
      <c r="Z107" s="68">
        <v>0</v>
      </c>
      <c r="AA107" s="124">
        <f t="shared" si="51"/>
        <v>0</v>
      </c>
      <c r="AB107" s="65"/>
      <c r="AC107" s="123">
        <f t="shared" si="42"/>
        <v>0</v>
      </c>
    </row>
    <row r="108" spans="1:40" x14ac:dyDescent="0.25">
      <c r="A108" s="16">
        <v>616100</v>
      </c>
      <c r="B108" s="66" t="s">
        <v>51</v>
      </c>
      <c r="C108" s="67">
        <v>466.22</v>
      </c>
      <c r="D108" s="67">
        <f>228.58-221.79</f>
        <v>6.7900000000000205</v>
      </c>
      <c r="E108" s="67">
        <v>731.71</v>
      </c>
      <c r="F108" s="67">
        <v>693.49</v>
      </c>
      <c r="G108" s="68">
        <v>0</v>
      </c>
      <c r="H108" s="68">
        <v>0</v>
      </c>
      <c r="I108" s="68">
        <v>715.86</v>
      </c>
      <c r="J108" s="68">
        <v>0</v>
      </c>
      <c r="K108" s="68">
        <v>15.29</v>
      </c>
      <c r="L108" s="68">
        <v>0</v>
      </c>
      <c r="M108" s="68">
        <v>0</v>
      </c>
      <c r="N108" s="68">
        <v>0</v>
      </c>
      <c r="O108" s="68">
        <v>0</v>
      </c>
      <c r="P108" s="68"/>
      <c r="Q108" s="68"/>
      <c r="R108" s="68"/>
      <c r="S108" s="69">
        <f t="shared" si="44"/>
        <v>731.15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70">
        <f t="shared" si="50"/>
        <v>731.15</v>
      </c>
      <c r="Z108" s="68">
        <v>711.98040000000003</v>
      </c>
      <c r="AA108" s="124">
        <f t="shared" si="51"/>
        <v>745.77300000000002</v>
      </c>
      <c r="AB108" s="65" t="s">
        <v>6171</v>
      </c>
      <c r="AC108" s="123">
        <f t="shared" si="42"/>
        <v>37.659999999999968</v>
      </c>
    </row>
    <row r="109" spans="1:40" x14ac:dyDescent="0.25">
      <c r="A109" s="16">
        <v>616300</v>
      </c>
      <c r="B109" s="66" t="s">
        <v>52</v>
      </c>
      <c r="C109" s="67"/>
      <c r="D109" s="67"/>
      <c r="E109" s="67">
        <v>130.27000000000001</v>
      </c>
      <c r="F109" s="67">
        <v>128.17000000000002</v>
      </c>
      <c r="G109" s="68">
        <v>0</v>
      </c>
      <c r="H109" s="68">
        <v>0</v>
      </c>
      <c r="I109" s="68">
        <v>289.33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/>
      <c r="Q109" s="68"/>
      <c r="R109" s="68"/>
      <c r="S109" s="69">
        <f t="shared" si="44"/>
        <v>289.33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70">
        <f t="shared" si="50"/>
        <v>289.33</v>
      </c>
      <c r="Z109" s="68">
        <v>129.22380000000001</v>
      </c>
      <c r="AA109" s="124">
        <f t="shared" si="51"/>
        <v>295.11660000000001</v>
      </c>
      <c r="AB109" s="65" t="s">
        <v>6171</v>
      </c>
      <c r="AC109" s="123">
        <f t="shared" si="42"/>
        <v>161.15999999999997</v>
      </c>
    </row>
    <row r="110" spans="1:40" x14ac:dyDescent="0.25">
      <c r="A110" s="16">
        <v>616500</v>
      </c>
      <c r="B110" s="66" t="s">
        <v>53</v>
      </c>
      <c r="C110" s="67"/>
      <c r="D110" s="67"/>
      <c r="E110" s="67"/>
      <c r="F110" s="67">
        <v>7.7199999999999989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/>
      <c r="Q110" s="68"/>
      <c r="R110" s="68"/>
      <c r="S110" s="69">
        <f t="shared" si="44"/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70">
        <f t="shared" si="50"/>
        <v>0</v>
      </c>
      <c r="Z110" s="68"/>
      <c r="AA110" s="124">
        <f t="shared" si="51"/>
        <v>0</v>
      </c>
      <c r="AB110" s="65"/>
      <c r="AC110" s="123">
        <f t="shared" si="42"/>
        <v>-7.7199999999999989</v>
      </c>
    </row>
    <row r="111" spans="1:40" x14ac:dyDescent="0.25">
      <c r="A111" s="16">
        <v>616600</v>
      </c>
      <c r="B111" s="66" t="s">
        <v>54</v>
      </c>
      <c r="C111" s="67"/>
      <c r="D111" s="67"/>
      <c r="E111" s="67">
        <v>0</v>
      </c>
      <c r="F111" s="67">
        <v>171.93</v>
      </c>
      <c r="G111" s="68">
        <v>151.62</v>
      </c>
      <c r="H111" s="68">
        <v>0</v>
      </c>
      <c r="I111" s="68">
        <v>41.14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/>
      <c r="Q111" s="68"/>
      <c r="R111" s="68"/>
      <c r="S111" s="69">
        <f t="shared" si="44"/>
        <v>192.76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70">
        <f t="shared" si="50"/>
        <v>192.76</v>
      </c>
      <c r="Z111" s="68">
        <v>175.36860000000001</v>
      </c>
      <c r="AA111" s="124">
        <f t="shared" si="51"/>
        <v>196.61519999999999</v>
      </c>
      <c r="AB111" s="65" t="s">
        <v>6171</v>
      </c>
      <c r="AC111" s="123">
        <f t="shared" si="42"/>
        <v>20.829999999999984</v>
      </c>
      <c r="AF111" s="20"/>
      <c r="AG111" s="22"/>
    </row>
    <row r="112" spans="1:40" x14ac:dyDescent="0.25">
      <c r="A112" s="16">
        <v>617000</v>
      </c>
      <c r="B112" s="66" t="s">
        <v>55</v>
      </c>
      <c r="C112" s="67"/>
      <c r="D112" s="67"/>
      <c r="E112" s="67"/>
      <c r="F112" s="67">
        <v>300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/>
      <c r="Q112" s="68"/>
      <c r="R112" s="68"/>
      <c r="S112" s="69">
        <f t="shared" si="44"/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70">
        <f t="shared" si="50"/>
        <v>0</v>
      </c>
      <c r="Z112" s="68">
        <v>306</v>
      </c>
      <c r="AA112" s="124">
        <f t="shared" si="51"/>
        <v>0</v>
      </c>
      <c r="AB112" s="65"/>
      <c r="AC112" s="123">
        <f t="shared" si="42"/>
        <v>-300</v>
      </c>
    </row>
    <row r="113" spans="1:29" x14ac:dyDescent="0.25">
      <c r="A113" s="16">
        <v>618300</v>
      </c>
      <c r="B113" s="66" t="s">
        <v>56</v>
      </c>
      <c r="C113" s="67">
        <v>192.52999999999997</v>
      </c>
      <c r="D113" s="67">
        <f>109.59-0.18</f>
        <v>109.41</v>
      </c>
      <c r="E113" s="67">
        <v>1.99</v>
      </c>
      <c r="F113" s="67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/>
      <c r="Q113" s="68"/>
      <c r="R113" s="68"/>
      <c r="S113" s="69">
        <f t="shared" si="44"/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70">
        <f t="shared" si="50"/>
        <v>0</v>
      </c>
      <c r="Z113" s="68">
        <v>0</v>
      </c>
      <c r="AA113" s="124">
        <f t="shared" si="51"/>
        <v>0</v>
      </c>
      <c r="AB113" s="65"/>
      <c r="AC113" s="123">
        <f t="shared" si="42"/>
        <v>0</v>
      </c>
    </row>
    <row r="114" spans="1:29" x14ac:dyDescent="0.25">
      <c r="A114" s="16">
        <v>618500</v>
      </c>
      <c r="B114" s="66" t="s">
        <v>57</v>
      </c>
      <c r="C114" s="67"/>
      <c r="D114" s="67"/>
      <c r="E114" s="67">
        <v>1667.34</v>
      </c>
      <c r="F114" s="67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/>
      <c r="Q114" s="68"/>
      <c r="R114" s="68"/>
      <c r="S114" s="69">
        <f t="shared" si="44"/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70">
        <f t="shared" si="50"/>
        <v>0</v>
      </c>
      <c r="Z114" s="68">
        <v>0</v>
      </c>
      <c r="AA114" s="124">
        <f t="shared" si="51"/>
        <v>0</v>
      </c>
      <c r="AB114" s="65"/>
      <c r="AC114" s="123">
        <f t="shared" si="42"/>
        <v>0</v>
      </c>
    </row>
    <row r="115" spans="1:29" x14ac:dyDescent="0.25">
      <c r="A115" s="16">
        <v>619000</v>
      </c>
      <c r="B115" s="72" t="s">
        <v>58</v>
      </c>
      <c r="C115" s="67">
        <v>-28.43</v>
      </c>
      <c r="D115" s="67">
        <f>28.43-58.59</f>
        <v>-30.160000000000004</v>
      </c>
      <c r="E115" s="67">
        <v>0</v>
      </c>
      <c r="F115" s="67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/>
      <c r="Q115" s="68"/>
      <c r="R115" s="68"/>
      <c r="S115" s="69">
        <f t="shared" si="44"/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70">
        <f t="shared" si="50"/>
        <v>0</v>
      </c>
      <c r="Z115" s="68">
        <v>0</v>
      </c>
      <c r="AA115" s="124">
        <f t="shared" si="51"/>
        <v>0</v>
      </c>
      <c r="AB115" s="65"/>
      <c r="AC115" s="123">
        <f t="shared" si="42"/>
        <v>0</v>
      </c>
    </row>
    <row r="116" spans="1:29" x14ac:dyDescent="0.25">
      <c r="A116" s="16">
        <v>621100</v>
      </c>
      <c r="B116" s="72" t="s">
        <v>59</v>
      </c>
      <c r="C116" s="67"/>
      <c r="D116" s="67">
        <v>10.8</v>
      </c>
      <c r="E116" s="67">
        <v>0</v>
      </c>
      <c r="F116" s="67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/>
      <c r="Q116" s="68"/>
      <c r="R116" s="68"/>
      <c r="S116" s="69">
        <f t="shared" si="44"/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  <c r="Y116" s="70">
        <f t="shared" si="50"/>
        <v>0</v>
      </c>
      <c r="Z116" s="68">
        <v>0</v>
      </c>
      <c r="AA116" s="124">
        <f t="shared" si="51"/>
        <v>0</v>
      </c>
      <c r="AB116" s="65"/>
      <c r="AC116" s="123">
        <f t="shared" si="42"/>
        <v>0</v>
      </c>
    </row>
    <row r="117" spans="1:29" x14ac:dyDescent="0.25">
      <c r="A117" s="16">
        <v>621400</v>
      </c>
      <c r="B117" s="66" t="s">
        <v>60</v>
      </c>
      <c r="C117" s="67">
        <v>35230.300000000003</v>
      </c>
      <c r="D117" s="67">
        <v>29527.08</v>
      </c>
      <c r="E117" s="67">
        <v>32493.72</v>
      </c>
      <c r="F117" s="67">
        <v>37415.910000000003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/>
      <c r="Q117" s="68"/>
      <c r="R117" s="68"/>
      <c r="S117" s="69">
        <f t="shared" si="44"/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125">
        <f>15322.8771428571+43555.9</f>
        <v>58878.7771428571</v>
      </c>
      <c r="Z117" s="68">
        <v>51355.0695676123</v>
      </c>
      <c r="AA117" s="135"/>
      <c r="AB117" s="65" t="s">
        <v>6175</v>
      </c>
      <c r="AC117" s="123">
        <f t="shared" si="42"/>
        <v>21462.867142857096</v>
      </c>
    </row>
    <row r="118" spans="1:29" x14ac:dyDescent="0.25">
      <c r="A118" s="16">
        <v>622610</v>
      </c>
      <c r="B118" s="66" t="s">
        <v>61</v>
      </c>
      <c r="C118" s="67">
        <v>2025.28</v>
      </c>
      <c r="D118" s="67">
        <f>4184.2-1913.33</f>
        <v>2270.87</v>
      </c>
      <c r="E118" s="67">
        <v>2191.4400000000005</v>
      </c>
      <c r="F118" s="67">
        <v>3903.2699999999995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2432.0700000000002</v>
      </c>
      <c r="N118" s="68">
        <v>0</v>
      </c>
      <c r="O118" s="68">
        <v>317.14</v>
      </c>
      <c r="P118" s="68"/>
      <c r="Q118" s="68"/>
      <c r="R118" s="68"/>
      <c r="S118" s="69">
        <f t="shared" si="44"/>
        <v>2749.21</v>
      </c>
      <c r="T118" s="68">
        <v>0</v>
      </c>
      <c r="U118" s="68">
        <v>0</v>
      </c>
      <c r="V118" s="68">
        <v>0</v>
      </c>
      <c r="W118" s="68">
        <v>0</v>
      </c>
      <c r="X118" s="68">
        <f>+Z118</f>
        <v>2224.0110600000003</v>
      </c>
      <c r="Y118" s="70">
        <f t="shared" si="50"/>
        <v>4973.2210599999999</v>
      </c>
      <c r="Z118" s="68">
        <v>2224.0110600000003</v>
      </c>
      <c r="AA118" s="124">
        <f t="shared" si="51"/>
        <v>5072.6854812000001</v>
      </c>
      <c r="AB118" s="65" t="s">
        <v>6176</v>
      </c>
      <c r="AC118" s="123">
        <f t="shared" si="42"/>
        <v>1069.9510600000003</v>
      </c>
    </row>
    <row r="119" spans="1:29" x14ac:dyDescent="0.25">
      <c r="A119" s="16">
        <v>622611</v>
      </c>
      <c r="B119" s="66" t="s">
        <v>62</v>
      </c>
      <c r="C119" s="67"/>
      <c r="D119" s="67"/>
      <c r="E119" s="67">
        <v>0</v>
      </c>
      <c r="F119" s="67">
        <v>720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/>
      <c r="Q119" s="68"/>
      <c r="R119" s="68"/>
      <c r="S119" s="69">
        <f t="shared" si="44"/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70">
        <f t="shared" si="50"/>
        <v>0</v>
      </c>
      <c r="Z119" s="68">
        <v>0</v>
      </c>
      <c r="AA119" s="124">
        <f t="shared" si="51"/>
        <v>0</v>
      </c>
      <c r="AB119" s="65"/>
      <c r="AC119" s="123">
        <f t="shared" si="42"/>
        <v>-720</v>
      </c>
    </row>
    <row r="120" spans="1:29" x14ac:dyDescent="0.25">
      <c r="A120" s="16">
        <v>622700</v>
      </c>
      <c r="B120" s="66" t="s">
        <v>63</v>
      </c>
      <c r="C120" s="67">
        <v>386.68</v>
      </c>
      <c r="D120" s="67"/>
      <c r="E120" s="67">
        <v>0</v>
      </c>
      <c r="F120" s="67">
        <v>0</v>
      </c>
      <c r="G120" s="68">
        <v>0</v>
      </c>
      <c r="H120" s="68">
        <v>0</v>
      </c>
      <c r="I120" s="68">
        <v>0</v>
      </c>
      <c r="J120" s="68">
        <v>35.17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/>
      <c r="Q120" s="68"/>
      <c r="R120" s="68"/>
      <c r="S120" s="69">
        <f t="shared" si="44"/>
        <v>35.17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70">
        <f t="shared" ref="Y120:Y137" si="54">SUM(S120:X120)</f>
        <v>35.17</v>
      </c>
      <c r="Z120" s="68">
        <v>0</v>
      </c>
      <c r="AA120" s="124">
        <f>+Y120*1.02</f>
        <v>35.873400000000004</v>
      </c>
      <c r="AB120" s="65"/>
      <c r="AC120" s="123">
        <f t="shared" si="42"/>
        <v>35.17</v>
      </c>
    </row>
    <row r="121" spans="1:29" x14ac:dyDescent="0.25">
      <c r="A121" s="16">
        <v>623100</v>
      </c>
      <c r="B121" s="66" t="s">
        <v>64</v>
      </c>
      <c r="C121" s="67"/>
      <c r="D121" s="67"/>
      <c r="E121" s="67">
        <v>0</v>
      </c>
      <c r="F121" s="67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/>
      <c r="Q121" s="68"/>
      <c r="R121" s="68"/>
      <c r="S121" s="69">
        <f t="shared" si="44"/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70">
        <f t="shared" si="54"/>
        <v>0</v>
      </c>
      <c r="Z121" s="68">
        <v>0</v>
      </c>
      <c r="AA121" s="124">
        <f t="shared" si="51"/>
        <v>0</v>
      </c>
      <c r="AB121" s="65"/>
      <c r="AC121" s="123">
        <f t="shared" si="42"/>
        <v>0</v>
      </c>
    </row>
    <row r="122" spans="1:29" x14ac:dyDescent="0.25">
      <c r="A122" s="16">
        <v>623400</v>
      </c>
      <c r="B122" s="66" t="s">
        <v>65</v>
      </c>
      <c r="C122" s="67">
        <v>0</v>
      </c>
      <c r="D122" s="67"/>
      <c r="E122" s="67">
        <v>0</v>
      </c>
      <c r="F122" s="67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/>
      <c r="Q122" s="68"/>
      <c r="R122" s="68"/>
      <c r="S122" s="69">
        <f t="shared" si="44"/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70">
        <f t="shared" si="54"/>
        <v>0</v>
      </c>
      <c r="Z122" s="68">
        <v>0</v>
      </c>
      <c r="AA122" s="124">
        <f t="shared" si="51"/>
        <v>0</v>
      </c>
      <c r="AB122" s="65"/>
      <c r="AC122" s="123">
        <f t="shared" si="42"/>
        <v>0</v>
      </c>
    </row>
    <row r="123" spans="1:29" x14ac:dyDescent="0.25">
      <c r="A123" s="16">
        <v>623600</v>
      </c>
      <c r="B123" s="66" t="s">
        <v>66</v>
      </c>
      <c r="C123" s="67">
        <v>0</v>
      </c>
      <c r="D123" s="67"/>
      <c r="E123" s="67">
        <v>223.33</v>
      </c>
      <c r="F123" s="67">
        <v>252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230.57</v>
      </c>
      <c r="O123" s="68">
        <v>0</v>
      </c>
      <c r="P123" s="68"/>
      <c r="Q123" s="68"/>
      <c r="R123" s="68"/>
      <c r="S123" s="69">
        <f t="shared" si="44"/>
        <v>230.57</v>
      </c>
      <c r="T123" s="68">
        <v>0</v>
      </c>
      <c r="U123" s="68">
        <v>0</v>
      </c>
      <c r="V123" s="68">
        <v>0</v>
      </c>
      <c r="W123" s="68">
        <v>0</v>
      </c>
      <c r="X123" s="68">
        <f>+Z123</f>
        <v>257.04000000000002</v>
      </c>
      <c r="Y123" s="70">
        <f t="shared" si="54"/>
        <v>487.61</v>
      </c>
      <c r="Z123" s="68">
        <v>257.04000000000002</v>
      </c>
      <c r="AA123" s="124">
        <f t="shared" si="51"/>
        <v>497.36220000000003</v>
      </c>
      <c r="AB123" s="65" t="s">
        <v>6177</v>
      </c>
      <c r="AC123" s="123">
        <f t="shared" si="42"/>
        <v>235.61</v>
      </c>
    </row>
    <row r="124" spans="1:29" x14ac:dyDescent="0.25">
      <c r="A124" s="16">
        <v>623700</v>
      </c>
      <c r="B124" s="66" t="s">
        <v>67</v>
      </c>
      <c r="C124" s="67"/>
      <c r="D124" s="67"/>
      <c r="E124" s="67">
        <v>15.72</v>
      </c>
      <c r="F124" s="67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/>
      <c r="Q124" s="68"/>
      <c r="R124" s="68"/>
      <c r="S124" s="69">
        <f t="shared" si="44"/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70">
        <f t="shared" si="54"/>
        <v>0</v>
      </c>
      <c r="Z124" s="68">
        <v>16.034400000000002</v>
      </c>
      <c r="AA124" s="124">
        <f t="shared" si="51"/>
        <v>0</v>
      </c>
      <c r="AB124" s="65"/>
      <c r="AC124" s="123">
        <f t="shared" si="42"/>
        <v>0</v>
      </c>
    </row>
    <row r="125" spans="1:29" x14ac:dyDescent="0.25">
      <c r="A125" s="16">
        <v>623800</v>
      </c>
      <c r="B125" s="72" t="s">
        <v>68</v>
      </c>
      <c r="C125" s="67">
        <v>0</v>
      </c>
      <c r="D125" s="67"/>
      <c r="E125" s="67">
        <v>0</v>
      </c>
      <c r="F125" s="67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/>
      <c r="Q125" s="68"/>
      <c r="R125" s="68"/>
      <c r="S125" s="69">
        <f t="shared" ref="S125:S137" si="55">SUM(G125:R125)</f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70">
        <f t="shared" si="54"/>
        <v>0</v>
      </c>
      <c r="Z125" s="68">
        <v>0</v>
      </c>
      <c r="AA125" s="124">
        <f t="shared" si="51"/>
        <v>0</v>
      </c>
      <c r="AB125" s="65"/>
      <c r="AC125" s="123">
        <f t="shared" ref="AC125:AC188" si="56">+Y125-F125</f>
        <v>0</v>
      </c>
    </row>
    <row r="126" spans="1:29" x14ac:dyDescent="0.25">
      <c r="A126" s="16">
        <v>625110</v>
      </c>
      <c r="B126" s="66" t="s">
        <v>69</v>
      </c>
      <c r="C126" s="67">
        <v>1301.08</v>
      </c>
      <c r="D126" s="67">
        <f>2719.44-19.74</f>
        <v>2699.7000000000003</v>
      </c>
      <c r="E126" s="67">
        <v>2481.85</v>
      </c>
      <c r="F126" s="67">
        <v>1063.05</v>
      </c>
      <c r="G126" s="68">
        <v>37.549999999999997</v>
      </c>
      <c r="H126" s="68">
        <v>9.73</v>
      </c>
      <c r="I126" s="68">
        <v>54.13</v>
      </c>
      <c r="J126" s="68">
        <v>424.49</v>
      </c>
      <c r="K126" s="68">
        <v>95.7</v>
      </c>
      <c r="L126" s="68">
        <v>1.82</v>
      </c>
      <c r="M126" s="68">
        <v>519.54</v>
      </c>
      <c r="N126" s="68">
        <v>399.56</v>
      </c>
      <c r="O126" s="68">
        <v>172.52</v>
      </c>
      <c r="P126" s="68"/>
      <c r="Q126" s="68"/>
      <c r="R126" s="68"/>
      <c r="S126" s="69">
        <f t="shared" si="55"/>
        <v>1715.04</v>
      </c>
      <c r="T126" s="68">
        <f>+$S126/MONTH($AC$2)</f>
        <v>190.56</v>
      </c>
      <c r="U126" s="68">
        <f>+$S126/MONTH($AC$2)</f>
        <v>190.56</v>
      </c>
      <c r="V126" s="68">
        <f>+$S126/MONTH($AC$2)</f>
        <v>190.56</v>
      </c>
      <c r="W126" s="68">
        <f>+$S126/MONTH($AC$2)</f>
        <v>190.56</v>
      </c>
      <c r="X126" s="68">
        <f>+$S126/MONTH($AC$2)</f>
        <v>190.56</v>
      </c>
      <c r="Y126" s="70">
        <f t="shared" si="54"/>
        <v>2667.8399999999997</v>
      </c>
      <c r="Z126" s="68">
        <v>621.04230000000007</v>
      </c>
      <c r="AA126" s="124">
        <f t="shared" si="51"/>
        <v>2721.1967999999997</v>
      </c>
      <c r="AB126" s="65"/>
      <c r="AC126" s="123">
        <f t="shared" si="56"/>
        <v>1604.7899999999997</v>
      </c>
    </row>
    <row r="127" spans="1:29" x14ac:dyDescent="0.25">
      <c r="A127" s="16">
        <v>625120</v>
      </c>
      <c r="B127" s="66" t="s">
        <v>70</v>
      </c>
      <c r="C127" s="67">
        <v>0</v>
      </c>
      <c r="D127" s="67"/>
      <c r="E127" s="67">
        <v>112.78</v>
      </c>
      <c r="F127" s="67">
        <v>163.32</v>
      </c>
      <c r="G127" s="68">
        <v>0</v>
      </c>
      <c r="H127" s="68">
        <v>0</v>
      </c>
      <c r="I127" s="68">
        <v>0</v>
      </c>
      <c r="J127" s="68">
        <v>285.61</v>
      </c>
      <c r="K127" s="68">
        <v>0</v>
      </c>
      <c r="L127" s="68">
        <v>0</v>
      </c>
      <c r="M127" s="68">
        <v>307.72000000000003</v>
      </c>
      <c r="N127" s="68">
        <v>0</v>
      </c>
      <c r="O127" s="68">
        <v>27.56</v>
      </c>
      <c r="P127" s="68"/>
      <c r="Q127" s="68"/>
      <c r="R127" s="68"/>
      <c r="S127" s="69">
        <f t="shared" si="55"/>
        <v>620.89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70">
        <f t="shared" si="54"/>
        <v>620.89</v>
      </c>
      <c r="Z127" s="68">
        <v>50.272128000000002</v>
      </c>
      <c r="AA127" s="124">
        <f t="shared" si="51"/>
        <v>633.30780000000004</v>
      </c>
      <c r="AB127" s="65"/>
      <c r="AC127" s="123">
        <f t="shared" si="56"/>
        <v>457.57</v>
      </c>
    </row>
    <row r="128" spans="1:29" x14ac:dyDescent="0.25">
      <c r="A128" s="16">
        <v>625200</v>
      </c>
      <c r="B128" s="66" t="s">
        <v>71</v>
      </c>
      <c r="C128" s="67"/>
      <c r="D128" s="67"/>
      <c r="E128" s="67">
        <v>0</v>
      </c>
      <c r="F128" s="67">
        <v>62.71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483.08</v>
      </c>
      <c r="M128" s="68">
        <v>0</v>
      </c>
      <c r="N128" s="68">
        <v>0</v>
      </c>
      <c r="O128" s="68">
        <v>0</v>
      </c>
      <c r="P128" s="68"/>
      <c r="Q128" s="68"/>
      <c r="R128" s="68"/>
      <c r="S128" s="69">
        <f t="shared" si="55"/>
        <v>483.08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70">
        <f t="shared" si="54"/>
        <v>483.08</v>
      </c>
      <c r="Z128" s="68">
        <v>0</v>
      </c>
      <c r="AA128" s="124">
        <f t="shared" si="51"/>
        <v>492.74160000000001</v>
      </c>
      <c r="AB128" s="65"/>
      <c r="AC128" s="123">
        <f t="shared" si="56"/>
        <v>420.37</v>
      </c>
    </row>
    <row r="129" spans="1:37" x14ac:dyDescent="0.25">
      <c r="A129" s="16">
        <v>625600</v>
      </c>
      <c r="B129" s="66" t="s">
        <v>72</v>
      </c>
      <c r="C129" s="67"/>
      <c r="D129" s="67"/>
      <c r="E129" s="67">
        <v>0</v>
      </c>
      <c r="F129" s="67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/>
      <c r="Q129" s="68"/>
      <c r="R129" s="68"/>
      <c r="S129" s="69">
        <f t="shared" si="55"/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70">
        <f t="shared" si="54"/>
        <v>0</v>
      </c>
      <c r="Z129" s="68">
        <v>0</v>
      </c>
      <c r="AA129" s="124">
        <f t="shared" si="51"/>
        <v>0</v>
      </c>
      <c r="AB129" s="65"/>
      <c r="AC129" s="123">
        <f t="shared" si="56"/>
        <v>0</v>
      </c>
    </row>
    <row r="130" spans="1:37" x14ac:dyDescent="0.25">
      <c r="A130" s="16">
        <v>625700</v>
      </c>
      <c r="B130" s="66" t="s">
        <v>73</v>
      </c>
      <c r="C130" s="67">
        <v>60.48</v>
      </c>
      <c r="D130" s="67"/>
      <c r="E130" s="67">
        <v>522.16999999999996</v>
      </c>
      <c r="F130" s="67">
        <v>874.87</v>
      </c>
      <c r="G130" s="68">
        <v>22.46</v>
      </c>
      <c r="H130" s="68">
        <v>14.3</v>
      </c>
      <c r="I130" s="68">
        <v>39.32</v>
      </c>
      <c r="J130" s="68">
        <v>0</v>
      </c>
      <c r="K130" s="68">
        <v>83.86</v>
      </c>
      <c r="L130" s="68">
        <v>51.43</v>
      </c>
      <c r="M130" s="68">
        <v>24.11</v>
      </c>
      <c r="N130" s="68">
        <v>0</v>
      </c>
      <c r="O130" s="68">
        <v>83.87</v>
      </c>
      <c r="P130" s="68"/>
      <c r="Q130" s="68"/>
      <c r="R130" s="68"/>
      <c r="S130" s="69">
        <f t="shared" si="55"/>
        <v>319.35000000000002</v>
      </c>
      <c r="T130" s="68">
        <f t="shared" ref="T130:X131" si="57">+$S130/MONTH($AC$2)</f>
        <v>35.483333333333334</v>
      </c>
      <c r="U130" s="68">
        <f t="shared" si="57"/>
        <v>35.483333333333334</v>
      </c>
      <c r="V130" s="68">
        <f t="shared" si="57"/>
        <v>35.483333333333334</v>
      </c>
      <c r="W130" s="68">
        <f t="shared" si="57"/>
        <v>35.483333333333334</v>
      </c>
      <c r="X130" s="68">
        <f t="shared" si="57"/>
        <v>35.483333333333334</v>
      </c>
      <c r="Y130" s="70">
        <f t="shared" si="54"/>
        <v>496.76666666666677</v>
      </c>
      <c r="Z130" s="68">
        <v>743.59529999999995</v>
      </c>
      <c r="AA130" s="124">
        <f t="shared" si="51"/>
        <v>506.70200000000011</v>
      </c>
      <c r="AB130" s="65"/>
      <c r="AC130" s="123">
        <f t="shared" si="56"/>
        <v>-378.10333333333324</v>
      </c>
    </row>
    <row r="131" spans="1:37" x14ac:dyDescent="0.25">
      <c r="A131" s="16">
        <v>626100</v>
      </c>
      <c r="B131" s="66" t="s">
        <v>74</v>
      </c>
      <c r="C131" s="67">
        <v>255.14</v>
      </c>
      <c r="D131" s="67">
        <f>397.71-41.8</f>
        <v>355.90999999999997</v>
      </c>
      <c r="E131" s="67">
        <v>881.54</v>
      </c>
      <c r="F131" s="67">
        <v>610.31999999999994</v>
      </c>
      <c r="G131" s="68">
        <v>0</v>
      </c>
      <c r="H131" s="68">
        <v>67.2</v>
      </c>
      <c r="I131" s="68">
        <v>8.65</v>
      </c>
      <c r="J131" s="68">
        <v>67.2</v>
      </c>
      <c r="K131" s="68">
        <v>0</v>
      </c>
      <c r="L131" s="68">
        <v>0</v>
      </c>
      <c r="M131" s="68">
        <v>167.05</v>
      </c>
      <c r="N131" s="68">
        <v>0</v>
      </c>
      <c r="O131" s="68">
        <v>91.2</v>
      </c>
      <c r="P131" s="68"/>
      <c r="Q131" s="68"/>
      <c r="R131" s="68"/>
      <c r="S131" s="69">
        <f t="shared" si="55"/>
        <v>401.3</v>
      </c>
      <c r="T131" s="68">
        <f t="shared" si="57"/>
        <v>44.588888888888889</v>
      </c>
      <c r="U131" s="68">
        <f t="shared" si="57"/>
        <v>44.588888888888889</v>
      </c>
      <c r="V131" s="68">
        <f t="shared" si="57"/>
        <v>44.588888888888889</v>
      </c>
      <c r="W131" s="68">
        <f t="shared" si="57"/>
        <v>44.588888888888889</v>
      </c>
      <c r="X131" s="68">
        <f t="shared" si="57"/>
        <v>44.588888888888889</v>
      </c>
      <c r="Y131" s="70">
        <f t="shared" si="54"/>
        <v>624.24444444444441</v>
      </c>
      <c r="Z131" s="68">
        <v>750.90870000000007</v>
      </c>
      <c r="AA131" s="124">
        <f t="shared" si="51"/>
        <v>636.72933333333333</v>
      </c>
      <c r="AB131" s="65"/>
      <c r="AC131" s="123">
        <f t="shared" si="56"/>
        <v>13.924444444444475</v>
      </c>
    </row>
    <row r="132" spans="1:37" x14ac:dyDescent="0.25">
      <c r="A132" s="16">
        <v>626200</v>
      </c>
      <c r="B132" s="66" t="s">
        <v>75</v>
      </c>
      <c r="C132" s="67">
        <v>3271.73</v>
      </c>
      <c r="D132" s="67">
        <f>4387.95-352.96</f>
        <v>4034.99</v>
      </c>
      <c r="E132" s="67">
        <v>3813.1</v>
      </c>
      <c r="F132" s="67">
        <v>4075.6099999999997</v>
      </c>
      <c r="G132" s="68">
        <v>0</v>
      </c>
      <c r="H132" s="68">
        <v>936.77</v>
      </c>
      <c r="I132" s="68">
        <v>0</v>
      </c>
      <c r="J132" s="68">
        <v>855.94</v>
      </c>
      <c r="K132" s="68">
        <v>0</v>
      </c>
      <c r="L132" s="68">
        <v>762.06</v>
      </c>
      <c r="M132" s="68">
        <v>0</v>
      </c>
      <c r="N132" s="68">
        <v>751.11</v>
      </c>
      <c r="O132" s="68">
        <v>0</v>
      </c>
      <c r="P132" s="68"/>
      <c r="Q132" s="68"/>
      <c r="R132" s="68"/>
      <c r="S132" s="69">
        <f t="shared" si="55"/>
        <v>3305.88</v>
      </c>
      <c r="T132" s="68">
        <f>+L132</f>
        <v>762.06</v>
      </c>
      <c r="U132" s="68"/>
      <c r="V132" s="68">
        <f>+L132</f>
        <v>762.06</v>
      </c>
      <c r="W132" s="68"/>
      <c r="X132" s="68">
        <f>+L132</f>
        <v>762.06</v>
      </c>
      <c r="Y132" s="70">
        <f t="shared" si="54"/>
        <v>5592.0599999999995</v>
      </c>
      <c r="Z132" s="68">
        <v>4022.5535999999997</v>
      </c>
      <c r="AA132" s="124">
        <f t="shared" si="51"/>
        <v>5703.9011999999993</v>
      </c>
      <c r="AB132" s="65"/>
      <c r="AC132" s="123">
        <f t="shared" si="56"/>
        <v>1516.4499999999998</v>
      </c>
    </row>
    <row r="133" spans="1:37" x14ac:dyDescent="0.25">
      <c r="A133" s="16">
        <v>627100</v>
      </c>
      <c r="B133" s="66" t="s">
        <v>76</v>
      </c>
      <c r="C133" s="67"/>
      <c r="D133" s="67"/>
      <c r="E133" s="67">
        <v>0</v>
      </c>
      <c r="F133" s="67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/>
      <c r="Q133" s="68"/>
      <c r="R133" s="68"/>
      <c r="S133" s="69">
        <f t="shared" si="55"/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  <c r="Y133" s="70">
        <f t="shared" si="54"/>
        <v>0</v>
      </c>
      <c r="Z133" s="68">
        <v>0</v>
      </c>
      <c r="AA133" s="124">
        <f t="shared" si="51"/>
        <v>0</v>
      </c>
      <c r="AB133" s="65"/>
      <c r="AC133" s="123">
        <f t="shared" si="56"/>
        <v>0</v>
      </c>
    </row>
    <row r="134" spans="1:37" x14ac:dyDescent="0.25">
      <c r="A134" s="16">
        <v>627810</v>
      </c>
      <c r="B134" s="66" t="s">
        <v>77</v>
      </c>
      <c r="C134" s="67">
        <v>44.01</v>
      </c>
      <c r="D134" s="67">
        <f>25.99-2.79</f>
        <v>23.2</v>
      </c>
      <c r="E134" s="67">
        <v>154.5</v>
      </c>
      <c r="F134" s="67">
        <v>126.11</v>
      </c>
      <c r="G134" s="68">
        <v>0</v>
      </c>
      <c r="H134" s="68">
        <v>6.53</v>
      </c>
      <c r="I134" s="68">
        <v>8.0500000000000007</v>
      </c>
      <c r="J134" s="68">
        <v>8</v>
      </c>
      <c r="K134" s="68">
        <v>0</v>
      </c>
      <c r="L134" s="68">
        <v>5</v>
      </c>
      <c r="M134" s="68">
        <v>5</v>
      </c>
      <c r="N134" s="68">
        <v>5</v>
      </c>
      <c r="O134" s="68">
        <v>221</v>
      </c>
      <c r="P134" s="68"/>
      <c r="Q134" s="68"/>
      <c r="R134" s="68"/>
      <c r="S134" s="69">
        <f t="shared" si="55"/>
        <v>258.58</v>
      </c>
      <c r="T134" s="68">
        <f t="shared" ref="T134:X135" si="58">+$S134/MONTH($AC$2)</f>
        <v>28.731111111111108</v>
      </c>
      <c r="U134" s="68">
        <f t="shared" si="58"/>
        <v>28.731111111111108</v>
      </c>
      <c r="V134" s="68">
        <f t="shared" si="58"/>
        <v>28.731111111111108</v>
      </c>
      <c r="W134" s="68">
        <f t="shared" si="58"/>
        <v>28.731111111111108</v>
      </c>
      <c r="X134" s="68">
        <f t="shared" si="58"/>
        <v>28.731111111111108</v>
      </c>
      <c r="Y134" s="70">
        <f t="shared" si="54"/>
        <v>402.23555555555544</v>
      </c>
      <c r="Z134" s="68">
        <v>211.12837200000001</v>
      </c>
      <c r="AA134" s="124">
        <f t="shared" si="51"/>
        <v>410.28026666666653</v>
      </c>
      <c r="AB134" s="65"/>
      <c r="AC134" s="123">
        <f t="shared" si="56"/>
        <v>276.12555555555542</v>
      </c>
    </row>
    <row r="135" spans="1:37" x14ac:dyDescent="0.25">
      <c r="A135" s="16">
        <v>627830</v>
      </c>
      <c r="B135" s="66" t="s">
        <v>78</v>
      </c>
      <c r="C135" s="67">
        <v>245.07</v>
      </c>
      <c r="D135" s="67">
        <f>307.26-20.23</f>
        <v>287.02999999999997</v>
      </c>
      <c r="E135" s="67">
        <v>346.93</v>
      </c>
      <c r="F135" s="67">
        <v>516.21</v>
      </c>
      <c r="G135" s="68">
        <v>52.15</v>
      </c>
      <c r="H135" s="68">
        <v>67.19</v>
      </c>
      <c r="I135" s="68">
        <v>70.349999999999994</v>
      </c>
      <c r="J135" s="68">
        <v>52.13</v>
      </c>
      <c r="K135" s="68">
        <v>54.46</v>
      </c>
      <c r="L135" s="68">
        <v>65.14</v>
      </c>
      <c r="M135" s="68">
        <v>45.51</v>
      </c>
      <c r="N135" s="68">
        <v>33.049999999999997</v>
      </c>
      <c r="O135" s="68">
        <v>30.56</v>
      </c>
      <c r="P135" s="68"/>
      <c r="Q135" s="68"/>
      <c r="R135" s="68"/>
      <c r="S135" s="69">
        <f t="shared" si="55"/>
        <v>470.53999999999996</v>
      </c>
      <c r="T135" s="68">
        <f t="shared" si="58"/>
        <v>52.282222222222217</v>
      </c>
      <c r="U135" s="68">
        <f t="shared" si="58"/>
        <v>52.282222222222217</v>
      </c>
      <c r="V135" s="68">
        <f t="shared" si="58"/>
        <v>52.282222222222217</v>
      </c>
      <c r="W135" s="68">
        <f t="shared" si="58"/>
        <v>52.282222222222217</v>
      </c>
      <c r="X135" s="68">
        <f t="shared" si="58"/>
        <v>52.282222222222217</v>
      </c>
      <c r="Y135" s="70">
        <f t="shared" si="54"/>
        <v>731.95111111111112</v>
      </c>
      <c r="Z135" s="68">
        <v>475.34039999999999</v>
      </c>
      <c r="AA135" s="124">
        <f t="shared" si="51"/>
        <v>746.59013333333337</v>
      </c>
      <c r="AB135" s="65"/>
      <c r="AC135" s="123">
        <f t="shared" si="56"/>
        <v>215.74111111111108</v>
      </c>
    </row>
    <row r="136" spans="1:37" x14ac:dyDescent="0.25">
      <c r="A136" s="16">
        <v>627850</v>
      </c>
      <c r="B136" s="66" t="s">
        <v>79</v>
      </c>
      <c r="C136" s="67">
        <v>0</v>
      </c>
      <c r="D136" s="67"/>
      <c r="E136" s="67">
        <v>0</v>
      </c>
      <c r="F136" s="67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/>
      <c r="Q136" s="68"/>
      <c r="R136" s="68"/>
      <c r="S136" s="69">
        <f t="shared" si="55"/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  <c r="Y136" s="70">
        <f t="shared" si="54"/>
        <v>0</v>
      </c>
      <c r="Z136" s="68">
        <v>0</v>
      </c>
      <c r="AA136" s="124">
        <f t="shared" si="51"/>
        <v>0</v>
      </c>
      <c r="AB136" s="65"/>
      <c r="AC136" s="123">
        <f t="shared" si="56"/>
        <v>0</v>
      </c>
    </row>
    <row r="137" spans="1:37" x14ac:dyDescent="0.25">
      <c r="A137" s="16">
        <v>628400</v>
      </c>
      <c r="B137" s="136" t="s">
        <v>80</v>
      </c>
      <c r="C137" s="73">
        <v>0</v>
      </c>
      <c r="D137" s="73"/>
      <c r="E137" s="67">
        <v>0</v>
      </c>
      <c r="F137" s="67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50</v>
      </c>
      <c r="N137" s="68">
        <v>0</v>
      </c>
      <c r="O137" s="68">
        <v>0</v>
      </c>
      <c r="P137" s="68"/>
      <c r="Q137" s="68"/>
      <c r="R137" s="68"/>
      <c r="S137" s="69">
        <f t="shared" si="55"/>
        <v>50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70">
        <f t="shared" si="54"/>
        <v>50</v>
      </c>
      <c r="Z137" s="68">
        <v>0</v>
      </c>
      <c r="AA137" s="124">
        <f t="shared" si="51"/>
        <v>51</v>
      </c>
      <c r="AB137" s="65"/>
      <c r="AC137" s="123">
        <f t="shared" si="56"/>
        <v>50</v>
      </c>
    </row>
    <row r="138" spans="1:37" s="49" customFormat="1" x14ac:dyDescent="0.25">
      <c r="A138" s="34"/>
      <c r="B138" s="137" t="s">
        <v>81</v>
      </c>
      <c r="C138" s="79">
        <f t="shared" ref="C138:D138" si="59">SUM(C139:C148)</f>
        <v>36845.489999999991</v>
      </c>
      <c r="D138" s="79">
        <f t="shared" si="59"/>
        <v>42333.2</v>
      </c>
      <c r="E138" s="79">
        <f t="shared" ref="E138:AA138" si="60">SUM(E139:E148)</f>
        <v>55510.58</v>
      </c>
      <c r="F138" s="79">
        <f t="shared" si="60"/>
        <v>64469.100000000006</v>
      </c>
      <c r="G138" s="80">
        <f t="shared" si="60"/>
        <v>0</v>
      </c>
      <c r="H138" s="80">
        <f t="shared" si="60"/>
        <v>5380.93</v>
      </c>
      <c r="I138" s="80">
        <f t="shared" si="60"/>
        <v>6072.91</v>
      </c>
      <c r="J138" s="80">
        <f t="shared" si="60"/>
        <v>4358.6000000000004</v>
      </c>
      <c r="K138" s="80">
        <f t="shared" si="60"/>
        <v>5463.75</v>
      </c>
      <c r="L138" s="80">
        <f t="shared" si="60"/>
        <v>8616.7099999999991</v>
      </c>
      <c r="M138" s="80">
        <f t="shared" si="60"/>
        <v>6185.09</v>
      </c>
      <c r="N138" s="80">
        <f t="shared" si="60"/>
        <v>0</v>
      </c>
      <c r="O138" s="80">
        <f t="shared" si="60"/>
        <v>10331.1</v>
      </c>
      <c r="P138" s="80">
        <f t="shared" si="60"/>
        <v>0</v>
      </c>
      <c r="Q138" s="80">
        <f t="shared" si="60"/>
        <v>0</v>
      </c>
      <c r="R138" s="80">
        <f t="shared" si="60"/>
        <v>0</v>
      </c>
      <c r="S138" s="81">
        <f t="shared" si="60"/>
        <v>46409.09</v>
      </c>
      <c r="T138" s="80">
        <f t="shared" si="60"/>
        <v>0</v>
      </c>
      <c r="U138" s="80">
        <f t="shared" si="60"/>
        <v>0</v>
      </c>
      <c r="V138" s="80">
        <f t="shared" si="60"/>
        <v>0</v>
      </c>
      <c r="W138" s="80">
        <f t="shared" si="60"/>
        <v>0</v>
      </c>
      <c r="X138" s="80">
        <f t="shared" si="60"/>
        <v>0</v>
      </c>
      <c r="Y138" s="82">
        <f t="shared" si="60"/>
        <v>60452.881045670161</v>
      </c>
      <c r="Z138" s="80">
        <f t="shared" si="60"/>
        <v>71048.94096232795</v>
      </c>
      <c r="AA138" s="129">
        <f t="shared" si="60"/>
        <v>0</v>
      </c>
      <c r="AB138" s="65"/>
      <c r="AC138" s="123">
        <f t="shared" si="56"/>
        <v>-4016.2189543298446</v>
      </c>
      <c r="AD138" s="46"/>
      <c r="AE138" s="47"/>
      <c r="AF138" s="48"/>
      <c r="AG138" s="46"/>
      <c r="AH138" s="46"/>
      <c r="AI138" s="46"/>
      <c r="AJ138" s="46"/>
      <c r="AK138" s="46"/>
    </row>
    <row r="139" spans="1:37" x14ac:dyDescent="0.25">
      <c r="A139" s="16">
        <v>631100</v>
      </c>
      <c r="B139" s="66" t="s">
        <v>82</v>
      </c>
      <c r="C139" s="67">
        <v>30896.010000000002</v>
      </c>
      <c r="D139" s="67">
        <f>37349.81-1883</f>
        <v>35466.81</v>
      </c>
      <c r="E139" s="67">
        <v>46414.11</v>
      </c>
      <c r="F139" s="67">
        <v>50401.840000000004</v>
      </c>
      <c r="G139" s="68">
        <v>0</v>
      </c>
      <c r="H139" s="68">
        <v>5380.93</v>
      </c>
      <c r="I139" s="68">
        <v>6072.91</v>
      </c>
      <c r="J139" s="68">
        <v>4358.6000000000004</v>
      </c>
      <c r="K139" s="68">
        <v>5463.75</v>
      </c>
      <c r="L139" s="68">
        <v>4877.37</v>
      </c>
      <c r="M139" s="68">
        <v>6185.09</v>
      </c>
      <c r="N139" s="68">
        <v>0</v>
      </c>
      <c r="O139" s="68">
        <v>10331.1</v>
      </c>
      <c r="P139" s="68"/>
      <c r="Q139" s="68"/>
      <c r="R139" s="68"/>
      <c r="S139" s="69">
        <f t="shared" ref="S139:S148" si="61">SUM(G139:R139)</f>
        <v>42669.75</v>
      </c>
      <c r="T139" s="68">
        <f t="shared" ref="T139:W139" si="62">+$S$139/$S$150*T150</f>
        <v>0</v>
      </c>
      <c r="U139" s="68">
        <f t="shared" si="62"/>
        <v>0</v>
      </c>
      <c r="V139" s="68">
        <f t="shared" si="62"/>
        <v>0</v>
      </c>
      <c r="W139" s="68">
        <f t="shared" si="62"/>
        <v>0</v>
      </c>
      <c r="X139" s="68">
        <f>+$S$139/$S$150*X150</f>
        <v>0</v>
      </c>
      <c r="Y139" s="70">
        <f>+$F$139/($F$150+$F$151)*(Y$150+Y$151)</f>
        <v>50456.307478454131</v>
      </c>
      <c r="Z139" s="68">
        <v>57833.37703569849</v>
      </c>
      <c r="AA139" s="124">
        <f>+F139/$F$150*$AA$150</f>
        <v>0</v>
      </c>
      <c r="AB139" s="65"/>
      <c r="AC139" s="123">
        <f t="shared" si="56"/>
        <v>54.467478454127559</v>
      </c>
    </row>
    <row r="140" spans="1:37" x14ac:dyDescent="0.25">
      <c r="A140" s="16">
        <v>631200</v>
      </c>
      <c r="B140" s="66" t="s">
        <v>83</v>
      </c>
      <c r="C140" s="67">
        <v>1991.4099999999999</v>
      </c>
      <c r="D140" s="67">
        <v>2197.4</v>
      </c>
      <c r="E140" s="67">
        <v>2827.75</v>
      </c>
      <c r="F140" s="67">
        <v>3712.4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/>
      <c r="Q140" s="68"/>
      <c r="R140" s="68"/>
      <c r="S140" s="69">
        <f t="shared" si="61"/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70">
        <f>+Z140</f>
        <v>3523.4615489276084</v>
      </c>
      <c r="Z140" s="68">
        <v>3523.4615489276084</v>
      </c>
      <c r="AA140" s="124">
        <f>+F140/$F$150*$AA$150</f>
        <v>0</v>
      </c>
      <c r="AB140" s="65"/>
      <c r="AC140" s="123">
        <f t="shared" si="56"/>
        <v>-188.93845107239167</v>
      </c>
    </row>
    <row r="141" spans="1:37" x14ac:dyDescent="0.25">
      <c r="A141" s="16">
        <v>631810</v>
      </c>
      <c r="B141" s="66" t="s">
        <v>84</v>
      </c>
      <c r="C141" s="67">
        <v>639.95000000000005</v>
      </c>
      <c r="D141" s="67">
        <f>1998.8-2071.13</f>
        <v>-72.330000000000155</v>
      </c>
      <c r="E141" s="67">
        <v>728.44000000000028</v>
      </c>
      <c r="F141" s="67">
        <v>285.2199999999998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/>
      <c r="Q141" s="68"/>
      <c r="R141" s="68"/>
      <c r="S141" s="69">
        <f t="shared" si="61"/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70">
        <f>+Z141</f>
        <v>402.44974508761186</v>
      </c>
      <c r="Z141" s="68">
        <v>402.44974508761186</v>
      </c>
      <c r="AA141" s="124">
        <f t="shared" ref="AA141:AA148" si="63">+F141/$F$150*$AA$150</f>
        <v>0</v>
      </c>
      <c r="AB141" s="65"/>
      <c r="AC141" s="123">
        <f t="shared" si="56"/>
        <v>117.22974508761206</v>
      </c>
    </row>
    <row r="142" spans="1:37" x14ac:dyDescent="0.25">
      <c r="A142" s="16">
        <v>631886</v>
      </c>
      <c r="B142" s="72" t="s">
        <v>85</v>
      </c>
      <c r="C142" s="67">
        <v>-2026.69</v>
      </c>
      <c r="D142" s="67"/>
      <c r="E142" s="67">
        <v>0</v>
      </c>
      <c r="F142" s="67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/>
      <c r="Q142" s="68"/>
      <c r="R142" s="68"/>
      <c r="S142" s="69">
        <f t="shared" si="61"/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70">
        <f t="shared" ref="Y142:Y148" si="64">SUM(S142:X142)</f>
        <v>0</v>
      </c>
      <c r="Z142" s="68">
        <v>0</v>
      </c>
      <c r="AA142" s="124">
        <f t="shared" si="63"/>
        <v>0</v>
      </c>
      <c r="AB142" s="65"/>
      <c r="AC142" s="123">
        <f t="shared" si="56"/>
        <v>0</v>
      </c>
    </row>
    <row r="143" spans="1:37" x14ac:dyDescent="0.25">
      <c r="A143" s="16">
        <v>633300</v>
      </c>
      <c r="B143" s="66" t="s">
        <v>86</v>
      </c>
      <c r="C143" s="67">
        <v>5406</v>
      </c>
      <c r="D143" s="67">
        <v>3286.85</v>
      </c>
      <c r="E143" s="67">
        <v>5584.4</v>
      </c>
      <c r="F143" s="67">
        <v>7568.75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3739.34</v>
      </c>
      <c r="M143" s="68">
        <v>0</v>
      </c>
      <c r="N143" s="68">
        <v>0</v>
      </c>
      <c r="O143" s="68">
        <v>0</v>
      </c>
      <c r="P143" s="68"/>
      <c r="Q143" s="68"/>
      <c r="R143" s="68"/>
      <c r="S143" s="69">
        <f t="shared" si="61"/>
        <v>3739.34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70">
        <f>SUM(S143:X143)</f>
        <v>3739.34</v>
      </c>
      <c r="Z143" s="68">
        <v>6958.3303594134331</v>
      </c>
      <c r="AA143" s="124">
        <f t="shared" si="63"/>
        <v>0</v>
      </c>
      <c r="AB143" s="65"/>
      <c r="AC143" s="123">
        <f t="shared" si="56"/>
        <v>-3829.41</v>
      </c>
    </row>
    <row r="144" spans="1:37" x14ac:dyDescent="0.25">
      <c r="A144" s="16">
        <v>633400</v>
      </c>
      <c r="B144" s="66" t="s">
        <v>87</v>
      </c>
      <c r="C144" s="67">
        <v>1315.81</v>
      </c>
      <c r="D144" s="67">
        <f>2770.47-1316</f>
        <v>1454.4699999999998</v>
      </c>
      <c r="E144" s="67">
        <v>1871</v>
      </c>
      <c r="F144" s="67">
        <v>2457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/>
      <c r="Q144" s="68"/>
      <c r="R144" s="68"/>
      <c r="S144" s="69">
        <f t="shared" si="61"/>
        <v>0</v>
      </c>
      <c r="T144" s="68">
        <v>0</v>
      </c>
      <c r="U144" s="68">
        <v>0</v>
      </c>
      <c r="V144" s="68">
        <v>0</v>
      </c>
      <c r="W144" s="68">
        <v>0</v>
      </c>
      <c r="X144" s="68">
        <v>0</v>
      </c>
      <c r="Y144" s="70">
        <f>+Z144</f>
        <v>2331.3222732007971</v>
      </c>
      <c r="Z144" s="68">
        <v>2331.3222732007971</v>
      </c>
      <c r="AA144" s="124">
        <f t="shared" si="63"/>
        <v>0</v>
      </c>
      <c r="AB144" s="65"/>
      <c r="AC144" s="123">
        <f t="shared" si="56"/>
        <v>-125.6777267992029</v>
      </c>
    </row>
    <row r="145" spans="1:29" ht="15" customHeight="1" x14ac:dyDescent="0.25">
      <c r="A145" s="16">
        <v>637820</v>
      </c>
      <c r="B145" s="72" t="s">
        <v>88</v>
      </c>
      <c r="C145" s="67"/>
      <c r="D145" s="67"/>
      <c r="E145" s="67">
        <v>0</v>
      </c>
      <c r="F145" s="67">
        <v>0</v>
      </c>
      <c r="G145" s="68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/>
      <c r="Q145" s="68"/>
      <c r="R145" s="68"/>
      <c r="S145" s="69">
        <f t="shared" si="61"/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70">
        <f t="shared" si="64"/>
        <v>0</v>
      </c>
      <c r="Z145" s="68">
        <v>0</v>
      </c>
      <c r="AA145" s="124">
        <f t="shared" si="63"/>
        <v>0</v>
      </c>
      <c r="AB145" s="65"/>
      <c r="AC145" s="123">
        <f t="shared" si="56"/>
        <v>0</v>
      </c>
    </row>
    <row r="146" spans="1:29" ht="15" customHeight="1" x14ac:dyDescent="0.25">
      <c r="A146" s="16">
        <v>635110</v>
      </c>
      <c r="B146" s="72" t="s">
        <v>89</v>
      </c>
      <c r="C146" s="67"/>
      <c r="D146" s="67"/>
      <c r="E146" s="67">
        <v>-1960</v>
      </c>
      <c r="F146" s="67">
        <v>0</v>
      </c>
      <c r="G146" s="68">
        <v>0</v>
      </c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>
        <v>0</v>
      </c>
      <c r="N146" s="68">
        <v>0</v>
      </c>
      <c r="O146" s="68">
        <v>0</v>
      </c>
      <c r="P146" s="68"/>
      <c r="Q146" s="68"/>
      <c r="R146" s="68"/>
      <c r="S146" s="69">
        <f t="shared" si="61"/>
        <v>0</v>
      </c>
      <c r="T146" s="68">
        <v>0</v>
      </c>
      <c r="U146" s="68">
        <v>0</v>
      </c>
      <c r="V146" s="68">
        <v>0</v>
      </c>
      <c r="W146" s="68">
        <v>0</v>
      </c>
      <c r="X146" s="68">
        <v>0</v>
      </c>
      <c r="Y146" s="70">
        <f t="shared" si="64"/>
        <v>0</v>
      </c>
      <c r="Z146" s="68">
        <v>0</v>
      </c>
      <c r="AA146" s="124">
        <f t="shared" si="63"/>
        <v>0</v>
      </c>
      <c r="AB146" s="65"/>
      <c r="AC146" s="123">
        <f t="shared" si="56"/>
        <v>0</v>
      </c>
    </row>
    <row r="147" spans="1:29" x14ac:dyDescent="0.25">
      <c r="A147" s="16">
        <v>635120</v>
      </c>
      <c r="B147" s="72" t="s">
        <v>90</v>
      </c>
      <c r="C147" s="67"/>
      <c r="D147" s="67"/>
      <c r="E147" s="67">
        <v>0</v>
      </c>
      <c r="F147" s="67">
        <v>0</v>
      </c>
      <c r="G147" s="68">
        <v>0</v>
      </c>
      <c r="H147" s="68">
        <v>0</v>
      </c>
      <c r="I147" s="68">
        <v>0</v>
      </c>
      <c r="J147" s="68">
        <v>0</v>
      </c>
      <c r="K147" s="68">
        <v>0</v>
      </c>
      <c r="L147" s="68">
        <v>0</v>
      </c>
      <c r="M147" s="68">
        <v>0</v>
      </c>
      <c r="N147" s="68">
        <v>0</v>
      </c>
      <c r="O147" s="68">
        <v>0</v>
      </c>
      <c r="P147" s="68"/>
      <c r="Q147" s="68"/>
      <c r="R147" s="68"/>
      <c r="S147" s="69">
        <f t="shared" si="61"/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70">
        <f t="shared" si="64"/>
        <v>0</v>
      </c>
      <c r="Z147" s="68">
        <v>0</v>
      </c>
      <c r="AA147" s="124">
        <f t="shared" si="63"/>
        <v>0</v>
      </c>
      <c r="AB147" s="65"/>
      <c r="AC147" s="123">
        <f t="shared" si="56"/>
        <v>0</v>
      </c>
    </row>
    <row r="148" spans="1:29" x14ac:dyDescent="0.25">
      <c r="A148" s="16">
        <v>635150</v>
      </c>
      <c r="B148" s="136" t="s">
        <v>91</v>
      </c>
      <c r="C148" s="73">
        <v>-1377</v>
      </c>
      <c r="D148" s="73"/>
      <c r="E148" s="67">
        <v>44.88</v>
      </c>
      <c r="F148" s="67">
        <v>43.89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/>
      <c r="Q148" s="68"/>
      <c r="R148" s="68"/>
      <c r="S148" s="69">
        <f t="shared" si="61"/>
        <v>0</v>
      </c>
      <c r="T148" s="68">
        <v>0</v>
      </c>
      <c r="U148" s="68">
        <v>0</v>
      </c>
      <c r="V148" s="68">
        <v>0</v>
      </c>
      <c r="W148" s="68">
        <v>0</v>
      </c>
      <c r="X148" s="68">
        <v>0</v>
      </c>
      <c r="Y148" s="70">
        <f t="shared" si="64"/>
        <v>0</v>
      </c>
      <c r="Z148" s="74">
        <v>0</v>
      </c>
      <c r="AA148" s="124">
        <f t="shared" si="63"/>
        <v>0</v>
      </c>
      <c r="AB148" s="65"/>
      <c r="AC148" s="123">
        <f t="shared" si="56"/>
        <v>-43.89</v>
      </c>
    </row>
    <row r="149" spans="1:29" x14ac:dyDescent="0.25">
      <c r="B149" s="137" t="s">
        <v>92</v>
      </c>
      <c r="C149" s="79">
        <f t="shared" ref="C149:AA149" si="65">SUM(C150:C175)</f>
        <v>425970.76999999996</v>
      </c>
      <c r="D149" s="79">
        <f t="shared" si="65"/>
        <v>488710.40999999992</v>
      </c>
      <c r="E149" s="79">
        <f t="shared" si="65"/>
        <v>668026.74</v>
      </c>
      <c r="F149" s="79">
        <f t="shared" si="65"/>
        <v>809376.49999999988</v>
      </c>
      <c r="G149" s="80">
        <f t="shared" si="65"/>
        <v>67668.12000000001</v>
      </c>
      <c r="H149" s="80">
        <f t="shared" si="65"/>
        <v>89449</v>
      </c>
      <c r="I149" s="80">
        <f t="shared" si="65"/>
        <v>66498.98</v>
      </c>
      <c r="J149" s="80">
        <f t="shared" si="65"/>
        <v>72401.87000000001</v>
      </c>
      <c r="K149" s="80">
        <f t="shared" si="65"/>
        <v>60184.4</v>
      </c>
      <c r="L149" s="80">
        <f t="shared" si="65"/>
        <v>94923.3</v>
      </c>
      <c r="M149" s="80">
        <f t="shared" si="65"/>
        <v>80547.299999999988</v>
      </c>
      <c r="N149" s="80">
        <f t="shared" si="65"/>
        <v>50315.75</v>
      </c>
      <c r="O149" s="80">
        <f t="shared" si="65"/>
        <v>51978.960000000006</v>
      </c>
      <c r="P149" s="80">
        <f t="shared" si="65"/>
        <v>0</v>
      </c>
      <c r="Q149" s="80">
        <f t="shared" si="65"/>
        <v>0</v>
      </c>
      <c r="R149" s="80">
        <f t="shared" si="65"/>
        <v>0</v>
      </c>
      <c r="S149" s="81">
        <f t="shared" si="65"/>
        <v>633967.68000000005</v>
      </c>
      <c r="T149" s="80">
        <f t="shared" si="65"/>
        <v>0</v>
      </c>
      <c r="U149" s="80">
        <f t="shared" si="65"/>
        <v>0</v>
      </c>
      <c r="V149" s="80">
        <f t="shared" si="65"/>
        <v>0</v>
      </c>
      <c r="W149" s="80">
        <f t="shared" si="65"/>
        <v>0</v>
      </c>
      <c r="X149" s="80">
        <f t="shared" si="65"/>
        <v>3000</v>
      </c>
      <c r="Y149" s="82">
        <f t="shared" si="65"/>
        <v>814318.64259082393</v>
      </c>
      <c r="Z149" s="80">
        <f t="shared" si="65"/>
        <v>814942.8524471292</v>
      </c>
      <c r="AA149" s="129">
        <f t="shared" si="65"/>
        <v>0</v>
      </c>
      <c r="AB149" s="65"/>
      <c r="AC149" s="123">
        <f t="shared" si="56"/>
        <v>4942.142590824049</v>
      </c>
    </row>
    <row r="150" spans="1:29" ht="30" x14ac:dyDescent="0.25">
      <c r="A150" s="16">
        <v>641100</v>
      </c>
      <c r="B150" s="66" t="s">
        <v>93</v>
      </c>
      <c r="C150" s="67">
        <v>186518.57</v>
      </c>
      <c r="D150" s="67">
        <v>228934.46000000002</v>
      </c>
      <c r="E150" s="67">
        <v>309594.94619999995</v>
      </c>
      <c r="F150" s="67">
        <v>396650.80000000005</v>
      </c>
      <c r="G150" s="68">
        <v>37697.19</v>
      </c>
      <c r="H150" s="68">
        <v>50500.03</v>
      </c>
      <c r="I150" s="68">
        <v>37118.04</v>
      </c>
      <c r="J150" s="68">
        <v>40962.909999999996</v>
      </c>
      <c r="K150" s="68">
        <v>31391.54</v>
      </c>
      <c r="L150" s="68">
        <v>36815.82</v>
      </c>
      <c r="M150" s="68">
        <v>44833.06</v>
      </c>
      <c r="N150" s="125">
        <v>34144.83</v>
      </c>
      <c r="O150" s="125">
        <v>35690.15</v>
      </c>
      <c r="P150" s="125"/>
      <c r="Q150" s="125"/>
      <c r="R150" s="125"/>
      <c r="S150" s="69">
        <f t="shared" ref="S150:S175" si="66">SUM(G150:R150)</f>
        <v>349153.57000000007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125">
        <v>414816.0775913265</v>
      </c>
      <c r="Z150" s="68">
        <v>364712.30721851543</v>
      </c>
      <c r="AA150" s="126"/>
      <c r="AB150" s="65" t="s">
        <v>6178</v>
      </c>
      <c r="AC150" s="123">
        <f t="shared" si="56"/>
        <v>18165.277591326449</v>
      </c>
    </row>
    <row r="151" spans="1:29" x14ac:dyDescent="0.25">
      <c r="A151" s="16">
        <v>641100</v>
      </c>
      <c r="B151" s="66" t="s">
        <v>94</v>
      </c>
      <c r="C151" s="67">
        <v>104552.41</v>
      </c>
      <c r="D151" s="67">
        <v>96863.55</v>
      </c>
      <c r="E151" s="67">
        <v>126454.27379999998</v>
      </c>
      <c r="F151" s="67">
        <v>149261.08999999997</v>
      </c>
      <c r="G151" s="68">
        <v>8454.0300000000007</v>
      </c>
      <c r="H151" s="68">
        <v>7983.33</v>
      </c>
      <c r="I151" s="68">
        <v>8657.6200000000008</v>
      </c>
      <c r="J151" s="68">
        <v>9614.08</v>
      </c>
      <c r="K151" s="68">
        <v>10309.290000000001</v>
      </c>
      <c r="L151" s="68">
        <v>21631.26</v>
      </c>
      <c r="M151" s="68">
        <v>10221.48</v>
      </c>
      <c r="N151" s="125"/>
      <c r="O151" s="125"/>
      <c r="P151" s="125"/>
      <c r="Q151" s="125"/>
      <c r="R151" s="125"/>
      <c r="S151" s="69">
        <f t="shared" si="66"/>
        <v>76871.09</v>
      </c>
      <c r="T151" s="68">
        <v>0</v>
      </c>
      <c r="U151" s="68">
        <v>0</v>
      </c>
      <c r="V151" s="68">
        <v>0</v>
      </c>
      <c r="W151" s="68">
        <v>0</v>
      </c>
      <c r="X151" s="68">
        <v>0</v>
      </c>
      <c r="Y151" s="125">
        <v>131685.76000000001</v>
      </c>
      <c r="Z151" s="68">
        <v>178618.13575200003</v>
      </c>
      <c r="AA151" s="126"/>
      <c r="AB151" s="65" t="s">
        <v>6178</v>
      </c>
      <c r="AC151" s="123">
        <f t="shared" si="56"/>
        <v>-17575.329999999958</v>
      </c>
    </row>
    <row r="152" spans="1:29" x14ac:dyDescent="0.25">
      <c r="B152" s="66" t="s">
        <v>95</v>
      </c>
      <c r="C152" s="67"/>
      <c r="D152" s="67"/>
      <c r="E152" s="67">
        <v>0</v>
      </c>
      <c r="F152" s="67">
        <v>0</v>
      </c>
      <c r="G152" s="68">
        <v>0</v>
      </c>
      <c r="H152" s="68">
        <v>0</v>
      </c>
      <c r="I152" s="68">
        <v>0</v>
      </c>
      <c r="J152" s="68">
        <v>0</v>
      </c>
      <c r="K152" s="68">
        <v>0</v>
      </c>
      <c r="L152" s="68">
        <v>0</v>
      </c>
      <c r="M152" s="68">
        <v>0</v>
      </c>
      <c r="N152" s="68">
        <v>0</v>
      </c>
      <c r="O152" s="68">
        <v>0</v>
      </c>
      <c r="P152" s="68"/>
      <c r="Q152" s="68"/>
      <c r="R152" s="68"/>
      <c r="S152" s="69">
        <f t="shared" si="66"/>
        <v>0</v>
      </c>
      <c r="T152" s="68">
        <v>0</v>
      </c>
      <c r="U152" s="68">
        <v>0</v>
      </c>
      <c r="V152" s="68">
        <v>0</v>
      </c>
      <c r="W152" s="68">
        <v>0</v>
      </c>
      <c r="X152" s="68">
        <v>0</v>
      </c>
      <c r="Y152" s="70">
        <f t="shared" ref="Y152:Y161" si="67">SUM(S152:X152)</f>
        <v>0</v>
      </c>
      <c r="Z152" s="68">
        <v>0</v>
      </c>
      <c r="AA152" s="124">
        <f t="shared" ref="AA152:AA175" si="68">+F152/$F$150*$AA$150</f>
        <v>0</v>
      </c>
      <c r="AB152" s="65"/>
      <c r="AC152" s="123">
        <f t="shared" si="56"/>
        <v>0</v>
      </c>
    </row>
    <row r="153" spans="1:29" x14ac:dyDescent="0.25">
      <c r="A153" s="16">
        <v>641200</v>
      </c>
      <c r="B153" s="66" t="s">
        <v>96</v>
      </c>
      <c r="C153" s="67">
        <v>8857.41</v>
      </c>
      <c r="D153" s="67">
        <f>30217.64-28666.15</f>
        <v>1551.489999999998</v>
      </c>
      <c r="E153" s="67">
        <v>12631.29</v>
      </c>
      <c r="F153" s="67">
        <v>2115.739999999998</v>
      </c>
      <c r="G153" s="68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/>
      <c r="Q153" s="68"/>
      <c r="R153" s="68"/>
      <c r="S153" s="69">
        <f t="shared" si="66"/>
        <v>0</v>
      </c>
      <c r="T153" s="68">
        <v>0</v>
      </c>
      <c r="U153" s="68">
        <v>0</v>
      </c>
      <c r="V153" s="68">
        <v>0</v>
      </c>
      <c r="W153" s="68">
        <v>0</v>
      </c>
      <c r="X153" s="68">
        <v>0</v>
      </c>
      <c r="Y153" s="70">
        <f>+F153</f>
        <v>2115.739999999998</v>
      </c>
      <c r="Z153" s="68">
        <v>6978.5561482451531</v>
      </c>
      <c r="AA153" s="124">
        <f t="shared" si="68"/>
        <v>0</v>
      </c>
      <c r="AB153" s="65"/>
      <c r="AC153" s="123">
        <f t="shared" si="56"/>
        <v>0</v>
      </c>
    </row>
    <row r="154" spans="1:29" x14ac:dyDescent="0.25">
      <c r="A154" s="16">
        <v>641300</v>
      </c>
      <c r="B154" s="72" t="s">
        <v>97</v>
      </c>
      <c r="C154" s="67"/>
      <c r="D154" s="67">
        <v>4500</v>
      </c>
      <c r="E154" s="67">
        <v>3567</v>
      </c>
      <c r="F154" s="67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2500</v>
      </c>
      <c r="M154" s="68">
        <v>0</v>
      </c>
      <c r="N154" s="68">
        <v>0</v>
      </c>
      <c r="O154" s="68">
        <v>0</v>
      </c>
      <c r="P154" s="68"/>
      <c r="Q154" s="68"/>
      <c r="R154" s="68"/>
      <c r="S154" s="69">
        <f t="shared" si="66"/>
        <v>2500</v>
      </c>
      <c r="T154" s="68">
        <v>0</v>
      </c>
      <c r="U154" s="68">
        <v>0</v>
      </c>
      <c r="V154" s="68">
        <v>0</v>
      </c>
      <c r="W154" s="68">
        <v>0</v>
      </c>
      <c r="X154" s="68">
        <v>0</v>
      </c>
      <c r="Y154" s="70">
        <f t="shared" si="67"/>
        <v>2500</v>
      </c>
      <c r="Z154" s="68">
        <v>0</v>
      </c>
      <c r="AA154" s="124">
        <f t="shared" si="68"/>
        <v>0</v>
      </c>
      <c r="AB154" s="65"/>
      <c r="AC154" s="123">
        <f t="shared" si="56"/>
        <v>2500</v>
      </c>
    </row>
    <row r="155" spans="1:29" x14ac:dyDescent="0.25">
      <c r="A155" s="16">
        <v>641410</v>
      </c>
      <c r="B155" s="66" t="s">
        <v>98</v>
      </c>
      <c r="C155" s="67"/>
      <c r="D155" s="67"/>
      <c r="E155" s="67">
        <v>0</v>
      </c>
      <c r="F155" s="67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/>
      <c r="Q155" s="68"/>
      <c r="R155" s="68"/>
      <c r="S155" s="69">
        <f t="shared" si="66"/>
        <v>0</v>
      </c>
      <c r="T155" s="68">
        <v>0</v>
      </c>
      <c r="U155" s="68">
        <v>0</v>
      </c>
      <c r="V155" s="68">
        <v>0</v>
      </c>
      <c r="W155" s="68">
        <v>0</v>
      </c>
      <c r="X155" s="68">
        <v>0</v>
      </c>
      <c r="Y155" s="70">
        <f t="shared" si="67"/>
        <v>0</v>
      </c>
      <c r="Z155" s="68">
        <v>0</v>
      </c>
      <c r="AA155" s="124">
        <f t="shared" si="68"/>
        <v>0</v>
      </c>
      <c r="AB155" s="65"/>
      <c r="AC155" s="123">
        <f t="shared" si="56"/>
        <v>0</v>
      </c>
    </row>
    <row r="156" spans="1:29" x14ac:dyDescent="0.25">
      <c r="A156" s="16">
        <v>641310</v>
      </c>
      <c r="B156" s="66" t="s">
        <v>99</v>
      </c>
      <c r="C156" s="67">
        <v>0</v>
      </c>
      <c r="D156" s="67"/>
      <c r="E156" s="67">
        <v>0</v>
      </c>
      <c r="F156" s="67">
        <v>0</v>
      </c>
      <c r="G156" s="68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/>
      <c r="Q156" s="68"/>
      <c r="R156" s="68"/>
      <c r="S156" s="69">
        <f t="shared" si="66"/>
        <v>0</v>
      </c>
      <c r="T156" s="68">
        <v>0</v>
      </c>
      <c r="U156" s="68">
        <v>0</v>
      </c>
      <c r="V156" s="68">
        <v>0</v>
      </c>
      <c r="W156" s="68">
        <v>0</v>
      </c>
      <c r="X156" s="68">
        <v>0</v>
      </c>
      <c r="Y156" s="70">
        <f t="shared" si="67"/>
        <v>0</v>
      </c>
      <c r="Z156" s="68">
        <v>0</v>
      </c>
      <c r="AA156" s="124">
        <f t="shared" si="68"/>
        <v>0</v>
      </c>
      <c r="AB156" s="65"/>
      <c r="AC156" s="123">
        <f t="shared" si="56"/>
        <v>0</v>
      </c>
    </row>
    <row r="157" spans="1:29" x14ac:dyDescent="0.25">
      <c r="A157" s="16">
        <v>641400</v>
      </c>
      <c r="B157" s="66" t="s">
        <v>100</v>
      </c>
      <c r="C157" s="67"/>
      <c r="D157" s="67"/>
      <c r="E157" s="67">
        <v>0</v>
      </c>
      <c r="F157" s="67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/>
      <c r="Q157" s="68"/>
      <c r="R157" s="68"/>
      <c r="S157" s="69">
        <f t="shared" si="66"/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70">
        <f t="shared" si="67"/>
        <v>0</v>
      </c>
      <c r="Z157" s="68">
        <v>0</v>
      </c>
      <c r="AA157" s="124">
        <f t="shared" si="68"/>
        <v>0</v>
      </c>
      <c r="AB157" s="65"/>
      <c r="AC157" s="123">
        <f t="shared" si="56"/>
        <v>0</v>
      </c>
    </row>
    <row r="158" spans="1:29" x14ac:dyDescent="0.25">
      <c r="A158" s="16">
        <v>641450</v>
      </c>
      <c r="B158" s="66" t="s">
        <v>101</v>
      </c>
      <c r="C158" s="67">
        <v>-386.49</v>
      </c>
      <c r="D158" s="67">
        <v>386.49</v>
      </c>
      <c r="E158" s="67">
        <v>-850.1</v>
      </c>
      <c r="F158" s="67">
        <v>-1568.0699999999997</v>
      </c>
      <c r="G158" s="68">
        <v>0</v>
      </c>
      <c r="H158" s="68">
        <v>0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/>
      <c r="Q158" s="68"/>
      <c r="R158" s="68"/>
      <c r="S158" s="69">
        <f t="shared" si="66"/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70">
        <f t="shared" si="67"/>
        <v>0</v>
      </c>
      <c r="Z158" s="68">
        <v>0</v>
      </c>
      <c r="AA158" s="124">
        <f t="shared" si="68"/>
        <v>0</v>
      </c>
      <c r="AB158" s="65"/>
      <c r="AC158" s="123">
        <f t="shared" si="56"/>
        <v>1568.0699999999997</v>
      </c>
    </row>
    <row r="159" spans="1:29" x14ac:dyDescent="0.25">
      <c r="A159" s="16">
        <v>641460</v>
      </c>
      <c r="B159" s="66" t="s">
        <v>102</v>
      </c>
      <c r="C159" s="67">
        <v>684.7</v>
      </c>
      <c r="D159" s="67">
        <v>664.05</v>
      </c>
      <c r="E159" s="67">
        <v>0</v>
      </c>
      <c r="F159" s="67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0</v>
      </c>
      <c r="L159" s="68">
        <v>0</v>
      </c>
      <c r="M159" s="68">
        <v>0</v>
      </c>
      <c r="N159" s="68">
        <v>0</v>
      </c>
      <c r="O159" s="68">
        <v>0</v>
      </c>
      <c r="P159" s="68"/>
      <c r="Q159" s="68"/>
      <c r="R159" s="68"/>
      <c r="S159" s="69">
        <f t="shared" si="66"/>
        <v>0</v>
      </c>
      <c r="T159" s="68">
        <v>0</v>
      </c>
      <c r="U159" s="68">
        <v>0</v>
      </c>
      <c r="V159" s="68">
        <v>0</v>
      </c>
      <c r="W159" s="68">
        <v>0</v>
      </c>
      <c r="X159" s="68">
        <v>0</v>
      </c>
      <c r="Y159" s="70">
        <f t="shared" si="67"/>
        <v>0</v>
      </c>
      <c r="Z159" s="68">
        <v>0</v>
      </c>
      <c r="AA159" s="124">
        <f t="shared" si="68"/>
        <v>0</v>
      </c>
      <c r="AB159" s="65"/>
      <c r="AC159" s="123">
        <f t="shared" si="56"/>
        <v>0</v>
      </c>
    </row>
    <row r="160" spans="1:29" x14ac:dyDescent="0.25">
      <c r="A160" s="16">
        <v>641470</v>
      </c>
      <c r="B160" s="66" t="s">
        <v>103</v>
      </c>
      <c r="C160" s="67">
        <v>-12227.38</v>
      </c>
      <c r="D160" s="67"/>
      <c r="E160" s="67">
        <v>0</v>
      </c>
      <c r="F160" s="67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/>
      <c r="Q160" s="68"/>
      <c r="R160" s="68"/>
      <c r="S160" s="69">
        <f t="shared" si="66"/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70">
        <f t="shared" si="67"/>
        <v>0</v>
      </c>
      <c r="Z160" s="68">
        <v>0</v>
      </c>
      <c r="AA160" s="124">
        <f t="shared" si="68"/>
        <v>0</v>
      </c>
      <c r="AB160" s="65"/>
      <c r="AC160" s="123">
        <f t="shared" si="56"/>
        <v>0</v>
      </c>
    </row>
    <row r="161" spans="1:29" x14ac:dyDescent="0.25">
      <c r="A161" s="16">
        <v>645886</v>
      </c>
      <c r="B161" s="66" t="s">
        <v>104</v>
      </c>
      <c r="C161" s="67">
        <v>-5424.19</v>
      </c>
      <c r="D161" s="67"/>
      <c r="E161" s="67">
        <v>0</v>
      </c>
      <c r="F161" s="67">
        <v>0</v>
      </c>
      <c r="G161" s="68">
        <v>0</v>
      </c>
      <c r="H161" s="68">
        <v>0</v>
      </c>
      <c r="I161" s="68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/>
      <c r="Q161" s="68"/>
      <c r="R161" s="68"/>
      <c r="S161" s="69">
        <f t="shared" si="66"/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70">
        <f t="shared" si="67"/>
        <v>0</v>
      </c>
      <c r="Z161" s="68">
        <v>0</v>
      </c>
      <c r="AA161" s="124">
        <f t="shared" si="68"/>
        <v>0</v>
      </c>
      <c r="AB161" s="65"/>
      <c r="AC161" s="123">
        <f t="shared" si="56"/>
        <v>0</v>
      </c>
    </row>
    <row r="162" spans="1:29" x14ac:dyDescent="0.25">
      <c r="A162" s="16">
        <v>645100</v>
      </c>
      <c r="B162" s="66" t="s">
        <v>105</v>
      </c>
      <c r="C162" s="67">
        <v>89786.439999999988</v>
      </c>
      <c r="D162" s="67">
        <v>99198.74</v>
      </c>
      <c r="E162" s="67">
        <v>139901.06999999998</v>
      </c>
      <c r="F162" s="67">
        <v>173561.93</v>
      </c>
      <c r="G162" s="68">
        <v>13719.05</v>
      </c>
      <c r="H162" s="68">
        <v>16546.48</v>
      </c>
      <c r="I162" s="68">
        <v>14060.14</v>
      </c>
      <c r="J162" s="68">
        <v>15095.2</v>
      </c>
      <c r="K162" s="68">
        <v>12429.77</v>
      </c>
      <c r="L162" s="68">
        <v>19689.990000000002</v>
      </c>
      <c r="M162" s="68">
        <v>16569</v>
      </c>
      <c r="N162" s="68">
        <v>10397.58</v>
      </c>
      <c r="O162" s="68">
        <v>10563.17</v>
      </c>
      <c r="P162" s="68"/>
      <c r="Q162" s="68"/>
      <c r="R162" s="68"/>
      <c r="S162" s="69">
        <f t="shared" si="66"/>
        <v>129070.38</v>
      </c>
      <c r="T162" s="68">
        <f t="shared" ref="T162:X166" si="69">+$F$162/($F$150+$F$151)*(T$150+T$151)</f>
        <v>0</v>
      </c>
      <c r="U162" s="68">
        <f t="shared" si="69"/>
        <v>0</v>
      </c>
      <c r="V162" s="68">
        <f t="shared" si="69"/>
        <v>0</v>
      </c>
      <c r="W162" s="68">
        <f t="shared" si="69"/>
        <v>0</v>
      </c>
      <c r="X162" s="68">
        <f>+$F$162/($F$150+$F$151)*(X$150+X$151)</f>
        <v>0</v>
      </c>
      <c r="Y162" s="70">
        <f>+$F162/($F$150+$F$151)*(Y$150+Y$151)</f>
        <v>173749.4922136559</v>
      </c>
      <c r="Z162" s="68">
        <v>174320.94095971345</v>
      </c>
      <c r="AA162" s="124">
        <f t="shared" si="68"/>
        <v>0</v>
      </c>
      <c r="AB162" s="65"/>
      <c r="AC162" s="123">
        <f t="shared" si="56"/>
        <v>187.56221365591045</v>
      </c>
    </row>
    <row r="163" spans="1:29" x14ac:dyDescent="0.25">
      <c r="A163" s="16">
        <v>645300</v>
      </c>
      <c r="B163" s="66" t="s">
        <v>106</v>
      </c>
      <c r="C163" s="67">
        <v>23386.989999999998</v>
      </c>
      <c r="D163" s="67">
        <f>28340.63-0.84</f>
        <v>28339.79</v>
      </c>
      <c r="E163" s="67">
        <v>38175.300000000003</v>
      </c>
      <c r="F163" s="67">
        <v>49504.98</v>
      </c>
      <c r="G163" s="68">
        <v>4703.79</v>
      </c>
      <c r="H163" s="68">
        <v>6326.78</v>
      </c>
      <c r="I163" s="68">
        <v>4690.6899999999996</v>
      </c>
      <c r="J163" s="68">
        <v>4715.8</v>
      </c>
      <c r="K163" s="68">
        <v>4040.85</v>
      </c>
      <c r="L163" s="68">
        <v>5266.86</v>
      </c>
      <c r="M163" s="68">
        <v>5657.87</v>
      </c>
      <c r="N163" s="68">
        <v>3059.57</v>
      </c>
      <c r="O163" s="68">
        <v>3505.3</v>
      </c>
      <c r="P163" s="68"/>
      <c r="Q163" s="68"/>
      <c r="R163" s="68"/>
      <c r="S163" s="69">
        <f t="shared" si="66"/>
        <v>41967.51</v>
      </c>
      <c r="T163" s="68">
        <f t="shared" si="69"/>
        <v>0</v>
      </c>
      <c r="U163" s="68">
        <f t="shared" si="69"/>
        <v>0</v>
      </c>
      <c r="V163" s="68">
        <f t="shared" si="69"/>
        <v>0</v>
      </c>
      <c r="W163" s="68">
        <f t="shared" si="69"/>
        <v>0</v>
      </c>
      <c r="X163" s="68">
        <f t="shared" si="69"/>
        <v>0</v>
      </c>
      <c r="Y163" s="70">
        <f t="shared" ref="Y163:Y175" si="70">+$F163/($F$150+$F$151)*(Y$150+Y$151)</f>
        <v>49558.478273704328</v>
      </c>
      <c r="Z163" s="68">
        <v>47567.571980824381</v>
      </c>
      <c r="AA163" s="124">
        <f t="shared" si="68"/>
        <v>0</v>
      </c>
      <c r="AB163" s="65"/>
      <c r="AC163" s="123">
        <f t="shared" si="56"/>
        <v>53.498273704324674</v>
      </c>
    </row>
    <row r="164" spans="1:29" x14ac:dyDescent="0.25">
      <c r="B164" s="66" t="s">
        <v>107</v>
      </c>
      <c r="C164" s="67"/>
      <c r="D164" s="67"/>
      <c r="E164" s="67">
        <v>0</v>
      </c>
      <c r="F164" s="67">
        <v>0</v>
      </c>
      <c r="G164" s="68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/>
      <c r="Q164" s="68"/>
      <c r="R164" s="68"/>
      <c r="S164" s="69">
        <f t="shared" si="66"/>
        <v>0</v>
      </c>
      <c r="T164" s="68">
        <f t="shared" si="69"/>
        <v>0</v>
      </c>
      <c r="U164" s="68">
        <f t="shared" si="69"/>
        <v>0</v>
      </c>
      <c r="V164" s="68">
        <f t="shared" si="69"/>
        <v>0</v>
      </c>
      <c r="W164" s="68">
        <f t="shared" si="69"/>
        <v>0</v>
      </c>
      <c r="X164" s="68">
        <f t="shared" si="69"/>
        <v>0</v>
      </c>
      <c r="Y164" s="70">
        <f t="shared" si="70"/>
        <v>0</v>
      </c>
      <c r="Z164" s="68">
        <v>0</v>
      </c>
      <c r="AA164" s="124">
        <f t="shared" si="68"/>
        <v>0</v>
      </c>
      <c r="AB164" s="65"/>
      <c r="AC164" s="123">
        <f t="shared" si="56"/>
        <v>0</v>
      </c>
    </row>
    <row r="165" spans="1:29" x14ac:dyDescent="0.25">
      <c r="A165" s="16">
        <v>645350</v>
      </c>
      <c r="B165" s="66" t="s">
        <v>108</v>
      </c>
      <c r="C165" s="67">
        <v>5816.5099999999993</v>
      </c>
      <c r="D165" s="67">
        <v>6757.61</v>
      </c>
      <c r="E165" s="67">
        <v>9238.2800000000007</v>
      </c>
      <c r="F165" s="67">
        <v>11554.63</v>
      </c>
      <c r="G165" s="68">
        <v>1002.26</v>
      </c>
      <c r="H165" s="68">
        <v>904.38</v>
      </c>
      <c r="I165" s="68">
        <v>1019.87</v>
      </c>
      <c r="J165" s="68">
        <v>1100.8</v>
      </c>
      <c r="K165" s="68">
        <v>910.79</v>
      </c>
      <c r="L165" s="68">
        <v>1224.76</v>
      </c>
      <c r="M165" s="68">
        <v>1419.96</v>
      </c>
      <c r="N165" s="68">
        <v>835.45</v>
      </c>
      <c r="O165" s="68">
        <v>893.37</v>
      </c>
      <c r="P165" s="68"/>
      <c r="Q165" s="68"/>
      <c r="R165" s="68"/>
      <c r="S165" s="69">
        <f t="shared" si="66"/>
        <v>9311.6400000000012</v>
      </c>
      <c r="T165" s="68">
        <f t="shared" si="69"/>
        <v>0</v>
      </c>
      <c r="U165" s="68">
        <f t="shared" si="69"/>
        <v>0</v>
      </c>
      <c r="V165" s="68">
        <f t="shared" si="69"/>
        <v>0</v>
      </c>
      <c r="W165" s="68">
        <f t="shared" si="69"/>
        <v>0</v>
      </c>
      <c r="X165" s="68">
        <f t="shared" si="69"/>
        <v>0</v>
      </c>
      <c r="Y165" s="70">
        <f t="shared" si="70"/>
        <v>11567.116678275443</v>
      </c>
      <c r="Z165" s="68">
        <v>11511.174735470586</v>
      </c>
      <c r="AA165" s="124">
        <f t="shared" si="68"/>
        <v>0</v>
      </c>
      <c r="AB165" s="65"/>
      <c r="AC165" s="123">
        <f t="shared" si="56"/>
        <v>12.48667827544341</v>
      </c>
    </row>
    <row r="166" spans="1:29" x14ac:dyDescent="0.25">
      <c r="A166" s="16">
        <v>645360</v>
      </c>
      <c r="B166" s="66" t="s">
        <v>109</v>
      </c>
      <c r="C166" s="67">
        <v>2535.6999999999998</v>
      </c>
      <c r="D166" s="67">
        <v>2923.52</v>
      </c>
      <c r="E166" s="67">
        <v>4095.57</v>
      </c>
      <c r="F166" s="67">
        <v>4643.46</v>
      </c>
      <c r="G166" s="68">
        <v>371.28</v>
      </c>
      <c r="H166" s="68">
        <v>371.28</v>
      </c>
      <c r="I166" s="68">
        <v>402.22</v>
      </c>
      <c r="J166" s="68">
        <v>371.28</v>
      </c>
      <c r="K166" s="68">
        <v>371.28</v>
      </c>
      <c r="L166" s="68">
        <v>1364.5</v>
      </c>
      <c r="M166" s="68">
        <v>1222.43</v>
      </c>
      <c r="N166" s="68">
        <v>1555.82</v>
      </c>
      <c r="O166" s="68">
        <v>1000.17</v>
      </c>
      <c r="P166" s="68"/>
      <c r="Q166" s="68"/>
      <c r="R166" s="68"/>
      <c r="S166" s="69">
        <f t="shared" si="66"/>
        <v>7030.26</v>
      </c>
      <c r="T166" s="68">
        <f t="shared" si="69"/>
        <v>0</v>
      </c>
      <c r="U166" s="68">
        <f t="shared" si="69"/>
        <v>0</v>
      </c>
      <c r="V166" s="68">
        <f t="shared" si="69"/>
        <v>0</v>
      </c>
      <c r="W166" s="68">
        <f t="shared" si="69"/>
        <v>0</v>
      </c>
      <c r="X166" s="68">
        <f t="shared" si="69"/>
        <v>0</v>
      </c>
      <c r="Y166" s="70">
        <f t="shared" si="70"/>
        <v>4648.4780223083635</v>
      </c>
      <c r="Z166" s="68">
        <v>5103.2034005627957</v>
      </c>
      <c r="AA166" s="124">
        <f t="shared" si="68"/>
        <v>0</v>
      </c>
      <c r="AB166" s="65"/>
      <c r="AC166" s="123">
        <f t="shared" si="56"/>
        <v>5.0180223083634701</v>
      </c>
    </row>
    <row r="167" spans="1:29" x14ac:dyDescent="0.25">
      <c r="B167" s="66" t="s">
        <v>110</v>
      </c>
      <c r="C167" s="67"/>
      <c r="D167" s="67"/>
      <c r="E167" s="67">
        <v>0</v>
      </c>
      <c r="F167" s="67">
        <v>0</v>
      </c>
      <c r="G167" s="68">
        <v>0</v>
      </c>
      <c r="H167" s="68">
        <v>0</v>
      </c>
      <c r="I167" s="68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/>
      <c r="Q167" s="68"/>
      <c r="R167" s="68"/>
      <c r="S167" s="69">
        <f t="shared" si="66"/>
        <v>0</v>
      </c>
      <c r="T167" s="68">
        <v>0</v>
      </c>
      <c r="U167" s="68">
        <v>0</v>
      </c>
      <c r="V167" s="68">
        <v>0</v>
      </c>
      <c r="W167" s="68">
        <v>0</v>
      </c>
      <c r="X167" s="68">
        <v>0</v>
      </c>
      <c r="Y167" s="70">
        <f t="shared" si="70"/>
        <v>0</v>
      </c>
      <c r="Z167" s="68">
        <v>0</v>
      </c>
      <c r="AA167" s="124">
        <f t="shared" si="68"/>
        <v>0</v>
      </c>
      <c r="AB167" s="65"/>
      <c r="AC167" s="123">
        <f t="shared" si="56"/>
        <v>0</v>
      </c>
    </row>
    <row r="168" spans="1:29" x14ac:dyDescent="0.25">
      <c r="A168" s="16">
        <v>645810</v>
      </c>
      <c r="B168" s="66" t="s">
        <v>111</v>
      </c>
      <c r="C168" s="67">
        <v>4273.880000000001</v>
      </c>
      <c r="D168" s="67">
        <f>13719.89-12987.62</f>
        <v>732.26999999999862</v>
      </c>
      <c r="E168" s="67">
        <v>4937.76</v>
      </c>
      <c r="F168" s="67">
        <v>702.95000000000073</v>
      </c>
      <c r="G168" s="68">
        <v>0</v>
      </c>
      <c r="H168" s="68">
        <v>0</v>
      </c>
      <c r="I168" s="68">
        <v>0</v>
      </c>
      <c r="J168" s="68">
        <v>0</v>
      </c>
      <c r="K168" s="68">
        <v>0</v>
      </c>
      <c r="L168" s="68">
        <v>0</v>
      </c>
      <c r="M168" s="68">
        <v>0</v>
      </c>
      <c r="N168" s="68">
        <v>0</v>
      </c>
      <c r="O168" s="68">
        <v>0</v>
      </c>
      <c r="P168" s="68"/>
      <c r="Q168" s="68"/>
      <c r="R168" s="68"/>
      <c r="S168" s="69">
        <f t="shared" si="66"/>
        <v>0</v>
      </c>
      <c r="T168" s="68">
        <v>0</v>
      </c>
      <c r="U168" s="68">
        <v>0</v>
      </c>
      <c r="V168" s="68">
        <v>0</v>
      </c>
      <c r="W168" s="68">
        <v>0</v>
      </c>
      <c r="X168" s="68">
        <v>0</v>
      </c>
      <c r="Y168" s="70">
        <f t="shared" si="70"/>
        <v>703.70965309955682</v>
      </c>
      <c r="Z168" s="68">
        <v>2728.0218731862687</v>
      </c>
      <c r="AA168" s="124">
        <f t="shared" si="68"/>
        <v>0</v>
      </c>
      <c r="AB168" s="65"/>
      <c r="AC168" s="123">
        <f t="shared" si="56"/>
        <v>0.75965309955608973</v>
      </c>
    </row>
    <row r="169" spans="1:29" x14ac:dyDescent="0.25">
      <c r="A169" s="16">
        <v>647100</v>
      </c>
      <c r="B169" s="66" t="s">
        <v>112</v>
      </c>
      <c r="C169" s="67">
        <v>6080.2</v>
      </c>
      <c r="D169" s="67">
        <v>5765.44</v>
      </c>
      <c r="E169" s="67">
        <v>7507.8</v>
      </c>
      <c r="F169" s="67">
        <v>7317.53</v>
      </c>
      <c r="G169" s="68">
        <v>524.6</v>
      </c>
      <c r="H169" s="68">
        <v>606.29999999999995</v>
      </c>
      <c r="I169" s="68">
        <v>550.4</v>
      </c>
      <c r="J169" s="68">
        <v>541.79999999999995</v>
      </c>
      <c r="K169" s="68">
        <v>494.5</v>
      </c>
      <c r="L169" s="68">
        <v>578.35</v>
      </c>
      <c r="M169" s="68">
        <v>623.5</v>
      </c>
      <c r="N169" s="68">
        <v>322.5</v>
      </c>
      <c r="O169" s="68">
        <v>326.8</v>
      </c>
      <c r="P169" s="68"/>
      <c r="Q169" s="68"/>
      <c r="R169" s="68"/>
      <c r="S169" s="69">
        <f t="shared" si="66"/>
        <v>4568.7500000000009</v>
      </c>
      <c r="T169" s="68">
        <f t="shared" ref="T169:X169" si="71">+$F$162/($F$150+$F$151)*(T$150+T$151)</f>
        <v>0</v>
      </c>
      <c r="U169" s="68">
        <f t="shared" si="71"/>
        <v>0</v>
      </c>
      <c r="V169" s="68">
        <f t="shared" si="71"/>
        <v>0</v>
      </c>
      <c r="W169" s="68">
        <f t="shared" si="71"/>
        <v>0</v>
      </c>
      <c r="X169" s="68">
        <f t="shared" si="71"/>
        <v>0</v>
      </c>
      <c r="Y169" s="70">
        <f t="shared" si="70"/>
        <v>7325.4377947871026</v>
      </c>
      <c r="Z169" s="68">
        <v>9354.9446086247699</v>
      </c>
      <c r="AA169" s="124">
        <f t="shared" si="68"/>
        <v>0</v>
      </c>
      <c r="AB169" s="65"/>
      <c r="AC169" s="123">
        <f t="shared" si="56"/>
        <v>7.90779478710283</v>
      </c>
    </row>
    <row r="170" spans="1:29" x14ac:dyDescent="0.25">
      <c r="A170" s="16">
        <v>647200</v>
      </c>
      <c r="B170" s="66" t="s">
        <v>113</v>
      </c>
      <c r="C170" s="67">
        <v>3243.61</v>
      </c>
      <c r="D170" s="67">
        <f>3330.89+256.65</f>
        <v>3587.54</v>
      </c>
      <c r="E170" s="67">
        <v>4615.8900000000003</v>
      </c>
      <c r="F170" s="67">
        <v>6059.95</v>
      </c>
      <c r="G170" s="68">
        <v>0</v>
      </c>
      <c r="H170" s="68">
        <v>4759.62</v>
      </c>
      <c r="I170" s="68">
        <v>0</v>
      </c>
      <c r="J170" s="68">
        <v>0</v>
      </c>
      <c r="K170" s="68">
        <v>0</v>
      </c>
      <c r="L170" s="68">
        <v>88.34</v>
      </c>
      <c r="M170" s="68">
        <v>0</v>
      </c>
      <c r="N170" s="68">
        <v>0</v>
      </c>
      <c r="O170" s="68">
        <v>0</v>
      </c>
      <c r="P170" s="68"/>
      <c r="Q170" s="68"/>
      <c r="R170" s="68"/>
      <c r="S170" s="69">
        <f t="shared" si="66"/>
        <v>4847.96</v>
      </c>
      <c r="T170" s="68">
        <v>0</v>
      </c>
      <c r="U170" s="68">
        <v>0</v>
      </c>
      <c r="V170" s="68">
        <v>0</v>
      </c>
      <c r="W170" s="68">
        <v>0</v>
      </c>
      <c r="X170" s="68">
        <v>1500</v>
      </c>
      <c r="Y170" s="70">
        <f t="shared" si="70"/>
        <v>6066.4987727443695</v>
      </c>
      <c r="Z170" s="68">
        <v>5751.5377699865476</v>
      </c>
      <c r="AA170" s="124">
        <f>+F170/$F$150*$AA$150</f>
        <v>0</v>
      </c>
      <c r="AB170" s="65"/>
      <c r="AC170" s="123">
        <f t="shared" si="56"/>
        <v>6.5487727443696713</v>
      </c>
    </row>
    <row r="171" spans="1:29" x14ac:dyDescent="0.25">
      <c r="A171" s="16">
        <v>647500</v>
      </c>
      <c r="B171" s="66" t="s">
        <v>114</v>
      </c>
      <c r="C171" s="67">
        <v>1001.62</v>
      </c>
      <c r="D171" s="67">
        <v>1043.22</v>
      </c>
      <c r="E171" s="67">
        <v>1235.6600000000001</v>
      </c>
      <c r="F171" s="67">
        <v>1227.5999999999999</v>
      </c>
      <c r="G171" s="68">
        <v>0</v>
      </c>
      <c r="H171" s="68">
        <v>1450.8</v>
      </c>
      <c r="I171" s="68">
        <v>0</v>
      </c>
      <c r="J171" s="68">
        <v>0</v>
      </c>
      <c r="K171" s="68">
        <v>0</v>
      </c>
      <c r="L171" s="68">
        <v>0</v>
      </c>
      <c r="M171" s="68">
        <v>0</v>
      </c>
      <c r="N171" s="68">
        <v>0</v>
      </c>
      <c r="O171" s="68">
        <v>0</v>
      </c>
      <c r="P171" s="68"/>
      <c r="Q171" s="68"/>
      <c r="R171" s="68"/>
      <c r="S171" s="69">
        <f t="shared" si="66"/>
        <v>1450.8</v>
      </c>
      <c r="T171" s="68">
        <v>0</v>
      </c>
      <c r="U171" s="68">
        <v>0</v>
      </c>
      <c r="V171" s="68">
        <v>0</v>
      </c>
      <c r="W171" s="68">
        <v>0</v>
      </c>
      <c r="X171" s="68">
        <v>0</v>
      </c>
      <c r="Y171" s="70">
        <f t="shared" si="70"/>
        <v>1228.9266237214808</v>
      </c>
      <c r="Z171" s="68">
        <v>1252.1519999999998</v>
      </c>
      <c r="AA171" s="124">
        <f>+F171/$F$150*$AA$150</f>
        <v>0</v>
      </c>
      <c r="AB171" s="65" t="s">
        <v>6171</v>
      </c>
      <c r="AC171" s="123">
        <f t="shared" si="56"/>
        <v>1.326623721480928</v>
      </c>
    </row>
    <row r="172" spans="1:29" x14ac:dyDescent="0.25">
      <c r="A172" s="16">
        <v>648000</v>
      </c>
      <c r="B172" s="66" t="s">
        <v>115</v>
      </c>
      <c r="C172" s="67">
        <v>3894.4900000000007</v>
      </c>
      <c r="D172" s="67">
        <f>3928.63-1090</f>
        <v>2838.63</v>
      </c>
      <c r="E172" s="67">
        <v>2306.64</v>
      </c>
      <c r="F172" s="67">
        <v>3752.81</v>
      </c>
      <c r="G172" s="68">
        <v>0</v>
      </c>
      <c r="H172" s="68">
        <v>0</v>
      </c>
      <c r="I172" s="68">
        <v>0</v>
      </c>
      <c r="J172" s="68">
        <v>0</v>
      </c>
      <c r="K172" s="68">
        <v>0</v>
      </c>
      <c r="L172" s="68">
        <v>579.54999999999995</v>
      </c>
      <c r="M172" s="68">
        <v>0</v>
      </c>
      <c r="N172" s="68">
        <v>0</v>
      </c>
      <c r="O172" s="68">
        <v>0</v>
      </c>
      <c r="P172" s="68"/>
      <c r="Q172" s="68"/>
      <c r="R172" s="68"/>
      <c r="S172" s="69">
        <f t="shared" si="66"/>
        <v>579.54999999999995</v>
      </c>
      <c r="T172" s="68">
        <v>0</v>
      </c>
      <c r="U172" s="68">
        <v>0</v>
      </c>
      <c r="V172" s="68">
        <v>0</v>
      </c>
      <c r="W172" s="68">
        <v>0</v>
      </c>
      <c r="X172" s="68">
        <v>1500</v>
      </c>
      <c r="Y172" s="70">
        <f t="shared" si="70"/>
        <v>3756.8655284850201</v>
      </c>
      <c r="Z172" s="68">
        <v>2155.14</v>
      </c>
      <c r="AA172" s="124">
        <f t="shared" si="68"/>
        <v>0</v>
      </c>
      <c r="AB172" s="65"/>
      <c r="AC172" s="123">
        <f t="shared" si="56"/>
        <v>4.0555284850202042</v>
      </c>
    </row>
    <row r="173" spans="1:29" x14ac:dyDescent="0.25">
      <c r="A173" s="16">
        <v>648100</v>
      </c>
      <c r="B173" s="66" t="s">
        <v>116</v>
      </c>
      <c r="C173" s="67">
        <v>1228.25</v>
      </c>
      <c r="D173" s="67">
        <v>2601.88</v>
      </c>
      <c r="E173" s="67">
        <v>2062.39</v>
      </c>
      <c r="F173" s="67">
        <v>1447.73</v>
      </c>
      <c r="G173" s="68">
        <v>809.45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/>
      <c r="Q173" s="68"/>
      <c r="R173" s="68"/>
      <c r="S173" s="69">
        <f t="shared" si="66"/>
        <v>809.45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70">
        <f t="shared" si="70"/>
        <v>1449.2945103945092</v>
      </c>
      <c r="Z173" s="68">
        <v>2103.6378</v>
      </c>
      <c r="AA173" s="124">
        <f t="shared" si="68"/>
        <v>0</v>
      </c>
      <c r="AB173" s="65"/>
      <c r="AC173" s="123">
        <f t="shared" si="56"/>
        <v>1.5645103945091705</v>
      </c>
    </row>
    <row r="174" spans="1:29" x14ac:dyDescent="0.25">
      <c r="A174" s="16">
        <v>648200</v>
      </c>
      <c r="B174" s="66" t="s">
        <v>117</v>
      </c>
      <c r="C174" s="67">
        <v>2148.0499999999997</v>
      </c>
      <c r="D174" s="67">
        <f>3703.22-1681.49</f>
        <v>2021.7299999999998</v>
      </c>
      <c r="E174" s="67">
        <v>2552.9700000000003</v>
      </c>
      <c r="F174" s="67">
        <v>3143.3700000000003</v>
      </c>
      <c r="G174" s="68">
        <v>386.47</v>
      </c>
      <c r="H174" s="68">
        <v>0</v>
      </c>
      <c r="I174" s="68">
        <v>0</v>
      </c>
      <c r="J174" s="68">
        <v>0</v>
      </c>
      <c r="K174" s="68">
        <v>236.38</v>
      </c>
      <c r="L174" s="68">
        <v>5183.87</v>
      </c>
      <c r="M174" s="68">
        <v>0</v>
      </c>
      <c r="N174" s="68">
        <v>0</v>
      </c>
      <c r="O174" s="68">
        <v>0</v>
      </c>
      <c r="P174" s="68"/>
      <c r="Q174" s="68"/>
      <c r="R174" s="68"/>
      <c r="S174" s="69">
        <f t="shared" si="66"/>
        <v>5806.72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70">
        <f>+$F174/($F$150+$F$151)*(Y$150+Y$151)</f>
        <v>3146.7669283214332</v>
      </c>
      <c r="Z174" s="68">
        <v>2785.5281999999997</v>
      </c>
      <c r="AA174" s="124">
        <f t="shared" si="68"/>
        <v>0</v>
      </c>
      <c r="AB174" s="65" t="s">
        <v>6171</v>
      </c>
      <c r="AC174" s="123">
        <f t="shared" si="56"/>
        <v>3.3969283214328243</v>
      </c>
    </row>
    <row r="175" spans="1:29" x14ac:dyDescent="0.25">
      <c r="A175" s="16">
        <v>649100</v>
      </c>
      <c r="B175" s="127" t="s">
        <v>118</v>
      </c>
      <c r="C175" s="73"/>
      <c r="D175" s="73"/>
      <c r="E175" s="67">
        <v>0</v>
      </c>
      <c r="F175" s="67">
        <v>0</v>
      </c>
      <c r="G175" s="68">
        <v>0</v>
      </c>
      <c r="H175" s="68">
        <v>0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/>
      <c r="Q175" s="68"/>
      <c r="R175" s="68"/>
      <c r="S175" s="69">
        <f t="shared" si="66"/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70">
        <f t="shared" si="70"/>
        <v>0</v>
      </c>
      <c r="Z175" s="68">
        <v>0</v>
      </c>
      <c r="AA175" s="124">
        <f t="shared" si="68"/>
        <v>0</v>
      </c>
      <c r="AB175" s="65"/>
      <c r="AC175" s="123">
        <f t="shared" si="56"/>
        <v>0</v>
      </c>
    </row>
    <row r="176" spans="1:29" x14ac:dyDescent="0.25">
      <c r="B176" s="137" t="s">
        <v>119</v>
      </c>
      <c r="C176" s="79">
        <f t="shared" ref="C176:D176" si="72">SUM(C177:C184)</f>
        <v>16893.89</v>
      </c>
      <c r="D176" s="79">
        <f t="shared" si="72"/>
        <v>8290.8799999999992</v>
      </c>
      <c r="E176" s="79">
        <f t="shared" ref="E176:AA176" si="73">SUM(E177:E184)</f>
        <v>4429.21</v>
      </c>
      <c r="F176" s="79">
        <f t="shared" si="73"/>
        <v>9348.08</v>
      </c>
      <c r="G176" s="80">
        <f t="shared" si="73"/>
        <v>475.69</v>
      </c>
      <c r="H176" s="80">
        <f t="shared" si="73"/>
        <v>0</v>
      </c>
      <c r="I176" s="80">
        <f t="shared" si="73"/>
        <v>0</v>
      </c>
      <c r="J176" s="80">
        <f t="shared" si="73"/>
        <v>9877.2100000000009</v>
      </c>
      <c r="K176" s="80">
        <f t="shared" si="73"/>
        <v>0</v>
      </c>
      <c r="L176" s="80">
        <f t="shared" si="73"/>
        <v>0</v>
      </c>
      <c r="M176" s="80">
        <f t="shared" si="73"/>
        <v>475.69</v>
      </c>
      <c r="N176" s="80">
        <f t="shared" si="73"/>
        <v>0</v>
      </c>
      <c r="O176" s="80">
        <f t="shared" si="73"/>
        <v>19533</v>
      </c>
      <c r="P176" s="80">
        <f t="shared" si="73"/>
        <v>0</v>
      </c>
      <c r="Q176" s="80">
        <f t="shared" si="73"/>
        <v>0</v>
      </c>
      <c r="R176" s="80">
        <f t="shared" si="73"/>
        <v>0</v>
      </c>
      <c r="S176" s="81">
        <f t="shared" si="73"/>
        <v>30361.59</v>
      </c>
      <c r="T176" s="80">
        <f t="shared" si="73"/>
        <v>0</v>
      </c>
      <c r="U176" s="80">
        <f t="shared" si="73"/>
        <v>0</v>
      </c>
      <c r="V176" s="80">
        <f t="shared" si="73"/>
        <v>475.69</v>
      </c>
      <c r="W176" s="80">
        <f t="shared" si="73"/>
        <v>0</v>
      </c>
      <c r="X176" s="80">
        <f t="shared" si="73"/>
        <v>0</v>
      </c>
      <c r="Y176" s="82">
        <f t="shared" si="73"/>
        <v>21070.78</v>
      </c>
      <c r="Z176" s="80">
        <f t="shared" si="73"/>
        <v>4567.4856</v>
      </c>
      <c r="AA176" s="129">
        <f t="shared" si="73"/>
        <v>21108.835200000001</v>
      </c>
      <c r="AB176" s="65"/>
      <c r="AC176" s="123">
        <f t="shared" si="56"/>
        <v>11722.699999999999</v>
      </c>
    </row>
    <row r="177" spans="1:31" x14ac:dyDescent="0.25">
      <c r="A177" s="16">
        <v>654100</v>
      </c>
      <c r="B177" s="138" t="s">
        <v>120</v>
      </c>
      <c r="C177" s="67">
        <v>12420.47</v>
      </c>
      <c r="D177" s="67">
        <v>6907.04</v>
      </c>
      <c r="E177" s="67">
        <v>2855.13</v>
      </c>
      <c r="F177" s="67">
        <v>7748.02</v>
      </c>
      <c r="G177" s="68">
        <v>0</v>
      </c>
      <c r="H177" s="68">
        <v>0</v>
      </c>
      <c r="I177" s="68">
        <v>0</v>
      </c>
      <c r="J177" s="68">
        <v>9401.52</v>
      </c>
      <c r="K177" s="68">
        <v>0</v>
      </c>
      <c r="L177" s="68">
        <v>0</v>
      </c>
      <c r="M177" s="68">
        <v>0</v>
      </c>
      <c r="N177" s="68">
        <v>0</v>
      </c>
      <c r="O177" s="68">
        <v>19533</v>
      </c>
      <c r="P177" s="68"/>
      <c r="Q177" s="68"/>
      <c r="R177" s="68"/>
      <c r="S177" s="69">
        <f t="shared" ref="S177:S184" si="74">SUM(G177:R177)</f>
        <v>28934.52</v>
      </c>
      <c r="T177" s="68">
        <v>0</v>
      </c>
      <c r="U177" s="68">
        <v>0</v>
      </c>
      <c r="V177" s="68">
        <v>0</v>
      </c>
      <c r="W177" s="68">
        <v>0</v>
      </c>
      <c r="X177" s="68">
        <v>0</v>
      </c>
      <c r="Y177" s="125">
        <v>19168.02</v>
      </c>
      <c r="Z177" s="68">
        <v>2855.13</v>
      </c>
      <c r="AA177" s="139">
        <f>+Y177</f>
        <v>19168.02</v>
      </c>
      <c r="AB177" s="140" t="s">
        <v>6179</v>
      </c>
      <c r="AC177" s="123">
        <f t="shared" si="56"/>
        <v>11420</v>
      </c>
      <c r="AE177" s="20"/>
    </row>
    <row r="178" spans="1:31" x14ac:dyDescent="0.25">
      <c r="B178" s="141" t="s">
        <v>121</v>
      </c>
      <c r="C178" s="67">
        <v>0</v>
      </c>
      <c r="D178" s="67"/>
      <c r="E178" s="67">
        <v>0</v>
      </c>
      <c r="F178" s="67">
        <v>0</v>
      </c>
      <c r="G178" s="68">
        <v>0</v>
      </c>
      <c r="H178" s="68">
        <v>0</v>
      </c>
      <c r="I178" s="68">
        <v>0</v>
      </c>
      <c r="J178" s="68">
        <v>0</v>
      </c>
      <c r="K178" s="68">
        <v>0</v>
      </c>
      <c r="L178" s="68">
        <v>0</v>
      </c>
      <c r="M178" s="68">
        <v>0</v>
      </c>
      <c r="N178" s="68">
        <v>0</v>
      </c>
      <c r="O178" s="68">
        <v>0</v>
      </c>
      <c r="P178" s="68"/>
      <c r="Q178" s="68"/>
      <c r="R178" s="68"/>
      <c r="S178" s="69">
        <f t="shared" si="74"/>
        <v>0</v>
      </c>
      <c r="T178" s="68">
        <v>0</v>
      </c>
      <c r="U178" s="68">
        <v>0</v>
      </c>
      <c r="V178" s="68">
        <v>0</v>
      </c>
      <c r="W178" s="68">
        <v>0</v>
      </c>
      <c r="X178" s="68">
        <v>0</v>
      </c>
      <c r="Y178" s="70">
        <f t="shared" ref="Y178:Y184" si="75">SUM(S178:X178)</f>
        <v>0</v>
      </c>
      <c r="Z178" s="68">
        <v>0</v>
      </c>
      <c r="AA178" s="124">
        <v>0</v>
      </c>
      <c r="AB178" s="65"/>
      <c r="AC178" s="123">
        <f t="shared" si="56"/>
        <v>0</v>
      </c>
    </row>
    <row r="179" spans="1:31" x14ac:dyDescent="0.25">
      <c r="A179" s="16">
        <v>654400</v>
      </c>
      <c r="B179" s="138" t="s">
        <v>122</v>
      </c>
      <c r="C179" s="67"/>
      <c r="D179" s="67"/>
      <c r="E179" s="67">
        <v>0</v>
      </c>
      <c r="F179" s="67">
        <v>0</v>
      </c>
      <c r="G179" s="68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/>
      <c r="Q179" s="68"/>
      <c r="R179" s="68"/>
      <c r="S179" s="69">
        <f t="shared" si="74"/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70">
        <f t="shared" si="75"/>
        <v>0</v>
      </c>
      <c r="Z179" s="68">
        <v>0</v>
      </c>
      <c r="AA179" s="124">
        <v>0</v>
      </c>
      <c r="AB179" s="65"/>
      <c r="AC179" s="123">
        <f t="shared" si="56"/>
        <v>0</v>
      </c>
    </row>
    <row r="180" spans="1:31" x14ac:dyDescent="0.25">
      <c r="A180" s="16">
        <v>658121</v>
      </c>
      <c r="B180" s="66" t="s">
        <v>123</v>
      </c>
      <c r="C180" s="67">
        <v>1383.84</v>
      </c>
      <c r="D180" s="67">
        <v>1383.84</v>
      </c>
      <c r="E180" s="67">
        <v>1383.84</v>
      </c>
      <c r="F180" s="67">
        <v>1600.06</v>
      </c>
      <c r="G180" s="68">
        <v>475.69</v>
      </c>
      <c r="H180" s="68">
        <v>0</v>
      </c>
      <c r="I180" s="68">
        <v>0</v>
      </c>
      <c r="J180" s="68">
        <v>475.69</v>
      </c>
      <c r="K180" s="68">
        <v>0</v>
      </c>
      <c r="L180" s="68">
        <v>0</v>
      </c>
      <c r="M180" s="68">
        <v>475.69</v>
      </c>
      <c r="N180" s="68">
        <v>0</v>
      </c>
      <c r="O180" s="68">
        <v>0</v>
      </c>
      <c r="P180" s="68"/>
      <c r="Q180" s="68"/>
      <c r="R180" s="68"/>
      <c r="S180" s="69">
        <f t="shared" si="74"/>
        <v>1427.07</v>
      </c>
      <c r="T180" s="68">
        <v>0</v>
      </c>
      <c r="U180" s="68">
        <v>0</v>
      </c>
      <c r="V180" s="68">
        <v>475.69</v>
      </c>
      <c r="W180" s="68">
        <v>0</v>
      </c>
      <c r="X180" s="68">
        <v>0</v>
      </c>
      <c r="Y180" s="70">
        <f t="shared" si="75"/>
        <v>1902.76</v>
      </c>
      <c r="Z180" s="68">
        <v>1587.9564</v>
      </c>
      <c r="AA180" s="124">
        <f>+Y180*1.02</f>
        <v>1940.8152</v>
      </c>
      <c r="AB180" s="65"/>
      <c r="AC180" s="123">
        <f t="shared" si="56"/>
        <v>302.70000000000005</v>
      </c>
    </row>
    <row r="181" spans="1:31" x14ac:dyDescent="0.25">
      <c r="A181" s="16">
        <v>658300</v>
      </c>
      <c r="B181" s="66" t="s">
        <v>124</v>
      </c>
      <c r="C181" s="67">
        <v>3089.58</v>
      </c>
      <c r="D181" s="67"/>
      <c r="E181" s="67">
        <v>0</v>
      </c>
      <c r="F181" s="67">
        <v>0</v>
      </c>
      <c r="G181" s="68">
        <v>0</v>
      </c>
      <c r="H181" s="68">
        <v>0</v>
      </c>
      <c r="I181" s="68">
        <v>0</v>
      </c>
      <c r="J181" s="68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0</v>
      </c>
      <c r="P181" s="68"/>
      <c r="Q181" s="68"/>
      <c r="R181" s="68"/>
      <c r="S181" s="69">
        <f t="shared" si="74"/>
        <v>0</v>
      </c>
      <c r="T181" s="68">
        <v>0</v>
      </c>
      <c r="U181" s="68">
        <v>0</v>
      </c>
      <c r="V181" s="68">
        <v>0</v>
      </c>
      <c r="W181" s="68">
        <v>0</v>
      </c>
      <c r="X181" s="68">
        <v>0</v>
      </c>
      <c r="Y181" s="70">
        <f t="shared" si="75"/>
        <v>0</v>
      </c>
      <c r="Z181" s="68">
        <v>0</v>
      </c>
      <c r="AA181" s="124">
        <f t="shared" ref="AA181:AA184" si="76">+Y181*1.02</f>
        <v>0</v>
      </c>
      <c r="AB181" s="65"/>
      <c r="AC181" s="123">
        <f t="shared" si="56"/>
        <v>0</v>
      </c>
    </row>
    <row r="182" spans="1:31" x14ac:dyDescent="0.25">
      <c r="A182" s="16">
        <v>658123</v>
      </c>
      <c r="B182" s="66" t="s">
        <v>125</v>
      </c>
      <c r="C182" s="67"/>
      <c r="D182" s="67"/>
      <c r="E182" s="67">
        <v>190.24</v>
      </c>
      <c r="F182" s="67">
        <v>0</v>
      </c>
      <c r="G182" s="68">
        <v>0</v>
      </c>
      <c r="H182" s="68">
        <v>0</v>
      </c>
      <c r="I182" s="68">
        <v>0</v>
      </c>
      <c r="J182" s="68">
        <v>0</v>
      </c>
      <c r="K182" s="68">
        <v>0</v>
      </c>
      <c r="L182" s="68">
        <v>0</v>
      </c>
      <c r="M182" s="68">
        <v>0</v>
      </c>
      <c r="N182" s="68">
        <v>0</v>
      </c>
      <c r="O182" s="68">
        <v>0</v>
      </c>
      <c r="P182" s="68"/>
      <c r="Q182" s="68"/>
      <c r="R182" s="68"/>
      <c r="S182" s="69">
        <f t="shared" si="74"/>
        <v>0</v>
      </c>
      <c r="T182" s="68">
        <v>0</v>
      </c>
      <c r="U182" s="68">
        <v>0</v>
      </c>
      <c r="V182" s="68">
        <v>0</v>
      </c>
      <c r="W182" s="68">
        <v>0</v>
      </c>
      <c r="X182" s="68">
        <v>0</v>
      </c>
      <c r="Y182" s="70">
        <f t="shared" si="75"/>
        <v>0</v>
      </c>
      <c r="Z182" s="68">
        <v>124.39919999999999</v>
      </c>
      <c r="AA182" s="124">
        <f t="shared" si="76"/>
        <v>0</v>
      </c>
      <c r="AB182" s="65"/>
      <c r="AC182" s="123">
        <f t="shared" si="56"/>
        <v>0</v>
      </c>
    </row>
    <row r="183" spans="1:31" x14ac:dyDescent="0.25">
      <c r="A183" s="16">
        <v>658128</v>
      </c>
      <c r="B183" s="66" t="s">
        <v>126</v>
      </c>
      <c r="C183" s="67"/>
      <c r="D183" s="67"/>
      <c r="E183" s="67">
        <v>0</v>
      </c>
      <c r="F183" s="67">
        <v>0</v>
      </c>
      <c r="G183" s="68">
        <v>0</v>
      </c>
      <c r="H183" s="68">
        <v>0</v>
      </c>
      <c r="I183" s="68">
        <v>0</v>
      </c>
      <c r="J183" s="68">
        <v>0</v>
      </c>
      <c r="K183" s="68">
        <v>0</v>
      </c>
      <c r="L183" s="68">
        <v>0</v>
      </c>
      <c r="M183" s="68">
        <v>0</v>
      </c>
      <c r="N183" s="68">
        <v>0</v>
      </c>
      <c r="O183" s="68">
        <v>0</v>
      </c>
      <c r="P183" s="68"/>
      <c r="Q183" s="68"/>
      <c r="R183" s="68"/>
      <c r="S183" s="69">
        <f t="shared" si="74"/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70">
        <f t="shared" si="75"/>
        <v>0</v>
      </c>
      <c r="Z183" s="68">
        <v>0</v>
      </c>
      <c r="AA183" s="124">
        <f t="shared" si="76"/>
        <v>0</v>
      </c>
      <c r="AB183" s="65"/>
      <c r="AC183" s="123">
        <f t="shared" si="56"/>
        <v>0</v>
      </c>
    </row>
    <row r="184" spans="1:31" x14ac:dyDescent="0.25">
      <c r="A184" s="16">
        <v>658132</v>
      </c>
      <c r="B184" s="136" t="s">
        <v>127</v>
      </c>
      <c r="C184" s="142"/>
      <c r="D184" s="142"/>
      <c r="E184" s="67">
        <v>0</v>
      </c>
      <c r="F184" s="67">
        <v>0</v>
      </c>
      <c r="G184" s="68">
        <v>0</v>
      </c>
      <c r="H184" s="68">
        <v>0</v>
      </c>
      <c r="I184" s="68">
        <v>0</v>
      </c>
      <c r="J184" s="68">
        <v>0</v>
      </c>
      <c r="K184" s="68">
        <v>0</v>
      </c>
      <c r="L184" s="68">
        <v>0</v>
      </c>
      <c r="M184" s="68">
        <v>0</v>
      </c>
      <c r="N184" s="68">
        <v>0</v>
      </c>
      <c r="O184" s="68">
        <v>0</v>
      </c>
      <c r="P184" s="68"/>
      <c r="Q184" s="68"/>
      <c r="R184" s="68"/>
      <c r="S184" s="69">
        <f t="shared" si="74"/>
        <v>0</v>
      </c>
      <c r="T184" s="68">
        <v>0</v>
      </c>
      <c r="U184" s="68">
        <v>0</v>
      </c>
      <c r="V184" s="68">
        <v>0</v>
      </c>
      <c r="W184" s="68">
        <v>0</v>
      </c>
      <c r="X184" s="68">
        <v>0</v>
      </c>
      <c r="Y184" s="70">
        <f t="shared" si="75"/>
        <v>0</v>
      </c>
      <c r="Z184" s="74">
        <v>0</v>
      </c>
      <c r="AA184" s="124">
        <f t="shared" si="76"/>
        <v>0</v>
      </c>
      <c r="AB184" s="65"/>
      <c r="AC184" s="123">
        <f t="shared" si="56"/>
        <v>0</v>
      </c>
    </row>
    <row r="185" spans="1:31" x14ac:dyDescent="0.25">
      <c r="B185" s="137" t="s">
        <v>128</v>
      </c>
      <c r="C185" s="79">
        <f t="shared" ref="C185:D185" si="77">SUM(C186:C187)</f>
        <v>0</v>
      </c>
      <c r="D185" s="79">
        <f t="shared" si="77"/>
        <v>356.21</v>
      </c>
      <c r="E185" s="79">
        <f t="shared" ref="E185:AA185" si="78">SUM(E186:E187)</f>
        <v>4334.05</v>
      </c>
      <c r="F185" s="79">
        <f t="shared" si="78"/>
        <v>3069.13</v>
      </c>
      <c r="G185" s="80">
        <f t="shared" si="78"/>
        <v>164.45</v>
      </c>
      <c r="H185" s="80">
        <f t="shared" si="78"/>
        <v>2.4500000000000002</v>
      </c>
      <c r="I185" s="80">
        <f t="shared" si="78"/>
        <v>154.63999999999999</v>
      </c>
      <c r="J185" s="80">
        <f t="shared" si="78"/>
        <v>149.72</v>
      </c>
      <c r="K185" s="80">
        <f t="shared" si="78"/>
        <v>144.79</v>
      </c>
      <c r="L185" s="80">
        <f t="shared" si="78"/>
        <v>139.87</v>
      </c>
      <c r="M185" s="80">
        <f t="shared" si="78"/>
        <v>134.93</v>
      </c>
      <c r="N185" s="80">
        <f t="shared" si="78"/>
        <v>129.97999999999999</v>
      </c>
      <c r="O185" s="80">
        <f t="shared" si="78"/>
        <v>125.44</v>
      </c>
      <c r="P185" s="80">
        <f t="shared" si="78"/>
        <v>0</v>
      </c>
      <c r="Q185" s="80">
        <f t="shared" si="78"/>
        <v>0</v>
      </c>
      <c r="R185" s="80">
        <f t="shared" si="78"/>
        <v>0</v>
      </c>
      <c r="S185" s="81">
        <f t="shared" si="78"/>
        <v>1146.27</v>
      </c>
      <c r="T185" s="80">
        <f t="shared" si="78"/>
        <v>0</v>
      </c>
      <c r="U185" s="80">
        <f t="shared" si="78"/>
        <v>0</v>
      </c>
      <c r="V185" s="80">
        <f t="shared" si="78"/>
        <v>0</v>
      </c>
      <c r="W185" s="80">
        <f t="shared" si="78"/>
        <v>0</v>
      </c>
      <c r="X185" s="80">
        <f t="shared" si="78"/>
        <v>0</v>
      </c>
      <c r="Y185" s="82">
        <f t="shared" si="78"/>
        <v>2793.6095990436979</v>
      </c>
      <c r="Z185" s="80">
        <f t="shared" si="78"/>
        <v>2793.6095990436979</v>
      </c>
      <c r="AA185" s="129">
        <f t="shared" si="78"/>
        <v>0</v>
      </c>
      <c r="AB185" s="65"/>
      <c r="AC185" s="123">
        <f t="shared" si="56"/>
        <v>-275.52040095630218</v>
      </c>
    </row>
    <row r="186" spans="1:31" x14ac:dyDescent="0.25">
      <c r="A186" s="16">
        <v>661100</v>
      </c>
      <c r="B186" s="66" t="s">
        <v>129</v>
      </c>
      <c r="C186" s="67"/>
      <c r="D186" s="67">
        <v>356.21</v>
      </c>
      <c r="E186" s="67">
        <v>4334.05</v>
      </c>
      <c r="F186" s="67">
        <v>3069.13</v>
      </c>
      <c r="G186" s="68">
        <v>164.45</v>
      </c>
      <c r="H186" s="68">
        <v>2.4500000000000002</v>
      </c>
      <c r="I186" s="68">
        <v>154.63999999999999</v>
      </c>
      <c r="J186" s="68">
        <v>149.72</v>
      </c>
      <c r="K186" s="68">
        <v>144.79</v>
      </c>
      <c r="L186" s="68">
        <v>139.87</v>
      </c>
      <c r="M186" s="68">
        <v>134.93</v>
      </c>
      <c r="N186" s="68">
        <v>129.97999999999999</v>
      </c>
      <c r="O186" s="68">
        <v>125.44</v>
      </c>
      <c r="P186" s="68"/>
      <c r="Q186" s="68"/>
      <c r="R186" s="68"/>
      <c r="S186" s="69">
        <f t="shared" ref="S186:S187" si="79">SUM(G186:R186)</f>
        <v>1146.27</v>
      </c>
      <c r="T186" s="68">
        <v>0</v>
      </c>
      <c r="U186" s="68">
        <v>0</v>
      </c>
      <c r="V186" s="68">
        <v>0</v>
      </c>
      <c r="W186" s="68">
        <v>0</v>
      </c>
      <c r="X186" s="68">
        <v>0</v>
      </c>
      <c r="Y186" s="125">
        <f>+Z186</f>
        <v>2793.6095990436979</v>
      </c>
      <c r="Z186" s="68">
        <v>2793.6095990436979</v>
      </c>
      <c r="AA186" s="126"/>
      <c r="AB186" s="140" t="s">
        <v>6179</v>
      </c>
      <c r="AC186" s="123">
        <f t="shared" si="56"/>
        <v>-275.52040095630218</v>
      </c>
    </row>
    <row r="187" spans="1:31" x14ac:dyDescent="0.25">
      <c r="A187" s="16">
        <v>668800</v>
      </c>
      <c r="B187" s="136" t="s">
        <v>130</v>
      </c>
      <c r="C187" s="73"/>
      <c r="D187" s="73"/>
      <c r="E187" s="67">
        <v>0</v>
      </c>
      <c r="F187" s="67">
        <v>0</v>
      </c>
      <c r="G187" s="68">
        <v>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/>
      <c r="Q187" s="68"/>
      <c r="R187" s="68"/>
      <c r="S187" s="69">
        <f t="shared" si="79"/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70">
        <f>SUM(S187:X187)</f>
        <v>0</v>
      </c>
      <c r="Z187" s="74"/>
      <c r="AA187" s="143">
        <v>0</v>
      </c>
      <c r="AB187" s="65"/>
      <c r="AC187" s="123">
        <f t="shared" si="56"/>
        <v>0</v>
      </c>
    </row>
    <row r="188" spans="1:31" x14ac:dyDescent="0.25">
      <c r="B188" s="137" t="s">
        <v>131</v>
      </c>
      <c r="C188" s="79">
        <f t="shared" ref="C188:AA188" si="80">SUM(C189:C193)</f>
        <v>70.73</v>
      </c>
      <c r="D188" s="79">
        <f t="shared" si="80"/>
        <v>4752.17</v>
      </c>
      <c r="E188" s="79">
        <f t="shared" si="80"/>
        <v>13552.5</v>
      </c>
      <c r="F188" s="79">
        <f t="shared" si="80"/>
        <v>247.18</v>
      </c>
      <c r="G188" s="80">
        <f t="shared" si="80"/>
        <v>0</v>
      </c>
      <c r="H188" s="80">
        <f t="shared" si="80"/>
        <v>0.9</v>
      </c>
      <c r="I188" s="80">
        <f t="shared" si="80"/>
        <v>17.03</v>
      </c>
      <c r="J188" s="80">
        <f t="shared" si="80"/>
        <v>1.81</v>
      </c>
      <c r="K188" s="80">
        <f t="shared" si="80"/>
        <v>0</v>
      </c>
      <c r="L188" s="80">
        <f t="shared" si="80"/>
        <v>0.6</v>
      </c>
      <c r="M188" s="80">
        <f t="shared" si="80"/>
        <v>61.52</v>
      </c>
      <c r="N188" s="80">
        <f t="shared" si="80"/>
        <v>1.1000000000000001</v>
      </c>
      <c r="O188" s="80">
        <f t="shared" si="80"/>
        <v>146.21</v>
      </c>
      <c r="P188" s="80">
        <f t="shared" si="80"/>
        <v>0</v>
      </c>
      <c r="Q188" s="80">
        <f t="shared" si="80"/>
        <v>0</v>
      </c>
      <c r="R188" s="80">
        <f t="shared" si="80"/>
        <v>0</v>
      </c>
      <c r="S188" s="81">
        <f t="shared" si="80"/>
        <v>229.17000000000002</v>
      </c>
      <c r="T188" s="80">
        <f t="shared" si="80"/>
        <v>0</v>
      </c>
      <c r="U188" s="80">
        <f t="shared" si="80"/>
        <v>0</v>
      </c>
      <c r="V188" s="80">
        <f t="shared" si="80"/>
        <v>0</v>
      </c>
      <c r="W188" s="80">
        <f t="shared" si="80"/>
        <v>0</v>
      </c>
      <c r="X188" s="80">
        <f t="shared" si="80"/>
        <v>0</v>
      </c>
      <c r="Y188" s="82">
        <f t="shared" si="80"/>
        <v>229.17000000000002</v>
      </c>
      <c r="Z188" s="80">
        <f t="shared" si="80"/>
        <v>0</v>
      </c>
      <c r="AA188" s="129">
        <f t="shared" si="80"/>
        <v>0</v>
      </c>
      <c r="AB188" s="65"/>
      <c r="AC188" s="123">
        <f t="shared" si="56"/>
        <v>-18.009999999999991</v>
      </c>
    </row>
    <row r="189" spans="1:31" x14ac:dyDescent="0.25">
      <c r="A189" s="16">
        <v>671200</v>
      </c>
      <c r="B189" s="138" t="s">
        <v>132</v>
      </c>
      <c r="C189" s="67"/>
      <c r="D189" s="67"/>
      <c r="E189" s="67">
        <v>3582.08</v>
      </c>
      <c r="F189" s="67">
        <v>0</v>
      </c>
      <c r="G189" s="68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/>
      <c r="Q189" s="68"/>
      <c r="R189" s="68"/>
      <c r="S189" s="69">
        <f t="shared" ref="S189:S193" si="81">SUM(G189:R189)</f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70">
        <f>SUM(S189:X189)</f>
        <v>0</v>
      </c>
      <c r="Z189" s="68"/>
      <c r="AA189" s="124">
        <v>0</v>
      </c>
      <c r="AB189" s="65"/>
      <c r="AC189" s="123">
        <f t="shared" ref="AC189:AC202" si="82">+Y189-F189</f>
        <v>0</v>
      </c>
    </row>
    <row r="190" spans="1:31" x14ac:dyDescent="0.25">
      <c r="A190" s="16">
        <v>671800</v>
      </c>
      <c r="B190" s="141" t="s">
        <v>133</v>
      </c>
      <c r="C190" s="67">
        <v>70.73</v>
      </c>
      <c r="D190" s="67">
        <v>42.96</v>
      </c>
      <c r="E190" s="67">
        <v>21.42</v>
      </c>
      <c r="F190" s="67">
        <v>247.18</v>
      </c>
      <c r="G190" s="68">
        <v>0</v>
      </c>
      <c r="H190" s="68">
        <v>0.9</v>
      </c>
      <c r="I190" s="68">
        <v>17.03</v>
      </c>
      <c r="J190" s="68">
        <v>1.81</v>
      </c>
      <c r="K190" s="68">
        <v>0</v>
      </c>
      <c r="L190" s="68">
        <v>0.6</v>
      </c>
      <c r="M190" s="68">
        <v>61.52</v>
      </c>
      <c r="N190" s="68">
        <v>1.1000000000000001</v>
      </c>
      <c r="O190" s="68">
        <v>146.21</v>
      </c>
      <c r="P190" s="68"/>
      <c r="Q190" s="68"/>
      <c r="R190" s="68"/>
      <c r="S190" s="69">
        <f t="shared" si="81"/>
        <v>229.17000000000002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70">
        <f>SUM(S190:X190)</f>
        <v>229.17000000000002</v>
      </c>
      <c r="Z190" s="68"/>
      <c r="AA190" s="124">
        <v>0</v>
      </c>
      <c r="AB190" s="65"/>
      <c r="AC190" s="123">
        <f t="shared" si="82"/>
        <v>-18.009999999999991</v>
      </c>
    </row>
    <row r="191" spans="1:31" x14ac:dyDescent="0.25">
      <c r="A191" s="16">
        <v>672000</v>
      </c>
      <c r="B191" s="66" t="s">
        <v>134</v>
      </c>
      <c r="C191" s="67"/>
      <c r="D191" s="67"/>
      <c r="E191" s="67">
        <v>9949</v>
      </c>
      <c r="F191" s="67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/>
      <c r="Q191" s="68"/>
      <c r="R191" s="68"/>
      <c r="S191" s="69">
        <f t="shared" si="81"/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70">
        <f>SUM(S191:X191)</f>
        <v>0</v>
      </c>
      <c r="Z191" s="68"/>
      <c r="AA191" s="124">
        <v>0</v>
      </c>
      <c r="AB191" s="65"/>
      <c r="AC191" s="123">
        <f t="shared" si="82"/>
        <v>0</v>
      </c>
    </row>
    <row r="192" spans="1:31" x14ac:dyDescent="0.25">
      <c r="A192" s="16">
        <v>675000</v>
      </c>
      <c r="B192" s="66" t="s">
        <v>135</v>
      </c>
      <c r="C192" s="67"/>
      <c r="D192" s="67">
        <v>4709.21</v>
      </c>
      <c r="E192" s="67">
        <v>0</v>
      </c>
      <c r="F192" s="67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0</v>
      </c>
      <c r="L192" s="68">
        <v>0</v>
      </c>
      <c r="M192" s="68">
        <v>0</v>
      </c>
      <c r="N192" s="68">
        <v>0</v>
      </c>
      <c r="O192" s="68">
        <v>0</v>
      </c>
      <c r="P192" s="68"/>
      <c r="Q192" s="68"/>
      <c r="R192" s="68"/>
      <c r="S192" s="69">
        <f t="shared" si="81"/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70">
        <f>SUM(S192:X192)</f>
        <v>0</v>
      </c>
      <c r="Z192" s="68"/>
      <c r="AA192" s="124">
        <v>0</v>
      </c>
      <c r="AB192" s="65"/>
      <c r="AC192" s="123">
        <f t="shared" si="82"/>
        <v>0</v>
      </c>
    </row>
    <row r="193" spans="1:37" x14ac:dyDescent="0.25">
      <c r="A193" s="16">
        <v>678000</v>
      </c>
      <c r="B193" s="136" t="s">
        <v>136</v>
      </c>
      <c r="C193" s="73"/>
      <c r="D193" s="73"/>
      <c r="E193" s="67">
        <v>0</v>
      </c>
      <c r="F193" s="67">
        <v>0</v>
      </c>
      <c r="G193" s="68">
        <v>0</v>
      </c>
      <c r="H193" s="68">
        <v>0</v>
      </c>
      <c r="I193" s="68">
        <v>0</v>
      </c>
      <c r="J193" s="68">
        <v>0</v>
      </c>
      <c r="K193" s="68">
        <v>0</v>
      </c>
      <c r="L193" s="68">
        <v>0</v>
      </c>
      <c r="M193" s="68">
        <v>0</v>
      </c>
      <c r="N193" s="68">
        <v>0</v>
      </c>
      <c r="O193" s="68">
        <v>0</v>
      </c>
      <c r="P193" s="68"/>
      <c r="Q193" s="68"/>
      <c r="R193" s="68"/>
      <c r="S193" s="69">
        <f t="shared" si="81"/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70">
        <f>SUM(S193:X193)</f>
        <v>0</v>
      </c>
      <c r="Z193" s="74"/>
      <c r="AA193" s="143">
        <v>0</v>
      </c>
      <c r="AB193" s="65"/>
      <c r="AC193" s="123">
        <f t="shared" si="82"/>
        <v>0</v>
      </c>
    </row>
    <row r="194" spans="1:37" x14ac:dyDescent="0.25">
      <c r="B194" s="137" t="s">
        <v>137</v>
      </c>
      <c r="C194" s="79">
        <f>SUM(C195:C201)</f>
        <v>27898.46</v>
      </c>
      <c r="D194" s="79">
        <f t="shared" ref="D194:AA194" si="83">SUM(D195:D201)</f>
        <v>35005.369999999995</v>
      </c>
      <c r="E194" s="79">
        <f t="shared" si="83"/>
        <v>71377.249999999985</v>
      </c>
      <c r="F194" s="79">
        <f>SUM(F195:F201)</f>
        <v>81283.709999999992</v>
      </c>
      <c r="G194" s="80">
        <f t="shared" si="83"/>
        <v>0</v>
      </c>
      <c r="H194" s="80">
        <f t="shared" si="83"/>
        <v>0</v>
      </c>
      <c r="I194" s="80">
        <f t="shared" si="83"/>
        <v>0</v>
      </c>
      <c r="J194" s="80">
        <f t="shared" si="83"/>
        <v>0</v>
      </c>
      <c r="K194" s="80">
        <f t="shared" si="83"/>
        <v>0</v>
      </c>
      <c r="L194" s="80">
        <f t="shared" si="83"/>
        <v>0</v>
      </c>
      <c r="M194" s="80">
        <f t="shared" si="83"/>
        <v>0</v>
      </c>
      <c r="N194" s="80">
        <f t="shared" si="83"/>
        <v>0</v>
      </c>
      <c r="O194" s="80">
        <f t="shared" si="83"/>
        <v>0</v>
      </c>
      <c r="P194" s="80">
        <f t="shared" si="83"/>
        <v>0</v>
      </c>
      <c r="Q194" s="80">
        <f t="shared" si="83"/>
        <v>0</v>
      </c>
      <c r="R194" s="80">
        <f t="shared" si="83"/>
        <v>0</v>
      </c>
      <c r="S194" s="81">
        <f t="shared" si="83"/>
        <v>0</v>
      </c>
      <c r="T194" s="80">
        <f t="shared" si="83"/>
        <v>0</v>
      </c>
      <c r="U194" s="80">
        <f t="shared" si="83"/>
        <v>0</v>
      </c>
      <c r="V194" s="80">
        <f t="shared" si="83"/>
        <v>0</v>
      </c>
      <c r="W194" s="80">
        <f t="shared" si="83"/>
        <v>0</v>
      </c>
      <c r="X194" s="80">
        <f t="shared" si="83"/>
        <v>0</v>
      </c>
      <c r="Y194" s="82">
        <f t="shared" si="83"/>
        <v>68130.212857142877</v>
      </c>
      <c r="Z194" s="80">
        <f t="shared" si="83"/>
        <v>67088.970857142878</v>
      </c>
      <c r="AA194" s="129">
        <f t="shared" si="83"/>
        <v>0</v>
      </c>
      <c r="AB194" s="65"/>
      <c r="AC194" s="123">
        <f t="shared" si="82"/>
        <v>-13153.497142857115</v>
      </c>
    </row>
    <row r="195" spans="1:37" x14ac:dyDescent="0.25">
      <c r="A195" s="16">
        <v>681100</v>
      </c>
      <c r="B195" s="66" t="s">
        <v>138</v>
      </c>
      <c r="C195" s="67">
        <v>24480.68</v>
      </c>
      <c r="D195" s="67">
        <v>29559.119999999999</v>
      </c>
      <c r="E195" s="67">
        <v>66769.62</v>
      </c>
      <c r="F195" s="67">
        <v>63306.61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/>
      <c r="Q195" s="68"/>
      <c r="R195" s="68"/>
      <c r="S195" s="69">
        <f t="shared" ref="S195:S201" si="84">SUM(G195:R195)</f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125">
        <v>66637.050000000017</v>
      </c>
      <c r="Z195" s="68">
        <v>65595.808000000019</v>
      </c>
      <c r="AA195" s="126"/>
      <c r="AB195" s="140" t="s">
        <v>6179</v>
      </c>
      <c r="AC195" s="123">
        <f t="shared" si="82"/>
        <v>3330.4400000000169</v>
      </c>
    </row>
    <row r="196" spans="1:37" ht="30" x14ac:dyDescent="0.25">
      <c r="A196" s="16">
        <v>681110</v>
      </c>
      <c r="B196" s="66" t="s">
        <v>139</v>
      </c>
      <c r="C196" s="67"/>
      <c r="D196" s="67"/>
      <c r="E196" s="67">
        <v>0</v>
      </c>
      <c r="F196" s="67">
        <v>0</v>
      </c>
      <c r="G196" s="68">
        <v>0</v>
      </c>
      <c r="H196" s="68">
        <v>0</v>
      </c>
      <c r="I196" s="68">
        <v>0</v>
      </c>
      <c r="J196" s="68">
        <v>0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/>
      <c r="Q196" s="68"/>
      <c r="R196" s="68"/>
      <c r="S196" s="69">
        <f t="shared" si="84"/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125">
        <v>1493.1628571428569</v>
      </c>
      <c r="Z196" s="68">
        <v>1493.1628571428569</v>
      </c>
      <c r="AA196" s="126"/>
      <c r="AB196" s="140" t="s">
        <v>6179</v>
      </c>
      <c r="AC196" s="123">
        <f t="shared" si="82"/>
        <v>1493.1628571428569</v>
      </c>
    </row>
    <row r="197" spans="1:37" x14ac:dyDescent="0.25">
      <c r="A197" s="16">
        <v>681500</v>
      </c>
      <c r="B197" s="66" t="s">
        <v>140</v>
      </c>
      <c r="C197" s="67">
        <v>0</v>
      </c>
      <c r="D197" s="67">
        <v>4456.51</v>
      </c>
      <c r="E197" s="67">
        <v>1946.68</v>
      </c>
      <c r="F197" s="67">
        <v>208.46</v>
      </c>
      <c r="G197" s="68">
        <v>0</v>
      </c>
      <c r="H197" s="68">
        <v>0</v>
      </c>
      <c r="I197" s="68">
        <v>0</v>
      </c>
      <c r="J197" s="68">
        <v>0</v>
      </c>
      <c r="K197" s="68">
        <v>0</v>
      </c>
      <c r="L197" s="68">
        <v>0</v>
      </c>
      <c r="M197" s="68">
        <v>0</v>
      </c>
      <c r="N197" s="68">
        <v>0</v>
      </c>
      <c r="O197" s="68">
        <v>0</v>
      </c>
      <c r="P197" s="68"/>
      <c r="Q197" s="68"/>
      <c r="R197" s="68"/>
      <c r="S197" s="69">
        <f t="shared" si="84"/>
        <v>0</v>
      </c>
      <c r="T197" s="68">
        <v>0</v>
      </c>
      <c r="U197" s="68">
        <v>0</v>
      </c>
      <c r="V197" s="68">
        <v>0</v>
      </c>
      <c r="W197" s="68">
        <v>0</v>
      </c>
      <c r="X197" s="68">
        <v>0</v>
      </c>
      <c r="Y197" s="70">
        <f t="shared" ref="Y197:Y201" si="85">SUM(S197:X197)</f>
        <v>0</v>
      </c>
      <c r="Z197" s="68"/>
      <c r="AA197" s="124">
        <v>0</v>
      </c>
      <c r="AB197" s="65"/>
      <c r="AC197" s="123">
        <f t="shared" si="82"/>
        <v>-208.46</v>
      </c>
    </row>
    <row r="198" spans="1:37" x14ac:dyDescent="0.25">
      <c r="A198" s="16">
        <v>681740</v>
      </c>
      <c r="B198" s="66" t="s">
        <v>141</v>
      </c>
      <c r="C198" s="67">
        <v>3417.78</v>
      </c>
      <c r="D198" s="67">
        <v>989.74</v>
      </c>
      <c r="E198" s="67">
        <v>2660.95</v>
      </c>
      <c r="F198" s="67">
        <v>11640.64</v>
      </c>
      <c r="G198" s="68">
        <v>0</v>
      </c>
      <c r="H198" s="68">
        <v>0</v>
      </c>
      <c r="I198" s="68">
        <v>0</v>
      </c>
      <c r="J198" s="68">
        <v>0</v>
      </c>
      <c r="K198" s="68">
        <v>0</v>
      </c>
      <c r="L198" s="68">
        <v>0</v>
      </c>
      <c r="M198" s="68">
        <v>0</v>
      </c>
      <c r="N198" s="68">
        <v>0</v>
      </c>
      <c r="O198" s="68">
        <v>0</v>
      </c>
      <c r="P198" s="68"/>
      <c r="Q198" s="68"/>
      <c r="R198" s="68"/>
      <c r="S198" s="69">
        <f t="shared" si="84"/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70">
        <f t="shared" si="85"/>
        <v>0</v>
      </c>
      <c r="Z198" s="68"/>
      <c r="AA198" s="124">
        <v>0</v>
      </c>
      <c r="AB198" s="65"/>
      <c r="AC198" s="123">
        <f t="shared" si="82"/>
        <v>-11640.64</v>
      </c>
    </row>
    <row r="199" spans="1:37" x14ac:dyDescent="0.25">
      <c r="A199" s="16">
        <v>685100</v>
      </c>
      <c r="B199" s="72" t="s">
        <v>142</v>
      </c>
      <c r="C199" s="67"/>
      <c r="D199" s="67"/>
      <c r="E199" s="67">
        <v>0</v>
      </c>
      <c r="F199" s="67">
        <v>0</v>
      </c>
      <c r="G199" s="68">
        <v>0</v>
      </c>
      <c r="H199" s="68">
        <v>0</v>
      </c>
      <c r="I199" s="68">
        <v>0</v>
      </c>
      <c r="J199" s="68">
        <v>0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/>
      <c r="Q199" s="68"/>
      <c r="R199" s="68"/>
      <c r="S199" s="69">
        <f t="shared" si="84"/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70">
        <f t="shared" si="85"/>
        <v>0</v>
      </c>
      <c r="Z199" s="68"/>
      <c r="AA199" s="124">
        <v>0</v>
      </c>
      <c r="AB199" s="65"/>
      <c r="AC199" s="123">
        <f t="shared" si="82"/>
        <v>0</v>
      </c>
    </row>
    <row r="200" spans="1:37" x14ac:dyDescent="0.25">
      <c r="A200" s="16">
        <v>687100</v>
      </c>
      <c r="B200" s="72" t="s">
        <v>143</v>
      </c>
      <c r="C200" s="67"/>
      <c r="D200" s="67"/>
      <c r="E200" s="67"/>
      <c r="F200" s="67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/>
      <c r="Q200" s="68"/>
      <c r="R200" s="68"/>
      <c r="S200" s="69">
        <f t="shared" si="84"/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70">
        <f t="shared" si="85"/>
        <v>0</v>
      </c>
      <c r="Z200" s="68"/>
      <c r="AA200" s="124">
        <v>0</v>
      </c>
      <c r="AB200" s="65"/>
      <c r="AC200" s="123">
        <f t="shared" si="82"/>
        <v>0</v>
      </c>
    </row>
    <row r="201" spans="1:37" ht="30" x14ac:dyDescent="0.25">
      <c r="A201" s="16">
        <v>687500</v>
      </c>
      <c r="B201" s="72" t="s">
        <v>144</v>
      </c>
      <c r="C201" s="67"/>
      <c r="D201" s="67"/>
      <c r="E201" s="67"/>
      <c r="F201" s="67">
        <v>6128</v>
      </c>
      <c r="G201" s="68">
        <v>0</v>
      </c>
      <c r="H201" s="68">
        <v>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/>
      <c r="Q201" s="68"/>
      <c r="R201" s="68"/>
      <c r="S201" s="69">
        <f t="shared" si="84"/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70">
        <f t="shared" si="85"/>
        <v>0</v>
      </c>
      <c r="Z201" s="68"/>
      <c r="AA201" s="124">
        <v>0</v>
      </c>
      <c r="AB201" s="65"/>
      <c r="AC201" s="123">
        <f t="shared" si="82"/>
        <v>-6128</v>
      </c>
    </row>
    <row r="202" spans="1:37" ht="15.75" thickBot="1" x14ac:dyDescent="0.3">
      <c r="B202" s="144" t="s">
        <v>6180</v>
      </c>
      <c r="C202" s="92">
        <f t="shared" ref="C202:AA202" si="86">SUM(C194+C188+C185+C176+C149+C138+C87+C80+C61)</f>
        <v>749947.17999999993</v>
      </c>
      <c r="D202" s="92">
        <f t="shared" si="86"/>
        <v>872430.82999999984</v>
      </c>
      <c r="E202" s="92">
        <f t="shared" si="86"/>
        <v>1073589.2999999998</v>
      </c>
      <c r="F202" s="92">
        <f t="shared" si="86"/>
        <v>1322785.8099999998</v>
      </c>
      <c r="G202" s="93" t="e">
        <f t="shared" si="86"/>
        <v>#VALUE!</v>
      </c>
      <c r="H202" s="93">
        <f t="shared" si="86"/>
        <v>119819</v>
      </c>
      <c r="I202" s="93">
        <f t="shared" si="86"/>
        <v>103540.28</v>
      </c>
      <c r="J202" s="93">
        <f t="shared" si="86"/>
        <v>110659.19000000002</v>
      </c>
      <c r="K202" s="93">
        <f t="shared" si="86"/>
        <v>90001.32</v>
      </c>
      <c r="L202" s="93">
        <f t="shared" si="86"/>
        <v>135623.64000000001</v>
      </c>
      <c r="M202" s="93">
        <f t="shared" si="86"/>
        <v>113948.78999999998</v>
      </c>
      <c r="N202" s="93">
        <f t="shared" si="86"/>
        <v>65161.17</v>
      </c>
      <c r="O202" s="93">
        <f t="shared" si="86"/>
        <v>102503.56000000003</v>
      </c>
      <c r="P202" s="93">
        <f t="shared" si="86"/>
        <v>0</v>
      </c>
      <c r="Q202" s="93">
        <f t="shared" si="86"/>
        <v>0</v>
      </c>
      <c r="R202" s="93">
        <f t="shared" si="86"/>
        <v>0</v>
      </c>
      <c r="S202" s="94" t="e">
        <f t="shared" si="86"/>
        <v>#VALUE!</v>
      </c>
      <c r="T202" s="93">
        <f t="shared" si="86"/>
        <v>7703.5033333333322</v>
      </c>
      <c r="U202" s="93">
        <f t="shared" si="86"/>
        <v>6021.6333333333341</v>
      </c>
      <c r="V202" s="93">
        <f t="shared" si="86"/>
        <v>8179.1933333333318</v>
      </c>
      <c r="W202" s="93">
        <f t="shared" si="86"/>
        <v>5776.833333333333</v>
      </c>
      <c r="X202" s="93">
        <f t="shared" si="86"/>
        <v>17852.116941333334</v>
      </c>
      <c r="Y202" s="95" t="e">
        <f t="shared" si="86"/>
        <v>#VALUE!</v>
      </c>
      <c r="Z202" s="93">
        <f t="shared" si="86"/>
        <v>1331112.8394268875</v>
      </c>
      <c r="AA202" s="145" t="e">
        <f t="shared" si="86"/>
        <v>#VALUE!</v>
      </c>
      <c r="AB202" s="65"/>
      <c r="AC202" s="123" t="e">
        <f t="shared" si="82"/>
        <v>#VALUE!</v>
      </c>
    </row>
    <row r="203" spans="1:37" ht="15.75" thickTop="1" x14ac:dyDescent="0.25">
      <c r="D203" s="146">
        <v>872430.83</v>
      </c>
      <c r="Y203" s="147"/>
      <c r="AC203" s="123"/>
    </row>
    <row r="204" spans="1:37" ht="15.75" thickBot="1" x14ac:dyDescent="0.3">
      <c r="B204" s="148"/>
      <c r="C204" s="115"/>
      <c r="D204" s="149">
        <f>+D203-D202</f>
        <v>0</v>
      </c>
      <c r="E204" s="115"/>
      <c r="F204" s="115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  <c r="R204" s="115"/>
      <c r="S204" s="115"/>
      <c r="T204" s="115"/>
      <c r="U204" s="115"/>
      <c r="V204" s="115"/>
      <c r="W204" s="115"/>
      <c r="X204" s="115"/>
      <c r="Y204" s="150"/>
      <c r="Z204" s="115"/>
      <c r="AA204" s="115"/>
      <c r="AB204" s="116"/>
      <c r="AC204" s="123"/>
    </row>
    <row r="205" spans="1:37" s="49" customFormat="1" ht="15.75" thickTop="1" x14ac:dyDescent="0.25">
      <c r="A205" s="34"/>
      <c r="B205" s="151" t="s">
        <v>6181</v>
      </c>
      <c r="C205" s="36" t="s">
        <v>201</v>
      </c>
      <c r="D205" s="37"/>
      <c r="E205" s="37"/>
      <c r="F205" s="38"/>
      <c r="G205" s="39" t="s">
        <v>201</v>
      </c>
      <c r="H205" s="39" t="s">
        <v>201</v>
      </c>
      <c r="I205" s="39" t="s">
        <v>201</v>
      </c>
      <c r="J205" s="39" t="s">
        <v>201</v>
      </c>
      <c r="K205" s="39" t="s">
        <v>201</v>
      </c>
      <c r="L205" s="39" t="s">
        <v>201</v>
      </c>
      <c r="M205" s="39" t="s">
        <v>201</v>
      </c>
      <c r="N205" s="39" t="s">
        <v>201</v>
      </c>
      <c r="O205" s="39" t="s">
        <v>201</v>
      </c>
      <c r="P205" s="39" t="s">
        <v>201</v>
      </c>
      <c r="Q205" s="39" t="s">
        <v>201</v>
      </c>
      <c r="R205" s="39" t="s">
        <v>201</v>
      </c>
      <c r="S205" s="40" t="s">
        <v>6121</v>
      </c>
      <c r="T205" s="39" t="s">
        <v>6122</v>
      </c>
      <c r="U205" s="39" t="s">
        <v>6122</v>
      </c>
      <c r="V205" s="39" t="s">
        <v>6122</v>
      </c>
      <c r="W205" s="39" t="s">
        <v>6122</v>
      </c>
      <c r="X205" s="39" t="s">
        <v>6122</v>
      </c>
      <c r="Y205" s="41" t="s">
        <v>6122</v>
      </c>
      <c r="Z205" s="42" t="s">
        <v>6123</v>
      </c>
      <c r="AA205" s="118" t="s">
        <v>6123</v>
      </c>
      <c r="AB205" s="106"/>
      <c r="AC205" s="123"/>
      <c r="AD205" s="46"/>
      <c r="AE205" s="47"/>
      <c r="AF205" s="48"/>
      <c r="AG205" s="46"/>
      <c r="AH205" s="46"/>
      <c r="AI205" s="46"/>
      <c r="AJ205" s="46"/>
      <c r="AK205" s="46"/>
    </row>
    <row r="206" spans="1:37" s="49" customFormat="1" ht="15.75" thickBot="1" x14ac:dyDescent="0.3">
      <c r="A206" s="34"/>
      <c r="B206" s="152"/>
      <c r="C206" s="51">
        <v>2014</v>
      </c>
      <c r="D206" s="51">
        <v>2015</v>
      </c>
      <c r="E206" s="51">
        <v>2016</v>
      </c>
      <c r="F206" s="51">
        <v>2017</v>
      </c>
      <c r="G206" s="52">
        <v>43101</v>
      </c>
      <c r="H206" s="52">
        <v>43132</v>
      </c>
      <c r="I206" s="52">
        <v>43160</v>
      </c>
      <c r="J206" s="52">
        <v>43191</v>
      </c>
      <c r="K206" s="52">
        <v>43221</v>
      </c>
      <c r="L206" s="52">
        <v>43252</v>
      </c>
      <c r="M206" s="52">
        <v>43282</v>
      </c>
      <c r="N206" s="52">
        <v>43313</v>
      </c>
      <c r="O206" s="52">
        <v>43344</v>
      </c>
      <c r="P206" s="52">
        <v>43374</v>
      </c>
      <c r="Q206" s="52">
        <v>43405</v>
      </c>
      <c r="R206" s="52">
        <v>43435</v>
      </c>
      <c r="S206" s="53">
        <v>2018</v>
      </c>
      <c r="T206" s="52">
        <v>43313</v>
      </c>
      <c r="U206" s="52">
        <v>43344</v>
      </c>
      <c r="V206" s="52">
        <v>43374</v>
      </c>
      <c r="W206" s="52">
        <v>43405</v>
      </c>
      <c r="X206" s="52">
        <v>43435</v>
      </c>
      <c r="Y206" s="54">
        <v>2018</v>
      </c>
      <c r="Z206" s="55">
        <v>2018</v>
      </c>
      <c r="AA206" s="120">
        <v>2019</v>
      </c>
      <c r="AB206" s="106"/>
      <c r="AC206" s="123"/>
      <c r="AD206" s="46"/>
      <c r="AE206" s="47"/>
      <c r="AF206" s="48"/>
      <c r="AG206" s="46"/>
      <c r="AH206" s="46"/>
      <c r="AI206" s="46"/>
      <c r="AJ206" s="46"/>
      <c r="AK206" s="46"/>
    </row>
    <row r="207" spans="1:37" ht="15.75" thickTop="1" x14ac:dyDescent="0.25">
      <c r="B207" s="137" t="s">
        <v>145</v>
      </c>
      <c r="C207" s="79">
        <f t="shared" ref="C207:AA207" si="87">SUM(C208:C210)</f>
        <v>650895.93999999994</v>
      </c>
      <c r="D207" s="79">
        <f t="shared" si="87"/>
        <v>758834.42</v>
      </c>
      <c r="E207" s="79">
        <f t="shared" ref="E207:X207" si="88">SUM(E208:E210)</f>
        <v>947732.96000000008</v>
      </c>
      <c r="F207" s="79">
        <f t="shared" si="88"/>
        <v>1369225.1300000001</v>
      </c>
      <c r="G207" s="80">
        <f t="shared" si="88"/>
        <v>155447.42000000001</v>
      </c>
      <c r="H207" s="80">
        <f t="shared" si="88"/>
        <v>136475.41</v>
      </c>
      <c r="I207" s="80">
        <f t="shared" si="88"/>
        <v>147888.96000000002</v>
      </c>
      <c r="J207" s="80">
        <f t="shared" si="88"/>
        <v>131749.94999999998</v>
      </c>
      <c r="K207" s="80">
        <f t="shared" si="88"/>
        <v>108144.84999999999</v>
      </c>
      <c r="L207" s="80">
        <f t="shared" si="88"/>
        <v>137094.13</v>
      </c>
      <c r="M207" s="80">
        <f t="shared" si="88"/>
        <v>109971.99</v>
      </c>
      <c r="N207" s="80">
        <f t="shared" si="88"/>
        <v>82530.649999999994</v>
      </c>
      <c r="O207" s="80">
        <f t="shared" si="88"/>
        <v>69082.67</v>
      </c>
      <c r="P207" s="80">
        <f t="shared" si="88"/>
        <v>0</v>
      </c>
      <c r="Q207" s="80">
        <f t="shared" si="88"/>
        <v>0</v>
      </c>
      <c r="R207" s="80">
        <f t="shared" si="88"/>
        <v>0</v>
      </c>
      <c r="S207" s="81">
        <f t="shared" si="88"/>
        <v>1078386.03</v>
      </c>
      <c r="T207" s="80">
        <f t="shared" si="88"/>
        <v>0</v>
      </c>
      <c r="U207" s="80">
        <f t="shared" si="88"/>
        <v>0</v>
      </c>
      <c r="V207" s="80">
        <f t="shared" si="88"/>
        <v>0</v>
      </c>
      <c r="W207" s="80">
        <f t="shared" si="88"/>
        <v>0</v>
      </c>
      <c r="X207" s="80">
        <f t="shared" si="88"/>
        <v>0</v>
      </c>
      <c r="Y207" s="82">
        <f t="shared" si="87"/>
        <v>1434913.6862481388</v>
      </c>
      <c r="Z207" s="80">
        <f t="shared" ref="Z207" si="89">SUM(Z208:Z210)</f>
        <v>1340480.0586315664</v>
      </c>
      <c r="AA207" s="129">
        <f t="shared" si="87"/>
        <v>1380946.9916793755</v>
      </c>
      <c r="AB207" s="65"/>
      <c r="AC207" s="123">
        <f t="shared" ref="AC207:AC234" si="90">+Y207-F207</f>
        <v>65688.556248138659</v>
      </c>
    </row>
    <row r="208" spans="1:37" x14ac:dyDescent="0.25">
      <c r="A208" s="16">
        <v>706800</v>
      </c>
      <c r="B208" s="141" t="s">
        <v>146</v>
      </c>
      <c r="C208" s="67">
        <v>650895.93999999994</v>
      </c>
      <c r="D208" s="67">
        <f>826395.81-67561.39</f>
        <v>758834.42</v>
      </c>
      <c r="E208" s="67">
        <v>947732.96000000008</v>
      </c>
      <c r="F208" s="67">
        <v>1369225.1300000001</v>
      </c>
      <c r="G208" s="68">
        <v>155447.42000000001</v>
      </c>
      <c r="H208" s="68">
        <v>136475.41</v>
      </c>
      <c r="I208" s="68">
        <v>147888.96000000002</v>
      </c>
      <c r="J208" s="68">
        <v>131749.94999999998</v>
      </c>
      <c r="K208" s="68">
        <v>108144.84999999999</v>
      </c>
      <c r="L208" s="68">
        <v>137094.13</v>
      </c>
      <c r="M208" s="68">
        <v>109971.99</v>
      </c>
      <c r="N208" s="68">
        <v>82530.649999999994</v>
      </c>
      <c r="O208" s="68">
        <v>69082.67</v>
      </c>
      <c r="P208" s="68"/>
      <c r="Q208" s="68"/>
      <c r="R208" s="68"/>
      <c r="S208" s="69">
        <f t="shared" ref="S208:S210" si="91">SUM(G208:R208)</f>
        <v>1078386.03</v>
      </c>
      <c r="T208" s="68">
        <v>0</v>
      </c>
      <c r="U208" s="68">
        <v>0</v>
      </c>
      <c r="V208" s="68">
        <v>0</v>
      </c>
      <c r="W208" s="68">
        <v>0</v>
      </c>
      <c r="X208" s="68">
        <v>0</v>
      </c>
      <c r="Y208" s="125">
        <v>1434913.6862481388</v>
      </c>
      <c r="Z208" s="68">
        <v>1340480.0586315664</v>
      </c>
      <c r="AA208" s="126">
        <v>1380946.9916793755</v>
      </c>
      <c r="AB208" s="65" t="s">
        <v>6182</v>
      </c>
      <c r="AC208" s="123">
        <f t="shared" si="90"/>
        <v>65688.556248138659</v>
      </c>
    </row>
    <row r="209" spans="1:38" x14ac:dyDescent="0.25">
      <c r="A209" s="16">
        <v>707300</v>
      </c>
      <c r="B209" s="141" t="s">
        <v>147</v>
      </c>
      <c r="C209" s="67"/>
      <c r="D209" s="67"/>
      <c r="E209" s="67">
        <v>0</v>
      </c>
      <c r="F209" s="67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/>
      <c r="Q209" s="68"/>
      <c r="R209" s="68"/>
      <c r="S209" s="69">
        <f t="shared" si="91"/>
        <v>0</v>
      </c>
      <c r="T209" s="68">
        <v>0</v>
      </c>
      <c r="U209" s="68">
        <v>0</v>
      </c>
      <c r="V209" s="68">
        <v>0</v>
      </c>
      <c r="W209" s="68">
        <v>0</v>
      </c>
      <c r="X209" s="68">
        <v>0</v>
      </c>
      <c r="Y209" s="70">
        <f>SUM(S209:X209)</f>
        <v>0</v>
      </c>
      <c r="Z209" s="68"/>
      <c r="AA209" s="124">
        <v>0</v>
      </c>
      <c r="AB209" s="65"/>
      <c r="AC209" s="123">
        <f t="shared" si="90"/>
        <v>0</v>
      </c>
    </row>
    <row r="210" spans="1:38" x14ac:dyDescent="0.25">
      <c r="A210" s="16">
        <v>709100</v>
      </c>
      <c r="B210" s="153" t="s">
        <v>148</v>
      </c>
      <c r="C210" s="73"/>
      <c r="D210" s="73"/>
      <c r="E210" s="67">
        <v>0</v>
      </c>
      <c r="F210" s="67">
        <v>0</v>
      </c>
      <c r="G210" s="68">
        <v>0</v>
      </c>
      <c r="H210" s="68">
        <v>0</v>
      </c>
      <c r="I210" s="68">
        <v>0</v>
      </c>
      <c r="J210" s="68">
        <v>0</v>
      </c>
      <c r="K210" s="68">
        <v>0</v>
      </c>
      <c r="L210" s="68">
        <v>0</v>
      </c>
      <c r="M210" s="68">
        <v>0</v>
      </c>
      <c r="N210" s="68">
        <v>0</v>
      </c>
      <c r="O210" s="68">
        <v>0</v>
      </c>
      <c r="P210" s="68"/>
      <c r="Q210" s="68"/>
      <c r="R210" s="68"/>
      <c r="S210" s="69">
        <f t="shared" si="91"/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70">
        <f>SUM(S210:X210)</f>
        <v>0</v>
      </c>
      <c r="Z210" s="74"/>
      <c r="AA210" s="143">
        <v>0</v>
      </c>
      <c r="AB210" s="65"/>
      <c r="AC210" s="123">
        <f t="shared" si="90"/>
        <v>0</v>
      </c>
    </row>
    <row r="211" spans="1:38" x14ac:dyDescent="0.25">
      <c r="B211" s="121" t="s">
        <v>149</v>
      </c>
      <c r="C211" s="79">
        <f t="shared" ref="C211:AA211" si="92">SUM(C212:C214)</f>
        <v>22390.45</v>
      </c>
      <c r="D211" s="79">
        <f t="shared" si="92"/>
        <v>28480.610000000004</v>
      </c>
      <c r="E211" s="79">
        <f t="shared" si="92"/>
        <v>45982.29</v>
      </c>
      <c r="F211" s="79">
        <f t="shared" si="92"/>
        <v>59722.85</v>
      </c>
      <c r="G211" s="80">
        <f t="shared" si="92"/>
        <v>817</v>
      </c>
      <c r="H211" s="80">
        <f t="shared" si="92"/>
        <v>150</v>
      </c>
      <c r="I211" s="80">
        <f t="shared" si="92"/>
        <v>13138.12</v>
      </c>
      <c r="J211" s="80">
        <f t="shared" si="92"/>
        <v>150</v>
      </c>
      <c r="K211" s="80">
        <f t="shared" si="92"/>
        <v>0</v>
      </c>
      <c r="L211" s="80">
        <f t="shared" si="92"/>
        <v>26557.25</v>
      </c>
      <c r="M211" s="80">
        <f t="shared" si="92"/>
        <v>165</v>
      </c>
      <c r="N211" s="80">
        <f t="shared" si="92"/>
        <v>12704.58</v>
      </c>
      <c r="O211" s="80">
        <f t="shared" si="92"/>
        <v>150</v>
      </c>
      <c r="P211" s="80">
        <f t="shared" si="92"/>
        <v>0</v>
      </c>
      <c r="Q211" s="80">
        <f t="shared" si="92"/>
        <v>0</v>
      </c>
      <c r="R211" s="80">
        <f t="shared" si="92"/>
        <v>0</v>
      </c>
      <c r="S211" s="81">
        <f t="shared" si="92"/>
        <v>53831.950000000004</v>
      </c>
      <c r="T211" s="80">
        <f t="shared" si="92"/>
        <v>0</v>
      </c>
      <c r="U211" s="80">
        <f t="shared" si="92"/>
        <v>0</v>
      </c>
      <c r="V211" s="80">
        <f t="shared" si="92"/>
        <v>0</v>
      </c>
      <c r="W211" s="80">
        <f t="shared" si="92"/>
        <v>0</v>
      </c>
      <c r="X211" s="80">
        <f t="shared" si="92"/>
        <v>0</v>
      </c>
      <c r="Y211" s="82">
        <f t="shared" si="92"/>
        <v>55392.514880188486</v>
      </c>
      <c r="Z211" s="80">
        <f t="shared" si="92"/>
        <v>55392.514880188486</v>
      </c>
      <c r="AA211" s="129">
        <f t="shared" si="92"/>
        <v>0</v>
      </c>
      <c r="AB211" s="65"/>
      <c r="AC211" s="123">
        <f t="shared" si="90"/>
        <v>-4330.3351198115124</v>
      </c>
    </row>
    <row r="212" spans="1:38" x14ac:dyDescent="0.25">
      <c r="A212" s="16">
        <v>740100</v>
      </c>
      <c r="B212" s="141" t="s">
        <v>150</v>
      </c>
      <c r="C212" s="67">
        <v>21581.45</v>
      </c>
      <c r="D212" s="67">
        <f>32376.74-7104.08</f>
        <v>25272.660000000003</v>
      </c>
      <c r="E212" s="67">
        <v>44700.79</v>
      </c>
      <c r="F212" s="67">
        <v>59722.85</v>
      </c>
      <c r="G212" s="68">
        <v>817</v>
      </c>
      <c r="H212" s="68">
        <v>150</v>
      </c>
      <c r="I212" s="68">
        <v>13138.12</v>
      </c>
      <c r="J212" s="68">
        <v>150</v>
      </c>
      <c r="K212" s="68">
        <v>0</v>
      </c>
      <c r="L212" s="68">
        <v>26557.25</v>
      </c>
      <c r="M212" s="68">
        <v>165</v>
      </c>
      <c r="N212" s="68">
        <v>12704.58</v>
      </c>
      <c r="O212" s="68">
        <v>150</v>
      </c>
      <c r="P212" s="68"/>
      <c r="Q212" s="68"/>
      <c r="R212" s="68"/>
      <c r="S212" s="69">
        <f t="shared" ref="S212:S214" si="93">SUM(G212:R212)</f>
        <v>53831.950000000004</v>
      </c>
      <c r="T212" s="68"/>
      <c r="U212" s="68"/>
      <c r="V212" s="68"/>
      <c r="W212" s="68"/>
      <c r="X212" s="68"/>
      <c r="Y212" s="70">
        <f>+Z212</f>
        <v>55392.514880188486</v>
      </c>
      <c r="Z212" s="68">
        <v>55392.514880188486</v>
      </c>
      <c r="AA212" s="126"/>
      <c r="AB212" s="65"/>
      <c r="AC212" s="123">
        <f t="shared" si="90"/>
        <v>-4330.3351198115124</v>
      </c>
    </row>
    <row r="213" spans="1:38" x14ac:dyDescent="0.25">
      <c r="A213" s="16">
        <v>740200</v>
      </c>
      <c r="B213" s="141" t="s">
        <v>151</v>
      </c>
      <c r="C213" s="67">
        <v>809</v>
      </c>
      <c r="D213" s="67">
        <v>809</v>
      </c>
      <c r="E213" s="67">
        <v>809</v>
      </c>
      <c r="F213" s="67">
        <v>0</v>
      </c>
      <c r="G213" s="68">
        <v>0</v>
      </c>
      <c r="H213" s="68">
        <v>0</v>
      </c>
      <c r="I213" s="68">
        <v>0</v>
      </c>
      <c r="J213" s="68">
        <v>0</v>
      </c>
      <c r="K213" s="68">
        <v>0</v>
      </c>
      <c r="L213" s="68">
        <v>0</v>
      </c>
      <c r="M213" s="68">
        <v>0</v>
      </c>
      <c r="N213" s="68">
        <v>0</v>
      </c>
      <c r="O213" s="68">
        <v>0</v>
      </c>
      <c r="P213" s="68"/>
      <c r="Q213" s="68"/>
      <c r="R213" s="68"/>
      <c r="S213" s="69">
        <f t="shared" si="93"/>
        <v>0</v>
      </c>
      <c r="T213" s="68"/>
      <c r="U213" s="68"/>
      <c r="V213" s="68"/>
      <c r="W213" s="68"/>
      <c r="X213" s="68"/>
      <c r="Y213" s="70">
        <f>SUM(S213:X213)</f>
        <v>0</v>
      </c>
      <c r="Z213" s="68"/>
      <c r="AA213" s="154">
        <v>0</v>
      </c>
      <c r="AB213" s="65"/>
      <c r="AC213" s="123">
        <f t="shared" si="90"/>
        <v>0</v>
      </c>
    </row>
    <row r="214" spans="1:38" x14ac:dyDescent="0.25">
      <c r="A214" s="16">
        <v>740300</v>
      </c>
      <c r="B214" s="138" t="s">
        <v>152</v>
      </c>
      <c r="C214" s="67"/>
      <c r="D214" s="67">
        <v>2398.9499999999998</v>
      </c>
      <c r="E214" s="67">
        <v>472.5</v>
      </c>
      <c r="F214" s="67">
        <v>0</v>
      </c>
      <c r="G214" s="68">
        <v>0</v>
      </c>
      <c r="H214" s="68">
        <v>0</v>
      </c>
      <c r="I214" s="68">
        <v>0</v>
      </c>
      <c r="J214" s="68">
        <v>0</v>
      </c>
      <c r="K214" s="68">
        <v>0</v>
      </c>
      <c r="L214" s="68">
        <v>0</v>
      </c>
      <c r="M214" s="68">
        <v>0</v>
      </c>
      <c r="N214" s="68">
        <v>0</v>
      </c>
      <c r="O214" s="68">
        <v>0</v>
      </c>
      <c r="P214" s="68"/>
      <c r="Q214" s="68"/>
      <c r="R214" s="68"/>
      <c r="S214" s="69">
        <f t="shared" si="93"/>
        <v>0</v>
      </c>
      <c r="T214" s="68"/>
      <c r="U214" s="68"/>
      <c r="V214" s="68"/>
      <c r="W214" s="68"/>
      <c r="X214" s="68"/>
      <c r="Y214" s="70">
        <f>SUM(S214:X214)</f>
        <v>0</v>
      </c>
      <c r="Z214" s="68"/>
      <c r="AA214" s="124">
        <v>0</v>
      </c>
      <c r="AB214" s="65"/>
      <c r="AC214" s="123">
        <f t="shared" si="90"/>
        <v>0</v>
      </c>
    </row>
    <row r="215" spans="1:38" x14ac:dyDescent="0.25">
      <c r="B215" s="137" t="s">
        <v>153</v>
      </c>
      <c r="C215" s="79">
        <f t="shared" ref="C215:AA215" si="94">SUM(C216:C219)</f>
        <v>7095.74</v>
      </c>
      <c r="D215" s="79">
        <f t="shared" si="94"/>
        <v>11414</v>
      </c>
      <c r="E215" s="79">
        <f t="shared" si="94"/>
        <v>10406.35</v>
      </c>
      <c r="F215" s="79">
        <f t="shared" si="94"/>
        <v>12035.6</v>
      </c>
      <c r="G215" s="80">
        <f t="shared" si="94"/>
        <v>0</v>
      </c>
      <c r="H215" s="80">
        <f t="shared" si="94"/>
        <v>0</v>
      </c>
      <c r="I215" s="80">
        <f t="shared" si="94"/>
        <v>0</v>
      </c>
      <c r="J215" s="80">
        <f t="shared" si="94"/>
        <v>0</v>
      </c>
      <c r="K215" s="80">
        <f t="shared" si="94"/>
        <v>0</v>
      </c>
      <c r="L215" s="80">
        <f t="shared" si="94"/>
        <v>0</v>
      </c>
      <c r="M215" s="80">
        <f t="shared" si="94"/>
        <v>0</v>
      </c>
      <c r="N215" s="80">
        <f t="shared" si="94"/>
        <v>0</v>
      </c>
      <c r="O215" s="80">
        <f t="shared" si="94"/>
        <v>0</v>
      </c>
      <c r="P215" s="80">
        <f t="shared" si="94"/>
        <v>0</v>
      </c>
      <c r="Q215" s="80">
        <f t="shared" si="94"/>
        <v>0</v>
      </c>
      <c r="R215" s="80">
        <f t="shared" si="94"/>
        <v>0</v>
      </c>
      <c r="S215" s="81">
        <f t="shared" si="94"/>
        <v>0</v>
      </c>
      <c r="T215" s="80">
        <f t="shared" si="94"/>
        <v>0</v>
      </c>
      <c r="U215" s="80">
        <f t="shared" si="94"/>
        <v>0</v>
      </c>
      <c r="V215" s="80">
        <f t="shared" si="94"/>
        <v>0</v>
      </c>
      <c r="W215" s="80">
        <f t="shared" si="94"/>
        <v>0</v>
      </c>
      <c r="X215" s="80">
        <f t="shared" si="94"/>
        <v>0</v>
      </c>
      <c r="Y215" s="82">
        <f t="shared" si="94"/>
        <v>12537.857142857143</v>
      </c>
      <c r="Z215" s="80">
        <f t="shared" si="94"/>
        <v>12564.714285714286</v>
      </c>
      <c r="AA215" s="129">
        <f t="shared" si="94"/>
        <v>0</v>
      </c>
      <c r="AB215" s="65"/>
      <c r="AC215" s="123">
        <f t="shared" si="90"/>
        <v>502.25714285714275</v>
      </c>
    </row>
    <row r="216" spans="1:38" x14ac:dyDescent="0.25">
      <c r="A216" s="16">
        <v>757800</v>
      </c>
      <c r="B216" s="66" t="s">
        <v>154</v>
      </c>
      <c r="C216" s="67">
        <v>0.5</v>
      </c>
      <c r="D216" s="67"/>
      <c r="E216" s="67">
        <v>0</v>
      </c>
      <c r="F216" s="67">
        <v>0</v>
      </c>
      <c r="G216" s="68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/>
      <c r="Q216" s="68"/>
      <c r="R216" s="68"/>
      <c r="S216" s="69">
        <f t="shared" ref="S216:S219" si="95">SUM(G216:R216)</f>
        <v>0</v>
      </c>
      <c r="T216" s="68"/>
      <c r="U216" s="68"/>
      <c r="V216" s="68"/>
      <c r="W216" s="68"/>
      <c r="X216" s="68"/>
      <c r="Y216" s="70">
        <f>SUM(S216:X216)</f>
        <v>0</v>
      </c>
      <c r="Z216" s="68"/>
      <c r="AA216" s="124">
        <v>0</v>
      </c>
      <c r="AB216" s="65"/>
      <c r="AC216" s="123">
        <f t="shared" si="90"/>
        <v>0</v>
      </c>
    </row>
    <row r="217" spans="1:38" x14ac:dyDescent="0.25">
      <c r="B217" s="66" t="s">
        <v>155</v>
      </c>
      <c r="C217" s="67">
        <v>7095.24</v>
      </c>
      <c r="D217" s="67"/>
      <c r="E217" s="67">
        <v>0</v>
      </c>
      <c r="F217" s="67">
        <v>0</v>
      </c>
      <c r="G217" s="68">
        <v>0</v>
      </c>
      <c r="H217" s="68">
        <v>0</v>
      </c>
      <c r="I217" s="68">
        <v>0</v>
      </c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/>
      <c r="Q217" s="68"/>
      <c r="R217" s="68"/>
      <c r="S217" s="69">
        <f t="shared" si="95"/>
        <v>0</v>
      </c>
      <c r="T217" s="68"/>
      <c r="U217" s="68"/>
      <c r="V217" s="68"/>
      <c r="W217" s="68"/>
      <c r="X217" s="68"/>
      <c r="Y217" s="70">
        <f>SUM(S217:X217)</f>
        <v>0</v>
      </c>
      <c r="Z217" s="68"/>
      <c r="AA217" s="124">
        <v>0</v>
      </c>
      <c r="AB217" s="65"/>
      <c r="AC217" s="123">
        <f t="shared" si="90"/>
        <v>0</v>
      </c>
    </row>
    <row r="218" spans="1:38" x14ac:dyDescent="0.25">
      <c r="B218" s="141" t="s">
        <v>156</v>
      </c>
      <c r="C218" s="67">
        <v>0</v>
      </c>
      <c r="D218" s="67"/>
      <c r="E218" s="67">
        <v>0</v>
      </c>
      <c r="F218" s="67">
        <v>0</v>
      </c>
      <c r="G218" s="68">
        <v>0</v>
      </c>
      <c r="H218" s="68">
        <v>0</v>
      </c>
      <c r="I218" s="68">
        <v>0</v>
      </c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/>
      <c r="Q218" s="68"/>
      <c r="R218" s="68"/>
      <c r="S218" s="69">
        <f t="shared" si="95"/>
        <v>0</v>
      </c>
      <c r="T218" s="68"/>
      <c r="U218" s="68"/>
      <c r="V218" s="68"/>
      <c r="W218" s="68"/>
      <c r="X218" s="68"/>
      <c r="Y218" s="70">
        <f>SUM(S218:X218)</f>
        <v>0</v>
      </c>
      <c r="Z218" s="68"/>
      <c r="AA218" s="124">
        <v>0</v>
      </c>
      <c r="AB218" s="65"/>
      <c r="AC218" s="123">
        <f t="shared" si="90"/>
        <v>0</v>
      </c>
    </row>
    <row r="219" spans="1:38" x14ac:dyDescent="0.25">
      <c r="A219" s="16">
        <v>758100</v>
      </c>
      <c r="B219" s="155" t="s">
        <v>157</v>
      </c>
      <c r="C219" s="73"/>
      <c r="D219" s="73">
        <v>11414</v>
      </c>
      <c r="E219" s="67">
        <v>10406.35</v>
      </c>
      <c r="F219" s="67">
        <v>12035.6</v>
      </c>
      <c r="G219" s="68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/>
      <c r="Q219" s="68"/>
      <c r="R219" s="68"/>
      <c r="S219" s="69">
        <f t="shared" si="95"/>
        <v>0</v>
      </c>
      <c r="T219" s="68"/>
      <c r="U219" s="68"/>
      <c r="V219" s="68"/>
      <c r="W219" s="68"/>
      <c r="X219" s="68"/>
      <c r="Y219" s="125">
        <v>12537.857142857143</v>
      </c>
      <c r="Z219" s="74">
        <v>12564.714285714286</v>
      </c>
      <c r="AA219" s="135"/>
      <c r="AB219" s="65"/>
      <c r="AC219" s="123">
        <f t="shared" si="90"/>
        <v>502.25714285714275</v>
      </c>
    </row>
    <row r="220" spans="1:38" x14ac:dyDescent="0.25">
      <c r="B220" s="121" t="s">
        <v>158</v>
      </c>
      <c r="C220" s="79">
        <f t="shared" ref="C220:AA220" si="96">SUM(C221:C223)</f>
        <v>0</v>
      </c>
      <c r="D220" s="79">
        <f t="shared" si="96"/>
        <v>0</v>
      </c>
      <c r="E220" s="79">
        <f t="shared" si="96"/>
        <v>2.4700000000000002</v>
      </c>
      <c r="F220" s="79">
        <f t="shared" si="96"/>
        <v>0</v>
      </c>
      <c r="G220" s="80">
        <f t="shared" si="96"/>
        <v>0</v>
      </c>
      <c r="H220" s="80">
        <f t="shared" si="96"/>
        <v>0</v>
      </c>
      <c r="I220" s="80">
        <f t="shared" si="96"/>
        <v>0</v>
      </c>
      <c r="J220" s="80">
        <f t="shared" si="96"/>
        <v>0</v>
      </c>
      <c r="K220" s="80">
        <f t="shared" si="96"/>
        <v>0</v>
      </c>
      <c r="L220" s="80">
        <f t="shared" si="96"/>
        <v>0</v>
      </c>
      <c r="M220" s="80">
        <f t="shared" si="96"/>
        <v>0</v>
      </c>
      <c r="N220" s="80">
        <f t="shared" si="96"/>
        <v>0</v>
      </c>
      <c r="O220" s="80">
        <f t="shared" si="96"/>
        <v>0</v>
      </c>
      <c r="P220" s="80">
        <f t="shared" si="96"/>
        <v>0</v>
      </c>
      <c r="Q220" s="80">
        <f t="shared" si="96"/>
        <v>0</v>
      </c>
      <c r="R220" s="80">
        <f t="shared" si="96"/>
        <v>0</v>
      </c>
      <c r="S220" s="81">
        <f t="shared" si="96"/>
        <v>0</v>
      </c>
      <c r="T220" s="80">
        <f t="shared" si="96"/>
        <v>0</v>
      </c>
      <c r="U220" s="80">
        <f t="shared" si="96"/>
        <v>0</v>
      </c>
      <c r="V220" s="80">
        <f t="shared" si="96"/>
        <v>0</v>
      </c>
      <c r="W220" s="80">
        <f t="shared" si="96"/>
        <v>0</v>
      </c>
      <c r="X220" s="80">
        <f t="shared" si="96"/>
        <v>0</v>
      </c>
      <c r="Y220" s="82">
        <f t="shared" si="96"/>
        <v>0</v>
      </c>
      <c r="Z220" s="80">
        <f t="shared" si="96"/>
        <v>0</v>
      </c>
      <c r="AA220" s="129">
        <f t="shared" si="96"/>
        <v>0</v>
      </c>
      <c r="AB220" s="65"/>
      <c r="AC220" s="123">
        <f t="shared" si="90"/>
        <v>0</v>
      </c>
    </row>
    <row r="221" spans="1:38" x14ac:dyDescent="0.25">
      <c r="A221" s="16">
        <v>762000</v>
      </c>
      <c r="B221" s="66" t="s">
        <v>159</v>
      </c>
      <c r="C221" s="67"/>
      <c r="D221" s="67"/>
      <c r="E221" s="67">
        <v>0</v>
      </c>
      <c r="F221" s="67">
        <v>0</v>
      </c>
      <c r="G221" s="68">
        <v>0</v>
      </c>
      <c r="H221" s="68">
        <v>0</v>
      </c>
      <c r="I221" s="68">
        <v>0</v>
      </c>
      <c r="J221" s="68">
        <v>0</v>
      </c>
      <c r="K221" s="68">
        <v>0</v>
      </c>
      <c r="L221" s="68">
        <v>0</v>
      </c>
      <c r="M221" s="68">
        <v>0</v>
      </c>
      <c r="N221" s="68">
        <v>0</v>
      </c>
      <c r="O221" s="68">
        <v>0</v>
      </c>
      <c r="P221" s="68"/>
      <c r="Q221" s="68"/>
      <c r="R221" s="68"/>
      <c r="S221" s="69">
        <f t="shared" ref="S221:S223" si="97">SUM(G221:R221)</f>
        <v>0</v>
      </c>
      <c r="T221" s="68"/>
      <c r="U221" s="68"/>
      <c r="V221" s="68"/>
      <c r="W221" s="68"/>
      <c r="X221" s="68"/>
      <c r="Y221" s="70">
        <f>SUM(S221:X221)</f>
        <v>0</v>
      </c>
      <c r="Z221" s="68"/>
      <c r="AA221" s="124">
        <v>0</v>
      </c>
      <c r="AB221" s="65"/>
      <c r="AC221" s="123">
        <f t="shared" si="90"/>
        <v>0</v>
      </c>
    </row>
    <row r="222" spans="1:38" x14ac:dyDescent="0.25">
      <c r="A222" s="16">
        <v>764000</v>
      </c>
      <c r="B222" s="66" t="s">
        <v>160</v>
      </c>
      <c r="C222" s="67"/>
      <c r="D222" s="67"/>
      <c r="E222" s="67">
        <v>2.4700000000000002</v>
      </c>
      <c r="F222" s="67">
        <v>0</v>
      </c>
      <c r="G222" s="68">
        <v>0</v>
      </c>
      <c r="H222" s="68">
        <v>0</v>
      </c>
      <c r="I222" s="68">
        <v>0</v>
      </c>
      <c r="J222" s="68">
        <v>0</v>
      </c>
      <c r="K222" s="68">
        <v>0</v>
      </c>
      <c r="L222" s="68">
        <v>0</v>
      </c>
      <c r="M222" s="68">
        <v>0</v>
      </c>
      <c r="N222" s="68">
        <v>0</v>
      </c>
      <c r="O222" s="68">
        <v>0</v>
      </c>
      <c r="P222" s="68"/>
      <c r="Q222" s="68"/>
      <c r="R222" s="68"/>
      <c r="S222" s="69">
        <f t="shared" si="97"/>
        <v>0</v>
      </c>
      <c r="T222" s="68"/>
      <c r="U222" s="68"/>
      <c r="V222" s="68"/>
      <c r="W222" s="68"/>
      <c r="X222" s="68"/>
      <c r="Y222" s="70">
        <f>SUM(S222:X222)</f>
        <v>0</v>
      </c>
      <c r="Z222" s="68"/>
      <c r="AA222" s="124">
        <v>0</v>
      </c>
      <c r="AB222" s="65"/>
      <c r="AC222" s="123">
        <f t="shared" si="90"/>
        <v>0</v>
      </c>
    </row>
    <row r="223" spans="1:38" x14ac:dyDescent="0.25">
      <c r="B223" s="66" t="s">
        <v>161</v>
      </c>
      <c r="C223" s="67"/>
      <c r="D223" s="67"/>
      <c r="E223" s="67">
        <v>0</v>
      </c>
      <c r="F223" s="67">
        <v>0</v>
      </c>
      <c r="G223" s="68">
        <v>0</v>
      </c>
      <c r="H223" s="68">
        <v>0</v>
      </c>
      <c r="I223" s="68">
        <v>0</v>
      </c>
      <c r="J223" s="68">
        <v>0</v>
      </c>
      <c r="K223" s="68">
        <v>0</v>
      </c>
      <c r="L223" s="68">
        <v>0</v>
      </c>
      <c r="M223" s="68">
        <v>0</v>
      </c>
      <c r="N223" s="68">
        <v>0</v>
      </c>
      <c r="O223" s="68">
        <v>0</v>
      </c>
      <c r="P223" s="68"/>
      <c r="Q223" s="68"/>
      <c r="R223" s="68"/>
      <c r="S223" s="69">
        <f t="shared" si="97"/>
        <v>0</v>
      </c>
      <c r="T223" s="68"/>
      <c r="U223" s="68"/>
      <c r="V223" s="68"/>
      <c r="W223" s="68"/>
      <c r="X223" s="68"/>
      <c r="Y223" s="70">
        <f>SUM(S223:X223)</f>
        <v>0</v>
      </c>
      <c r="Z223" s="68"/>
      <c r="AA223" s="124">
        <v>0</v>
      </c>
      <c r="AB223" s="65"/>
      <c r="AC223" s="123">
        <f t="shared" si="90"/>
        <v>0</v>
      </c>
      <c r="AJ223" s="22"/>
      <c r="AK223" s="21"/>
      <c r="AL223" s="146"/>
    </row>
    <row r="224" spans="1:38" x14ac:dyDescent="0.25">
      <c r="B224" s="137" t="s">
        <v>162</v>
      </c>
      <c r="C224" s="79">
        <f t="shared" ref="C224:AA224" si="98">SUM(C225:C227)</f>
        <v>276.72000000000003</v>
      </c>
      <c r="D224" s="79">
        <f t="shared" si="98"/>
        <v>580.35</v>
      </c>
      <c r="E224" s="79">
        <f t="shared" si="98"/>
        <v>2229.7399999999993</v>
      </c>
      <c r="F224" s="79">
        <f t="shared" si="98"/>
        <v>7919.46</v>
      </c>
      <c r="G224" s="80">
        <f t="shared" si="98"/>
        <v>0</v>
      </c>
      <c r="H224" s="80">
        <f t="shared" si="98"/>
        <v>125.36</v>
      </c>
      <c r="I224" s="80">
        <f t="shared" si="98"/>
        <v>0</v>
      </c>
      <c r="J224" s="80">
        <f t="shared" si="98"/>
        <v>4499.08</v>
      </c>
      <c r="K224" s="80">
        <f t="shared" si="98"/>
        <v>0.6</v>
      </c>
      <c r="L224" s="80">
        <f t="shared" si="98"/>
        <v>60.22</v>
      </c>
      <c r="M224" s="80">
        <f t="shared" si="98"/>
        <v>3</v>
      </c>
      <c r="N224" s="80">
        <f t="shared" si="98"/>
        <v>1.08</v>
      </c>
      <c r="O224" s="80">
        <f t="shared" si="98"/>
        <v>0</v>
      </c>
      <c r="P224" s="80">
        <f t="shared" si="98"/>
        <v>0</v>
      </c>
      <c r="Q224" s="80">
        <f t="shared" si="98"/>
        <v>0</v>
      </c>
      <c r="R224" s="80">
        <f t="shared" si="98"/>
        <v>0</v>
      </c>
      <c r="S224" s="81">
        <f t="shared" si="98"/>
        <v>4689.34</v>
      </c>
      <c r="T224" s="80">
        <f t="shared" si="98"/>
        <v>0</v>
      </c>
      <c r="U224" s="80">
        <f t="shared" si="98"/>
        <v>0</v>
      </c>
      <c r="V224" s="80">
        <f t="shared" si="98"/>
        <v>0</v>
      </c>
      <c r="W224" s="80">
        <f t="shared" si="98"/>
        <v>0</v>
      </c>
      <c r="X224" s="80">
        <f t="shared" si="98"/>
        <v>0</v>
      </c>
      <c r="Y224" s="82">
        <f t="shared" si="98"/>
        <v>4689.34</v>
      </c>
      <c r="Z224" s="80">
        <f t="shared" si="98"/>
        <v>0</v>
      </c>
      <c r="AA224" s="129">
        <f t="shared" si="98"/>
        <v>0</v>
      </c>
      <c r="AB224" s="65"/>
      <c r="AC224" s="123">
        <f t="shared" si="90"/>
        <v>-3230.12</v>
      </c>
      <c r="AK224" s="156"/>
      <c r="AL224" s="157"/>
    </row>
    <row r="225" spans="1:38" x14ac:dyDescent="0.25">
      <c r="A225" s="16">
        <v>771000</v>
      </c>
      <c r="B225" s="141" t="s">
        <v>133</v>
      </c>
      <c r="C225" s="67">
        <v>56.59</v>
      </c>
      <c r="D225" s="67">
        <v>472.95</v>
      </c>
      <c r="E225" s="67">
        <v>1854.1399999999994</v>
      </c>
      <c r="F225" s="67">
        <v>7919.46</v>
      </c>
      <c r="G225" s="68">
        <v>0</v>
      </c>
      <c r="H225" s="68">
        <v>125.36</v>
      </c>
      <c r="I225" s="68">
        <v>0</v>
      </c>
      <c r="J225" s="68">
        <v>4499.08</v>
      </c>
      <c r="K225" s="68">
        <v>0.6</v>
      </c>
      <c r="L225" s="68">
        <v>60.22</v>
      </c>
      <c r="M225" s="68">
        <v>3</v>
      </c>
      <c r="N225" s="68">
        <v>1.08</v>
      </c>
      <c r="O225" s="68">
        <v>0</v>
      </c>
      <c r="P225" s="68"/>
      <c r="Q225" s="68"/>
      <c r="R225" s="68"/>
      <c r="S225" s="69">
        <f t="shared" ref="S225:S227" si="99">SUM(G225:R225)</f>
        <v>4689.34</v>
      </c>
      <c r="T225" s="68"/>
      <c r="U225" s="68"/>
      <c r="V225" s="68"/>
      <c r="W225" s="68"/>
      <c r="X225" s="68"/>
      <c r="Y225" s="70">
        <f>SUM(S225:X225)</f>
        <v>4689.34</v>
      </c>
      <c r="Z225" s="68"/>
      <c r="AA225" s="124">
        <v>0</v>
      </c>
      <c r="AB225" s="65"/>
      <c r="AC225" s="123">
        <f t="shared" si="90"/>
        <v>-3230.12</v>
      </c>
    </row>
    <row r="226" spans="1:38" x14ac:dyDescent="0.25">
      <c r="A226" s="16">
        <v>772000</v>
      </c>
      <c r="B226" s="141" t="s">
        <v>163</v>
      </c>
      <c r="C226" s="67">
        <v>220.13</v>
      </c>
      <c r="D226" s="67">
        <v>107.4</v>
      </c>
      <c r="E226" s="67">
        <v>375.6</v>
      </c>
      <c r="F226" s="67">
        <v>0</v>
      </c>
      <c r="G226" s="68">
        <v>0</v>
      </c>
      <c r="H226" s="68">
        <v>0</v>
      </c>
      <c r="I226" s="68">
        <v>0</v>
      </c>
      <c r="J226" s="68">
        <v>0</v>
      </c>
      <c r="K226" s="68">
        <v>0</v>
      </c>
      <c r="L226" s="68">
        <v>0</v>
      </c>
      <c r="M226" s="68">
        <v>0</v>
      </c>
      <c r="N226" s="68">
        <v>0</v>
      </c>
      <c r="O226" s="68">
        <v>0</v>
      </c>
      <c r="P226" s="68"/>
      <c r="Q226" s="68"/>
      <c r="R226" s="68"/>
      <c r="S226" s="69">
        <f t="shared" si="99"/>
        <v>0</v>
      </c>
      <c r="T226" s="68"/>
      <c r="U226" s="68"/>
      <c r="V226" s="68"/>
      <c r="W226" s="68"/>
      <c r="X226" s="68"/>
      <c r="Y226" s="70">
        <f>SUM(S226:X226)</f>
        <v>0</v>
      </c>
      <c r="Z226" s="68"/>
      <c r="AA226" s="124">
        <v>0</v>
      </c>
      <c r="AB226" s="65"/>
      <c r="AC226" s="123">
        <f t="shared" si="90"/>
        <v>0</v>
      </c>
      <c r="AJ226" s="134"/>
      <c r="AK226" s="22"/>
      <c r="AL226" s="146"/>
    </row>
    <row r="227" spans="1:38" x14ac:dyDescent="0.25">
      <c r="A227" s="16">
        <v>775000</v>
      </c>
      <c r="B227" s="155" t="s">
        <v>164</v>
      </c>
      <c r="C227" s="73"/>
      <c r="D227" s="73"/>
      <c r="E227" s="67">
        <v>0</v>
      </c>
      <c r="F227" s="67">
        <v>0</v>
      </c>
      <c r="G227" s="68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/>
      <c r="Q227" s="68"/>
      <c r="R227" s="68"/>
      <c r="S227" s="69">
        <f t="shared" si="99"/>
        <v>0</v>
      </c>
      <c r="T227" s="68"/>
      <c r="U227" s="68"/>
      <c r="V227" s="68"/>
      <c r="W227" s="68"/>
      <c r="X227" s="68"/>
      <c r="Y227" s="70">
        <f>SUM(S227:X227)</f>
        <v>0</v>
      </c>
      <c r="Z227" s="74"/>
      <c r="AA227" s="143">
        <v>0</v>
      </c>
      <c r="AB227" s="65"/>
      <c r="AC227" s="123">
        <f t="shared" si="90"/>
        <v>0</v>
      </c>
      <c r="AK227" s="156"/>
      <c r="AL227" s="123"/>
    </row>
    <row r="228" spans="1:38" x14ac:dyDescent="0.25">
      <c r="B228" s="121" t="s">
        <v>165</v>
      </c>
      <c r="C228" s="79">
        <f t="shared" ref="C228:E228" si="100">SUM(C229:C231)</f>
        <v>4057.9399999999996</v>
      </c>
      <c r="D228" s="79">
        <f t="shared" si="100"/>
        <v>4246.3999999999996</v>
      </c>
      <c r="E228" s="79">
        <f t="shared" si="100"/>
        <v>4838.1899999999996</v>
      </c>
      <c r="F228" s="79">
        <f>SUM(F229:F232)</f>
        <v>5740.15</v>
      </c>
      <c r="G228" s="80">
        <f t="shared" ref="G228:AA228" si="101">SUM(G229:G232)</f>
        <v>0</v>
      </c>
      <c r="H228" s="80">
        <f t="shared" si="101"/>
        <v>0</v>
      </c>
      <c r="I228" s="80">
        <f t="shared" si="101"/>
        <v>0</v>
      </c>
      <c r="J228" s="80">
        <f t="shared" si="101"/>
        <v>0</v>
      </c>
      <c r="K228" s="80">
        <f t="shared" si="101"/>
        <v>0</v>
      </c>
      <c r="L228" s="80">
        <f t="shared" si="101"/>
        <v>0</v>
      </c>
      <c r="M228" s="80">
        <f t="shared" si="101"/>
        <v>0</v>
      </c>
      <c r="N228" s="80">
        <f t="shared" si="101"/>
        <v>0</v>
      </c>
      <c r="O228" s="80">
        <f t="shared" si="101"/>
        <v>11640.64</v>
      </c>
      <c r="P228" s="80">
        <f t="shared" si="101"/>
        <v>0</v>
      </c>
      <c r="Q228" s="80">
        <f t="shared" si="101"/>
        <v>0</v>
      </c>
      <c r="R228" s="80">
        <f t="shared" si="101"/>
        <v>0</v>
      </c>
      <c r="S228" s="81">
        <f t="shared" si="101"/>
        <v>11640.64</v>
      </c>
      <c r="T228" s="80">
        <f t="shared" si="101"/>
        <v>0</v>
      </c>
      <c r="U228" s="80">
        <f t="shared" si="101"/>
        <v>0</v>
      </c>
      <c r="V228" s="80">
        <f t="shared" si="101"/>
        <v>0</v>
      </c>
      <c r="W228" s="80">
        <f t="shared" si="101"/>
        <v>0</v>
      </c>
      <c r="X228" s="80">
        <f t="shared" si="101"/>
        <v>0</v>
      </c>
      <c r="Y228" s="82">
        <f t="shared" si="101"/>
        <v>11640.64</v>
      </c>
      <c r="Z228" s="80">
        <f t="shared" si="101"/>
        <v>0</v>
      </c>
      <c r="AA228" s="129">
        <f t="shared" si="101"/>
        <v>0</v>
      </c>
      <c r="AB228" s="65"/>
      <c r="AC228" s="123">
        <f t="shared" si="90"/>
        <v>5900.49</v>
      </c>
    </row>
    <row r="229" spans="1:38" x14ac:dyDescent="0.25">
      <c r="A229" s="16">
        <v>781000</v>
      </c>
      <c r="B229" s="141" t="s">
        <v>166</v>
      </c>
      <c r="C229" s="67">
        <v>1473.84</v>
      </c>
      <c r="D229" s="67">
        <v>4246.3999999999996</v>
      </c>
      <c r="E229" s="67">
        <v>949.49</v>
      </c>
      <c r="F229" s="67">
        <v>1777.78</v>
      </c>
      <c r="G229" s="68">
        <v>0</v>
      </c>
      <c r="H229" s="68">
        <v>0</v>
      </c>
      <c r="I229" s="68">
        <v>0</v>
      </c>
      <c r="J229" s="68">
        <v>0</v>
      </c>
      <c r="K229" s="68">
        <v>0</v>
      </c>
      <c r="L229" s="68">
        <v>0</v>
      </c>
      <c r="M229" s="68">
        <v>0</v>
      </c>
      <c r="N229" s="68">
        <v>0</v>
      </c>
      <c r="O229" s="68">
        <v>0</v>
      </c>
      <c r="P229" s="68"/>
      <c r="Q229" s="68"/>
      <c r="R229" s="68"/>
      <c r="S229" s="69">
        <f t="shared" ref="S229:S233" si="102">SUM(G229:R229)</f>
        <v>0</v>
      </c>
      <c r="T229" s="68"/>
      <c r="U229" s="68"/>
      <c r="V229" s="68"/>
      <c r="W229" s="68"/>
      <c r="X229" s="68"/>
      <c r="Y229" s="70">
        <f>SUM(S229:X229)</f>
        <v>0</v>
      </c>
      <c r="Z229" s="68"/>
      <c r="AA229" s="158"/>
      <c r="AB229" s="140" t="s">
        <v>6179</v>
      </c>
      <c r="AC229" s="123">
        <f t="shared" si="90"/>
        <v>-1777.78</v>
      </c>
    </row>
    <row r="230" spans="1:38" x14ac:dyDescent="0.25">
      <c r="A230" s="16">
        <v>781740</v>
      </c>
      <c r="B230" s="141" t="s">
        <v>167</v>
      </c>
      <c r="C230" s="67"/>
      <c r="D230" s="67"/>
      <c r="E230" s="67"/>
      <c r="F230" s="67">
        <v>3107.7</v>
      </c>
      <c r="G230" s="68">
        <v>0</v>
      </c>
      <c r="H230" s="68">
        <v>0</v>
      </c>
      <c r="I230" s="68">
        <v>0</v>
      </c>
      <c r="J230" s="68">
        <v>0</v>
      </c>
      <c r="K230" s="68">
        <v>0</v>
      </c>
      <c r="L230" s="68">
        <v>0</v>
      </c>
      <c r="M230" s="68">
        <v>0</v>
      </c>
      <c r="N230" s="68">
        <v>0</v>
      </c>
      <c r="O230" s="68">
        <v>11640.64</v>
      </c>
      <c r="P230" s="68"/>
      <c r="Q230" s="68"/>
      <c r="R230" s="68"/>
      <c r="S230" s="69">
        <f t="shared" si="102"/>
        <v>11640.64</v>
      </c>
      <c r="T230" s="68"/>
      <c r="U230" s="68"/>
      <c r="V230" s="68"/>
      <c r="W230" s="68"/>
      <c r="X230" s="68"/>
      <c r="Y230" s="70">
        <f>SUM(S230:X230)</f>
        <v>11640.64</v>
      </c>
      <c r="Z230" s="68"/>
      <c r="AA230" s="158"/>
      <c r="AB230" s="140" t="s">
        <v>6179</v>
      </c>
      <c r="AC230" s="123">
        <f t="shared" si="90"/>
        <v>8532.9399999999987</v>
      </c>
    </row>
    <row r="231" spans="1:38" x14ac:dyDescent="0.25">
      <c r="A231" s="16">
        <v>787100</v>
      </c>
      <c r="B231" s="138" t="s">
        <v>168</v>
      </c>
      <c r="C231" s="67">
        <v>2584.1</v>
      </c>
      <c r="D231" s="67"/>
      <c r="E231" s="67">
        <v>3888.7</v>
      </c>
      <c r="F231" s="67">
        <v>854.67</v>
      </c>
      <c r="G231" s="68">
        <v>0</v>
      </c>
      <c r="H231" s="68">
        <v>0</v>
      </c>
      <c r="I231" s="68">
        <v>0</v>
      </c>
      <c r="J231" s="68">
        <v>0</v>
      </c>
      <c r="K231" s="68">
        <v>0</v>
      </c>
      <c r="L231" s="68">
        <v>0</v>
      </c>
      <c r="M231" s="68">
        <v>0</v>
      </c>
      <c r="N231" s="68">
        <v>0</v>
      </c>
      <c r="O231" s="68">
        <v>0</v>
      </c>
      <c r="P231" s="68"/>
      <c r="Q231" s="68"/>
      <c r="R231" s="68"/>
      <c r="S231" s="69">
        <f t="shared" si="102"/>
        <v>0</v>
      </c>
      <c r="T231" s="68"/>
      <c r="U231" s="68"/>
      <c r="V231" s="68"/>
      <c r="W231" s="68"/>
      <c r="X231" s="68"/>
      <c r="Y231" s="70">
        <f>SUM(S231:X231)</f>
        <v>0</v>
      </c>
      <c r="Z231" s="68"/>
      <c r="AA231" s="158"/>
      <c r="AB231" s="140" t="s">
        <v>6179</v>
      </c>
      <c r="AC231" s="123">
        <f t="shared" si="90"/>
        <v>-854.67</v>
      </c>
    </row>
    <row r="232" spans="1:38" ht="30" x14ac:dyDescent="0.25">
      <c r="A232" s="16">
        <v>787500</v>
      </c>
      <c r="B232" s="138" t="s">
        <v>169</v>
      </c>
      <c r="C232" s="67"/>
      <c r="D232" s="67"/>
      <c r="E232" s="67"/>
      <c r="F232" s="67">
        <v>0</v>
      </c>
      <c r="G232" s="68">
        <v>0</v>
      </c>
      <c r="H232" s="68">
        <v>0</v>
      </c>
      <c r="I232" s="68">
        <v>0</v>
      </c>
      <c r="J232" s="68">
        <v>0</v>
      </c>
      <c r="K232" s="68">
        <v>0</v>
      </c>
      <c r="L232" s="68">
        <v>0</v>
      </c>
      <c r="M232" s="68">
        <v>0</v>
      </c>
      <c r="N232" s="68">
        <v>0</v>
      </c>
      <c r="O232" s="68">
        <v>0</v>
      </c>
      <c r="P232" s="68"/>
      <c r="Q232" s="68"/>
      <c r="R232" s="68"/>
      <c r="S232" s="69">
        <f t="shared" si="102"/>
        <v>0</v>
      </c>
      <c r="T232" s="68"/>
      <c r="U232" s="68"/>
      <c r="V232" s="68"/>
      <c r="W232" s="68"/>
      <c r="X232" s="68"/>
      <c r="Y232" s="70">
        <f>SUM(S232:X232)</f>
        <v>0</v>
      </c>
      <c r="Z232" s="68"/>
      <c r="AA232" s="158"/>
      <c r="AB232" s="140" t="s">
        <v>6179</v>
      </c>
      <c r="AC232" s="123">
        <f t="shared" si="90"/>
        <v>0</v>
      </c>
    </row>
    <row r="233" spans="1:38" x14ac:dyDescent="0.25">
      <c r="A233" s="16">
        <v>791000</v>
      </c>
      <c r="B233" s="159" t="s">
        <v>170</v>
      </c>
      <c r="C233" s="86">
        <v>0</v>
      </c>
      <c r="D233" s="86">
        <v>1645</v>
      </c>
      <c r="E233" s="86">
        <v>0</v>
      </c>
      <c r="F233" s="86">
        <v>729.25</v>
      </c>
      <c r="G233" s="87">
        <v>0</v>
      </c>
      <c r="H233" s="87">
        <v>288</v>
      </c>
      <c r="I233" s="87">
        <v>0</v>
      </c>
      <c r="J233" s="87">
        <v>0</v>
      </c>
      <c r="K233" s="87">
        <v>0</v>
      </c>
      <c r="L233" s="87">
        <v>1312.5</v>
      </c>
      <c r="M233" s="160">
        <v>39.99</v>
      </c>
      <c r="N233" s="160">
        <v>0</v>
      </c>
      <c r="O233" s="160">
        <v>0</v>
      </c>
      <c r="P233" s="87"/>
      <c r="Q233" s="87"/>
      <c r="R233" s="87"/>
      <c r="S233" s="88">
        <f t="shared" si="102"/>
        <v>1640.49</v>
      </c>
      <c r="T233" s="87"/>
      <c r="U233" s="87"/>
      <c r="V233" s="87"/>
      <c r="W233" s="87"/>
      <c r="X233" s="87"/>
      <c r="Y233" s="89">
        <f>SUM(S233:X233)</f>
        <v>1640.49</v>
      </c>
      <c r="Z233" s="87"/>
      <c r="AA233" s="161">
        <v>0</v>
      </c>
      <c r="AB233" s="65"/>
      <c r="AC233" s="123">
        <f t="shared" si="90"/>
        <v>911.24</v>
      </c>
      <c r="AJ233" s="21"/>
      <c r="AL233" s="162"/>
    </row>
    <row r="234" spans="1:38" ht="15.75" thickBot="1" x14ac:dyDescent="0.3">
      <c r="B234" s="91" t="s">
        <v>6183</v>
      </c>
      <c r="C234" s="108">
        <f t="shared" ref="C234:AA234" si="103">SUM(C224+C209+C220+C215+C211+C208+C228+C233)</f>
        <v>684716.78999999992</v>
      </c>
      <c r="D234" s="108">
        <f t="shared" si="103"/>
        <v>805200.78</v>
      </c>
      <c r="E234" s="108">
        <f>SUM(E224+E220+E215+E211+E207+E228+E233)</f>
        <v>1011192</v>
      </c>
      <c r="F234" s="108">
        <f>SUM(F224+F220+F215+F211+F207+F228+F233)</f>
        <v>1455372.44</v>
      </c>
      <c r="G234" s="109">
        <f t="shared" ref="G234:Z234" si="104">SUM(G224+G220+G215+G211+G207+G228+G233)</f>
        <v>156264.42000000001</v>
      </c>
      <c r="H234" s="109">
        <f t="shared" si="104"/>
        <v>137038.76999999999</v>
      </c>
      <c r="I234" s="109">
        <f t="shared" si="104"/>
        <v>161027.08000000002</v>
      </c>
      <c r="J234" s="109">
        <f t="shared" si="104"/>
        <v>136399.02999999997</v>
      </c>
      <c r="K234" s="109">
        <f t="shared" si="104"/>
        <v>108145.45</v>
      </c>
      <c r="L234" s="109">
        <f t="shared" si="104"/>
        <v>165024.1</v>
      </c>
      <c r="M234" s="109">
        <f>SUM(M224+M220+M215+M211+M207+M228+M233)</f>
        <v>110179.98000000001</v>
      </c>
      <c r="N234" s="109">
        <f t="shared" si="104"/>
        <v>95236.31</v>
      </c>
      <c r="O234" s="109">
        <f t="shared" si="104"/>
        <v>80873.31</v>
      </c>
      <c r="P234" s="109">
        <f t="shared" si="104"/>
        <v>0</v>
      </c>
      <c r="Q234" s="109">
        <f t="shared" si="104"/>
        <v>0</v>
      </c>
      <c r="R234" s="109">
        <f t="shared" si="104"/>
        <v>0</v>
      </c>
      <c r="S234" s="110">
        <f t="shared" si="104"/>
        <v>1150188.45</v>
      </c>
      <c r="T234" s="109">
        <f t="shared" si="104"/>
        <v>0</v>
      </c>
      <c r="U234" s="109">
        <f t="shared" si="104"/>
        <v>0</v>
      </c>
      <c r="V234" s="109">
        <f t="shared" si="104"/>
        <v>0</v>
      </c>
      <c r="W234" s="109">
        <f t="shared" si="104"/>
        <v>0</v>
      </c>
      <c r="X234" s="109">
        <f t="shared" si="104"/>
        <v>0</v>
      </c>
      <c r="Y234" s="111">
        <f t="shared" si="104"/>
        <v>1520814.5282711843</v>
      </c>
      <c r="Z234" s="109">
        <f t="shared" si="104"/>
        <v>1408437.2877974692</v>
      </c>
      <c r="AA234" s="163">
        <f t="shared" si="103"/>
        <v>1380946.9916793755</v>
      </c>
      <c r="AB234" s="65"/>
      <c r="AC234" s="123">
        <f t="shared" si="90"/>
        <v>65442.088271184359</v>
      </c>
      <c r="AJ234" s="22"/>
      <c r="AL234" s="164"/>
    </row>
    <row r="235" spans="1:38" ht="16.5" thickTop="1" thickBot="1" x14ac:dyDescent="0.3">
      <c r="C235" s="146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  <c r="AA235" s="146"/>
      <c r="AB235" s="165"/>
      <c r="AC235" s="123"/>
      <c r="AJ235" s="22"/>
      <c r="AK235" s="166"/>
      <c r="AL235" s="167"/>
    </row>
    <row r="236" spans="1:38" s="49" customFormat="1" ht="16.5" thickTop="1" thickBot="1" x14ac:dyDescent="0.3">
      <c r="A236" s="16"/>
      <c r="B236" s="168" t="s">
        <v>6184</v>
      </c>
      <c r="C236" s="169">
        <f>SUM(C234-C202)</f>
        <v>-65230.390000000014</v>
      </c>
      <c r="D236" s="169">
        <f t="shared" ref="D236:AA236" si="105">+D234-D202</f>
        <v>-67230.049999999814</v>
      </c>
      <c r="E236" s="169">
        <f t="shared" si="105"/>
        <v>-62397.299999999814</v>
      </c>
      <c r="F236" s="169">
        <f t="shared" si="105"/>
        <v>132586.63000000012</v>
      </c>
      <c r="G236" s="169" t="e">
        <f t="shared" si="105"/>
        <v>#VALUE!</v>
      </c>
      <c r="H236" s="169">
        <f t="shared" si="105"/>
        <v>17219.76999999999</v>
      </c>
      <c r="I236" s="169">
        <f t="shared" si="105"/>
        <v>57486.800000000017</v>
      </c>
      <c r="J236" s="169">
        <f t="shared" si="105"/>
        <v>25739.839999999953</v>
      </c>
      <c r="K236" s="169">
        <f t="shared" si="105"/>
        <v>18144.12999999999</v>
      </c>
      <c r="L236" s="169">
        <f t="shared" si="105"/>
        <v>29400.459999999992</v>
      </c>
      <c r="M236" s="169">
        <f t="shared" si="105"/>
        <v>-3768.8099999999686</v>
      </c>
      <c r="N236" s="169">
        <f t="shared" si="105"/>
        <v>30075.14</v>
      </c>
      <c r="O236" s="169">
        <f t="shared" si="105"/>
        <v>-21630.250000000029</v>
      </c>
      <c r="P236" s="169">
        <f t="shared" si="105"/>
        <v>0</v>
      </c>
      <c r="Q236" s="169">
        <f t="shared" si="105"/>
        <v>0</v>
      </c>
      <c r="R236" s="169">
        <f t="shared" si="105"/>
        <v>0</v>
      </c>
      <c r="S236" s="169" t="e">
        <f t="shared" si="105"/>
        <v>#VALUE!</v>
      </c>
      <c r="T236" s="169">
        <f t="shared" si="105"/>
        <v>-7703.5033333333322</v>
      </c>
      <c r="U236" s="169">
        <f t="shared" si="105"/>
        <v>-6021.6333333333341</v>
      </c>
      <c r="V236" s="169">
        <f t="shared" si="105"/>
        <v>-8179.1933333333318</v>
      </c>
      <c r="W236" s="169">
        <f t="shared" si="105"/>
        <v>-5776.833333333333</v>
      </c>
      <c r="X236" s="169">
        <f t="shared" si="105"/>
        <v>-17852.116941333334</v>
      </c>
      <c r="Y236" s="169" t="e">
        <f t="shared" si="105"/>
        <v>#VALUE!</v>
      </c>
      <c r="Z236" s="169">
        <f t="shared" si="105"/>
        <v>77324.448370581726</v>
      </c>
      <c r="AA236" s="170" t="e">
        <f t="shared" si="105"/>
        <v>#VALUE!</v>
      </c>
      <c r="AB236" s="65"/>
      <c r="AC236" s="123" t="e">
        <f>+Y236-F236</f>
        <v>#VALUE!</v>
      </c>
      <c r="AD236" s="46"/>
      <c r="AE236" s="47"/>
      <c r="AF236" s="48"/>
      <c r="AG236" s="46"/>
      <c r="AH236" s="46"/>
      <c r="AI236" s="20"/>
      <c r="AJ236" s="22"/>
      <c r="AK236" s="171"/>
      <c r="AL236" s="164"/>
    </row>
    <row r="237" spans="1:38" ht="15.75" thickTop="1" x14ac:dyDescent="0.25">
      <c r="Y237" s="123" t="e">
        <f>+Y236-Y31</f>
        <v>#VALUE!</v>
      </c>
      <c r="AJ237" s="22"/>
      <c r="AL237" s="164"/>
    </row>
    <row r="238" spans="1:38" s="146" customFormat="1" x14ac:dyDescent="0.25">
      <c r="A238" s="172"/>
      <c r="B238" s="173"/>
      <c r="C238" s="174">
        <v>-65230.390000000014</v>
      </c>
      <c r="D238" s="146">
        <v>-67230.049999999814</v>
      </c>
      <c r="E238" s="146">
        <v>-62397.299999999814</v>
      </c>
      <c r="F238" s="146">
        <v>132586.62999999989</v>
      </c>
      <c r="G238" s="146">
        <v>55756.14</v>
      </c>
      <c r="H238" s="146">
        <v>17219.77</v>
      </c>
      <c r="I238" s="146">
        <v>57486.8</v>
      </c>
      <c r="J238" s="146">
        <v>25739.84</v>
      </c>
      <c r="K238" s="146">
        <v>18200.63</v>
      </c>
      <c r="L238" s="146">
        <v>30931.15</v>
      </c>
      <c r="M238" s="146">
        <v>-3441.5899999999901</v>
      </c>
      <c r="S238" s="175"/>
      <c r="T238" s="175"/>
      <c r="U238" s="175"/>
      <c r="V238" s="175"/>
      <c r="W238" s="175"/>
      <c r="X238" s="175"/>
      <c r="Z238" s="146">
        <v>77324.448370581726</v>
      </c>
      <c r="AB238" s="165"/>
      <c r="AD238" s="22"/>
      <c r="AE238" s="132"/>
      <c r="AF238" s="22"/>
      <c r="AG238" s="22"/>
      <c r="AH238" s="22"/>
      <c r="AI238" s="22"/>
      <c r="AJ238" s="22"/>
      <c r="AK238" s="171"/>
      <c r="AL238" s="164"/>
    </row>
    <row r="239" spans="1:38" s="146" customFormat="1" x14ac:dyDescent="0.25">
      <c r="A239" s="172"/>
      <c r="B239" s="173"/>
      <c r="C239" s="174">
        <f>+C238-C236</f>
        <v>0</v>
      </c>
      <c r="D239" s="174">
        <f t="shared" ref="D239:AA239" si="106">+D238-D236</f>
        <v>0</v>
      </c>
      <c r="E239" s="174">
        <f t="shared" si="106"/>
        <v>0</v>
      </c>
      <c r="F239" s="174">
        <f t="shared" si="106"/>
        <v>-2.3283064365386963E-10</v>
      </c>
      <c r="G239" s="174" t="e">
        <f t="shared" si="106"/>
        <v>#VALUE!</v>
      </c>
      <c r="H239" s="174">
        <f t="shared" si="106"/>
        <v>0</v>
      </c>
      <c r="I239" s="174">
        <f t="shared" si="106"/>
        <v>0</v>
      </c>
      <c r="J239" s="174">
        <f t="shared" si="106"/>
        <v>4.7293724492192268E-11</v>
      </c>
      <c r="K239" s="174">
        <f t="shared" si="106"/>
        <v>56.500000000010914</v>
      </c>
      <c r="L239" s="174">
        <f t="shared" si="106"/>
        <v>1530.6900000000096</v>
      </c>
      <c r="M239" s="174">
        <f t="shared" si="106"/>
        <v>327.21999999997843</v>
      </c>
      <c r="N239" s="174">
        <f t="shared" si="106"/>
        <v>-30075.14</v>
      </c>
      <c r="O239" s="174">
        <f t="shared" si="106"/>
        <v>21630.250000000029</v>
      </c>
      <c r="P239" s="174">
        <f t="shared" si="106"/>
        <v>0</v>
      </c>
      <c r="Q239" s="174">
        <f t="shared" si="106"/>
        <v>0</v>
      </c>
      <c r="R239" s="174">
        <f t="shared" si="106"/>
        <v>0</v>
      </c>
      <c r="S239" s="174" t="e">
        <f t="shared" si="106"/>
        <v>#VALUE!</v>
      </c>
      <c r="T239" s="174">
        <f t="shared" si="106"/>
        <v>7703.5033333333322</v>
      </c>
      <c r="U239" s="174">
        <f t="shared" si="106"/>
        <v>6021.6333333333341</v>
      </c>
      <c r="V239" s="174">
        <f t="shared" si="106"/>
        <v>8179.1933333333318</v>
      </c>
      <c r="W239" s="174">
        <f t="shared" si="106"/>
        <v>5776.833333333333</v>
      </c>
      <c r="X239" s="174">
        <f t="shared" si="106"/>
        <v>17852.116941333334</v>
      </c>
      <c r="Y239" s="174" t="e">
        <f t="shared" si="106"/>
        <v>#VALUE!</v>
      </c>
      <c r="Z239" s="174">
        <f t="shared" si="106"/>
        <v>0</v>
      </c>
      <c r="AA239" s="174" t="e">
        <f t="shared" si="106"/>
        <v>#VALUE!</v>
      </c>
      <c r="AB239" s="176"/>
      <c r="AD239" s="22"/>
      <c r="AE239" s="132"/>
      <c r="AF239" s="22"/>
      <c r="AG239" s="22"/>
      <c r="AH239" s="22"/>
      <c r="AI239" s="22"/>
      <c r="AJ239" s="22"/>
      <c r="AK239" s="22"/>
      <c r="AL239" s="157"/>
    </row>
    <row r="240" spans="1:38" x14ac:dyDescent="0.25">
      <c r="C240" s="177"/>
      <c r="Y240" s="123"/>
      <c r="Z240" s="123"/>
      <c r="AJ240" s="22"/>
      <c r="AL240" s="164"/>
    </row>
    <row r="241" spans="3:38" x14ac:dyDescent="0.25">
      <c r="C241" s="178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79"/>
      <c r="O241" s="179"/>
      <c r="P241" s="179"/>
      <c r="Q241" s="179"/>
      <c r="R241" s="179"/>
      <c r="S241" s="179"/>
      <c r="T241" s="179"/>
      <c r="U241" s="179"/>
      <c r="V241" s="179"/>
      <c r="W241" s="179"/>
      <c r="X241" s="179"/>
      <c r="AJ241" s="22"/>
      <c r="AK241" s="166"/>
      <c r="AL241" s="167"/>
    </row>
    <row r="242" spans="3:38" x14ac:dyDescent="0.25">
      <c r="AJ242" s="22"/>
      <c r="AK242" s="171"/>
      <c r="AL242" s="164"/>
    </row>
    <row r="243" spans="3:38" x14ac:dyDescent="0.25">
      <c r="AJ243" s="22"/>
      <c r="AK243" s="171"/>
      <c r="AL243" s="164"/>
    </row>
    <row r="244" spans="3:38" x14ac:dyDescent="0.25">
      <c r="AJ244" s="22"/>
    </row>
    <row r="245" spans="3:38" x14ac:dyDescent="0.25">
      <c r="AJ245" s="22"/>
    </row>
    <row r="246" spans="3:38" x14ac:dyDescent="0.25">
      <c r="AJ246" s="22"/>
      <c r="AK246" s="22"/>
      <c r="AL246" s="146"/>
    </row>
    <row r="247" spans="3:38" x14ac:dyDescent="0.25">
      <c r="AJ247" s="22"/>
    </row>
  </sheetData>
  <mergeCells count="12">
    <mergeCell ref="B36:B37"/>
    <mergeCell ref="C36:F36"/>
    <mergeCell ref="B59:B60"/>
    <mergeCell ref="C59:F59"/>
    <mergeCell ref="B205:B206"/>
    <mergeCell ref="C205:F205"/>
    <mergeCell ref="B2:AA2"/>
    <mergeCell ref="B4:B5"/>
    <mergeCell ref="C4:F4"/>
    <mergeCell ref="AB4:AB5"/>
    <mergeCell ref="AC4:AC5"/>
    <mergeCell ref="B34:AA34"/>
  </mergeCells>
  <conditionalFormatting sqref="AM236:XFD236 AD236:AH236 C236:AB23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C54:AB54">
    <cfRule type="cellIs" dxfId="3" priority="4" operator="greaterThan">
      <formula>0</formula>
    </cfRule>
  </conditionalFormatting>
  <conditionalFormatting sqref="C31:AB31">
    <cfRule type="cellIs" dxfId="2" priority="3" operator="greaterThan">
      <formula>0</formula>
    </cfRule>
  </conditionalFormatting>
  <conditionalFormatting sqref="A139:A148 A150:A175 A177:A184 A186:A187 A189:A193 A195:A199 A208:A210 A212:A214 A216:A219 A221:A223 A225:A227 A229:A233 A62:A79 A81:A86 A88:A137">
    <cfRule type="containsBlanks" dxfId="1" priority="2">
      <formula>LEN(TRIM(A62))=0</formula>
    </cfRule>
  </conditionalFormatting>
  <conditionalFormatting sqref="A200:A201">
    <cfRule type="containsBlanks" dxfId="0" priority="1">
      <formula>LEN(TRIM(A200))=0</formula>
    </cfRule>
  </conditionalFormatting>
  <pageMargins left="0.25" right="0.25" top="0.75" bottom="0.75" header="0.3" footer="0.3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Sources</vt:lpstr>
      <vt:lpstr>Sage_Charges Dentaire_pdts</vt:lpstr>
      <vt:lpstr>Charges_Dentaires</vt:lpstr>
      <vt:lpstr>DENT LCSV</vt:lpstr>
      <vt:lpstr>'DENT LCSV'!Zone_d_impression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sophie reze</cp:lastModifiedBy>
  <dcterms:created xsi:type="dcterms:W3CDTF">2018-11-06T07:50:32Z</dcterms:created>
  <dcterms:modified xsi:type="dcterms:W3CDTF">2018-12-26T13:28:09Z</dcterms:modified>
</cp:coreProperties>
</file>