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cueil\Desktop\"/>
    </mc:Choice>
  </mc:AlternateContent>
  <bookViews>
    <workbookView xWindow="0" yWindow="0" windowWidth="19200" windowHeight="108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N11" i="1"/>
  <c r="M10" i="1"/>
  <c r="L10" i="1"/>
  <c r="K10" i="1"/>
  <c r="J10" i="1"/>
  <c r="I10" i="1"/>
  <c r="H10" i="1"/>
  <c r="Q10" i="1" s="1"/>
  <c r="M9" i="1"/>
  <c r="L9" i="1"/>
  <c r="K9" i="1"/>
  <c r="J9" i="1"/>
  <c r="I9" i="1"/>
  <c r="H9" i="1"/>
  <c r="O9" i="1" s="1"/>
  <c r="M8" i="1"/>
  <c r="L8" i="1"/>
  <c r="K8" i="1"/>
  <c r="J8" i="1"/>
  <c r="I8" i="1"/>
  <c r="H8" i="1"/>
  <c r="Q8" i="1" s="1"/>
  <c r="M7" i="1"/>
  <c r="L7" i="1"/>
  <c r="K7" i="1"/>
  <c r="J7" i="1"/>
  <c r="I7" i="1"/>
  <c r="H7" i="1"/>
  <c r="O7" i="1" s="1"/>
  <c r="M6" i="1"/>
  <c r="L6" i="1"/>
  <c r="K6" i="1"/>
  <c r="J6" i="1"/>
  <c r="I6" i="1"/>
  <c r="H6" i="1"/>
  <c r="Q6" i="1" s="1"/>
  <c r="O5" i="1"/>
  <c r="M5" i="1"/>
  <c r="L5" i="1"/>
  <c r="K5" i="1"/>
  <c r="J5" i="1"/>
  <c r="J11" i="1" s="1"/>
  <c r="I5" i="1"/>
  <c r="H5" i="1"/>
  <c r="Q5" i="1" s="1"/>
  <c r="M4" i="1"/>
  <c r="L4" i="1"/>
  <c r="K4" i="1"/>
  <c r="J4" i="1"/>
  <c r="I4" i="1"/>
  <c r="H4" i="1"/>
  <c r="O4" i="1" s="1"/>
  <c r="O8" i="1" l="1"/>
  <c r="L11" i="1"/>
  <c r="I11" i="1"/>
  <c r="M11" i="1"/>
  <c r="P4" i="1"/>
  <c r="R5" i="1"/>
  <c r="R6" i="1"/>
  <c r="P7" i="1"/>
  <c r="R8" i="1"/>
  <c r="P9" i="1"/>
  <c r="R10" i="1"/>
  <c r="Q4" i="1"/>
  <c r="O6" i="1"/>
  <c r="Q7" i="1"/>
  <c r="Q9" i="1"/>
  <c r="O10" i="1"/>
  <c r="R4" i="1"/>
  <c r="P5" i="1"/>
  <c r="P6" i="1"/>
  <c r="R7" i="1"/>
  <c r="P8" i="1"/>
  <c r="R9" i="1"/>
  <c r="P10" i="1"/>
  <c r="O11" i="1" l="1"/>
  <c r="Q11" i="1"/>
  <c r="P11" i="1"/>
</calcChain>
</file>

<file path=xl/sharedStrings.xml><?xml version="1.0" encoding="utf-8"?>
<sst xmlns="http://schemas.openxmlformats.org/spreadsheetml/2006/main" count="42" uniqueCount="34">
  <si>
    <t>DISPACH BELLEDONNE DU</t>
  </si>
  <si>
    <t>LIBRE?</t>
  </si>
  <si>
    <t>LOG</t>
  </si>
  <si>
    <t>UH</t>
  </si>
  <si>
    <t>PAX</t>
  </si>
  <si>
    <t>AD</t>
  </si>
  <si>
    <t>ENF</t>
  </si>
  <si>
    <t>Partenaire</t>
  </si>
  <si>
    <t>DEPOT 
OU 
PRESTA HOT</t>
  </si>
  <si>
    <t>GD couette</t>
  </si>
  <si>
    <t>GD Drap house</t>
  </si>
  <si>
    <t>PT couette</t>
  </si>
  <si>
    <t>PT drap house</t>
  </si>
  <si>
    <t>Taies</t>
  </si>
  <si>
    <t>Tapis</t>
  </si>
  <si>
    <t>Kit serviette</t>
  </si>
  <si>
    <t>Kit Ménage</t>
  </si>
  <si>
    <t>Kit hôtelier</t>
  </si>
  <si>
    <t>Faire lits?</t>
  </si>
  <si>
    <t>Menage</t>
  </si>
  <si>
    <t>Lits fait</t>
  </si>
  <si>
    <t>1 x ST4</t>
  </si>
  <si>
    <t>CCAS MONTREUIL</t>
  </si>
  <si>
    <t>1 x 2P6</t>
  </si>
  <si>
    <t>1 x 3P6</t>
  </si>
  <si>
    <t>401</t>
  </si>
  <si>
    <t>402</t>
  </si>
  <si>
    <t>510</t>
  </si>
  <si>
    <t>RESERVATION ARTES WEB</t>
  </si>
  <si>
    <t>511</t>
  </si>
  <si>
    <t>512</t>
  </si>
  <si>
    <t>603</t>
  </si>
  <si>
    <t>IEG</t>
  </si>
  <si>
    <t>604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</si>
</sst>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0"/>
    </font>
    <font>
      <sz val="11"/>
      <color theme="1"/>
      <name val="0"/>
    </font>
    <font>
      <sz val="10"/>
      <color theme="1"/>
      <name val="0"/>
    </font>
    <font>
      <sz val="10"/>
      <color rgb="FF222222"/>
      <name val="Courier New"/>
      <family val="3"/>
    </font>
    <font>
      <sz val="11"/>
      <color theme="1"/>
      <name val="Arial"/>
      <family val="2"/>
    </font>
    <font>
      <sz val="11"/>
      <color rgb="FF333333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49" fontId="7" fillId="0" borderId="4" xfId="0" applyNumberFormat="1" applyFont="1" applyBorder="1" applyAlignment="1">
      <alignment horizontal="left" vertical="center" wrapText="1"/>
    </xf>
    <xf numFmtId="49" fontId="8" fillId="0" borderId="5" xfId="0" applyNumberFormat="1" applyFont="1" applyBorder="1" applyAlignment="1">
      <alignment horizontal="left" vertical="center" wrapText="1"/>
    </xf>
    <xf numFmtId="1" fontId="8" fillId="0" borderId="5" xfId="0" applyNumberFormat="1" applyFont="1" applyBorder="1" applyAlignment="1">
      <alignment horizontal="right" vertical="center" wrapText="1"/>
    </xf>
    <xf numFmtId="49" fontId="9" fillId="0" borderId="5" xfId="0" applyNumberFormat="1" applyFont="1" applyBorder="1" applyAlignment="1">
      <alignment horizontal="left" vertical="center" wrapText="1"/>
    </xf>
    <xf numFmtId="0" fontId="10" fillId="0" borderId="3" xfId="0" applyFont="1" applyBorder="1"/>
    <xf numFmtId="0" fontId="11" fillId="0" borderId="3" xfId="0" applyNumberFormat="1" applyFont="1" applyFill="1" applyBorder="1" applyAlignment="1">
      <alignment horizontal="center" vertical="center" wrapText="1"/>
    </xf>
    <xf numFmtId="0" fontId="12" fillId="0" borderId="3" xfId="0" applyNumberFormat="1" applyFont="1" applyBorder="1" applyAlignment="1">
      <alignment horizontal="center" vertical="center"/>
    </xf>
    <xf numFmtId="1" fontId="11" fillId="0" borderId="3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0" fillId="0" borderId="3" xfId="0" applyBorder="1"/>
    <xf numFmtId="49" fontId="7" fillId="0" borderId="6" xfId="0" applyNumberFormat="1" applyFont="1" applyBorder="1" applyAlignment="1">
      <alignment horizontal="left" vertical="center" wrapText="1"/>
    </xf>
    <xf numFmtId="1" fontId="8" fillId="0" borderId="6" xfId="0" applyNumberFormat="1" applyFont="1" applyBorder="1" applyAlignment="1">
      <alignment horizontal="right" vertical="center" wrapText="1"/>
    </xf>
    <xf numFmtId="49" fontId="9" fillId="0" borderId="6" xfId="0" applyNumberFormat="1" applyFont="1" applyBorder="1" applyAlignment="1">
      <alignment horizontal="left" vertical="center" wrapText="1"/>
    </xf>
    <xf numFmtId="49" fontId="8" fillId="0" borderId="6" xfId="0" applyNumberFormat="1" applyFont="1" applyBorder="1" applyAlignment="1">
      <alignment horizontal="left" vertical="center" wrapText="1"/>
    </xf>
    <xf numFmtId="0" fontId="14" fillId="0" borderId="0" xfId="0" applyFont="1"/>
    <xf numFmtId="0" fontId="15" fillId="0" borderId="7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1"/>
  <sheetViews>
    <sheetView tabSelected="1" zoomScale="50" zoomScaleNormal="50" workbookViewId="0">
      <selection activeCell="L18" sqref="L18"/>
    </sheetView>
  </sheetViews>
  <sheetFormatPr baseColWidth="10" defaultRowHeight="15" x14ac:dyDescent="0.25"/>
  <cols>
    <col min="7" max="7" width="11.42578125" style="27"/>
  </cols>
  <sheetData>
    <row r="1" spans="1:20" ht="21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1" x14ac:dyDescent="0.35">
      <c r="A2" s="2">
        <v>43870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60" x14ac:dyDescent="0.25">
      <c r="A3" s="4" t="s">
        <v>1</v>
      </c>
      <c r="B3" s="5" t="s">
        <v>2</v>
      </c>
      <c r="C3" s="5" t="s">
        <v>3</v>
      </c>
      <c r="D3" s="5" t="s">
        <v>4</v>
      </c>
      <c r="E3" s="5" t="s">
        <v>5</v>
      </c>
      <c r="F3" s="5" t="s">
        <v>6</v>
      </c>
      <c r="G3" s="6" t="s">
        <v>7</v>
      </c>
      <c r="H3" s="7" t="s">
        <v>8</v>
      </c>
      <c r="I3" s="8" t="s">
        <v>9</v>
      </c>
      <c r="J3" s="8" t="s">
        <v>10</v>
      </c>
      <c r="K3" s="9" t="s">
        <v>11</v>
      </c>
      <c r="L3" s="9" t="s">
        <v>12</v>
      </c>
      <c r="M3" s="8" t="s">
        <v>13</v>
      </c>
      <c r="N3" s="8" t="s">
        <v>14</v>
      </c>
      <c r="O3" s="10" t="s">
        <v>15</v>
      </c>
      <c r="P3" s="8" t="s">
        <v>16</v>
      </c>
      <c r="Q3" s="8" t="s">
        <v>17</v>
      </c>
      <c r="R3" s="8" t="s">
        <v>18</v>
      </c>
      <c r="S3" s="11" t="s">
        <v>19</v>
      </c>
      <c r="T3" s="11" t="s">
        <v>20</v>
      </c>
    </row>
    <row r="4" spans="1:20" ht="38.25" x14ac:dyDescent="0.25">
      <c r="A4" s="22"/>
      <c r="B4" s="23" t="s">
        <v>25</v>
      </c>
      <c r="C4" s="26" t="s">
        <v>21</v>
      </c>
      <c r="D4" s="24">
        <v>4</v>
      </c>
      <c r="E4" s="24">
        <v>2</v>
      </c>
      <c r="F4" s="24">
        <v>2</v>
      </c>
      <c r="G4" s="25" t="s">
        <v>22</v>
      </c>
      <c r="H4" s="16" t="str">
        <f>IF(G4="VAVABID","",IF(SUMPRODUCT(--(G4={"ccas montreuil","ieg"}))&gt;0,"DEPOT","PRESTA"))</f>
        <v>DEPOT</v>
      </c>
      <c r="I4" s="17">
        <f t="shared" ref="I4:I10" si="0">IF(G4="VAVABID","",IF(C4="1 x 2P6",1,IF(C4="1 x 3P6",1,IF(C4="1 x st4",0,IF(C4="1 x 2p4",0,IF(C4="1 x 2p4h",0,""))))))</f>
        <v>0</v>
      </c>
      <c r="J4" s="17">
        <f t="shared" ref="J4:J10" si="1">IF(G4="VAVABID","",IF(C4="1 x 2P6",1,IF(C4="1 x 3P6",1,IF(C4="1 x st4",0,IF(C4="1 x 2p4",0,IF(C4="1 x 2p4h",0,""))))))</f>
        <v>0</v>
      </c>
      <c r="K4" s="18">
        <f t="shared" ref="K4:K10" si="2"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>4</v>
      </c>
      <c r="L4" s="18">
        <f t="shared" ref="L4:L10" si="3"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>4</v>
      </c>
      <c r="M4" s="19">
        <f t="shared" ref="M4:M10" si="4">IF(G4="VAVABID","",D4)</f>
        <v>4</v>
      </c>
      <c r="N4" s="20">
        <v>1</v>
      </c>
      <c r="O4" s="21">
        <f t="shared" ref="O4:O10" si="5">IF(G4="VAVABID","",IF(H4="DEPOT",0,IF(H4="presta",D4,"")))</f>
        <v>0</v>
      </c>
      <c r="P4" s="20">
        <f t="shared" ref="P4:P10" si="6">IF(H4="DEPOT",1,IF(H4="",1,IF(H4="presta",0,"")))</f>
        <v>1</v>
      </c>
      <c r="Q4" s="20">
        <f t="shared" ref="Q4:Q10" si="7">IF(H4="DEPOT",0,IF(H4="presta",1,""))</f>
        <v>0</v>
      </c>
      <c r="R4" s="21" t="str">
        <f t="shared" ref="R4:R10" si="8">IF(H4="depot","non",IF(H4="","non",IF(H4="presta","oui","")))</f>
        <v>non</v>
      </c>
      <c r="S4" s="21"/>
      <c r="T4" s="21"/>
    </row>
    <row r="5" spans="1:20" ht="38.25" x14ac:dyDescent="0.25">
      <c r="A5" s="22"/>
      <c r="B5" s="23" t="s">
        <v>26</v>
      </c>
      <c r="C5" s="26" t="s">
        <v>21</v>
      </c>
      <c r="D5" s="24">
        <v>4</v>
      </c>
      <c r="E5" s="24">
        <v>2</v>
      </c>
      <c r="F5" s="24">
        <v>2</v>
      </c>
      <c r="G5" s="25" t="s">
        <v>22</v>
      </c>
      <c r="H5" s="16" t="str">
        <f>IF(G5="VAVABID","",IF(SUMPRODUCT(--(G5={"ccas montreuil","ieg"}))&gt;0,"DEPOT","PRESTA"))</f>
        <v>DEPOT</v>
      </c>
      <c r="I5" s="17">
        <f t="shared" si="0"/>
        <v>0</v>
      </c>
      <c r="J5" s="17">
        <f t="shared" si="1"/>
        <v>0</v>
      </c>
      <c r="K5" s="18">
        <f t="shared" si="2"/>
        <v>4</v>
      </c>
      <c r="L5" s="18">
        <f t="shared" si="3"/>
        <v>4</v>
      </c>
      <c r="M5" s="19">
        <f t="shared" si="4"/>
        <v>4</v>
      </c>
      <c r="N5" s="20">
        <v>1</v>
      </c>
      <c r="O5" s="21">
        <f t="shared" si="5"/>
        <v>0</v>
      </c>
      <c r="P5" s="20">
        <f t="shared" si="6"/>
        <v>1</v>
      </c>
      <c r="Q5" s="20">
        <f t="shared" si="7"/>
        <v>0</v>
      </c>
      <c r="R5" s="21" t="str">
        <f t="shared" si="8"/>
        <v>non</v>
      </c>
      <c r="S5" s="21"/>
      <c r="T5" s="21"/>
    </row>
    <row r="6" spans="1:20" ht="38.25" x14ac:dyDescent="0.25">
      <c r="A6" s="22"/>
      <c r="B6" s="23" t="s">
        <v>27</v>
      </c>
      <c r="C6" s="26" t="s">
        <v>24</v>
      </c>
      <c r="D6" s="24">
        <v>4</v>
      </c>
      <c r="E6" s="24">
        <v>2</v>
      </c>
      <c r="F6" s="24">
        <v>2</v>
      </c>
      <c r="G6" s="25" t="s">
        <v>28</v>
      </c>
      <c r="H6" s="16" t="str">
        <f>IF(G6="VAVABID","",IF(SUMPRODUCT(--(G6={"ccas montreuil","ieg"}))&gt;0,"DEPOT","PRESTA"))</f>
        <v>PRESTA</v>
      </c>
      <c r="I6" s="17">
        <f t="shared" si="0"/>
        <v>1</v>
      </c>
      <c r="J6" s="17">
        <f t="shared" si="1"/>
        <v>1</v>
      </c>
      <c r="K6" s="18">
        <f t="shared" si="2"/>
        <v>2</v>
      </c>
      <c r="L6" s="18">
        <f t="shared" si="3"/>
        <v>2</v>
      </c>
      <c r="M6" s="19">
        <f t="shared" si="4"/>
        <v>4</v>
      </c>
      <c r="N6" s="20">
        <v>1</v>
      </c>
      <c r="O6" s="21">
        <f t="shared" si="5"/>
        <v>4</v>
      </c>
      <c r="P6" s="20">
        <f t="shared" si="6"/>
        <v>0</v>
      </c>
      <c r="Q6" s="20">
        <f t="shared" si="7"/>
        <v>1</v>
      </c>
      <c r="R6" s="21" t="str">
        <f t="shared" si="8"/>
        <v>oui</v>
      </c>
      <c r="S6" s="21"/>
      <c r="T6" s="21"/>
    </row>
    <row r="7" spans="1:20" ht="38.25" x14ac:dyDescent="0.25">
      <c r="A7" s="22"/>
      <c r="B7" s="23" t="s">
        <v>29</v>
      </c>
      <c r="C7" s="26" t="s">
        <v>21</v>
      </c>
      <c r="D7" s="24">
        <v>3</v>
      </c>
      <c r="E7" s="24">
        <v>1</v>
      </c>
      <c r="F7" s="24">
        <v>2</v>
      </c>
      <c r="G7" s="25" t="s">
        <v>28</v>
      </c>
      <c r="H7" s="16" t="str">
        <f>IF(G7="VAVABID","",IF(SUMPRODUCT(--(G7={"ccas montreuil","ieg"}))&gt;0,"DEPOT","PRESTA"))</f>
        <v>PRESTA</v>
      </c>
      <c r="I7" s="17">
        <f t="shared" si="0"/>
        <v>0</v>
      </c>
      <c r="J7" s="17">
        <f t="shared" si="1"/>
        <v>0</v>
      </c>
      <c r="K7" s="18">
        <f t="shared" si="2"/>
        <v>3</v>
      </c>
      <c r="L7" s="18">
        <f t="shared" si="3"/>
        <v>3</v>
      </c>
      <c r="M7" s="19">
        <f t="shared" si="4"/>
        <v>3</v>
      </c>
      <c r="N7" s="20">
        <v>1</v>
      </c>
      <c r="O7" s="21">
        <f t="shared" si="5"/>
        <v>3</v>
      </c>
      <c r="P7" s="20">
        <f t="shared" si="6"/>
        <v>0</v>
      </c>
      <c r="Q7" s="20">
        <f t="shared" si="7"/>
        <v>1</v>
      </c>
      <c r="R7" s="21" t="str">
        <f t="shared" si="8"/>
        <v>oui</v>
      </c>
      <c r="S7" s="21"/>
      <c r="T7" s="21"/>
    </row>
    <row r="8" spans="1:20" ht="38.25" x14ac:dyDescent="0.25">
      <c r="A8" s="22"/>
      <c r="B8" s="12" t="s">
        <v>30</v>
      </c>
      <c r="C8" s="13" t="s">
        <v>21</v>
      </c>
      <c r="D8" s="14">
        <v>4</v>
      </c>
      <c r="E8" s="14">
        <v>2</v>
      </c>
      <c r="F8" s="14">
        <v>2</v>
      </c>
      <c r="G8" s="15" t="s">
        <v>22</v>
      </c>
      <c r="H8" s="16" t="str">
        <f>IF(G8="VAVABID","",IF(SUMPRODUCT(--(G8={"ccas montreuil","ieg"}))&gt;0,"DEPOT","PRESTA"))</f>
        <v>DEPOT</v>
      </c>
      <c r="I8" s="17">
        <f t="shared" si="0"/>
        <v>0</v>
      </c>
      <c r="J8" s="17">
        <f t="shared" si="1"/>
        <v>0</v>
      </c>
      <c r="K8" s="18">
        <f t="shared" si="2"/>
        <v>4</v>
      </c>
      <c r="L8" s="18">
        <f t="shared" si="3"/>
        <v>4</v>
      </c>
      <c r="M8" s="19">
        <f t="shared" si="4"/>
        <v>4</v>
      </c>
      <c r="N8" s="20">
        <v>1</v>
      </c>
      <c r="O8" s="21">
        <f t="shared" si="5"/>
        <v>0</v>
      </c>
      <c r="P8" s="20">
        <f t="shared" si="6"/>
        <v>1</v>
      </c>
      <c r="Q8" s="20">
        <f t="shared" si="7"/>
        <v>0</v>
      </c>
      <c r="R8" s="21" t="str">
        <f t="shared" si="8"/>
        <v>non</v>
      </c>
      <c r="S8" s="21"/>
      <c r="T8" s="21"/>
    </row>
    <row r="9" spans="1:20" ht="18" x14ac:dyDescent="0.25">
      <c r="A9" s="22"/>
      <c r="B9" s="23" t="s">
        <v>31</v>
      </c>
      <c r="C9" s="26" t="s">
        <v>23</v>
      </c>
      <c r="D9" s="24">
        <v>4</v>
      </c>
      <c r="E9" s="24">
        <v>2</v>
      </c>
      <c r="F9" s="24">
        <v>2</v>
      </c>
      <c r="G9" s="25" t="s">
        <v>32</v>
      </c>
      <c r="H9" s="16" t="str">
        <f>IF(G9="VAVABID","",IF(SUMPRODUCT(--(G9={"ccas montreuil","ieg"}))&gt;0,"DEPOT","PRESTA"))</f>
        <v>DEPOT</v>
      </c>
      <c r="I9" s="17">
        <f t="shared" si="0"/>
        <v>1</v>
      </c>
      <c r="J9" s="17">
        <f t="shared" si="1"/>
        <v>1</v>
      </c>
      <c r="K9" s="18">
        <f t="shared" si="2"/>
        <v>2</v>
      </c>
      <c r="L9" s="18">
        <f t="shared" si="3"/>
        <v>2</v>
      </c>
      <c r="M9" s="19">
        <f t="shared" si="4"/>
        <v>4</v>
      </c>
      <c r="N9" s="20">
        <v>1</v>
      </c>
      <c r="O9" s="21">
        <f t="shared" si="5"/>
        <v>0</v>
      </c>
      <c r="P9" s="20">
        <f t="shared" si="6"/>
        <v>1</v>
      </c>
      <c r="Q9" s="20">
        <f t="shared" si="7"/>
        <v>0</v>
      </c>
      <c r="R9" s="21" t="str">
        <f t="shared" si="8"/>
        <v>non</v>
      </c>
      <c r="S9" s="21"/>
      <c r="T9" s="21"/>
    </row>
    <row r="10" spans="1:20" ht="18" x14ac:dyDescent="0.25">
      <c r="A10" s="22"/>
      <c r="B10" s="23" t="s">
        <v>33</v>
      </c>
      <c r="C10" s="26" t="s">
        <v>23</v>
      </c>
      <c r="D10" s="24">
        <v>4</v>
      </c>
      <c r="E10" s="24">
        <v>2</v>
      </c>
      <c r="F10" s="24">
        <v>2</v>
      </c>
      <c r="G10" s="25" t="s">
        <v>32</v>
      </c>
      <c r="H10" s="16" t="str">
        <f>IF(G10="VAVABID","",IF(SUMPRODUCT(--(G10={"ccas montreuil","ieg"}))&gt;0,"DEPOT","PRESTA"))</f>
        <v>DEPOT</v>
      </c>
      <c r="I10" s="17">
        <f t="shared" si="0"/>
        <v>1</v>
      </c>
      <c r="J10" s="17">
        <f t="shared" si="1"/>
        <v>1</v>
      </c>
      <c r="K10" s="18">
        <f t="shared" si="2"/>
        <v>2</v>
      </c>
      <c r="L10" s="18">
        <f t="shared" si="3"/>
        <v>2</v>
      </c>
      <c r="M10" s="19">
        <f t="shared" si="4"/>
        <v>4</v>
      </c>
      <c r="N10" s="20">
        <v>1</v>
      </c>
      <c r="O10" s="21">
        <f t="shared" si="5"/>
        <v>0</v>
      </c>
      <c r="P10" s="20">
        <f t="shared" si="6"/>
        <v>1</v>
      </c>
      <c r="Q10" s="20">
        <f t="shared" si="7"/>
        <v>0</v>
      </c>
      <c r="R10" s="21" t="str">
        <f t="shared" si="8"/>
        <v>non</v>
      </c>
      <c r="S10" s="21"/>
      <c r="T10" s="21"/>
    </row>
    <row r="11" spans="1:20" ht="15.75" x14ac:dyDescent="0.25">
      <c r="I11" s="28">
        <f>SUM(I4:I10)</f>
        <v>3</v>
      </c>
      <c r="J11" s="28">
        <f>SUM(J4:J10)</f>
        <v>3</v>
      </c>
      <c r="K11" s="28">
        <f>SUM(K4:K10)</f>
        <v>21</v>
      </c>
      <c r="L11" s="28">
        <f>SUM(L4:L10)</f>
        <v>21</v>
      </c>
      <c r="M11" s="28">
        <f>SUM(M4:M10)</f>
        <v>27</v>
      </c>
      <c r="N11" s="28">
        <f>SUM(N4:N10)</f>
        <v>7</v>
      </c>
      <c r="O11" s="28">
        <f>SUM(O4:O10)</f>
        <v>7</v>
      </c>
      <c r="P11" s="28">
        <f>SUM(P4:P10)</f>
        <v>5</v>
      </c>
      <c r="Q11" s="28">
        <f>SUM(Q4:Q10)</f>
        <v>2</v>
      </c>
    </row>
  </sheetData>
  <mergeCells count="2">
    <mergeCell ref="A1:T1"/>
    <mergeCell ref="A2:T2"/>
  </mergeCells>
  <pageMargins left="0" right="0" top="0" bottom="0" header="0" footer="0"/>
  <pageSetup paperSize="9" scale="6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2020-02-09T08:35:42Z</dcterms:created>
  <dcterms:modified xsi:type="dcterms:W3CDTF">2020-02-09T08:37:41Z</dcterms:modified>
</cp:coreProperties>
</file>