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13_ncr:1_{DC0E5A87-653D-446F-9432-CB69700FAA25}" xr6:coauthVersionLast="37" xr6:coauthVersionMax="37" xr10:uidLastSave="{00000000-0000-0000-0000-000000000000}"/>
  <bookViews>
    <workbookView xWindow="0" yWindow="0" windowWidth="28800" windowHeight="12225" activeTab="1" xr2:uid="{00000000-000D-0000-FFFF-FFFF00000000}"/>
  </bookViews>
  <sheets>
    <sheet name="personnel" sheetId="1" r:id="rId1"/>
    <sheet name="equipe" sheetId="2" r:id="rId2"/>
    <sheet name="Feuil3" sheetId="3" state="hidden" r:id="rId3"/>
  </sheets>
  <definedNames>
    <definedName name="agents">personnel!$B$5:$B$34</definedName>
    <definedName name="lista">Feuil3!$R$1:$R$30</definedName>
    <definedName name="vide">Feuil3!$Q$1:$Q$30</definedName>
  </definedNames>
  <calcPr calcId="162913"/>
</workbook>
</file>

<file path=xl/calcChain.xml><?xml version="1.0" encoding="utf-8"?>
<calcChain xmlns="http://schemas.openxmlformats.org/spreadsheetml/2006/main">
  <c r="D3" i="3" l="1"/>
  <c r="E3" i="3"/>
  <c r="F3" i="3"/>
  <c r="G3" i="3"/>
  <c r="H3" i="3"/>
  <c r="D4" i="3"/>
  <c r="E4" i="3"/>
  <c r="F4" i="3"/>
  <c r="G4" i="3"/>
  <c r="H4" i="3"/>
  <c r="D5" i="3"/>
  <c r="E5" i="3"/>
  <c r="F5" i="3"/>
  <c r="G5" i="3"/>
  <c r="H5" i="3"/>
  <c r="D6" i="3"/>
  <c r="E6" i="3"/>
  <c r="F6" i="3"/>
  <c r="G6" i="3"/>
  <c r="H6" i="3"/>
  <c r="D7" i="3"/>
  <c r="E7" i="3"/>
  <c r="F7" i="3"/>
  <c r="G7" i="3"/>
  <c r="H7" i="3"/>
  <c r="E2" i="3"/>
  <c r="F2" i="3"/>
  <c r="G2" i="3"/>
  <c r="H2" i="3"/>
  <c r="L1" i="3"/>
  <c r="O1" i="3" s="1" a="1"/>
  <c r="O1" i="3" s="1"/>
  <c r="D2" i="3"/>
  <c r="L3" i="3"/>
  <c r="O3" i="3" s="1" a="1"/>
  <c r="O3" i="3" s="1"/>
  <c r="L4" i="3"/>
  <c r="O4" i="3" s="1" a="1"/>
  <c r="O4" i="3" s="1"/>
  <c r="L5" i="3"/>
  <c r="O5" i="3" s="1" a="1"/>
  <c r="O5" i="3" s="1"/>
  <c r="L6" i="3"/>
  <c r="O6" i="3" s="1" a="1"/>
  <c r="O6" i="3" s="1"/>
  <c r="L7" i="3"/>
  <c r="O7" i="3" s="1" a="1"/>
  <c r="O7" i="3" s="1"/>
  <c r="L8" i="3"/>
  <c r="D8" i="3" s="1" a="1"/>
  <c r="D8" i="3" s="1"/>
  <c r="L9" i="3"/>
  <c r="D9" i="3" s="1" a="1"/>
  <c r="D9" i="3" s="1"/>
  <c r="L10" i="3"/>
  <c r="D10" i="3" s="1" a="1"/>
  <c r="D10" i="3" s="1"/>
  <c r="L11" i="3"/>
  <c r="D11" i="3" s="1" a="1"/>
  <c r="D11" i="3" s="1"/>
  <c r="L12" i="3"/>
  <c r="D12" i="3" s="1" a="1"/>
  <c r="D12" i="3" s="1"/>
  <c r="L13" i="3"/>
  <c r="D13" i="3" s="1" a="1"/>
  <c r="D13" i="3" s="1"/>
  <c r="L14" i="3"/>
  <c r="D14" i="3" s="1" a="1"/>
  <c r="D14" i="3" s="1"/>
  <c r="L15" i="3"/>
  <c r="D15" i="3" s="1" a="1"/>
  <c r="D15" i="3" s="1"/>
  <c r="L16" i="3"/>
  <c r="D16" i="3" s="1" a="1"/>
  <c r="D16" i="3" s="1"/>
  <c r="L17" i="3"/>
  <c r="D17" i="3" s="1" a="1"/>
  <c r="D17" i="3" s="1"/>
  <c r="L18" i="3"/>
  <c r="D18" i="3" s="1" a="1"/>
  <c r="D18" i="3" s="1"/>
  <c r="L19" i="3"/>
  <c r="D19" i="3" s="1" a="1"/>
  <c r="D19" i="3" s="1"/>
  <c r="L20" i="3"/>
  <c r="D20" i="3" s="1" a="1"/>
  <c r="D20" i="3" s="1"/>
  <c r="L21" i="3"/>
  <c r="D21" i="3" s="1" a="1"/>
  <c r="D21" i="3" s="1"/>
  <c r="L22" i="3"/>
  <c r="D22" i="3" s="1" a="1"/>
  <c r="D22" i="3" s="1"/>
  <c r="L23" i="3"/>
  <c r="D23" i="3" s="1" a="1"/>
  <c r="D23" i="3" s="1"/>
  <c r="L24" i="3"/>
  <c r="D24" i="3" s="1" a="1"/>
  <c r="D24" i="3" s="1"/>
  <c r="L25" i="3"/>
  <c r="D25" i="3" s="1" a="1"/>
  <c r="D25" i="3" s="1"/>
  <c r="L26" i="3"/>
  <c r="D26" i="3" s="1" a="1"/>
  <c r="D26" i="3" s="1"/>
  <c r="L27" i="3"/>
  <c r="D27" i="3" s="1" a="1"/>
  <c r="D27" i="3" s="1"/>
  <c r="L28" i="3"/>
  <c r="D28" i="3" s="1" a="1"/>
  <c r="D28" i="3" s="1"/>
  <c r="L29" i="3"/>
  <c r="D29" i="3" s="1" a="1"/>
  <c r="D29" i="3" s="1"/>
  <c r="L30" i="3"/>
  <c r="D30" i="3" s="1" a="1"/>
  <c r="D30" i="3" s="1"/>
  <c r="L31" i="3"/>
  <c r="D31" i="3" s="1" a="1"/>
  <c r="D31" i="3" s="1"/>
  <c r="L32" i="3"/>
  <c r="D32" i="3" s="1" a="1"/>
  <c r="D32" i="3" s="1"/>
  <c r="L33" i="3"/>
  <c r="D33" i="3" s="1" a="1"/>
  <c r="D33" i="3" s="1"/>
  <c r="L2" i="3"/>
  <c r="O2" i="3" s="1" a="1"/>
  <c r="O2" i="3" s="1"/>
  <c r="P2" i="3" l="1"/>
  <c r="P10" i="3"/>
  <c r="P18" i="3"/>
  <c r="P26" i="3"/>
  <c r="P27" i="3"/>
  <c r="P12" i="3"/>
  <c r="P16" i="3"/>
  <c r="P3" i="3"/>
  <c r="Q3" i="3" s="1"/>
  <c r="P11" i="3"/>
  <c r="P19" i="3"/>
  <c r="P4" i="3"/>
  <c r="P20" i="3"/>
  <c r="P24" i="3"/>
  <c r="P28" i="3"/>
  <c r="P5" i="3"/>
  <c r="P13" i="3"/>
  <c r="P21" i="3"/>
  <c r="P29" i="3"/>
  <c r="P23" i="3"/>
  <c r="P17" i="3"/>
  <c r="P6" i="3"/>
  <c r="Q6" i="3" s="1"/>
  <c r="P14" i="3"/>
  <c r="P22" i="3"/>
  <c r="P30" i="3"/>
  <c r="P1" i="3"/>
  <c r="Q1" i="3" s="1"/>
  <c r="P25" i="3"/>
  <c r="P7" i="3"/>
  <c r="P15" i="3"/>
  <c r="P9" i="3"/>
  <c r="P8" i="3"/>
  <c r="Q4" i="3"/>
  <c r="Q5" i="3"/>
  <c r="Q7" i="3"/>
  <c r="O23" i="3" a="1"/>
  <c r="O23" i="3" s="1"/>
  <c r="Q23" i="3" s="1"/>
  <c r="O29" i="3" a="1"/>
  <c r="O29" i="3" s="1"/>
  <c r="O18" i="3" a="1"/>
  <c r="O18" i="3" s="1"/>
  <c r="Q18" i="3" s="1"/>
  <c r="O13" i="3" a="1"/>
  <c r="O13" i="3" s="1"/>
  <c r="O33" i="3" a="1"/>
  <c r="O33" i="3" s="1"/>
  <c r="O22" i="3" a="1"/>
  <c r="O22" i="3" s="1"/>
  <c r="Q22" i="3" s="1"/>
  <c r="O17" i="3" a="1"/>
  <c r="O17" i="3" s="1"/>
  <c r="Q17" i="3" s="1"/>
  <c r="O27" i="3" a="1"/>
  <c r="O27" i="3" s="1"/>
  <c r="Q27" i="3" s="1"/>
  <c r="O16" i="3" a="1"/>
  <c r="O16" i="3" s="1"/>
  <c r="Q16" i="3" s="1"/>
  <c r="O11" i="3" a="1"/>
  <c r="O11" i="3" s="1"/>
  <c r="O12" i="3" a="1"/>
  <c r="O12" i="3" s="1"/>
  <c r="O32" i="3" a="1"/>
  <c r="O32" i="3" s="1"/>
  <c r="O26" i="3" a="1"/>
  <c r="O26" i="3" s="1"/>
  <c r="Q26" i="3" s="1"/>
  <c r="O21" i="3" a="1"/>
  <c r="O21" i="3" s="1"/>
  <c r="Q21" i="3" s="1"/>
  <c r="O10" i="3" a="1"/>
  <c r="O10" i="3" s="1"/>
  <c r="O28" i="3" a="1"/>
  <c r="O28" i="3" s="1"/>
  <c r="O20" i="3" a="1"/>
  <c r="O20" i="3" s="1"/>
  <c r="O15" i="3" a="1"/>
  <c r="O15" i="3" s="1"/>
  <c r="O31" i="3" a="1"/>
  <c r="O31" i="3" s="1"/>
  <c r="O25" i="3" a="1"/>
  <c r="O25" i="3" s="1"/>
  <c r="O14" i="3" a="1"/>
  <c r="O14" i="3" s="1"/>
  <c r="O9" i="3" a="1"/>
  <c r="O9" i="3" s="1"/>
  <c r="O30" i="3" a="1"/>
  <c r="O30" i="3" s="1"/>
  <c r="O24" i="3" a="1"/>
  <c r="O24" i="3" s="1"/>
  <c r="O19" i="3" a="1"/>
  <c r="O19" i="3" s="1"/>
  <c r="O8" i="3" a="1"/>
  <c r="O8" i="3" s="1"/>
  <c r="Q9" i="3" l="1"/>
  <c r="Q13" i="3"/>
  <c r="Q15" i="3"/>
  <c r="Q20" i="3"/>
  <c r="Q25" i="3"/>
  <c r="Q12" i="3"/>
  <c r="Q14" i="3"/>
  <c r="Q19" i="3"/>
  <c r="Q24" i="3"/>
  <c r="Q28" i="3"/>
  <c r="Q8" i="3"/>
  <c r="Q29" i="3"/>
  <c r="Q30" i="3"/>
  <c r="Q10" i="3"/>
  <c r="Q2" i="3"/>
  <c r="E7" i="2"/>
  <c r="F7" i="2"/>
  <c r="G7" i="2"/>
  <c r="H7" i="2"/>
  <c r="D7" i="2"/>
  <c r="E6" i="2"/>
  <c r="F6" i="2"/>
  <c r="G6" i="2"/>
  <c r="H6" i="2"/>
  <c r="D6" i="2"/>
  <c r="E5" i="2"/>
  <c r="F5" i="2"/>
  <c r="G5" i="2"/>
  <c r="H5" i="2"/>
  <c r="D5" i="2"/>
  <c r="E4" i="2"/>
  <c r="F4" i="2"/>
  <c r="G4" i="2"/>
  <c r="H4" i="2"/>
  <c r="D4" i="2"/>
  <c r="E3" i="2"/>
  <c r="F3" i="2"/>
  <c r="G3" i="2"/>
  <c r="H3" i="2"/>
  <c r="D3" i="2"/>
  <c r="Q11" i="3" l="1"/>
  <c r="D3" i="1"/>
  <c r="E3" i="1"/>
  <c r="F3" i="1"/>
  <c r="H3" i="1"/>
  <c r="I3" i="1"/>
  <c r="J3" i="1"/>
  <c r="K3" i="1"/>
  <c r="L3" i="1"/>
  <c r="G3" i="1"/>
  <c r="M3" i="1"/>
  <c r="C3" i="1"/>
  <c r="R13" i="3" a="1"/>
  <c r="R7" i="3" a="1"/>
  <c r="R10" i="3" a="1"/>
  <c r="R28" i="3" a="1"/>
  <c r="R22" i="3" a="1"/>
  <c r="R23" i="3" a="1"/>
  <c r="R6" i="3" a="1"/>
  <c r="R17" i="3" a="1"/>
  <c r="R27" i="3" a="1"/>
  <c r="R4" i="3" a="1"/>
  <c r="R3" i="3" a="1"/>
  <c r="R15" i="3" a="1"/>
  <c r="R12" i="3" a="1"/>
  <c r="R21" i="3" a="1"/>
  <c r="R16" i="3" a="1"/>
  <c r="R18" i="3" a="1"/>
  <c r="R1" i="3" a="1"/>
  <c r="R2" i="3" a="1"/>
  <c r="R9" i="3" a="1"/>
  <c r="R19" i="3" a="1"/>
  <c r="R11" i="3" a="1"/>
  <c r="R25" i="3" a="1"/>
  <c r="R20" i="3" a="1"/>
  <c r="R29" i="3" a="1"/>
  <c r="R30" i="3" a="1"/>
  <c r="R8" i="3" a="1"/>
  <c r="R14" i="3" a="1"/>
  <c r="R26" i="3" a="1"/>
  <c r="R24" i="3" a="1"/>
  <c r="R5" i="3" a="1"/>
  <c r="R17" i="3" l="1"/>
  <c r="R28" i="3"/>
  <c r="R15" i="3"/>
  <c r="R14" i="3"/>
  <c r="R20" i="3"/>
  <c r="R9" i="3"/>
  <c r="R16" i="3"/>
  <c r="R3" i="3"/>
  <c r="R6" i="3"/>
  <c r="R10" i="3"/>
  <c r="R5" i="3"/>
  <c r="R8" i="3"/>
  <c r="R25" i="3"/>
  <c r="R2" i="3"/>
  <c r="R21" i="3"/>
  <c r="R4" i="3"/>
  <c r="R23" i="3"/>
  <c r="R7" i="3"/>
  <c r="R24" i="3"/>
  <c r="R30" i="3"/>
  <c r="R11" i="3"/>
  <c r="R1" i="3"/>
  <c r="R12" i="3"/>
  <c r="R27" i="3"/>
  <c r="R22" i="3"/>
  <c r="R13" i="3"/>
  <c r="R26" i="3"/>
  <c r="R29" i="3"/>
  <c r="R19" i="3"/>
  <c r="R1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SERIS SPR Fbfc (External FBFC)</author>
  </authors>
  <commentList>
    <comment ref="D3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je souhaiterai que si D11 à D16 on trouve un nom de la liste "agent" on vérifie si sur l'onglet "personnel" si en colonne "C" y a un "x" par rapport au non de l'agent
</t>
        </r>
      </text>
    </comment>
    <comment ref="D4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je souhaiterai que si D11 à D16 on trouve un nom de la liste "agent" on vérifie si sur l'onglet "personnel" si en colonne "D" y a un "x" par rapport au non de l'agent
</t>
        </r>
      </text>
    </comment>
  </commentList>
</comments>
</file>

<file path=xl/sharedStrings.xml><?xml version="1.0" encoding="utf-8"?>
<sst xmlns="http://schemas.openxmlformats.org/spreadsheetml/2006/main" count="167" uniqueCount="52">
  <si>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</si>
  <si>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</si>
  <si>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</si>
  <si>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</si>
  <si>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</si>
  <si>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</si>
  <si>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</si>
  <si>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</si>
  <si>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</si>
  <si>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BOUILLARD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</si>
  <si>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</si>
  <si>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</si>
  <si>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</si>
  <si>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</si>
  <si>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</si>
  <si>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</si>
  <si>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</si>
  <si>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</si>
  <si>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</si>
  <si>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</si>
  <si>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</si>
  <si>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</si>
  <si>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</si>
  <si>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</si>
  <si>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</si>
  <si>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</si>
  <si>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</si>
  <si>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</si>
  <si>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</si>
  <si>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</si>
  <si>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</si>
  <si>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</si>
  <si>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</si>
  <si>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</si>
  <si>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</si>
  <si>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</si>
  <si>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</si>
  <si>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</si>
  <si>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</si>
  <si>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</si>
  <si>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</si>
  <si>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nouveau1</t>
  </si>
  <si>
    <t>nouveau2</t>
  </si>
  <si>
    <t>besoin par equipe</t>
  </si>
  <si>
    <t>compétences</t>
  </si>
  <si>
    <t>EQUIPE</t>
  </si>
  <si>
    <t>(NOM)</t>
  </si>
  <si>
    <t>EQUIPE1</t>
  </si>
  <si>
    <t>EQUIPE2</t>
  </si>
  <si>
    <t>EQUIPE3</t>
  </si>
  <si>
    <t>EQUIPE4</t>
  </si>
  <si>
    <t>EQUIPE5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</si>
</sst>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textRotation="45"/>
    </xf>
    <xf numFmtId="0" fontId="2" fillId="0" borderId="0" xfId="0" applyFont="1"/>
    <xf numFmtId="0" fontId="0" fillId="0" borderId="0" xfId="0" applyAlignment="1">
      <alignment textRotation="90"/>
    </xf>
    <xf numFmtId="0" fontId="0" fillId="0" borderId="1" xfId="0" applyBorder="1" applyAlignme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/>
    <xf numFmtId="0" fontId="0" fillId="0" borderId="6" xfId="0" applyBorder="1"/>
    <xf numFmtId="0" fontId="0" fillId="0" borderId="0" xfId="0" applyBorder="1"/>
    <xf numFmtId="0" fontId="0" fillId="0" borderId="0" xfId="0" applyBorder="1" applyAlignment="1">
      <alignment textRotation="90"/>
    </xf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2" fillId="0" borderId="7" xfId="0" applyFont="1" applyBorder="1"/>
    <xf numFmtId="0" fontId="2" fillId="0" borderId="8" xfId="0" applyFont="1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9" xfId="0" applyBorder="1"/>
    <xf numFmtId="0" fontId="2" fillId="0" borderId="10" xfId="0" applyFont="1" applyBorder="1"/>
    <xf numFmtId="0" fontId="0" fillId="0" borderId="11" xfId="0" applyBorder="1" applyAlignment="1"/>
    <xf numFmtId="0" fontId="0" fillId="0" borderId="12" xfId="0" applyBorder="1"/>
    <xf numFmtId="0" fontId="0" fillId="0" borderId="0" xfId="0" applyBorder="1" applyAlignment="1"/>
    <xf numFmtId="0" fontId="0" fillId="2" borderId="9" xfId="0" applyFill="1" applyBorder="1" applyAlignment="1"/>
    <xf numFmtId="0" fontId="0" fillId="2" borderId="11" xfId="0" applyFill="1" applyBorder="1" applyAlignment="1"/>
    <xf numFmtId="0" fontId="0" fillId="2" borderId="2" xfId="0" applyFill="1" applyBorder="1" applyAlignment="1"/>
    <xf numFmtId="0" fontId="0" fillId="2" borderId="1" xfId="0" applyFill="1" applyBorder="1" applyAlignment="1"/>
    <xf numFmtId="0" fontId="0" fillId="2" borderId="4" xfId="0" applyFill="1" applyBorder="1" applyAlignment="1"/>
    <xf numFmtId="0" fontId="0" fillId="2" borderId="5" xfId="0" applyFill="1" applyBorder="1" applyAlignment="1"/>
    <xf numFmtId="0" fontId="0" fillId="0" borderId="0" xfId="0" applyFont="1"/>
    <xf numFmtId="0" fontId="3" fillId="0" borderId="0" xfId="0" applyFont="1"/>
    <xf numFmtId="0" fontId="0" fillId="3" borderId="0" xfId="0" applyFill="1"/>
    <xf numFmtId="0" fontId="0" fillId="4" borderId="0" xfId="0" applyFill="1"/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4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B34"/>
    </sheetView>
  </sheetViews>
  <sheetFormatPr baseColWidth="10" defaultRowHeight="15" x14ac:dyDescent="0.25"/>
  <cols>
    <col min="1" max="1" width="3" bestFit="1" customWidth="1"/>
    <col min="2" max="2" width="12.28515625" bestFit="1" customWidth="1"/>
    <col min="3" max="12" width="3.7109375" style="4" customWidth="1"/>
    <col min="13" max="13" width="3.7109375" customWidth="1"/>
  </cols>
  <sheetData>
    <row r="1" spans="1:13" x14ac:dyDescent="0.25">
      <c r="A1" s="24"/>
      <c r="B1" s="24"/>
      <c r="C1" s="35" t="s">
        <v>44</v>
      </c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5">
      <c r="A2" s="11"/>
      <c r="B2" s="11"/>
      <c r="C2" s="12"/>
      <c r="D2" s="12"/>
      <c r="E2" s="12"/>
      <c r="F2" s="12"/>
      <c r="G2" s="12"/>
      <c r="H2" s="19" t="s">
        <v>3</v>
      </c>
      <c r="I2" s="19"/>
      <c r="J2" s="19"/>
      <c r="K2" s="19"/>
      <c r="L2" s="19"/>
      <c r="M2" s="11"/>
    </row>
    <row r="3" spans="1:13" x14ac:dyDescent="0.25">
      <c r="A3" s="11"/>
      <c r="B3" s="13"/>
      <c r="C3" s="18">
        <f t="shared" ref="C3:M3" si="0">COUNTIF(C5:C34,"x")</f>
        <v>7</v>
      </c>
      <c r="D3" s="18">
        <f t="shared" si="0"/>
        <v>4</v>
      </c>
      <c r="E3" s="18">
        <f t="shared" si="0"/>
        <v>24</v>
      </c>
      <c r="F3" s="18">
        <f t="shared" si="0"/>
        <v>10</v>
      </c>
      <c r="G3" s="18">
        <f t="shared" si="0"/>
        <v>10</v>
      </c>
      <c r="H3" s="18">
        <f t="shared" si="0"/>
        <v>8</v>
      </c>
      <c r="I3" s="18">
        <f t="shared" si="0"/>
        <v>4</v>
      </c>
      <c r="J3" s="18">
        <f t="shared" si="0"/>
        <v>7</v>
      </c>
      <c r="K3" s="18">
        <f t="shared" si="0"/>
        <v>3</v>
      </c>
      <c r="L3" s="18">
        <f t="shared" si="0"/>
        <v>3</v>
      </c>
      <c r="M3" s="18">
        <f t="shared" si="0"/>
        <v>0</v>
      </c>
    </row>
    <row r="4" spans="1:13" ht="69" x14ac:dyDescent="0.25">
      <c r="A4" s="11"/>
      <c r="B4" s="15" t="s">
        <v>39</v>
      </c>
      <c r="C4" s="14" t="s">
        <v>0</v>
      </c>
      <c r="D4" s="14" t="s">
        <v>1</v>
      </c>
      <c r="E4" s="14" t="s">
        <v>17</v>
      </c>
      <c r="F4" s="14" t="s">
        <v>2</v>
      </c>
      <c r="G4" s="14" t="s">
        <v>14</v>
      </c>
      <c r="H4" s="14" t="s">
        <v>4</v>
      </c>
      <c r="I4" s="14" t="s">
        <v>5</v>
      </c>
      <c r="J4" s="14" t="s">
        <v>6</v>
      </c>
      <c r="K4" s="14" t="s">
        <v>7</v>
      </c>
      <c r="L4" s="14" t="s">
        <v>8</v>
      </c>
      <c r="M4" s="11"/>
    </row>
    <row r="5" spans="1:13" x14ac:dyDescent="0.25">
      <c r="A5" s="20">
        <v>1</v>
      </c>
      <c r="B5" s="21" t="s">
        <v>31</v>
      </c>
      <c r="C5" s="25" t="s">
        <v>40</v>
      </c>
      <c r="D5" s="26"/>
      <c r="E5" s="26" t="s">
        <v>40</v>
      </c>
      <c r="F5" s="26" t="s">
        <v>40</v>
      </c>
      <c r="G5" s="26" t="s">
        <v>40</v>
      </c>
      <c r="H5" s="22"/>
      <c r="I5" s="22"/>
      <c r="J5" s="22"/>
      <c r="K5" s="22"/>
      <c r="L5" s="22"/>
      <c r="M5" s="23"/>
    </row>
    <row r="6" spans="1:13" x14ac:dyDescent="0.25">
      <c r="A6" s="6">
        <v>2</v>
      </c>
      <c r="B6" s="16" t="s">
        <v>9</v>
      </c>
      <c r="C6" s="27" t="s">
        <v>40</v>
      </c>
      <c r="D6" s="28"/>
      <c r="E6" s="28"/>
      <c r="F6" s="28" t="s">
        <v>40</v>
      </c>
      <c r="G6" s="28"/>
      <c r="H6" s="5"/>
      <c r="I6" s="5"/>
      <c r="J6" s="5"/>
      <c r="K6" s="5"/>
      <c r="L6" s="5"/>
      <c r="M6" s="7"/>
    </row>
    <row r="7" spans="1:13" x14ac:dyDescent="0.25">
      <c r="A7" s="6">
        <v>3</v>
      </c>
      <c r="B7" s="16" t="s">
        <v>10</v>
      </c>
      <c r="C7" s="27" t="s">
        <v>40</v>
      </c>
      <c r="D7" s="28"/>
      <c r="E7" s="28"/>
      <c r="F7" s="28" t="s">
        <v>40</v>
      </c>
      <c r="G7" s="28"/>
      <c r="H7" s="5"/>
      <c r="I7" s="5"/>
      <c r="J7" s="5"/>
      <c r="K7" s="5"/>
      <c r="L7" s="5"/>
      <c r="M7" s="7"/>
    </row>
    <row r="8" spans="1:13" x14ac:dyDescent="0.25">
      <c r="A8" s="6">
        <v>4</v>
      </c>
      <c r="B8" s="16" t="s">
        <v>12</v>
      </c>
      <c r="C8" s="27" t="s">
        <v>40</v>
      </c>
      <c r="D8" s="28"/>
      <c r="E8" s="28"/>
      <c r="F8" s="28" t="s">
        <v>40</v>
      </c>
      <c r="G8" s="28"/>
      <c r="H8" s="5"/>
      <c r="I8" s="5"/>
      <c r="J8" s="5"/>
      <c r="K8" s="5"/>
      <c r="L8" s="5"/>
      <c r="M8" s="7"/>
    </row>
    <row r="9" spans="1:13" x14ac:dyDescent="0.25">
      <c r="A9" s="6">
        <v>5</v>
      </c>
      <c r="B9" s="16" t="s">
        <v>15</v>
      </c>
      <c r="C9" s="27" t="s">
        <v>40</v>
      </c>
      <c r="D9" s="28"/>
      <c r="E9" s="28"/>
      <c r="F9" s="28" t="s">
        <v>40</v>
      </c>
      <c r="G9" s="28"/>
      <c r="H9" s="5"/>
      <c r="I9" s="5"/>
      <c r="J9" s="5"/>
      <c r="K9" s="5"/>
      <c r="L9" s="5"/>
      <c r="M9" s="7"/>
    </row>
    <row r="10" spans="1:13" x14ac:dyDescent="0.25">
      <c r="A10" s="6">
        <v>6</v>
      </c>
      <c r="B10" s="16" t="s">
        <v>11</v>
      </c>
      <c r="C10" s="27" t="s">
        <v>40</v>
      </c>
      <c r="D10" s="28"/>
      <c r="E10" s="28"/>
      <c r="F10" s="28"/>
      <c r="G10" s="28"/>
      <c r="H10" s="5"/>
      <c r="I10" s="5"/>
      <c r="J10" s="5"/>
      <c r="K10" s="5"/>
      <c r="L10" s="5"/>
      <c r="M10" s="7"/>
    </row>
    <row r="11" spans="1:13" x14ac:dyDescent="0.25">
      <c r="A11" s="6">
        <v>7</v>
      </c>
      <c r="B11" s="16" t="s">
        <v>13</v>
      </c>
      <c r="C11" s="27" t="s">
        <v>40</v>
      </c>
      <c r="D11" s="28"/>
      <c r="E11" s="28"/>
      <c r="F11" s="28"/>
      <c r="G11" s="28"/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7"/>
    </row>
    <row r="12" spans="1:13" x14ac:dyDescent="0.25">
      <c r="A12" s="6">
        <v>8</v>
      </c>
      <c r="B12" s="16" t="s">
        <v>20</v>
      </c>
      <c r="C12" s="27"/>
      <c r="D12" s="28" t="s">
        <v>40</v>
      </c>
      <c r="E12" s="28" t="s">
        <v>40</v>
      </c>
      <c r="F12" s="28" t="s">
        <v>40</v>
      </c>
      <c r="G12" s="28" t="s">
        <v>40</v>
      </c>
      <c r="H12" s="5"/>
      <c r="I12" s="5"/>
      <c r="J12" s="5"/>
      <c r="K12" s="5"/>
      <c r="L12" s="5"/>
      <c r="M12" s="7"/>
    </row>
    <row r="13" spans="1:13" x14ac:dyDescent="0.25">
      <c r="A13" s="6">
        <v>9</v>
      </c>
      <c r="B13" s="16" t="s">
        <v>28</v>
      </c>
      <c r="C13" s="27"/>
      <c r="D13" s="28" t="s">
        <v>40</v>
      </c>
      <c r="E13" s="28" t="s">
        <v>40</v>
      </c>
      <c r="F13" s="28" t="s">
        <v>40</v>
      </c>
      <c r="G13" s="28"/>
      <c r="H13" s="5"/>
      <c r="I13" s="5"/>
      <c r="J13" s="5"/>
      <c r="K13" s="5"/>
      <c r="L13" s="5"/>
      <c r="M13" s="7"/>
    </row>
    <row r="14" spans="1:13" x14ac:dyDescent="0.25">
      <c r="A14" s="6">
        <v>10</v>
      </c>
      <c r="B14" s="16" t="s">
        <v>35</v>
      </c>
      <c r="C14" s="27"/>
      <c r="D14" s="28" t="s">
        <v>40</v>
      </c>
      <c r="E14" s="28" t="s">
        <v>40</v>
      </c>
      <c r="F14" s="28" t="s">
        <v>40</v>
      </c>
      <c r="G14" s="28"/>
      <c r="H14" s="5"/>
      <c r="I14" s="5"/>
      <c r="J14" s="5"/>
      <c r="K14" s="5"/>
      <c r="L14" s="5"/>
      <c r="M14" s="7"/>
    </row>
    <row r="15" spans="1:13" x14ac:dyDescent="0.25">
      <c r="A15" s="6">
        <v>11</v>
      </c>
      <c r="B15" s="16" t="s">
        <v>16</v>
      </c>
      <c r="C15" s="27"/>
      <c r="D15" s="28" t="s">
        <v>40</v>
      </c>
      <c r="E15" s="28" t="s">
        <v>40</v>
      </c>
      <c r="F15" s="28" t="s">
        <v>40</v>
      </c>
      <c r="G15" s="28"/>
      <c r="H15" s="5"/>
      <c r="I15" s="5"/>
      <c r="J15" s="5"/>
      <c r="K15" s="5"/>
      <c r="L15" s="5"/>
      <c r="M15" s="7"/>
    </row>
    <row r="16" spans="1:13" x14ac:dyDescent="0.25">
      <c r="A16" s="6">
        <v>12</v>
      </c>
      <c r="B16" s="16" t="s">
        <v>25</v>
      </c>
      <c r="C16" s="27"/>
      <c r="D16" s="28"/>
      <c r="E16" s="28" t="s">
        <v>40</v>
      </c>
      <c r="F16" s="28" t="s">
        <v>40</v>
      </c>
      <c r="G16" s="28" t="s">
        <v>40</v>
      </c>
      <c r="H16" s="5"/>
      <c r="I16" s="5" t="s">
        <v>40</v>
      </c>
      <c r="J16" s="5"/>
      <c r="K16" s="5"/>
      <c r="L16" s="5"/>
      <c r="M16" s="7"/>
    </row>
    <row r="17" spans="1:13" x14ac:dyDescent="0.25">
      <c r="A17" s="6">
        <v>13</v>
      </c>
      <c r="B17" s="16" t="s">
        <v>37</v>
      </c>
      <c r="C17" s="27"/>
      <c r="D17" s="28"/>
      <c r="E17" s="28" t="s">
        <v>40</v>
      </c>
      <c r="F17" s="28"/>
      <c r="G17" s="28" t="s">
        <v>40</v>
      </c>
      <c r="H17" s="5" t="s">
        <v>40</v>
      </c>
      <c r="I17" s="5"/>
      <c r="J17" s="5"/>
      <c r="K17" s="5"/>
      <c r="L17" s="5"/>
      <c r="M17" s="7"/>
    </row>
    <row r="18" spans="1:13" x14ac:dyDescent="0.25">
      <c r="A18" s="6">
        <v>14</v>
      </c>
      <c r="B18" s="16" t="s">
        <v>29</v>
      </c>
      <c r="C18" s="27"/>
      <c r="D18" s="28"/>
      <c r="E18" s="28" t="s">
        <v>40</v>
      </c>
      <c r="F18" s="28"/>
      <c r="G18" s="28" t="s">
        <v>40</v>
      </c>
      <c r="H18" s="5"/>
      <c r="I18" s="5"/>
      <c r="J18" s="5"/>
      <c r="K18" s="5"/>
      <c r="L18" s="5"/>
      <c r="M18" s="7"/>
    </row>
    <row r="19" spans="1:13" x14ac:dyDescent="0.25">
      <c r="A19" s="6">
        <v>15</v>
      </c>
      <c r="B19" s="16" t="s">
        <v>32</v>
      </c>
      <c r="C19" s="27"/>
      <c r="D19" s="28"/>
      <c r="E19" s="28" t="s">
        <v>40</v>
      </c>
      <c r="F19" s="28"/>
      <c r="G19" s="28" t="s">
        <v>40</v>
      </c>
      <c r="H19" s="5" t="s">
        <v>40</v>
      </c>
      <c r="I19" s="5"/>
      <c r="J19" s="5"/>
      <c r="K19" s="5"/>
      <c r="L19" s="5"/>
      <c r="M19" s="7"/>
    </row>
    <row r="20" spans="1:13" x14ac:dyDescent="0.25">
      <c r="A20" s="6">
        <v>16</v>
      </c>
      <c r="B20" s="16" t="s">
        <v>21</v>
      </c>
      <c r="C20" s="27"/>
      <c r="D20" s="28"/>
      <c r="E20" s="28" t="s">
        <v>40</v>
      </c>
      <c r="F20" s="28"/>
      <c r="G20" s="28" t="s">
        <v>40</v>
      </c>
      <c r="H20" s="5"/>
      <c r="I20" s="5"/>
      <c r="J20" s="5" t="s">
        <v>40</v>
      </c>
      <c r="K20" s="5"/>
      <c r="L20" s="5"/>
      <c r="M20" s="7"/>
    </row>
    <row r="21" spans="1:13" x14ac:dyDescent="0.25">
      <c r="A21" s="6">
        <v>17</v>
      </c>
      <c r="B21" s="16" t="s">
        <v>24</v>
      </c>
      <c r="C21" s="27"/>
      <c r="D21" s="28"/>
      <c r="E21" s="28" t="s">
        <v>40</v>
      </c>
      <c r="F21" s="28"/>
      <c r="G21" s="28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7"/>
    </row>
    <row r="22" spans="1:13" x14ac:dyDescent="0.25">
      <c r="A22" s="6">
        <v>18</v>
      </c>
      <c r="B22" s="16" t="s">
        <v>19</v>
      </c>
      <c r="C22" s="27"/>
      <c r="D22" s="28"/>
      <c r="E22" s="28" t="s">
        <v>40</v>
      </c>
      <c r="F22" s="28"/>
      <c r="G22" s="28" t="s">
        <v>40</v>
      </c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7"/>
    </row>
    <row r="23" spans="1:13" x14ac:dyDescent="0.25">
      <c r="A23" s="6">
        <v>19</v>
      </c>
      <c r="B23" s="16" t="s">
        <v>36</v>
      </c>
      <c r="C23" s="27"/>
      <c r="D23" s="28"/>
      <c r="E23" s="28" t="s">
        <v>40</v>
      </c>
      <c r="F23" s="28"/>
      <c r="G23" s="28" t="s">
        <v>40</v>
      </c>
      <c r="H23" s="5"/>
      <c r="I23" s="5"/>
      <c r="J23" s="5" t="s">
        <v>40</v>
      </c>
      <c r="K23" s="5"/>
      <c r="L23" s="5"/>
      <c r="M23" s="7"/>
    </row>
    <row r="24" spans="1:13" x14ac:dyDescent="0.25">
      <c r="A24" s="6">
        <v>20</v>
      </c>
      <c r="B24" s="16" t="s">
        <v>33</v>
      </c>
      <c r="C24" s="27"/>
      <c r="D24" s="28"/>
      <c r="E24" s="28" t="s">
        <v>40</v>
      </c>
      <c r="F24" s="28"/>
      <c r="G24" s="28"/>
      <c r="H24" s="5"/>
      <c r="I24" s="5"/>
      <c r="J24" s="5"/>
      <c r="K24" s="5"/>
      <c r="L24" s="5"/>
      <c r="M24" s="7"/>
    </row>
    <row r="25" spans="1:13" x14ac:dyDescent="0.25">
      <c r="A25" s="6">
        <v>21</v>
      </c>
      <c r="B25" s="16" t="s">
        <v>26</v>
      </c>
      <c r="C25" s="27"/>
      <c r="D25" s="28"/>
      <c r="E25" s="28" t="s">
        <v>40</v>
      </c>
      <c r="F25" s="28"/>
      <c r="G25" s="28"/>
      <c r="H25" s="5"/>
      <c r="I25" s="5"/>
      <c r="J25" s="5"/>
      <c r="K25" s="5"/>
      <c r="L25" s="5"/>
      <c r="M25" s="7"/>
    </row>
    <row r="26" spans="1:13" x14ac:dyDescent="0.25">
      <c r="A26" s="6">
        <v>22</v>
      </c>
      <c r="B26" s="16" t="s">
        <v>18</v>
      </c>
      <c r="C26" s="27"/>
      <c r="D26" s="28"/>
      <c r="E26" s="28" t="s">
        <v>40</v>
      </c>
      <c r="F26" s="28"/>
      <c r="G26" s="28"/>
      <c r="H26" s="5" t="s">
        <v>40</v>
      </c>
      <c r="I26" s="5"/>
      <c r="J26" s="5"/>
      <c r="K26" s="5"/>
      <c r="L26" s="5"/>
      <c r="M26" s="7"/>
    </row>
    <row r="27" spans="1:13" x14ac:dyDescent="0.25">
      <c r="A27" s="6">
        <v>23</v>
      </c>
      <c r="B27" s="16" t="s">
        <v>34</v>
      </c>
      <c r="C27" s="27"/>
      <c r="D27" s="28"/>
      <c r="E27" s="28" t="s">
        <v>40</v>
      </c>
      <c r="F27" s="28"/>
      <c r="G27" s="28"/>
      <c r="H27" s="5"/>
      <c r="I27" s="5"/>
      <c r="J27" s="5" t="s">
        <v>40</v>
      </c>
      <c r="K27" s="5"/>
      <c r="L27" s="5"/>
      <c r="M27" s="7"/>
    </row>
    <row r="28" spans="1:13" x14ac:dyDescent="0.25">
      <c r="A28" s="6">
        <v>24</v>
      </c>
      <c r="B28" s="16" t="s">
        <v>38</v>
      </c>
      <c r="C28" s="27"/>
      <c r="D28" s="28"/>
      <c r="E28" s="28" t="s">
        <v>40</v>
      </c>
      <c r="F28" s="28"/>
      <c r="G28" s="28"/>
      <c r="H28" s="5" t="s">
        <v>40</v>
      </c>
      <c r="I28" s="5"/>
      <c r="J28" s="5"/>
      <c r="K28" s="5"/>
      <c r="L28" s="5"/>
      <c r="M28" s="7"/>
    </row>
    <row r="29" spans="1:13" x14ac:dyDescent="0.25">
      <c r="A29" s="6">
        <v>25</v>
      </c>
      <c r="B29" s="16" t="s">
        <v>27</v>
      </c>
      <c r="C29" s="27"/>
      <c r="D29" s="28"/>
      <c r="E29" s="28" t="s">
        <v>40</v>
      </c>
      <c r="F29" s="28"/>
      <c r="G29" s="28"/>
      <c r="H29" s="5"/>
      <c r="I29" s="5"/>
      <c r="J29" s="5"/>
      <c r="K29" s="5"/>
      <c r="L29" s="5"/>
      <c r="M29" s="7"/>
    </row>
    <row r="30" spans="1:13" x14ac:dyDescent="0.25">
      <c r="A30" s="6">
        <v>26</v>
      </c>
      <c r="B30" s="16" t="s">
        <v>41</v>
      </c>
      <c r="C30" s="27"/>
      <c r="D30" s="28"/>
      <c r="E30" s="28" t="s">
        <v>40</v>
      </c>
      <c r="F30" s="28"/>
      <c r="G30" s="28"/>
      <c r="H30" s="5"/>
      <c r="I30" s="5"/>
      <c r="J30" s="5"/>
      <c r="K30" s="5"/>
      <c r="L30" s="5"/>
      <c r="M30" s="7"/>
    </row>
    <row r="31" spans="1:13" x14ac:dyDescent="0.25">
      <c r="A31" s="6">
        <v>27</v>
      </c>
      <c r="B31" s="16" t="s">
        <v>42</v>
      </c>
      <c r="C31" s="27"/>
      <c r="D31" s="28"/>
      <c r="E31" s="28" t="s">
        <v>40</v>
      </c>
      <c r="F31" s="28"/>
      <c r="G31" s="28"/>
      <c r="H31" s="5"/>
      <c r="I31" s="5"/>
      <c r="J31" s="5"/>
      <c r="K31" s="5"/>
      <c r="L31" s="5"/>
      <c r="M31" s="7"/>
    </row>
    <row r="32" spans="1:13" x14ac:dyDescent="0.25">
      <c r="A32" s="6">
        <v>28</v>
      </c>
      <c r="B32" s="16" t="s">
        <v>23</v>
      </c>
      <c r="C32" s="27"/>
      <c r="D32" s="28"/>
      <c r="E32" s="28" t="s">
        <v>40</v>
      </c>
      <c r="F32" s="28"/>
      <c r="G32" s="28"/>
      <c r="H32" s="5"/>
      <c r="I32" s="5"/>
      <c r="J32" s="5"/>
      <c r="K32" s="5"/>
      <c r="L32" s="5"/>
      <c r="M32" s="7"/>
    </row>
    <row r="33" spans="1:13" x14ac:dyDescent="0.25">
      <c r="A33" s="6">
        <v>29</v>
      </c>
      <c r="B33" s="16" t="s">
        <v>30</v>
      </c>
      <c r="C33" s="27"/>
      <c r="D33" s="28"/>
      <c r="E33" s="28" t="s">
        <v>40</v>
      </c>
      <c r="F33" s="28"/>
      <c r="G33" s="28"/>
      <c r="H33" s="5" t="s">
        <v>40</v>
      </c>
      <c r="I33" s="5"/>
      <c r="J33" s="5" t="s">
        <v>40</v>
      </c>
      <c r="K33" s="5"/>
      <c r="L33" s="5"/>
      <c r="M33" s="7"/>
    </row>
    <row r="34" spans="1:13" ht="15.75" thickBot="1" x14ac:dyDescent="0.3">
      <c r="A34" s="8">
        <v>30</v>
      </c>
      <c r="B34" s="17" t="s">
        <v>22</v>
      </c>
      <c r="C34" s="29"/>
      <c r="D34" s="30"/>
      <c r="E34" s="30" t="s">
        <v>40</v>
      </c>
      <c r="F34" s="30"/>
      <c r="G34" s="30"/>
      <c r="H34" s="9"/>
      <c r="I34" s="9"/>
      <c r="J34" s="9"/>
      <c r="K34" s="9"/>
      <c r="L34" s="9"/>
      <c r="M34" s="10"/>
    </row>
  </sheetData>
  <sortState ref="B5:N34">
    <sortCondition ref="C5:C34"/>
    <sortCondition ref="E5:E34"/>
    <sortCondition ref="D5:D34"/>
    <sortCondition ref="F5:F34"/>
  </sortState>
  <mergeCells count="1">
    <mergeCell ref="C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L33"/>
  <sheetViews>
    <sheetView tabSelected="1" workbookViewId="0">
      <selection activeCell="D28" sqref="D28"/>
    </sheetView>
  </sheetViews>
  <sheetFormatPr baseColWidth="10" defaultRowHeight="15" x14ac:dyDescent="0.25"/>
  <cols>
    <col min="1" max="1" width="3" bestFit="1" customWidth="1"/>
    <col min="2" max="2" width="13.140625" bestFit="1" customWidth="1"/>
    <col min="4" max="4" width="13.28515625" customWidth="1"/>
  </cols>
  <sheetData>
    <row r="1" spans="2:12" x14ac:dyDescent="0.25">
      <c r="B1" s="36" t="s">
        <v>43</v>
      </c>
      <c r="C1" s="36"/>
      <c r="D1" s="37" t="s">
        <v>45</v>
      </c>
      <c r="E1" s="37"/>
      <c r="F1" s="37"/>
      <c r="G1" s="37"/>
      <c r="H1" s="37"/>
      <c r="I1" s="1"/>
      <c r="J1" s="1"/>
      <c r="K1" s="1"/>
      <c r="L1" s="1"/>
    </row>
    <row r="2" spans="2:12" x14ac:dyDescent="0.25">
      <c r="D2">
        <v>1</v>
      </c>
      <c r="E2">
        <v>2</v>
      </c>
      <c r="F2">
        <v>3</v>
      </c>
      <c r="G2" s="1">
        <v>4</v>
      </c>
      <c r="H2" s="1">
        <v>5</v>
      </c>
      <c r="I2" s="1"/>
      <c r="J2" s="1"/>
      <c r="K2" s="1"/>
    </row>
    <row r="3" spans="2:12" x14ac:dyDescent="0.25">
      <c r="B3" s="18" t="s">
        <v>0</v>
      </c>
      <c r="C3">
        <v>1</v>
      </c>
      <c r="D3">
        <f>COUNTIFS(personnel!$C$5:$C$34,"x",agents,D$11)+COUNTIFS(personnel!$C$5:$C$34,"x",agents,D$12)+COUNTIFS(personnel!$C$5:$C$34,"x",agents,D$13)+COUNTIFS(personnel!$C$5:$C$34,"x",agents,D$14)+COUNTIFS(personnel!$C$5:$C$34,"x",agents,D$15)+COUNTIFS(personnel!$C$5:$C$34,"x",agents,D$16)</f>
        <v>0</v>
      </c>
      <c r="E3">
        <f>COUNTIFS(personnel!$C$5:$C$34,"x",agents,E$11)+COUNTIFS(personnel!$C$5:$C$34,"x",agents,E$12)+COUNTIFS(personnel!$C$5:$C$34,"x",agents,E$13)+COUNTIFS(personnel!$C$5:$C$34,"x",agents,E$14)+COUNTIFS(personnel!$C$5:$C$34,"x",agents,E$15)+COUNTIFS(personnel!$C$5:$C$34,"x",agents,E$16)</f>
        <v>0</v>
      </c>
      <c r="F3">
        <f>COUNTIFS(personnel!$C$5:$C$34,"x",agents,F$11)+COUNTIFS(personnel!$C$5:$C$34,"x",agents,F$12)+COUNTIFS(personnel!$C$5:$C$34,"x",agents,F$13)+COUNTIFS(personnel!$C$5:$C$34,"x",agents,F$14)+COUNTIFS(personnel!$C$5:$C$34,"x",agents,F$15)+COUNTIFS(personnel!$C$5:$C$34,"x",agents,F$16)</f>
        <v>0</v>
      </c>
      <c r="G3">
        <f>COUNTIFS(personnel!$C$5:$C$34,"x",agents,G$11)+COUNTIFS(personnel!$C$5:$C$34,"x",agents,G$12)+COUNTIFS(personnel!$C$5:$C$34,"x",agents,G$13)+COUNTIFS(personnel!$C$5:$C$34,"x",agents,G$14)+COUNTIFS(personnel!$C$5:$C$34,"x",agents,G$15)+COUNTIFS(personnel!$C$5:$C$34,"x",agents,G$16)</f>
        <v>0</v>
      </c>
      <c r="H3">
        <f>COUNTIFS(personnel!$C$5:$C$34,"x",agents,H$11)+COUNTIFS(personnel!$C$5:$C$34,"x",agents,H$12)+COUNTIFS(personnel!$C$5:$C$34,"x",agents,H$13)+COUNTIFS(personnel!$C$5:$C$34,"x",agents,H$14)+COUNTIFS(personnel!$C$5:$C$34,"x",agents,H$15)+COUNTIFS(personnel!$C$5:$C$34,"x",agents,H$16)</f>
        <v>0</v>
      </c>
      <c r="I3" s="2"/>
      <c r="J3" s="2"/>
      <c r="K3" s="2"/>
      <c r="L3" s="2"/>
    </row>
    <row r="4" spans="2:12" x14ac:dyDescent="0.25">
      <c r="B4" s="18" t="s">
        <v>1</v>
      </c>
      <c r="C4">
        <v>1</v>
      </c>
      <c r="D4">
        <f>COUNTIFS(personnel!$D$5:$D$34,"x",agents,D$11)+COUNTIFS(personnel!$D$5:$D$34,"x",agents,D$12)+COUNTIFS(personnel!$D$5:$D$34,"x",agents,D$13)+COUNTIFS(personnel!$D$5:$D$34,"x",agents,D$14)+COUNTIFS(personnel!$D$5:$D$34,"x",agents,D$15)+COUNTIFS(personnel!$D$5:$D$34,"x",agents,D$16)</f>
        <v>0</v>
      </c>
      <c r="E4">
        <f>COUNTIFS(personnel!$D$5:$D$34,"x",agents,E$11)+COUNTIFS(personnel!$D$5:$D$34,"x",agents,E$12)+COUNTIFS(personnel!$D$5:$D$34,"x",agents,E$13)+COUNTIFS(personnel!$D$5:$D$34,"x",agents,E$14)+COUNTIFS(personnel!$D$5:$D$34,"x",agents,E$15)+COUNTIFS(personnel!$D$5:$D$34,"x",agents,E$16)</f>
        <v>0</v>
      </c>
      <c r="F4">
        <f>COUNTIFS(personnel!$D$5:$D$34,"x",agents,F$11)+COUNTIFS(personnel!$D$5:$D$34,"x",agents,F$12)+COUNTIFS(personnel!$D$5:$D$34,"x",agents,F$13)+COUNTIFS(personnel!$D$5:$D$34,"x",agents,F$14)+COUNTIFS(personnel!$D$5:$D$34,"x",agents,F$15)+COUNTIFS(personnel!$D$5:$D$34,"x",agents,F$16)</f>
        <v>0</v>
      </c>
      <c r="G4">
        <f>COUNTIFS(personnel!$D$5:$D$34,"x",agents,G$11)+COUNTIFS(personnel!$D$5:$D$34,"x",agents,G$12)+COUNTIFS(personnel!$D$5:$D$34,"x",agents,G$13)+COUNTIFS(personnel!$D$5:$D$34,"x",agents,G$14)+COUNTIFS(personnel!$D$5:$D$34,"x",agents,G$15)+COUNTIFS(personnel!$D$5:$D$34,"x",agents,G$16)</f>
        <v>0</v>
      </c>
      <c r="H4">
        <f>COUNTIFS(personnel!$D$5:$D$34,"x",agents,H$11)+COUNTIFS(personnel!$D$5:$D$34,"x",agents,H$12)+COUNTIFS(personnel!$D$5:$D$34,"x",agents,H$13)+COUNTIFS(personnel!$D$5:$D$34,"x",agents,H$14)+COUNTIFS(personnel!$D$5:$D$34,"x",agents,H$15)+COUNTIFS(personnel!$D$5:$D$34,"x",agents,H$16)</f>
        <v>0</v>
      </c>
    </row>
    <row r="5" spans="2:12" x14ac:dyDescent="0.25">
      <c r="B5" s="18" t="s">
        <v>17</v>
      </c>
      <c r="C5">
        <v>4</v>
      </c>
      <c r="D5">
        <f>COUNTIFS(personnel!$E$5:$E$34,"x",agents,D$11)+COUNTIFS(personnel!$E$5:$E$34,"x",agents,D$12)+COUNTIFS(personnel!$E$5:$E$34,"x",agents,D$13)+COUNTIFS(personnel!$E$5:$E$34,"x",agents,D$14)+COUNTIFS(personnel!$E$5:$E$34,"x",agents,D$15)+COUNTIFS(personnel!$E$5:$E$34,"x",agents,D$16)</f>
        <v>0</v>
      </c>
      <c r="E5">
        <f>COUNTIFS(personnel!$E$5:$E$34,"x",agents,E$11)+COUNTIFS(personnel!$E$5:$E$34,"x",agents,E$12)+COUNTIFS(personnel!$E$5:$E$34,"x",agents,E$13)+COUNTIFS(personnel!$E$5:$E$34,"x",agents,E$14)+COUNTIFS(personnel!$E$5:$E$34,"x",agents,E$15)+COUNTIFS(personnel!$E$5:$E$34,"x",agents,E$16)</f>
        <v>0</v>
      </c>
      <c r="F5">
        <f>COUNTIFS(personnel!$E$5:$E$34,"x",agents,F$11)+COUNTIFS(personnel!$E$5:$E$34,"x",agents,F$12)+COUNTIFS(personnel!$E$5:$E$34,"x",agents,F$13)+COUNTIFS(personnel!$E$5:$E$34,"x",agents,F$14)+COUNTIFS(personnel!$E$5:$E$34,"x",agents,F$15)+COUNTIFS(personnel!$E$5:$E$34,"x",agents,F$16)</f>
        <v>0</v>
      </c>
      <c r="G5">
        <f>COUNTIFS(personnel!$E$5:$E$34,"x",agents,G$11)+COUNTIFS(personnel!$E$5:$E$34,"x",agents,G$12)+COUNTIFS(personnel!$E$5:$E$34,"x",agents,G$13)+COUNTIFS(personnel!$E$5:$E$34,"x",agents,G$14)+COUNTIFS(personnel!$E$5:$E$34,"x",agents,G$15)+COUNTIFS(personnel!$E$5:$E$34,"x",agents,G$16)</f>
        <v>0</v>
      </c>
      <c r="H5">
        <f>COUNTIFS(personnel!$E$5:$E$34,"x",agents,H$11)+COUNTIFS(personnel!$E$5:$E$34,"x",agents,H$12)+COUNTIFS(personnel!$E$5:$E$34,"x",agents,H$13)+COUNTIFS(personnel!$E$5:$E$34,"x",agents,H$14)+COUNTIFS(personnel!$E$5:$E$34,"x",agents,H$15)+COUNTIFS(personnel!$E$5:$E$34,"x",agents,H$16)</f>
        <v>0</v>
      </c>
    </row>
    <row r="6" spans="2:12" x14ac:dyDescent="0.25">
      <c r="B6" s="18" t="s">
        <v>2</v>
      </c>
      <c r="C6">
        <v>1</v>
      </c>
      <c r="D6">
        <f>COUNTIFS(personnel!$F$5:$F$34,"x",agents,D$11)+COUNTIFS(personnel!$F$5:$F$34,"x",agents,D$12)+COUNTIFS(personnel!$F$5:$F$34,"x",agents,D$13)+COUNTIFS(personnel!$F$5:$F$34,"x",agents,D$14)+COUNTIFS(personnel!$F$5:$F$34,"x",agents,D$15)+COUNTIFS(personnel!$F$5:$F$34,"x",agents,D$16)</f>
        <v>0</v>
      </c>
      <c r="E6">
        <f>COUNTIFS(personnel!$F$5:$F$34,"x",agents,E$11)+COUNTIFS(personnel!$F$5:$F$34,"x",agents,E$12)+COUNTIFS(personnel!$F$5:$F$34,"x",agents,E$13)+COUNTIFS(personnel!$F$5:$F$34,"x",agents,E$14)+COUNTIFS(personnel!$F$5:$F$34,"x",agents,E$15)+COUNTIFS(personnel!$F$5:$F$34,"x",agents,E$16)</f>
        <v>0</v>
      </c>
      <c r="F6">
        <f>COUNTIFS(personnel!$F$5:$F$34,"x",agents,F$11)+COUNTIFS(personnel!$F$5:$F$34,"x",agents,F$12)+COUNTIFS(personnel!$F$5:$F$34,"x",agents,F$13)+COUNTIFS(personnel!$F$5:$F$34,"x",agents,F$14)+COUNTIFS(personnel!$F$5:$F$34,"x",agents,F$15)+COUNTIFS(personnel!$F$5:$F$34,"x",agents,F$16)</f>
        <v>0</v>
      </c>
      <c r="G6">
        <f>COUNTIFS(personnel!$F$5:$F$34,"x",agents,G$11)+COUNTIFS(personnel!$F$5:$F$34,"x",agents,G$12)+COUNTIFS(personnel!$F$5:$F$34,"x",agents,G$13)+COUNTIFS(personnel!$F$5:$F$34,"x",agents,G$14)+COUNTIFS(personnel!$F$5:$F$34,"x",agents,G$15)+COUNTIFS(personnel!$F$5:$F$34,"x",agents,G$16)</f>
        <v>0</v>
      </c>
      <c r="H6">
        <f>COUNTIFS(personnel!$F$5:$F$34,"x",agents,H$11)+COUNTIFS(personnel!$F$5:$F$34,"x",agents,H$12)+COUNTIFS(personnel!$F$5:$F$34,"x",agents,H$13)+COUNTIFS(personnel!$F$5:$F$34,"x",agents,H$14)+COUNTIFS(personnel!$F$5:$F$34,"x",agents,H$15)+COUNTIFS(personnel!$F$5:$F$34,"x",agents,H$16)</f>
        <v>0</v>
      </c>
    </row>
    <row r="7" spans="2:12" x14ac:dyDescent="0.25">
      <c r="B7" s="18" t="s">
        <v>14</v>
      </c>
      <c r="C7">
        <v>2</v>
      </c>
      <c r="D7">
        <f>COUNTIFS(personnel!$G$5:$G$34,"x",agents,D$11)+COUNTIFS(personnel!$G$5:$G$34,"x",agents,D$12)+COUNTIFS(personnel!$G$5:$G$34,"x",agents,D$13)+COUNTIFS(personnel!$G$5:$G$34,"x",agents,D$14)+COUNTIFS(personnel!$G$5:$G$34,"x",agents,D$15)+COUNTIFS(personnel!$G$5:$G$34,"x",agents,D$16)</f>
        <v>0</v>
      </c>
      <c r="E7">
        <f>COUNTIFS(personnel!$G$5:$G$34,"x",agents,E$11)+COUNTIFS(personnel!$G$5:$G$34,"x",agents,E$12)+COUNTIFS(personnel!$G$5:$G$34,"x",agents,E$13)+COUNTIFS(personnel!$G$5:$G$34,"x",agents,E$14)+COUNTIFS(personnel!$G$5:$G$34,"x",agents,E$15)+COUNTIFS(personnel!$G$5:$G$34,"x",agents,E$16)</f>
        <v>0</v>
      </c>
      <c r="F7">
        <f>COUNTIFS(personnel!$G$5:$G$34,"x",agents,F$11)+COUNTIFS(personnel!$G$5:$G$34,"x",agents,F$12)+COUNTIFS(personnel!$G$5:$G$34,"x",agents,F$13)+COUNTIFS(personnel!$G$5:$G$34,"x",agents,F$14)+COUNTIFS(personnel!$G$5:$G$34,"x",agents,F$15)+COUNTIFS(personnel!$G$5:$G$34,"x",agents,F$16)</f>
        <v>0</v>
      </c>
      <c r="G7">
        <f>COUNTIFS(personnel!$G$5:$G$34,"x",agents,G$11)+COUNTIFS(personnel!$G$5:$G$34,"x",agents,G$12)+COUNTIFS(personnel!$G$5:$G$34,"x",agents,G$13)+COUNTIFS(personnel!$G$5:$G$34,"x",agents,G$14)+COUNTIFS(personnel!$G$5:$G$34,"x",agents,G$15)+COUNTIFS(personnel!$G$5:$G$34,"x",agents,G$16)</f>
        <v>0</v>
      </c>
      <c r="H7">
        <f>COUNTIFS(personnel!$G$5:$G$34,"x",agents,H$11)+COUNTIFS(personnel!$G$5:$G$34,"x",agents,H$12)+COUNTIFS(personnel!$G$5:$G$34,"x",agents,H$13)+COUNTIFS(personnel!$G$5:$G$34,"x",agents,H$14)+COUNTIFS(personnel!$G$5:$G$34,"x",agents,H$15)+COUNTIFS(personnel!$G$5:$G$34,"x",agents,H$16)</f>
        <v>0</v>
      </c>
    </row>
    <row r="8" spans="2:12" x14ac:dyDescent="0.25">
      <c r="B8" s="3"/>
    </row>
    <row r="9" spans="2:12" x14ac:dyDescent="0.25">
      <c r="B9" s="3"/>
      <c r="D9" s="37" t="s">
        <v>45</v>
      </c>
      <c r="E9" s="37"/>
      <c r="F9" s="37"/>
      <c r="G9" s="37"/>
      <c r="H9" s="37"/>
    </row>
    <row r="10" spans="2:12" x14ac:dyDescent="0.25">
      <c r="C10" s="31" t="s">
        <v>39</v>
      </c>
      <c r="D10">
        <v>1</v>
      </c>
      <c r="E10">
        <v>2</v>
      </c>
      <c r="F10">
        <v>3</v>
      </c>
      <c r="G10" s="1">
        <v>4</v>
      </c>
      <c r="H10" s="1">
        <v>5</v>
      </c>
    </row>
    <row r="11" spans="2:12" x14ac:dyDescent="0.25">
      <c r="C11">
        <v>1</v>
      </c>
      <c r="D11" s="32" t="s">
        <v>46</v>
      </c>
      <c r="E11" s="32" t="s">
        <v>46</v>
      </c>
      <c r="F11" s="32" t="s">
        <v>46</v>
      </c>
      <c r="G11" s="32" t="s">
        <v>46</v>
      </c>
      <c r="H11" s="32" t="s">
        <v>46</v>
      </c>
    </row>
    <row r="12" spans="2:12" x14ac:dyDescent="0.25">
      <c r="C12">
        <v>2</v>
      </c>
      <c r="D12" s="32" t="s">
        <v>46</v>
      </c>
      <c r="E12" s="32" t="s">
        <v>46</v>
      </c>
      <c r="F12" s="32" t="s">
        <v>46</v>
      </c>
      <c r="G12" s="32" t="s">
        <v>46</v>
      </c>
      <c r="H12" s="32" t="s">
        <v>46</v>
      </c>
    </row>
    <row r="13" spans="2:12" x14ac:dyDescent="0.25">
      <c r="C13">
        <v>3</v>
      </c>
      <c r="D13" s="32" t="s">
        <v>46</v>
      </c>
      <c r="E13" s="32" t="s">
        <v>46</v>
      </c>
      <c r="F13" s="32" t="s">
        <v>46</v>
      </c>
      <c r="G13" s="32" t="s">
        <v>46</v>
      </c>
      <c r="H13" s="32" t="s">
        <v>46</v>
      </c>
    </row>
    <row r="14" spans="2:12" x14ac:dyDescent="0.25">
      <c r="C14">
        <v>4</v>
      </c>
      <c r="D14" s="32" t="s">
        <v>46</v>
      </c>
      <c r="E14" s="32" t="s">
        <v>46</v>
      </c>
      <c r="F14" s="32" t="s">
        <v>46</v>
      </c>
      <c r="G14" s="32" t="s">
        <v>46</v>
      </c>
      <c r="H14" s="32" t="s">
        <v>46</v>
      </c>
    </row>
    <row r="15" spans="2:12" x14ac:dyDescent="0.25">
      <c r="C15">
        <v>5</v>
      </c>
      <c r="D15" s="32" t="s">
        <v>46</v>
      </c>
      <c r="E15" s="32" t="s">
        <v>46</v>
      </c>
      <c r="F15" s="32" t="s">
        <v>46</v>
      </c>
      <c r="G15" s="32" t="s">
        <v>46</v>
      </c>
      <c r="H15" s="32" t="s">
        <v>46</v>
      </c>
    </row>
    <row r="16" spans="2:12" x14ac:dyDescent="0.25">
      <c r="C16">
        <v>6</v>
      </c>
      <c r="D16" s="32" t="s">
        <v>46</v>
      </c>
      <c r="E16" s="32" t="s">
        <v>46</v>
      </c>
      <c r="F16" s="32" t="s">
        <v>46</v>
      </c>
      <c r="G16" s="32" t="s">
        <v>46</v>
      </c>
      <c r="H16" s="32" t="s">
        <v>46</v>
      </c>
    </row>
    <row r="17" spans="2:2" x14ac:dyDescent="0.25">
      <c r="B17" s="31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  <row r="27" spans="2:2" x14ac:dyDescent="0.25">
      <c r="B27" s="3"/>
    </row>
    <row r="28" spans="2:2" x14ac:dyDescent="0.25">
      <c r="B28" s="3"/>
    </row>
    <row r="29" spans="2:2" x14ac:dyDescent="0.25">
      <c r="B29" s="3"/>
    </row>
    <row r="30" spans="2:2" x14ac:dyDescent="0.25">
      <c r="B30" s="3"/>
    </row>
    <row r="31" spans="2:2" x14ac:dyDescent="0.25">
      <c r="B31" s="3"/>
    </row>
    <row r="32" spans="2:2" x14ac:dyDescent="0.25">
      <c r="B32" s="3"/>
    </row>
    <row r="33" spans="2:2" x14ac:dyDescent="0.25">
      <c r="B33" s="3"/>
    </row>
  </sheetData>
  <mergeCells count="3">
    <mergeCell ref="B1:C1"/>
    <mergeCell ref="D9:H9"/>
    <mergeCell ref="D1:H1"/>
  </mergeCells>
  <dataValidations count="1">
    <dataValidation type="list" allowBlank="1" showInputMessage="1" showErrorMessage="1" sqref="D11:H16" xr:uid="{00000000-0002-0000-0100-000000000000}">
      <formula1>lista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1:R33"/>
  <sheetViews>
    <sheetView topLeftCell="B1" workbookViewId="0">
      <selection activeCell="P1" sqref="P1:P30"/>
    </sheetView>
  </sheetViews>
  <sheetFormatPr baseColWidth="10" defaultRowHeight="15" x14ac:dyDescent="0.25"/>
  <cols>
    <col min="15" max="15" width="13.5703125" customWidth="1"/>
  </cols>
  <sheetData>
    <row r="1" spans="3:18" x14ac:dyDescent="0.25">
      <c r="D1" s="34" t="s">
        <v>47</v>
      </c>
      <c r="E1" s="34" t="s">
        <v>48</v>
      </c>
      <c r="F1" s="34" t="s">
        <v>49</v>
      </c>
      <c r="G1" s="34" t="s">
        <v>50</v>
      </c>
      <c r="H1" s="34" t="s">
        <v>51</v>
      </c>
      <c r="L1">
        <f>ROW()</f>
        <v>1</v>
      </c>
      <c r="O1" t="str">
        <f t="array" ref="O1">IFERROR(INDEX(agents,SMALL(IF(personnel!$A$5&gt;0,ROW(personnel!$A$5:$A$34)-MIN(ROW(personnel!$A$5:$A$34))+1,""),$L1)),"")</f>
        <v>GOGUYER</v>
      </c>
      <c r="P1" t="str">
        <f>IF(OR($D$3=O1,$D$2=O1,$D$4=O1,$D$5=O1,$D$6=O1,$D$7=O1,$E$2=O1,$E$3=O1,$E$4=O1,$E$5=O1,$E$6=O1,$E$7=O1,$F$2=O1,$F$3=O1,$F$4=O1,$F$5=O1,$F$6=O1,$F$7=O1,$G$3=O1,$G$4=O1,$G$5=O1,$G$6=O1,$G$7=O1,$H$2=O1,$H$3=O1,$H$4=O1,$H$5=O1,$H$6=O1,$H$7=O1),"x","")</f>
        <v/>
      </c>
      <c r="Q1" t="str">
        <f>IF(P1="x","",O1)</f>
        <v>GOGUYER</v>
      </c>
      <c r="R1" t="str">
        <f t="array" aca="1" ref="R1" ca="1">IFERROR(INDEX(vide,SMALL(IF(vide&lt;&gt;"",ROW(INDIRECT("1:"&amp;ROWS(vide)))),ROWS($1:1))),"")</f>
        <v>GOGUYER</v>
      </c>
    </row>
    <row r="2" spans="3:18" x14ac:dyDescent="0.25">
      <c r="C2">
        <v>1</v>
      </c>
      <c r="D2" t="str">
        <f>equipe!D11</f>
        <v>(NOM)</v>
      </c>
      <c r="E2" t="str">
        <f>equipe!E11</f>
        <v>(NOM)</v>
      </c>
      <c r="F2" t="str">
        <f>equipe!F11</f>
        <v>(NOM)</v>
      </c>
      <c r="G2" t="str">
        <f>equipe!G11</f>
        <v>(NOM)</v>
      </c>
      <c r="H2" t="str">
        <f>equipe!H11</f>
        <v>(NOM)</v>
      </c>
      <c r="L2">
        <f>ROW()</f>
        <v>2</v>
      </c>
      <c r="O2" t="str">
        <f t="array" ref="O2">IFERROR(INDEX(agents,SMALL(IF(personnel!$A$5&gt;0,ROW(personnel!$A$5:$A$34)-MIN(ROW(personnel!$A$5:$A$34))+1,""),$L2)),"")</f>
        <v>BOUILLARD</v>
      </c>
      <c r="P2" t="str">
        <f t="shared" ref="P2:P30" si="0">IF(OR($D$3=O2,$D$2=O2,$D$4=O2,$D$5=O2,$D$6=O2,$D$7=O2,$E$2=O2,$E$3=O2,$E$4=O2,$E$5=O2,$E$6=O2,$E$7=O2,$F$2=O2,$F$3=O2,$F$4=O2,$F$5=O2,$F$6=O2,$F$7=O2,$G$3=O2,$G$4=O2,$G$5=O2,$G$6=O2,$G$7=O2,$H$2=O2,$H$3=O2,$H$4=O2,$H$5=O2,$H$6=O2,$H$7=O2),"x","")</f>
        <v/>
      </c>
      <c r="Q2" t="str">
        <f t="shared" ref="Q2:Q30" si="1">IF(P2="x","",O2)</f>
        <v>BOUILLARD</v>
      </c>
      <c r="R2" t="str">
        <f t="array" aca="1" ref="R2" ca="1">IFERROR(INDEX(vide,SMALL(IF(vide&lt;&gt;"",ROW(INDIRECT("1:"&amp;ROWS(vide)))),ROWS($1:2))),"")</f>
        <v>BOUILLARD</v>
      </c>
    </row>
    <row r="3" spans="3:18" x14ac:dyDescent="0.25">
      <c r="C3">
        <v>2</v>
      </c>
      <c r="D3" t="str">
        <f>equipe!D12</f>
        <v>(NOM)</v>
      </c>
      <c r="E3" t="str">
        <f>equipe!E12</f>
        <v>(NOM)</v>
      </c>
      <c r="F3" t="str">
        <f>equipe!F12</f>
        <v>(NOM)</v>
      </c>
      <c r="G3" t="str">
        <f>equipe!G12</f>
        <v>(NOM)</v>
      </c>
      <c r="H3" t="str">
        <f>equipe!H12</f>
        <v>(NOM)</v>
      </c>
      <c r="L3">
        <f>ROW()</f>
        <v>3</v>
      </c>
      <c r="O3" t="str">
        <f t="array" ref="O3">IFERROR(INDEX(agents,SMALL(IF(personnel!$A$5&gt;0,ROW(personnel!$A$5:$A$34)-MIN(ROW(personnel!$A$5:$A$34))+1,""),$L3)),"")</f>
        <v>DEMON</v>
      </c>
      <c r="P3" t="str">
        <f t="shared" si="0"/>
        <v/>
      </c>
      <c r="Q3" t="str">
        <f t="shared" si="1"/>
        <v>DEMON</v>
      </c>
      <c r="R3" t="str">
        <f t="array" aca="1" ref="R3" ca="1">IFERROR(INDEX(vide,SMALL(IF(vide&lt;&gt;"",ROW(INDIRECT("1:"&amp;ROWS(vide)))),ROWS($1:3))),"")</f>
        <v>DEMON</v>
      </c>
    </row>
    <row r="4" spans="3:18" x14ac:dyDescent="0.25">
      <c r="C4">
        <v>3</v>
      </c>
      <c r="D4" t="str">
        <f>equipe!D13</f>
        <v>(NOM)</v>
      </c>
      <c r="E4" t="str">
        <f>equipe!E13</f>
        <v>(NOM)</v>
      </c>
      <c r="F4" t="str">
        <f>equipe!F13</f>
        <v>(NOM)</v>
      </c>
      <c r="G4" t="str">
        <f>equipe!G13</f>
        <v>(NOM)</v>
      </c>
      <c r="H4" t="str">
        <f>equipe!H13</f>
        <v>(NOM)</v>
      </c>
      <c r="L4">
        <f>ROW()</f>
        <v>4</v>
      </c>
      <c r="O4" t="str">
        <f t="array" ref="O4">IFERROR(INDEX(agents,SMALL(IF(personnel!$A$5&gt;0,ROW(personnel!$A$5:$A$34)-MIN(ROW(personnel!$A$5:$A$34))+1,""),$L4)),"")</f>
        <v>REVOIL</v>
      </c>
      <c r="P4" t="str">
        <f t="shared" si="0"/>
        <v/>
      </c>
      <c r="Q4" t="str">
        <f t="shared" si="1"/>
        <v>REVOIL</v>
      </c>
      <c r="R4" t="str">
        <f t="array" aca="1" ref="R4" ca="1">IFERROR(INDEX(vide,SMALL(IF(vide&lt;&gt;"",ROW(INDIRECT("1:"&amp;ROWS(vide)))),ROWS($1:4))),"")</f>
        <v>REVOIL</v>
      </c>
    </row>
    <row r="5" spans="3:18" x14ac:dyDescent="0.25">
      <c r="C5">
        <v>4</v>
      </c>
      <c r="D5" t="str">
        <f>equipe!D14</f>
        <v>(NOM)</v>
      </c>
      <c r="E5" t="str">
        <f>equipe!E14</f>
        <v>(NOM)</v>
      </c>
      <c r="F5" t="str">
        <f>equipe!F14</f>
        <v>(NOM)</v>
      </c>
      <c r="G5" t="str">
        <f>equipe!G14</f>
        <v>(NOM)</v>
      </c>
      <c r="H5" t="str">
        <f>equipe!H14</f>
        <v>(NOM)</v>
      </c>
      <c r="L5">
        <f>ROW()</f>
        <v>5</v>
      </c>
      <c r="O5" t="str">
        <f t="array" ref="O5">IFERROR(INDEX(agents,SMALL(IF(personnel!$A$5&gt;0,ROW(personnel!$A$5:$A$34)-MIN(ROW(personnel!$A$5:$A$34))+1,""),$L5)),"")</f>
        <v>VASCHALDE</v>
      </c>
      <c r="P5" t="str">
        <f t="shared" si="0"/>
        <v/>
      </c>
      <c r="Q5" t="str">
        <f t="shared" si="1"/>
        <v>VASCHALDE</v>
      </c>
      <c r="R5" t="str">
        <f t="array" aca="1" ref="R5" ca="1">IFERROR(INDEX(vide,SMALL(IF(vide&lt;&gt;"",ROW(INDIRECT("1:"&amp;ROWS(vide)))),ROWS($1:5))),"")</f>
        <v>VASCHALDE</v>
      </c>
    </row>
    <row r="6" spans="3:18" x14ac:dyDescent="0.25">
      <c r="C6">
        <v>5</v>
      </c>
      <c r="D6" t="str">
        <f>equipe!D15</f>
        <v>(NOM)</v>
      </c>
      <c r="E6" t="str">
        <f>equipe!E15</f>
        <v>(NOM)</v>
      </c>
      <c r="F6" t="str">
        <f>equipe!F15</f>
        <v>(NOM)</v>
      </c>
      <c r="G6" t="str">
        <f>equipe!G15</f>
        <v>(NOM)</v>
      </c>
      <c r="H6" t="str">
        <f>equipe!H15</f>
        <v>(NOM)</v>
      </c>
      <c r="L6">
        <f>ROW()</f>
        <v>6</v>
      </c>
      <c r="O6" t="str">
        <f t="array" ref="O6">IFERROR(INDEX(agents,SMALL(IF(personnel!$A$5&gt;0,ROW(personnel!$A$5:$A$34)-MIN(ROW(personnel!$A$5:$A$34))+1,""),$L6)),"")</f>
        <v>GONCALVES</v>
      </c>
      <c r="P6" t="str">
        <f t="shared" si="0"/>
        <v/>
      </c>
      <c r="Q6" t="str">
        <f t="shared" si="1"/>
        <v>GONCALVES</v>
      </c>
      <c r="R6" t="str">
        <f t="array" aca="1" ref="R6" ca="1">IFERROR(INDEX(vide,SMALL(IF(vide&lt;&gt;"",ROW(INDIRECT("1:"&amp;ROWS(vide)))),ROWS($1:6))),"")</f>
        <v>GONCALVES</v>
      </c>
    </row>
    <row r="7" spans="3:18" x14ac:dyDescent="0.25">
      <c r="C7">
        <v>6</v>
      </c>
      <c r="D7" t="str">
        <f>equipe!D16</f>
        <v>(NOM)</v>
      </c>
      <c r="E7" t="str">
        <f>equipe!E16</f>
        <v>(NOM)</v>
      </c>
      <c r="F7" t="str">
        <f>equipe!F16</f>
        <v>(NOM)</v>
      </c>
      <c r="G7" t="str">
        <f>equipe!G16</f>
        <v>(NOM)</v>
      </c>
      <c r="H7" t="str">
        <f>equipe!H16</f>
        <v>(NOM)</v>
      </c>
      <c r="L7">
        <f>ROW()</f>
        <v>7</v>
      </c>
      <c r="O7" t="str">
        <f t="array" ref="O7">IFERROR(INDEX(agents,SMALL(IF(personnel!$A$5&gt;0,ROW(personnel!$A$5:$A$34)-MIN(ROW(personnel!$A$5:$A$34))+1,""),$L7)),"")</f>
        <v>SZENK</v>
      </c>
      <c r="P7" t="str">
        <f t="shared" si="0"/>
        <v/>
      </c>
      <c r="Q7" t="str">
        <f t="shared" si="1"/>
        <v>SZENK</v>
      </c>
      <c r="R7" t="str">
        <f t="array" aca="1" ref="R7" ca="1">IFERROR(INDEX(vide,SMALL(IF(vide&lt;&gt;"",ROW(INDIRECT("1:"&amp;ROWS(vide)))),ROWS($1:7))),"")</f>
        <v>SZENK</v>
      </c>
    </row>
    <row r="8" spans="3:18" x14ac:dyDescent="0.25">
      <c r="D8" t="str">
        <f t="array" ref="D8">IFERROR(INDEX(agents,LARGE(IF(equipe!$D$11=agents,ROW(equipe!$D$11:$D$16)-MIN(ROW(personnel!$B$5))+1,""),$L8)),"")</f>
        <v/>
      </c>
      <c r="L8">
        <f>ROW()</f>
        <v>8</v>
      </c>
      <c r="O8" t="str">
        <f t="array" ref="O8">IFERROR(INDEX(agents,SMALL(IF(personnel!$A$5&gt;0,ROW(personnel!$A$5:$A$34)-MIN(ROW(personnel!$A$5:$A$34))+1,""),$L8)),"")</f>
        <v>DURAND</v>
      </c>
      <c r="P8" t="str">
        <f t="shared" si="0"/>
        <v/>
      </c>
      <c r="Q8" t="str">
        <f t="shared" si="1"/>
        <v>DURAND</v>
      </c>
      <c r="R8" t="str">
        <f t="array" aca="1" ref="R8" ca="1">IFERROR(INDEX(vide,SMALL(IF(vide&lt;&gt;"",ROW(INDIRECT("1:"&amp;ROWS(vide)))),ROWS($1:8))),"")</f>
        <v>DURAND</v>
      </c>
    </row>
    <row r="9" spans="3:18" x14ac:dyDescent="0.25">
      <c r="D9" t="str">
        <f t="array" ref="D9">IFERROR(INDEX(agents,LARGE(IF(equipe!$D$11=agents,ROW(personnel!$B$5)-MIN(ROW(personnel!$B$5))+1,""),$L9)),"")</f>
        <v/>
      </c>
      <c r="L9">
        <f>ROW()</f>
        <v>9</v>
      </c>
      <c r="O9" t="str">
        <f t="array" ref="O9">IFERROR(INDEX(agents,SMALL(IF(personnel!$A$5&gt;0,ROW(personnel!$A$5:$A$34)-MIN(ROW(personnel!$A$5:$A$34))+1,""),$L9)),"")</f>
        <v>MARTINEZ</v>
      </c>
      <c r="P9" t="str">
        <f t="shared" si="0"/>
        <v/>
      </c>
      <c r="Q9" t="str">
        <f t="shared" si="1"/>
        <v>MARTINEZ</v>
      </c>
      <c r="R9" t="str">
        <f t="array" aca="1" ref="R9" ca="1">IFERROR(INDEX(vide,SMALL(IF(vide&lt;&gt;"",ROW(INDIRECT("1:"&amp;ROWS(vide)))),ROWS($1:9))),"")</f>
        <v>MARTINEZ</v>
      </c>
    </row>
    <row r="10" spans="3:18" x14ac:dyDescent="0.25">
      <c r="D10" t="str">
        <f t="array" ref="D10">IFERROR(INDEX(agents,LARGE(IF(equipe!$D$11=agents,ROW(personnel!$B$5)-MIN(ROW(personnel!$B$5))+1,""),$L10)),"")</f>
        <v/>
      </c>
      <c r="L10">
        <f>ROW()</f>
        <v>10</v>
      </c>
      <c r="O10" t="str">
        <f t="array" ref="O10">IFERROR(INDEX(agents,SMALL(IF(personnel!$A$5&gt;0,ROW(personnel!$A$5:$A$34)-MIN(ROW(personnel!$A$5:$A$34))+1,""),$L10)),"")</f>
        <v>QUINONERO</v>
      </c>
      <c r="P10" t="str">
        <f t="shared" si="0"/>
        <v/>
      </c>
      <c r="Q10" t="str">
        <f t="shared" si="1"/>
        <v>QUINONERO</v>
      </c>
      <c r="R10" t="str">
        <f t="array" aca="1" ref="R10" ca="1">IFERROR(INDEX(vide,SMALL(IF(vide&lt;&gt;"",ROW(INDIRECT("1:"&amp;ROWS(vide)))),ROWS($1:10))),"")</f>
        <v>QUINONERO</v>
      </c>
    </row>
    <row r="11" spans="3:18" x14ac:dyDescent="0.25">
      <c r="D11" t="str">
        <f t="array" ref="D11">IFERROR(INDEX(agents,LARGE(IF(equipe!$D$11=agents,ROW(personnel!$B$5)-MIN(ROW(personnel!$B$5))+1,""),$L11)),"")</f>
        <v/>
      </c>
      <c r="L11">
        <f>ROW()</f>
        <v>11</v>
      </c>
      <c r="O11" t="str">
        <f t="array" ref="O11">IFERROR(INDEX(agents,SMALL(IF(personnel!$A$5&gt;0,ROW(personnel!$A$5:$A$34)-MIN(ROW(personnel!$A$5:$A$34))+1,""),$L11)),"")</f>
        <v>SPIZAK</v>
      </c>
      <c r="P11" t="str">
        <f t="shared" si="0"/>
        <v/>
      </c>
      <c r="Q11" t="str">
        <f t="shared" si="1"/>
        <v>SPIZAK</v>
      </c>
      <c r="R11" t="str">
        <f t="array" aca="1" ref="R11" ca="1">IFERROR(INDEX(vide,SMALL(IF(vide&lt;&gt;"",ROW(INDIRECT("1:"&amp;ROWS(vide)))),ROWS($1:11))),"")</f>
        <v>SPIZAK</v>
      </c>
    </row>
    <row r="12" spans="3:18" x14ac:dyDescent="0.25">
      <c r="D12" t="str">
        <f t="array" ref="D12">IFERROR(INDEX(agents,LARGE(IF(equipe!$D$11=agents,ROW(personnel!$B$5)-MIN(ROW(personnel!$B$5))+1,""),$L12)),"")</f>
        <v/>
      </c>
      <c r="L12">
        <f>ROW()</f>
        <v>12</v>
      </c>
      <c r="O12" t="str">
        <f t="array" ref="O12">IFERROR(INDEX(agents,SMALL(IF(personnel!$A$5&gt;0,ROW(personnel!$A$5:$A$34)-MIN(ROW(personnel!$A$5:$A$34))+1,""),$L12)),"")</f>
        <v>LOPEZ</v>
      </c>
      <c r="P12" t="str">
        <f t="shared" si="0"/>
        <v/>
      </c>
      <c r="Q12" t="str">
        <f t="shared" si="1"/>
        <v>LOPEZ</v>
      </c>
      <c r="R12" t="str">
        <f t="array" aca="1" ref="R12" ca="1">IFERROR(INDEX(vide,SMALL(IF(vide&lt;&gt;"",ROW(INDIRECT("1:"&amp;ROWS(vide)))),ROWS($1:12))),"")</f>
        <v>LOPEZ</v>
      </c>
    </row>
    <row r="13" spans="3:18" x14ac:dyDescent="0.25">
      <c r="D13" t="str">
        <f t="array" ref="D13">IFERROR(INDEX(agents,LARGE(IF(equipe!$D$11=agents,ROW(personnel!$B$5)-MIN(ROW(personnel!$B$5))+1,""),$L13)),"")</f>
        <v/>
      </c>
      <c r="L13">
        <f>ROW()</f>
        <v>13</v>
      </c>
      <c r="O13" t="str">
        <f t="array" ref="O13">IFERROR(INDEX(agents,SMALL(IF(personnel!$A$5&gt;0,ROW(personnel!$A$5:$A$34)-MIN(ROW(personnel!$A$5:$A$34))+1,""),$L13)),"")</f>
        <v>BAZIN</v>
      </c>
      <c r="P13" t="str">
        <f t="shared" si="0"/>
        <v/>
      </c>
      <c r="Q13" t="str">
        <f t="shared" si="1"/>
        <v>BAZIN</v>
      </c>
      <c r="R13" t="str">
        <f t="array" aca="1" ref="R13" ca="1">IFERROR(INDEX(vide,SMALL(IF(vide&lt;&gt;"",ROW(INDIRECT("1:"&amp;ROWS(vide)))),ROWS($1:13))),"")</f>
        <v>BAZIN</v>
      </c>
    </row>
    <row r="14" spans="3:18" x14ac:dyDescent="0.25">
      <c r="D14" t="str">
        <f t="array" ref="D14">IFERROR(INDEX(agents,LARGE(IF(equipe!$D$11=agents,ROW(personnel!$B$5)-MIN(ROW(personnel!$B$5))+1,""),$L14)),"")</f>
        <v/>
      </c>
      <c r="L14">
        <f>ROW()</f>
        <v>14</v>
      </c>
      <c r="O14" t="str">
        <f t="array" ref="O14">IFERROR(INDEX(agents,SMALL(IF(personnel!$A$5&gt;0,ROW(personnel!$A$5:$A$34)-MIN(ROW(personnel!$A$5:$A$34))+1,""),$L14)),"")</f>
        <v>BRIER</v>
      </c>
      <c r="P14" t="str">
        <f t="shared" si="0"/>
        <v/>
      </c>
      <c r="Q14" t="str">
        <f t="shared" si="1"/>
        <v>BRIER</v>
      </c>
      <c r="R14" t="str">
        <f t="array" aca="1" ref="R14" ca="1">IFERROR(INDEX(vide,SMALL(IF(vide&lt;&gt;"",ROW(INDIRECT("1:"&amp;ROWS(vide)))),ROWS($1:14))),"")</f>
        <v>BRIER</v>
      </c>
    </row>
    <row r="15" spans="3:18" x14ac:dyDescent="0.25">
      <c r="D15" t="str">
        <f t="array" ref="D15">IFERROR(INDEX(agents,LARGE(IF(equipe!$D$11=agents,ROW(personnel!$B18)-MIN(ROW(personnel!$B$5))+1,""),$L15)),"")</f>
        <v/>
      </c>
      <c r="L15">
        <f>ROW()</f>
        <v>15</v>
      </c>
      <c r="O15" t="str">
        <f t="array" ref="O15">IFERROR(INDEX(agents,SMALL(IF(personnel!$A$5&gt;0,ROW(personnel!$A$5:$A$34)-MIN(ROW(personnel!$A$5:$A$34))+1,""),$L15)),"")</f>
        <v>CASTELLO</v>
      </c>
      <c r="P15" t="str">
        <f t="shared" si="0"/>
        <v/>
      </c>
      <c r="Q15" t="str">
        <f t="shared" si="1"/>
        <v>CASTELLO</v>
      </c>
      <c r="R15" t="str">
        <f t="array" aca="1" ref="R15" ca="1">IFERROR(INDEX(vide,SMALL(IF(vide&lt;&gt;"",ROW(INDIRECT("1:"&amp;ROWS(vide)))),ROWS($1:15))),"")</f>
        <v>CASTELLO</v>
      </c>
    </row>
    <row r="16" spans="3:18" x14ac:dyDescent="0.25">
      <c r="D16" t="str">
        <f t="array" ref="D16">IFERROR(INDEX(agents,LARGE(IF(equipe!$D$11=agents,ROW(personnel!$B19)-MIN(ROW(personnel!$B$5))+1,""),$L16)),"")</f>
        <v/>
      </c>
      <c r="L16">
        <f>ROW()</f>
        <v>16</v>
      </c>
      <c r="O16" t="str">
        <f t="array" ref="O16">IFERROR(INDEX(agents,SMALL(IF(personnel!$A$5&gt;0,ROW(personnel!$A$5:$A$34)-MIN(ROW(personnel!$A$5:$A$34))+1,""),$L16)),"")</f>
        <v>FINET</v>
      </c>
      <c r="P16" t="str">
        <f t="shared" si="0"/>
        <v/>
      </c>
      <c r="Q16" t="str">
        <f t="shared" si="1"/>
        <v>FINET</v>
      </c>
      <c r="R16" t="str">
        <f t="array" aca="1" ref="R16" ca="1">IFERROR(INDEX(vide,SMALL(IF(vide&lt;&gt;"",ROW(INDIRECT("1:"&amp;ROWS(vide)))),ROWS($1:16))),"")</f>
        <v>FINET</v>
      </c>
    </row>
    <row r="17" spans="4:18" x14ac:dyDescent="0.25">
      <c r="D17" t="str">
        <f t="array" ref="D17">IFERROR(INDEX(agents,LARGE(IF(equipe!$D$11=agents,ROW(personnel!$B20)-MIN(ROW(personnel!$B$5))+1,""),$L17)),"")</f>
        <v/>
      </c>
      <c r="L17">
        <f>ROW()</f>
        <v>17</v>
      </c>
      <c r="O17" t="str">
        <f t="array" ref="O17">IFERROR(INDEX(agents,SMALL(IF(personnel!$A$5&gt;0,ROW(personnel!$A$5:$A$34)-MIN(ROW(personnel!$A$5:$A$34))+1,""),$L17)),"")</f>
        <v>MADANGA</v>
      </c>
      <c r="P17" t="str">
        <f t="shared" si="0"/>
        <v/>
      </c>
      <c r="Q17" t="str">
        <f t="shared" si="1"/>
        <v>MADANGA</v>
      </c>
      <c r="R17" t="str">
        <f t="array" aca="1" ref="R17" ca="1">IFERROR(INDEX(vide,SMALL(IF(vide&lt;&gt;"",ROW(INDIRECT("1:"&amp;ROWS(vide)))),ROWS($1:17))),"")</f>
        <v>MADANGA</v>
      </c>
    </row>
    <row r="18" spans="4:18" x14ac:dyDescent="0.25">
      <c r="D18" t="str">
        <f t="array" ref="D18">IFERROR(INDEX(agents,LARGE(IF(equipe!$D$11=agents,ROW(personnel!$B21)-MIN(ROW(personnel!$B$5))+1,""),$L18)),"")</f>
        <v/>
      </c>
      <c r="L18">
        <f>ROW()</f>
        <v>18</v>
      </c>
      <c r="O18" t="str">
        <f t="array" ref="O18">IFERROR(INDEX(agents,SMALL(IF(personnel!$A$5&gt;0,ROW(personnel!$A$5:$A$34)-MIN(ROW(personnel!$A$5:$A$34))+1,""),$L18)),"")</f>
        <v>MASSELOT</v>
      </c>
      <c r="P18" t="str">
        <f t="shared" si="0"/>
        <v/>
      </c>
      <c r="Q18" t="str">
        <f t="shared" si="1"/>
        <v>MASSELOT</v>
      </c>
      <c r="R18" t="str">
        <f t="array" aca="1" ref="R18" ca="1">IFERROR(INDEX(vide,SMALL(IF(vide&lt;&gt;"",ROW(INDIRECT("1:"&amp;ROWS(vide)))),ROWS($1:18))),"")</f>
        <v>MASSELOT</v>
      </c>
    </row>
    <row r="19" spans="4:18" x14ac:dyDescent="0.25">
      <c r="D19" t="str">
        <f t="array" ref="D19">IFERROR(INDEX(agents,LARGE(IF(equipe!$D$11=agents,ROW(personnel!$B22)-MIN(ROW(personnel!$B$5))+1,""),$L19)),"")</f>
        <v/>
      </c>
      <c r="L19">
        <f>ROW()</f>
        <v>19</v>
      </c>
      <c r="O19" t="str">
        <f t="array" ref="O19">IFERROR(INDEX(agents,SMALL(IF(personnel!$A$5&gt;0,ROW(personnel!$A$5:$A$34)-MIN(ROW(personnel!$A$5:$A$34))+1,""),$L19)),"")</f>
        <v>PAQUIEN</v>
      </c>
      <c r="P19" t="str">
        <f t="shared" si="0"/>
        <v/>
      </c>
      <c r="Q19" t="str">
        <f t="shared" si="1"/>
        <v>PAQUIEN</v>
      </c>
      <c r="R19" t="str">
        <f t="array" aca="1" ref="R19" ca="1">IFERROR(INDEX(vide,SMALL(IF(vide&lt;&gt;"",ROW(INDIRECT("1:"&amp;ROWS(vide)))),ROWS($1:19))),"")</f>
        <v>PAQUIEN</v>
      </c>
    </row>
    <row r="20" spans="4:18" x14ac:dyDescent="0.25">
      <c r="D20" t="str">
        <f t="array" ref="D20">IFERROR(INDEX(agents,LARGE(IF(equipe!$D$11=agents,ROW(personnel!$B23)-MIN(ROW(personnel!$B$5))+1,""),$L20)),"")</f>
        <v/>
      </c>
      <c r="L20">
        <f>ROW()</f>
        <v>20</v>
      </c>
      <c r="O20" t="str">
        <f t="array" ref="O20">IFERROR(INDEX(agents,SMALL(IF(personnel!$A$5&gt;0,ROW(personnel!$A$5:$A$34)-MIN(ROW(personnel!$A$5:$A$34))+1,""),$L20)),"")</f>
        <v>AUBANEL</v>
      </c>
      <c r="P20" t="str">
        <f t="shared" si="0"/>
        <v/>
      </c>
      <c r="Q20" t="str">
        <f t="shared" si="1"/>
        <v>AUBANEL</v>
      </c>
      <c r="R20" t="str">
        <f t="array" aca="1" ref="R20" ca="1">IFERROR(INDEX(vide,SMALL(IF(vide&lt;&gt;"",ROW(INDIRECT("1:"&amp;ROWS(vide)))),ROWS($1:20))),"")</f>
        <v>AUBANEL</v>
      </c>
    </row>
    <row r="21" spans="4:18" x14ac:dyDescent="0.25">
      <c r="D21" t="str">
        <f t="array" ref="D21">IFERROR(INDEX(agents,LARGE(IF(equipe!$D$11=agents,ROW(personnel!$B24)-MIN(ROW(personnel!$B$5))+1,""),$L21)),"")</f>
        <v/>
      </c>
      <c r="L21">
        <f>ROW()</f>
        <v>21</v>
      </c>
      <c r="O21" t="str">
        <f t="array" ref="O21">IFERROR(INDEX(agents,SMALL(IF(personnel!$A$5&gt;0,ROW(personnel!$A$5:$A$34)-MIN(ROW(personnel!$A$5:$A$34))+1,""),$L21)),"")</f>
        <v>BIANCO</v>
      </c>
      <c r="P21" t="str">
        <f t="shared" si="0"/>
        <v/>
      </c>
      <c r="Q21" t="str">
        <f t="shared" si="1"/>
        <v>BIANCO</v>
      </c>
      <c r="R21" t="str">
        <f t="array" aca="1" ref="R21" ca="1">IFERROR(INDEX(vide,SMALL(IF(vide&lt;&gt;"",ROW(INDIRECT("1:"&amp;ROWS(vide)))),ROWS($1:21))),"")</f>
        <v>BIANCO</v>
      </c>
    </row>
    <row r="22" spans="4:18" x14ac:dyDescent="0.25">
      <c r="D22" t="str">
        <f t="array" ref="D22">IFERROR(INDEX(agents,LARGE(IF(equipe!$D$11=agents,ROW(equipe!$D$11)-MIN(ROW(personnel!$B$5))+1,""),$L22)),"")</f>
        <v/>
      </c>
      <c r="L22">
        <f>ROW()</f>
        <v>22</v>
      </c>
      <c r="O22" t="str">
        <f t="array" ref="O22">IFERROR(INDEX(agents,SMALL(IF(personnel!$A$5&gt;0,ROW(personnel!$A$5:$A$34)-MIN(ROW(personnel!$A$5:$A$34))+1,""),$L22)),"")</f>
        <v>GARNIER</v>
      </c>
      <c r="P22" t="str">
        <f t="shared" si="0"/>
        <v/>
      </c>
      <c r="Q22" t="str">
        <f t="shared" si="1"/>
        <v>GARNIER</v>
      </c>
      <c r="R22" t="str">
        <f t="array" aca="1" ref="R22" ca="1">IFERROR(INDEX(vide,SMALL(IF(vide&lt;&gt;"",ROW(INDIRECT("1:"&amp;ROWS(vide)))),ROWS($1:22))),"")</f>
        <v>GARNIER</v>
      </c>
    </row>
    <row r="23" spans="4:18" x14ac:dyDescent="0.25">
      <c r="D23" t="str">
        <f t="array" ref="D23">IFERROR(INDEX(agents,LARGE(IF(equipe!$D$11=agents,ROW(equipe!$D$11)-MIN(ROW(personnel!$B$5))+1,""),$L23)),"")</f>
        <v/>
      </c>
      <c r="L23">
        <f>ROW()</f>
        <v>23</v>
      </c>
      <c r="O23" t="str">
        <f t="array" ref="O23">IFERROR(INDEX(agents,SMALL(IF(personnel!$A$5&gt;0,ROW(personnel!$A$5:$A$34)-MIN(ROW(personnel!$A$5:$A$34))+1,""),$L23)),"")</f>
        <v>MALATRE</v>
      </c>
      <c r="P23" t="str">
        <f t="shared" si="0"/>
        <v/>
      </c>
      <c r="Q23" t="str">
        <f t="shared" si="1"/>
        <v>MALATRE</v>
      </c>
      <c r="R23" t="str">
        <f t="array" aca="1" ref="R23" ca="1">IFERROR(INDEX(vide,SMALL(IF(vide&lt;&gt;"",ROW(INDIRECT("1:"&amp;ROWS(vide)))),ROWS($1:23))),"")</f>
        <v>MALATRE</v>
      </c>
    </row>
    <row r="24" spans="4:18" x14ac:dyDescent="0.25">
      <c r="D24" t="str">
        <f t="array" ref="D24">IFERROR(INDEX(agents,LARGE(IF(equipe!$D$11=agents,ROW(equipe!$D$11)-MIN(ROW(personnel!$B$5))+1,""),$L24)),"")</f>
        <v/>
      </c>
      <c r="L24">
        <f>ROW()</f>
        <v>24</v>
      </c>
      <c r="O24" t="str">
        <f t="array" ref="O24">IFERROR(INDEX(agents,SMALL(IF(personnel!$A$5&gt;0,ROW(personnel!$A$5:$A$34)-MIN(ROW(personnel!$A$5:$A$34))+1,""),$L24)),"")</f>
        <v>MARTY</v>
      </c>
      <c r="P24" t="str">
        <f t="shared" si="0"/>
        <v/>
      </c>
      <c r="Q24" t="str">
        <f t="shared" si="1"/>
        <v>MARTY</v>
      </c>
      <c r="R24" t="str">
        <f t="array" aca="1" ref="R24" ca="1">IFERROR(INDEX(vide,SMALL(IF(vide&lt;&gt;"",ROW(INDIRECT("1:"&amp;ROWS(vide)))),ROWS($1:24))),"")</f>
        <v>MARTY</v>
      </c>
    </row>
    <row r="25" spans="4:18" x14ac:dyDescent="0.25">
      <c r="D25" t="str">
        <f t="array" ref="D25">IFERROR(INDEX(agents,LARGE(IF(equipe!$D$11=agents,ROW(equipe!$D$11)-MIN(ROW(personnel!$B$5))+1,""),$L25)),"")</f>
        <v/>
      </c>
      <c r="L25">
        <f>ROW()</f>
        <v>25</v>
      </c>
      <c r="O25" t="str">
        <f t="array" ref="O25">IFERROR(INDEX(agents,SMALL(IF(personnel!$A$5&gt;0,ROW(personnel!$A$5:$A$34)-MIN(ROW(personnel!$A$5:$A$34))+1,""),$L25)),"")</f>
        <v>NOGBOUN</v>
      </c>
      <c r="P25" t="str">
        <f t="shared" si="0"/>
        <v/>
      </c>
      <c r="Q25" t="str">
        <f t="shared" si="1"/>
        <v>NOGBOUN</v>
      </c>
      <c r="R25" t="str">
        <f t="array" aca="1" ref="R25" ca="1">IFERROR(INDEX(vide,SMALL(IF(vide&lt;&gt;"",ROW(INDIRECT("1:"&amp;ROWS(vide)))),ROWS($1:25))),"")</f>
        <v>NOGBOUN</v>
      </c>
    </row>
    <row r="26" spans="4:18" x14ac:dyDescent="0.25">
      <c r="D26" t="str">
        <f t="array" ref="D26">IFERROR(INDEX(agents,LARGE(IF(equipe!$D$11=agents,ROW(equipe!$D$11)-MIN(ROW(personnel!$B$5))+1,""),$L26)),"")</f>
        <v/>
      </c>
      <c r="L26">
        <f>ROW()</f>
        <v>26</v>
      </c>
      <c r="O26" t="str">
        <f t="array" ref="O26">IFERROR(INDEX(agents,SMALL(IF(personnel!$A$5&gt;0,ROW(personnel!$A$5:$A$34)-MIN(ROW(personnel!$A$5:$A$34))+1,""),$L26)),"")</f>
        <v>nouveau1</v>
      </c>
      <c r="P26" t="str">
        <f t="shared" si="0"/>
        <v/>
      </c>
      <c r="Q26" t="str">
        <f t="shared" si="1"/>
        <v>nouveau1</v>
      </c>
      <c r="R26" t="str">
        <f t="array" aca="1" ref="R26" ca="1">IFERROR(INDEX(vide,SMALL(IF(vide&lt;&gt;"",ROW(INDIRECT("1:"&amp;ROWS(vide)))),ROWS($1:26))),"")</f>
        <v>nouveau1</v>
      </c>
    </row>
    <row r="27" spans="4:18" x14ac:dyDescent="0.25">
      <c r="D27" t="str">
        <f t="array" ref="D27">IFERROR(INDEX(agents,LARGE(IF(equipe!$D$11=agents,ROW(equipe!$D$11)-MIN(ROW(personnel!$B$5))+1,""),$L27)),"")</f>
        <v/>
      </c>
      <c r="L27">
        <f>ROW()</f>
        <v>27</v>
      </c>
      <c r="O27" t="str">
        <f t="array" ref="O27">IFERROR(INDEX(agents,SMALL(IF(personnel!$A$5&gt;0,ROW(personnel!$A$5:$A$34)-MIN(ROW(personnel!$A$5:$A$34))+1,""),$L27)),"")</f>
        <v>nouveau2</v>
      </c>
      <c r="P27" t="str">
        <f t="shared" si="0"/>
        <v/>
      </c>
      <c r="Q27" t="str">
        <f t="shared" si="1"/>
        <v>nouveau2</v>
      </c>
      <c r="R27" t="str">
        <f t="array" aca="1" ref="R27" ca="1">IFERROR(INDEX(vide,SMALL(IF(vide&lt;&gt;"",ROW(INDIRECT("1:"&amp;ROWS(vide)))),ROWS($1:27))),"")</f>
        <v>nouveau2</v>
      </c>
    </row>
    <row r="28" spans="4:18" x14ac:dyDescent="0.25">
      <c r="D28" t="str">
        <f t="array" ref="D28">IFERROR(INDEX(agents,LARGE(IF(equipe!$D$11=agents,ROW(equipe!$D$11)-MIN(ROW(personnel!$B$5))+1,""),$L28)),"")</f>
        <v/>
      </c>
      <c r="L28">
        <f>ROW()</f>
        <v>28</v>
      </c>
      <c r="O28" t="str">
        <f t="array" ref="O28">IFERROR(INDEX(agents,SMALL(IF(personnel!$A$5&gt;0,ROW(personnel!$A$5:$A$34)-MIN(ROW(personnel!$A$5:$A$34))+1,""),$L28)),"")</f>
        <v>PLUTON</v>
      </c>
      <c r="P28" t="str">
        <f t="shared" si="0"/>
        <v/>
      </c>
      <c r="Q28" t="str">
        <f t="shared" si="1"/>
        <v>PLUTON</v>
      </c>
      <c r="R28" t="str">
        <f t="array" aca="1" ref="R28" ca="1">IFERROR(INDEX(vide,SMALL(IF(vide&lt;&gt;"",ROW(INDIRECT("1:"&amp;ROWS(vide)))),ROWS($1:28))),"")</f>
        <v>PLUTON</v>
      </c>
    </row>
    <row r="29" spans="4:18" x14ac:dyDescent="0.25">
      <c r="D29" t="str">
        <f t="array" ref="D29">IFERROR(INDEX(agents,LARGE(IF(equipe!$D$11=agents,ROW(equipe!$D$11)-MIN(ROW(personnel!$B$5))+1,""),$L29)),"")</f>
        <v/>
      </c>
      <c r="L29">
        <f>ROW()</f>
        <v>29</v>
      </c>
      <c r="O29" t="str">
        <f t="array" ref="O29">IFERROR(INDEX(agents,SMALL(IF(personnel!$A$5&gt;0,ROW(personnel!$A$5:$A$34)-MIN(ROW(personnel!$A$5:$A$34))+1,""),$L29)),"")</f>
        <v>SANTUCCI</v>
      </c>
      <c r="P29" t="str">
        <f t="shared" si="0"/>
        <v/>
      </c>
      <c r="Q29" t="str">
        <f t="shared" si="1"/>
        <v>SANTUCCI</v>
      </c>
      <c r="R29" t="str">
        <f t="array" aca="1" ref="R29" ca="1">IFERROR(INDEX(vide,SMALL(IF(vide&lt;&gt;"",ROW(INDIRECT("1:"&amp;ROWS(vide)))),ROWS($1:29))),"")</f>
        <v>SANTUCCI</v>
      </c>
    </row>
    <row r="30" spans="4:18" x14ac:dyDescent="0.25">
      <c r="D30" t="str">
        <f t="array" ref="D30">IFERROR(INDEX(agents,LARGE(IF(equipe!$D$11=agents,ROW(equipe!$D$11)-MIN(ROW(personnel!$B$5))+1,""),$L30)),"")</f>
        <v/>
      </c>
      <c r="L30">
        <f>ROW()</f>
        <v>30</v>
      </c>
      <c r="O30" t="str">
        <f t="array" ref="O30">IFERROR(INDEX(agents,SMALL(IF(personnel!$A$5&gt;0,ROW(personnel!$A$5:$A$34)-MIN(ROW(personnel!$A$5:$A$34))+1,""),$L30)),"")</f>
        <v>VINCENT</v>
      </c>
      <c r="P30" t="str">
        <f t="shared" si="0"/>
        <v/>
      </c>
      <c r="Q30" t="str">
        <f t="shared" si="1"/>
        <v>VINCENT</v>
      </c>
      <c r="R30" t="str">
        <f t="array" aca="1" ref="R30" ca="1">IFERROR(INDEX(vide,SMALL(IF(vide&lt;&gt;"",ROW(INDIRECT("1:"&amp;ROWS(vide)))),ROWS($1:30))),"")</f>
        <v>VINCENT</v>
      </c>
    </row>
    <row r="31" spans="4:18" x14ac:dyDescent="0.25">
      <c r="D31" t="str">
        <f t="array" ref="D31">IFERROR(INDEX(agents,LARGE(IF(equipe!$D$11=agents,ROW(equipe!$D$11)-MIN(ROW(personnel!$B$5))+1,""),$L31)),"")</f>
        <v/>
      </c>
      <c r="L31">
        <f>ROW()</f>
        <v>31</v>
      </c>
      <c r="O31" t="str">
        <f t="array" ref="O31">IFERROR(INDEX(agents,SMALL(IF(personnel!$A$5&gt;0,ROW(personnel!$A$5:$A$34)-MIN(ROW(personnel!$A$5:$A$34))+1,""),$L31)),"")</f>
        <v/>
      </c>
    </row>
    <row r="32" spans="4:18" x14ac:dyDescent="0.25">
      <c r="D32" t="str">
        <f t="array" ref="D32">IFERROR(INDEX(agents,LARGE(IF(equipe!$D$11=agents,ROW(equipe!$D$11)-MIN(ROW(personnel!$B$5))+1,""),$L32)),"")</f>
        <v/>
      </c>
      <c r="L32">
        <f>ROW()</f>
        <v>32</v>
      </c>
      <c r="O32" t="str">
        <f t="array" ref="O32">IFERROR(INDEX(agents,SMALL(IF(personnel!$A$5&gt;0,ROW(personnel!$A$5:$A$34)-MIN(ROW(personnel!$A$5:$A$34))+1,""),$L32)),"")</f>
        <v/>
      </c>
    </row>
    <row r="33" spans="4:15" x14ac:dyDescent="0.25">
      <c r="D33" s="33" t="str">
        <f t="array" ref="D33">IFERROR(INDEX(agents,LARGE(IF(equipe!D42=agents,ROW(equipe!D42)-MIN(ROW(personnel!$B$5))+1,""),$L33)),"")</f>
        <v/>
      </c>
      <c r="E33" s="33"/>
      <c r="F33" s="33"/>
      <c r="G33" s="33"/>
      <c r="H33" s="33"/>
      <c r="I33" s="33"/>
      <c r="J33" s="33"/>
      <c r="K33" s="33"/>
      <c r="L33" s="33">
        <f>ROW()</f>
        <v>33</v>
      </c>
      <c r="O33" t="str">
        <f t="array" ref="O33">IFERROR(INDEX(agents,LARGE(IF(equipe!$D$11=agents,ROW(personnel!$A$5:$A$34)-MIN(ROW(personnel!$B$5))+1,""),$L33)),"")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personnel</vt:lpstr>
      <vt:lpstr>equipe</vt:lpstr>
      <vt:lpstr>Feuil3</vt:lpstr>
      <vt:lpstr>agents</vt:lpstr>
      <vt:lpstr>lista</vt:lpstr>
      <vt:lpstr>vide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dab </cp:lastModifiedBy>
  <dcterms:created xsi:type="dcterms:W3CDTF">2018-10-31T09:03:35Z</dcterms:created>
  <dcterms:modified xsi:type="dcterms:W3CDTF">2018-11-02T10:56:01Z</dcterms:modified>
</cp:coreProperties>
</file>