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10_ncr:8100000_{D954EFFC-3A91-4275-B5C5-100F4191B262}" xr6:coauthVersionLast="32" xr6:coauthVersionMax="32" xr10:uidLastSave="{00000000-0000-0000-0000-000000000000}"/>
  <bookViews>
    <workbookView xWindow="0" yWindow="0" windowWidth="28800" windowHeight="12420" activeTab="2" xr2:uid="{D4EEE0A5-313C-4284-BC6F-0982ACC5D193}"/>
  </bookViews>
  <sheets>
    <sheet name="01" sheetId="1" r:id="rId1"/>
    <sheet name="02" sheetId="3" r:id="rId2"/>
    <sheet name="synthès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J5" i="2"/>
  <c r="K5" i="2"/>
  <c r="L5" i="2"/>
  <c r="M5" i="2"/>
  <c r="N5" i="2"/>
  <c r="O5" i="2"/>
  <c r="P5" i="2"/>
  <c r="Q5" i="2"/>
  <c r="R5" i="2"/>
  <c r="I6" i="2"/>
  <c r="J6" i="2"/>
  <c r="K6" i="2"/>
  <c r="L6" i="2"/>
  <c r="M6" i="2"/>
  <c r="N6" i="2"/>
  <c r="O6" i="2"/>
  <c r="P6" i="2"/>
  <c r="Q6" i="2"/>
  <c r="R6" i="2"/>
  <c r="I7" i="2"/>
  <c r="J7" i="2"/>
  <c r="K7" i="2"/>
  <c r="L7" i="2"/>
  <c r="M7" i="2"/>
  <c r="N7" i="2"/>
  <c r="O7" i="2"/>
  <c r="P7" i="2"/>
  <c r="Q7" i="2"/>
  <c r="R7" i="2"/>
  <c r="D23" i="2"/>
  <c r="D16" i="2"/>
  <c r="D17" i="2"/>
  <c r="D19" i="2"/>
  <c r="D20" i="2"/>
  <c r="D35" i="2"/>
  <c r="D40" i="2"/>
  <c r="D5" i="2"/>
  <c r="D31" i="2"/>
  <c r="D24" i="2"/>
  <c r="D25" i="2"/>
  <c r="D27" i="2"/>
  <c r="D33" i="2"/>
  <c r="D41" i="2"/>
  <c r="D13" i="2"/>
  <c r="D39" i="2"/>
  <c r="D10" i="2"/>
  <c r="D34" i="2"/>
  <c r="D26" i="2"/>
  <c r="D18" i="2"/>
  <c r="D44" i="2"/>
  <c r="D14" i="2"/>
  <c r="D29" i="2"/>
  <c r="D42" i="2"/>
  <c r="D21" i="2"/>
  <c r="D6" i="2"/>
  <c r="D37" i="2"/>
  <c r="D7" i="2"/>
  <c r="D38" i="2"/>
  <c r="D30" i="2"/>
  <c r="D15" i="2"/>
  <c r="D8" i="2"/>
  <c r="D9" i="2"/>
  <c r="D11" i="2"/>
  <c r="D12" i="2"/>
  <c r="D28" i="2"/>
  <c r="D32" i="2"/>
  <c r="D36" i="2"/>
  <c r="D43" i="2"/>
  <c r="D22" i="2"/>
  <c r="H6" i="2" l="1"/>
  <c r="G6" i="2"/>
  <c r="G12" i="2" s="1"/>
  <c r="C26" i="2"/>
  <c r="C27" i="2"/>
  <c r="C28" i="2"/>
  <c r="C29" i="2"/>
  <c r="C30" i="2"/>
  <c r="C31" i="2"/>
  <c r="C32" i="2"/>
  <c r="H7" i="2" s="1"/>
  <c r="C33" i="2"/>
  <c r="C34" i="2"/>
  <c r="C35" i="2"/>
  <c r="C36" i="2"/>
  <c r="C37" i="2"/>
  <c r="C38" i="2"/>
  <c r="C39" i="2"/>
  <c r="C40" i="2"/>
  <c r="C41" i="2"/>
  <c r="C42" i="2"/>
  <c r="C43" i="2"/>
  <c r="C44" i="2"/>
  <c r="C25" i="2"/>
  <c r="H5" i="2" s="1"/>
  <c r="C6" i="2"/>
  <c r="C7" i="2"/>
  <c r="C8" i="2"/>
  <c r="C9" i="2"/>
  <c r="G7" i="2" s="1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5" i="2"/>
  <c r="G5" i="2" s="1"/>
  <c r="G11" i="2" s="1"/>
  <c r="G13" i="2" l="1"/>
</calcChain>
</file>

<file path=xl/sharedStrings.xml><?xml version="1.0" encoding="utf-8"?>
<sst xmlns="http://schemas.openxmlformats.org/spreadsheetml/2006/main" count="207" uniqueCount="62">
  <si>
    <t>Ch.Af.</t>
  </si>
  <si>
    <t>Payé</t>
  </si>
  <si>
    <t>Impayé</t>
  </si>
  <si>
    <t>Mois</t>
  </si>
  <si>
    <t>N° Fact.</t>
  </si>
  <si>
    <t>Montant HT</t>
  </si>
  <si>
    <t>1</t>
  </si>
  <si>
    <t>N°</t>
  </si>
  <si>
    <t xml:space="preserve">Mois </t>
  </si>
  <si>
    <t>Date</t>
  </si>
  <si>
    <t>N° Facture</t>
  </si>
  <si>
    <t>Client</t>
  </si>
  <si>
    <t>Etat</t>
  </si>
  <si>
    <t>payé</t>
  </si>
  <si>
    <t>0</t>
  </si>
  <si>
    <t>18-21</t>
  </si>
  <si>
    <t>18-22</t>
  </si>
  <si>
    <t>18-23</t>
  </si>
  <si>
    <t>18-24</t>
  </si>
  <si>
    <t>18-25</t>
  </si>
  <si>
    <t>18-26</t>
  </si>
  <si>
    <t>18-27</t>
  </si>
  <si>
    <t>18-28</t>
  </si>
  <si>
    <t>18-29</t>
  </si>
  <si>
    <t>18-30</t>
  </si>
  <si>
    <t>18-31</t>
  </si>
  <si>
    <t>18-32</t>
  </si>
  <si>
    <t>18-33</t>
  </si>
  <si>
    <t>18-34</t>
  </si>
  <si>
    <t>18-35</t>
  </si>
  <si>
    <t>18-36</t>
  </si>
  <si>
    <t>18-37</t>
  </si>
  <si>
    <t>18-38</t>
  </si>
  <si>
    <t>18-39</t>
  </si>
  <si>
    <t>18-40</t>
  </si>
  <si>
    <t>18-01</t>
  </si>
  <si>
    <t>18-02</t>
  </si>
  <si>
    <t>18-03</t>
  </si>
  <si>
    <t>18-04</t>
  </si>
  <si>
    <t>18-05</t>
  </si>
  <si>
    <t>18-06</t>
  </si>
  <si>
    <t>18-07</t>
  </si>
  <si>
    <t>18-08</t>
  </si>
  <si>
    <t>18-09</t>
  </si>
  <si>
    <t>18-10</t>
  </si>
  <si>
    <t>18-11</t>
  </si>
  <si>
    <t>18-12</t>
  </si>
  <si>
    <t>18-13</t>
  </si>
  <si>
    <t>18-14</t>
  </si>
  <si>
    <t>18-15</t>
  </si>
  <si>
    <t>18-16</t>
  </si>
  <si>
    <t>18-17</t>
  </si>
  <si>
    <t>18-18</t>
  </si>
  <si>
    <t>18-19</t>
  </si>
  <si>
    <t>18-20</t>
  </si>
  <si>
    <t xml:space="preserve">Client </t>
  </si>
  <si>
    <t>JANVIER</t>
  </si>
  <si>
    <t>FEVRIER</t>
  </si>
  <si>
    <t xml:space="preserve">Montant HT </t>
  </si>
  <si>
    <t>Ch.Af.cumulé</t>
  </si>
  <si>
    <t>Payé.cumulé</t>
  </si>
  <si>
    <t>Impayé.cumulé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</si>
</sst>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/yy;@"/>
    <numFmt numFmtId="165" formatCode="dd/mm/yy;@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4" fontId="2" fillId="0" borderId="0" xfId="0" applyNumberFormat="1" applyFont="1" applyAlignment="1" applyProtection="1">
      <alignment horizontal="right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4" fillId="2" borderId="0" xfId="0" applyNumberFormat="1" applyFont="1" applyFill="1" applyAlignment="1" applyProtection="1">
      <alignment horizontal="center" vertical="center" wrapText="1"/>
    </xf>
    <xf numFmtId="4" fontId="4" fillId="2" borderId="0" xfId="0" applyNumberFormat="1" applyFont="1" applyFill="1" applyAlignment="1" applyProtection="1">
      <alignment horizontal="right" vertical="center" wrapText="1"/>
    </xf>
    <xf numFmtId="164" fontId="4" fillId="2" borderId="0" xfId="0" applyNumberFormat="1" applyFont="1" applyFill="1" applyAlignment="1" applyProtection="1">
      <alignment horizontal="center" vertical="center" wrapText="1"/>
    </xf>
    <xf numFmtId="164" fontId="3" fillId="0" borderId="0" xfId="0" applyNumberFormat="1" applyFont="1" applyAlignment="1" applyProtection="1">
      <alignment horizont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165" fontId="4" fillId="2" borderId="3" xfId="0" applyNumberFormat="1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top"/>
    </xf>
    <xf numFmtId="0" fontId="3" fillId="0" borderId="5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5" xfId="0" applyNumberFormat="1" applyFont="1" applyFill="1" applyBorder="1" applyAlignment="1">
      <alignment horizontal="center" vertical="top"/>
    </xf>
    <xf numFmtId="14" fontId="3" fillId="0" borderId="5" xfId="0" applyNumberFormat="1" applyFont="1" applyFill="1" applyBorder="1" applyAlignment="1">
      <alignment horizontal="center" vertical="top"/>
    </xf>
    <xf numFmtId="0" fontId="2" fillId="0" borderId="5" xfId="0" applyNumberFormat="1" applyFont="1" applyFill="1" applyBorder="1" applyAlignment="1">
      <alignment horizontal="center" vertical="top"/>
    </xf>
    <xf numFmtId="4" fontId="5" fillId="0" borderId="5" xfId="0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top"/>
    </xf>
    <xf numFmtId="49" fontId="2" fillId="0" borderId="5" xfId="0" applyNumberFormat="1" applyFont="1" applyFill="1" applyBorder="1" applyAlignment="1">
      <alignment horizontal="center" vertical="top"/>
    </xf>
    <xf numFmtId="0" fontId="1" fillId="0" borderId="6" xfId="0" applyFont="1" applyBorder="1" applyAlignment="1" applyProtection="1">
      <alignment horizontal="center"/>
    </xf>
    <xf numFmtId="49" fontId="3" fillId="0" borderId="6" xfId="0" applyNumberFormat="1" applyFont="1" applyBorder="1" applyAlignment="1" applyProtection="1">
      <alignment horizontal="center"/>
    </xf>
    <xf numFmtId="4" fontId="2" fillId="0" borderId="6" xfId="0" applyNumberFormat="1" applyFont="1" applyBorder="1" applyAlignment="1" applyProtection="1">
      <alignment horizontal="right"/>
    </xf>
    <xf numFmtId="4" fontId="3" fillId="0" borderId="0" xfId="0" applyNumberFormat="1" applyFont="1" applyAlignment="1" applyProtection="1">
      <alignment horizontal="right" vertical="center"/>
    </xf>
    <xf numFmtId="0" fontId="1" fillId="0" borderId="8" xfId="0" applyFont="1" applyBorder="1" applyAlignment="1" applyProtection="1">
      <alignment horizontal="center"/>
    </xf>
    <xf numFmtId="49" fontId="3" fillId="0" borderId="8" xfId="0" applyNumberFormat="1" applyFont="1" applyBorder="1" applyAlignment="1" applyProtection="1">
      <alignment horizontal="center"/>
    </xf>
    <xf numFmtId="4" fontId="2" fillId="0" borderId="8" xfId="0" applyNumberFormat="1" applyFont="1" applyBorder="1" applyAlignment="1" applyProtection="1">
      <alignment horizontal="right"/>
    </xf>
    <xf numFmtId="0" fontId="1" fillId="0" borderId="7" xfId="0" applyFont="1" applyBorder="1" applyAlignment="1" applyProtection="1">
      <alignment horizontal="center"/>
    </xf>
    <xf numFmtId="49" fontId="3" fillId="0" borderId="7" xfId="0" applyNumberFormat="1" applyFont="1" applyBorder="1" applyAlignment="1" applyProtection="1">
      <alignment horizontal="center"/>
    </xf>
    <xf numFmtId="4" fontId="2" fillId="0" borderId="7" xfId="0" applyNumberFormat="1" applyFont="1" applyBorder="1" applyAlignment="1" applyProtection="1">
      <alignment horizontal="right"/>
    </xf>
    <xf numFmtId="0" fontId="2" fillId="0" borderId="9" xfId="0" applyFont="1" applyBorder="1" applyAlignment="1" applyProtection="1">
      <alignment horizontal="center" vertical="center"/>
    </xf>
    <xf numFmtId="166" fontId="2" fillId="0" borderId="9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9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F95FD-34C6-4C3A-9BF4-215AC64BE743}">
  <dimension ref="A2:G24"/>
  <sheetViews>
    <sheetView workbookViewId="0">
      <selection activeCell="B24" sqref="B24"/>
    </sheetView>
  </sheetViews>
  <sheetFormatPr baseColWidth="10" defaultRowHeight="15" x14ac:dyDescent="0.25"/>
  <cols>
    <col min="1" max="1" width="3" bestFit="1" customWidth="1"/>
    <col min="2" max="2" width="5.140625" bestFit="1" customWidth="1"/>
    <col min="3" max="3" width="10.140625" bestFit="1" customWidth="1"/>
    <col min="4" max="4" width="10.42578125" bestFit="1" customWidth="1"/>
    <col min="5" max="5" width="10" customWidth="1"/>
    <col min="6" max="6" width="11.28515625" bestFit="1" customWidth="1"/>
    <col min="7" max="7" width="5" bestFit="1" customWidth="1"/>
  </cols>
  <sheetData>
    <row r="2" spans="1:7" x14ac:dyDescent="0.25">
      <c r="C2" t="s">
        <v>56</v>
      </c>
    </row>
    <row r="4" spans="1:7" ht="15.75" thickBot="1" x14ac:dyDescent="0.3">
      <c r="A4" s="10" t="s">
        <v>7</v>
      </c>
      <c r="B4" s="11" t="s">
        <v>8</v>
      </c>
      <c r="C4" s="12" t="s">
        <v>9</v>
      </c>
      <c r="D4" s="13" t="s">
        <v>10</v>
      </c>
      <c r="E4" s="13" t="s">
        <v>11</v>
      </c>
      <c r="F4" s="13" t="s">
        <v>58</v>
      </c>
      <c r="G4" s="14" t="s">
        <v>12</v>
      </c>
    </row>
    <row r="5" spans="1:7" x14ac:dyDescent="0.25">
      <c r="A5" s="18">
        <v>1</v>
      </c>
      <c r="B5" s="18" t="s">
        <v>6</v>
      </c>
      <c r="C5" s="19">
        <v>43102</v>
      </c>
      <c r="D5" s="23" t="s">
        <v>35</v>
      </c>
      <c r="E5" s="20" t="s">
        <v>55</v>
      </c>
      <c r="F5" s="21">
        <v>268.91000000000003</v>
      </c>
      <c r="G5" s="15" t="s">
        <v>13</v>
      </c>
    </row>
    <row r="6" spans="1:7" x14ac:dyDescent="0.25">
      <c r="A6" s="18">
        <v>2</v>
      </c>
      <c r="B6" s="18" t="s">
        <v>6</v>
      </c>
      <c r="C6" s="19">
        <v>43109</v>
      </c>
      <c r="D6" s="23" t="s">
        <v>36</v>
      </c>
      <c r="E6" s="20" t="s">
        <v>55</v>
      </c>
      <c r="F6" s="21">
        <v>453.78</v>
      </c>
      <c r="G6" s="17" t="s">
        <v>13</v>
      </c>
    </row>
    <row r="7" spans="1:7" x14ac:dyDescent="0.25">
      <c r="A7" s="18">
        <v>3</v>
      </c>
      <c r="B7" s="18" t="s">
        <v>6</v>
      </c>
      <c r="C7" s="19">
        <v>43109</v>
      </c>
      <c r="D7" s="23" t="s">
        <v>37</v>
      </c>
      <c r="E7" s="20" t="s">
        <v>55</v>
      </c>
      <c r="F7" s="21">
        <v>848.74</v>
      </c>
      <c r="G7" s="15" t="s">
        <v>13</v>
      </c>
    </row>
    <row r="8" spans="1:7" x14ac:dyDescent="0.25">
      <c r="A8" s="18">
        <v>4</v>
      </c>
      <c r="B8" s="18" t="s">
        <v>6</v>
      </c>
      <c r="C8" s="19">
        <v>43110</v>
      </c>
      <c r="D8" s="23" t="s">
        <v>38</v>
      </c>
      <c r="E8" s="20" t="s">
        <v>55</v>
      </c>
      <c r="F8" s="21">
        <v>798.32</v>
      </c>
      <c r="G8" s="17" t="s">
        <v>13</v>
      </c>
    </row>
    <row r="9" spans="1:7" x14ac:dyDescent="0.25">
      <c r="A9" s="18">
        <v>5</v>
      </c>
      <c r="B9" s="18" t="s">
        <v>6</v>
      </c>
      <c r="C9" s="19">
        <v>43110</v>
      </c>
      <c r="D9" s="23" t="s">
        <v>39</v>
      </c>
      <c r="E9" s="20" t="s">
        <v>55</v>
      </c>
      <c r="F9" s="21">
        <v>580.67150000000004</v>
      </c>
      <c r="G9" s="15" t="s">
        <v>14</v>
      </c>
    </row>
    <row r="10" spans="1:7" x14ac:dyDescent="0.25">
      <c r="A10" s="18">
        <v>6</v>
      </c>
      <c r="B10" s="18" t="s">
        <v>6</v>
      </c>
      <c r="C10" s="19">
        <v>43110</v>
      </c>
      <c r="D10" s="23" t="s">
        <v>40</v>
      </c>
      <c r="E10" s="20" t="s">
        <v>55</v>
      </c>
      <c r="F10" s="21">
        <v>317.64999999999998</v>
      </c>
      <c r="G10" s="17" t="s">
        <v>13</v>
      </c>
    </row>
    <row r="11" spans="1:7" x14ac:dyDescent="0.25">
      <c r="A11" s="18">
        <v>7</v>
      </c>
      <c r="B11" s="18" t="s">
        <v>6</v>
      </c>
      <c r="C11" s="19">
        <v>43110</v>
      </c>
      <c r="D11" s="23" t="s">
        <v>41</v>
      </c>
      <c r="E11" s="20" t="s">
        <v>55</v>
      </c>
      <c r="F11" s="21">
        <v>647.05999999999995</v>
      </c>
      <c r="G11" s="15" t="s">
        <v>14</v>
      </c>
    </row>
    <row r="12" spans="1:7" x14ac:dyDescent="0.25">
      <c r="A12" s="18">
        <v>8</v>
      </c>
      <c r="B12" s="18" t="s">
        <v>6</v>
      </c>
      <c r="C12" s="19">
        <v>43110</v>
      </c>
      <c r="D12" s="23" t="s">
        <v>42</v>
      </c>
      <c r="E12" s="20" t="s">
        <v>55</v>
      </c>
      <c r="F12" s="21">
        <v>40.340000000000003</v>
      </c>
      <c r="G12" s="17" t="s">
        <v>14</v>
      </c>
    </row>
    <row r="13" spans="1:7" x14ac:dyDescent="0.25">
      <c r="A13" s="18">
        <v>9</v>
      </c>
      <c r="B13" s="18" t="s">
        <v>6</v>
      </c>
      <c r="C13" s="19">
        <v>43113</v>
      </c>
      <c r="D13" s="23" t="s">
        <v>43</v>
      </c>
      <c r="E13" s="20" t="s">
        <v>55</v>
      </c>
      <c r="F13" s="21">
        <v>159.66</v>
      </c>
      <c r="G13" s="15" t="s">
        <v>13</v>
      </c>
    </row>
    <row r="14" spans="1:7" x14ac:dyDescent="0.25">
      <c r="A14" s="18">
        <v>10</v>
      </c>
      <c r="B14" s="18" t="s">
        <v>6</v>
      </c>
      <c r="C14" s="19">
        <v>43115</v>
      </c>
      <c r="D14" s="23" t="s">
        <v>44</v>
      </c>
      <c r="E14" s="20" t="s">
        <v>55</v>
      </c>
      <c r="F14" s="21">
        <v>268.91000000000003</v>
      </c>
      <c r="G14" s="17" t="s">
        <v>13</v>
      </c>
    </row>
    <row r="15" spans="1:7" x14ac:dyDescent="0.25">
      <c r="A15" s="18">
        <v>11</v>
      </c>
      <c r="B15" s="18" t="s">
        <v>6</v>
      </c>
      <c r="C15" s="19">
        <v>43115</v>
      </c>
      <c r="D15" s="23" t="s">
        <v>45</v>
      </c>
      <c r="E15" s="20" t="s">
        <v>55</v>
      </c>
      <c r="F15" s="21">
        <v>201.68</v>
      </c>
      <c r="G15" s="15" t="s">
        <v>13</v>
      </c>
    </row>
    <row r="16" spans="1:7" x14ac:dyDescent="0.25">
      <c r="A16" s="18">
        <v>12</v>
      </c>
      <c r="B16" s="18" t="s">
        <v>6</v>
      </c>
      <c r="C16" s="19">
        <v>43115</v>
      </c>
      <c r="D16" s="23" t="s">
        <v>46</v>
      </c>
      <c r="E16" s="20" t="s">
        <v>55</v>
      </c>
      <c r="F16" s="21">
        <v>882.35</v>
      </c>
      <c r="G16" s="17" t="s">
        <v>13</v>
      </c>
    </row>
    <row r="17" spans="1:7" x14ac:dyDescent="0.25">
      <c r="A17" s="18">
        <v>13</v>
      </c>
      <c r="B17" s="18" t="s">
        <v>6</v>
      </c>
      <c r="C17" s="19">
        <v>43115</v>
      </c>
      <c r="D17" s="23" t="s">
        <v>47</v>
      </c>
      <c r="E17" s="20" t="s">
        <v>55</v>
      </c>
      <c r="F17" s="21">
        <v>983.19</v>
      </c>
      <c r="G17" s="15" t="s">
        <v>14</v>
      </c>
    </row>
    <row r="18" spans="1:7" x14ac:dyDescent="0.25">
      <c r="A18" s="18">
        <v>14</v>
      </c>
      <c r="B18" s="18" t="s">
        <v>6</v>
      </c>
      <c r="C18" s="19">
        <v>43115</v>
      </c>
      <c r="D18" s="23" t="s">
        <v>48</v>
      </c>
      <c r="E18" s="20" t="s">
        <v>55</v>
      </c>
      <c r="F18" s="21">
        <v>159.66</v>
      </c>
      <c r="G18" s="17" t="s">
        <v>13</v>
      </c>
    </row>
    <row r="19" spans="1:7" x14ac:dyDescent="0.25">
      <c r="A19" s="18">
        <v>15</v>
      </c>
      <c r="B19" s="18" t="s">
        <v>6</v>
      </c>
      <c r="C19" s="19">
        <v>43115</v>
      </c>
      <c r="D19" s="23" t="s">
        <v>49</v>
      </c>
      <c r="E19" s="20" t="s">
        <v>55</v>
      </c>
      <c r="F19" s="21">
        <v>605.04</v>
      </c>
      <c r="G19" s="15" t="s">
        <v>13</v>
      </c>
    </row>
    <row r="20" spans="1:7" x14ac:dyDescent="0.25">
      <c r="A20" s="18">
        <v>16</v>
      </c>
      <c r="B20" s="18" t="s">
        <v>6</v>
      </c>
      <c r="C20" s="19">
        <v>43118</v>
      </c>
      <c r="D20" s="23" t="s">
        <v>50</v>
      </c>
      <c r="E20" s="20" t="s">
        <v>55</v>
      </c>
      <c r="F20" s="21">
        <v>16.809999999999999</v>
      </c>
      <c r="G20" s="17" t="s">
        <v>14</v>
      </c>
    </row>
    <row r="21" spans="1:7" x14ac:dyDescent="0.25">
      <c r="A21" s="18">
        <v>17</v>
      </c>
      <c r="B21" s="18" t="s">
        <v>6</v>
      </c>
      <c r="C21" s="19">
        <v>43118</v>
      </c>
      <c r="D21" s="23" t="s">
        <v>51</v>
      </c>
      <c r="E21" s="20" t="s">
        <v>55</v>
      </c>
      <c r="F21" s="21">
        <v>108.4</v>
      </c>
      <c r="G21" s="15" t="s">
        <v>14</v>
      </c>
    </row>
    <row r="22" spans="1:7" x14ac:dyDescent="0.25">
      <c r="A22" s="18">
        <v>18</v>
      </c>
      <c r="B22" s="18" t="s">
        <v>6</v>
      </c>
      <c r="C22" s="19">
        <v>43118</v>
      </c>
      <c r="D22" s="23" t="s">
        <v>52</v>
      </c>
      <c r="E22" s="20" t="s">
        <v>55</v>
      </c>
      <c r="F22" s="21">
        <v>521.01</v>
      </c>
      <c r="G22" s="17" t="s">
        <v>13</v>
      </c>
    </row>
    <row r="23" spans="1:7" x14ac:dyDescent="0.25">
      <c r="A23" s="18">
        <v>19</v>
      </c>
      <c r="B23" s="18" t="s">
        <v>6</v>
      </c>
      <c r="C23" s="19">
        <v>43120</v>
      </c>
      <c r="D23" s="23" t="s">
        <v>53</v>
      </c>
      <c r="E23" s="20" t="s">
        <v>55</v>
      </c>
      <c r="F23" s="21">
        <v>268.91000000000003</v>
      </c>
      <c r="G23" s="15" t="s">
        <v>13</v>
      </c>
    </row>
    <row r="24" spans="1:7" x14ac:dyDescent="0.25">
      <c r="A24" s="16">
        <v>20</v>
      </c>
      <c r="B24" s="18" t="s">
        <v>6</v>
      </c>
      <c r="C24" s="19">
        <v>43121</v>
      </c>
      <c r="D24" s="23" t="s">
        <v>54</v>
      </c>
      <c r="E24" s="20" t="s">
        <v>55</v>
      </c>
      <c r="F24" s="21">
        <v>567.23</v>
      </c>
      <c r="G24" s="17" t="s">
        <v>13</v>
      </c>
    </row>
  </sheetData>
  <conditionalFormatting sqref="G5:G24">
    <cfRule type="containsText" dxfId="3" priority="1" operator="containsText" text="payé">
      <formula>NOT(ISERROR(SEARCH("payé",G5)))</formula>
    </cfRule>
    <cfRule type="containsText" dxfId="2" priority="2" operator="containsText" text="0">
      <formula>NOT(ISERROR(SEARCH("0",G5)))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0E600-3FA5-42D2-944A-763551DEBEEC}">
  <dimension ref="A2:G24"/>
  <sheetViews>
    <sheetView workbookViewId="0">
      <selection activeCell="C16" sqref="C16"/>
    </sheetView>
  </sheetViews>
  <sheetFormatPr baseColWidth="10" defaultRowHeight="15" x14ac:dyDescent="0.25"/>
  <cols>
    <col min="1" max="1" width="3" bestFit="1" customWidth="1"/>
    <col min="2" max="2" width="5.140625" bestFit="1" customWidth="1"/>
    <col min="3" max="3" width="10.140625" bestFit="1" customWidth="1"/>
    <col min="4" max="4" width="10.42578125" bestFit="1" customWidth="1"/>
    <col min="5" max="5" width="10" customWidth="1"/>
    <col min="6" max="6" width="11.28515625" bestFit="1" customWidth="1"/>
    <col min="7" max="7" width="5" bestFit="1" customWidth="1"/>
  </cols>
  <sheetData>
    <row r="2" spans="1:7" x14ac:dyDescent="0.25">
      <c r="C2" t="s">
        <v>57</v>
      </c>
    </row>
    <row r="4" spans="1:7" ht="15.75" thickBot="1" x14ac:dyDescent="0.3">
      <c r="A4" s="10" t="s">
        <v>7</v>
      </c>
      <c r="B4" s="11" t="s">
        <v>8</v>
      </c>
      <c r="C4" s="12" t="s">
        <v>9</v>
      </c>
      <c r="D4" s="13" t="s">
        <v>10</v>
      </c>
      <c r="E4" s="13" t="s">
        <v>11</v>
      </c>
      <c r="F4" s="13" t="s">
        <v>58</v>
      </c>
      <c r="G4" s="14" t="s">
        <v>12</v>
      </c>
    </row>
    <row r="5" spans="1:7" x14ac:dyDescent="0.25">
      <c r="A5" s="18">
        <v>1</v>
      </c>
      <c r="B5" s="18">
        <v>2</v>
      </c>
      <c r="C5" s="19">
        <v>46785</v>
      </c>
      <c r="D5" s="20" t="s">
        <v>15</v>
      </c>
      <c r="E5" s="20" t="s">
        <v>55</v>
      </c>
      <c r="F5" s="21">
        <v>983.19</v>
      </c>
      <c r="G5" s="22" t="s">
        <v>13</v>
      </c>
    </row>
    <row r="6" spans="1:7" x14ac:dyDescent="0.25">
      <c r="A6" s="18">
        <v>2</v>
      </c>
      <c r="B6" s="18">
        <v>2</v>
      </c>
      <c r="C6" s="19">
        <v>46792</v>
      </c>
      <c r="D6" s="20" t="s">
        <v>16</v>
      </c>
      <c r="E6" s="20" t="s">
        <v>55</v>
      </c>
      <c r="F6" s="21">
        <v>882.35</v>
      </c>
      <c r="G6" s="22" t="s">
        <v>14</v>
      </c>
    </row>
    <row r="7" spans="1:7" x14ac:dyDescent="0.25">
      <c r="A7" s="18">
        <v>3</v>
      </c>
      <c r="B7" s="18">
        <v>2</v>
      </c>
      <c r="C7" s="19">
        <v>46792</v>
      </c>
      <c r="D7" s="20" t="s">
        <v>17</v>
      </c>
      <c r="E7" s="20" t="s">
        <v>55</v>
      </c>
      <c r="F7" s="21">
        <v>848.74</v>
      </c>
      <c r="G7" s="22" t="s">
        <v>14</v>
      </c>
    </row>
    <row r="8" spans="1:7" x14ac:dyDescent="0.25">
      <c r="A8" s="18">
        <v>4</v>
      </c>
      <c r="B8" s="18">
        <v>2</v>
      </c>
      <c r="C8" s="19">
        <v>46793</v>
      </c>
      <c r="D8" s="20" t="s">
        <v>18</v>
      </c>
      <c r="E8" s="20" t="s">
        <v>55</v>
      </c>
      <c r="F8" s="21">
        <v>840.34</v>
      </c>
      <c r="G8" s="22" t="s">
        <v>13</v>
      </c>
    </row>
    <row r="9" spans="1:7" x14ac:dyDescent="0.25">
      <c r="A9" s="18">
        <v>5</v>
      </c>
      <c r="B9" s="18">
        <v>2</v>
      </c>
      <c r="C9" s="19">
        <v>46793</v>
      </c>
      <c r="D9" s="20" t="s">
        <v>19</v>
      </c>
      <c r="E9" s="20" t="s">
        <v>55</v>
      </c>
      <c r="F9" s="21">
        <v>798.32</v>
      </c>
      <c r="G9" s="22" t="s">
        <v>13</v>
      </c>
    </row>
    <row r="10" spans="1:7" x14ac:dyDescent="0.25">
      <c r="A10" s="18">
        <v>6</v>
      </c>
      <c r="B10" s="18">
        <v>2</v>
      </c>
      <c r="C10" s="19">
        <v>46793</v>
      </c>
      <c r="D10" s="20" t="s">
        <v>20</v>
      </c>
      <c r="E10" s="20" t="s">
        <v>55</v>
      </c>
      <c r="F10" s="21">
        <v>647.05999999999995</v>
      </c>
      <c r="G10" s="22" t="s">
        <v>13</v>
      </c>
    </row>
    <row r="11" spans="1:7" x14ac:dyDescent="0.25">
      <c r="A11" s="18">
        <v>7</v>
      </c>
      <c r="B11" s="18">
        <v>2</v>
      </c>
      <c r="C11" s="19">
        <v>46793</v>
      </c>
      <c r="D11" s="20" t="s">
        <v>21</v>
      </c>
      <c r="E11" s="20" t="s">
        <v>55</v>
      </c>
      <c r="F11" s="21">
        <v>605.04</v>
      </c>
      <c r="G11" s="22" t="s">
        <v>13</v>
      </c>
    </row>
    <row r="12" spans="1:7" x14ac:dyDescent="0.25">
      <c r="A12" s="18">
        <v>8</v>
      </c>
      <c r="B12" s="18">
        <v>2</v>
      </c>
      <c r="C12" s="19">
        <v>46793</v>
      </c>
      <c r="D12" s="20" t="s">
        <v>22</v>
      </c>
      <c r="E12" s="20" t="s">
        <v>55</v>
      </c>
      <c r="F12" s="21">
        <v>580.67150000000004</v>
      </c>
      <c r="G12" s="22" t="s">
        <v>14</v>
      </c>
    </row>
    <row r="13" spans="1:7" x14ac:dyDescent="0.25">
      <c r="A13" s="18">
        <v>9</v>
      </c>
      <c r="B13" s="18">
        <v>2</v>
      </c>
      <c r="C13" s="19">
        <v>46796</v>
      </c>
      <c r="D13" s="20" t="s">
        <v>23</v>
      </c>
      <c r="E13" s="20" t="s">
        <v>55</v>
      </c>
      <c r="F13" s="21">
        <v>567.23</v>
      </c>
      <c r="G13" s="22" t="s">
        <v>13</v>
      </c>
    </row>
    <row r="14" spans="1:7" x14ac:dyDescent="0.25">
      <c r="A14" s="18">
        <v>10</v>
      </c>
      <c r="B14" s="18">
        <v>2</v>
      </c>
      <c r="C14" s="19">
        <v>46798</v>
      </c>
      <c r="D14" s="20" t="s">
        <v>24</v>
      </c>
      <c r="E14" s="20" t="s">
        <v>55</v>
      </c>
      <c r="F14" s="21">
        <v>521.01</v>
      </c>
      <c r="G14" s="22" t="s">
        <v>13</v>
      </c>
    </row>
    <row r="15" spans="1:7" x14ac:dyDescent="0.25">
      <c r="A15" s="18">
        <v>11</v>
      </c>
      <c r="B15" s="18">
        <v>2</v>
      </c>
      <c r="C15" s="19">
        <v>46798</v>
      </c>
      <c r="D15" s="20" t="s">
        <v>25</v>
      </c>
      <c r="E15" s="20" t="s">
        <v>55</v>
      </c>
      <c r="F15" s="21">
        <v>453.78</v>
      </c>
      <c r="G15" s="22" t="s">
        <v>13</v>
      </c>
    </row>
    <row r="16" spans="1:7" x14ac:dyDescent="0.25">
      <c r="A16" s="18">
        <v>12</v>
      </c>
      <c r="B16" s="18">
        <v>2</v>
      </c>
      <c r="C16" s="19">
        <v>46798</v>
      </c>
      <c r="D16" s="20" t="s">
        <v>26</v>
      </c>
      <c r="E16" s="20" t="s">
        <v>55</v>
      </c>
      <c r="F16" s="21">
        <v>317.64999999999998</v>
      </c>
      <c r="G16" s="22" t="s">
        <v>13</v>
      </c>
    </row>
    <row r="17" spans="1:7" x14ac:dyDescent="0.25">
      <c r="A17" s="18">
        <v>13</v>
      </c>
      <c r="B17" s="18">
        <v>2</v>
      </c>
      <c r="C17" s="19">
        <v>46798</v>
      </c>
      <c r="D17" s="20" t="s">
        <v>27</v>
      </c>
      <c r="E17" s="20" t="s">
        <v>55</v>
      </c>
      <c r="F17" s="21">
        <v>268.91000000000003</v>
      </c>
      <c r="G17" s="22" t="s">
        <v>14</v>
      </c>
    </row>
    <row r="18" spans="1:7" x14ac:dyDescent="0.25">
      <c r="A18" s="18">
        <v>14</v>
      </c>
      <c r="B18" s="18">
        <v>2</v>
      </c>
      <c r="C18" s="19">
        <v>46798</v>
      </c>
      <c r="D18" s="20" t="s">
        <v>28</v>
      </c>
      <c r="E18" s="20" t="s">
        <v>55</v>
      </c>
      <c r="F18" s="21">
        <v>268.91000000000003</v>
      </c>
      <c r="G18" s="22" t="s">
        <v>14</v>
      </c>
    </row>
    <row r="19" spans="1:7" x14ac:dyDescent="0.25">
      <c r="A19" s="18">
        <v>15</v>
      </c>
      <c r="B19" s="18">
        <v>2</v>
      </c>
      <c r="C19" s="19">
        <v>46798</v>
      </c>
      <c r="D19" s="20" t="s">
        <v>29</v>
      </c>
      <c r="E19" s="20" t="s">
        <v>55</v>
      </c>
      <c r="F19" s="21">
        <v>268.91000000000003</v>
      </c>
      <c r="G19" s="22" t="s">
        <v>13</v>
      </c>
    </row>
    <row r="20" spans="1:7" x14ac:dyDescent="0.25">
      <c r="A20" s="18">
        <v>16</v>
      </c>
      <c r="B20" s="18">
        <v>2</v>
      </c>
      <c r="C20" s="19">
        <v>46801</v>
      </c>
      <c r="D20" s="20" t="s">
        <v>30</v>
      </c>
      <c r="E20" s="20" t="s">
        <v>55</v>
      </c>
      <c r="F20" s="21">
        <v>201.68</v>
      </c>
      <c r="G20" s="22" t="s">
        <v>14</v>
      </c>
    </row>
    <row r="21" spans="1:7" x14ac:dyDescent="0.25">
      <c r="A21" s="18">
        <v>17</v>
      </c>
      <c r="B21" s="18">
        <v>2</v>
      </c>
      <c r="C21" s="19">
        <v>46801</v>
      </c>
      <c r="D21" s="20" t="s">
        <v>31</v>
      </c>
      <c r="E21" s="20" t="s">
        <v>55</v>
      </c>
      <c r="F21" s="21">
        <v>159.66</v>
      </c>
      <c r="G21" s="22" t="s">
        <v>13</v>
      </c>
    </row>
    <row r="22" spans="1:7" x14ac:dyDescent="0.25">
      <c r="A22" s="18">
        <v>18</v>
      </c>
      <c r="B22" s="18">
        <v>2</v>
      </c>
      <c r="C22" s="19">
        <v>46801</v>
      </c>
      <c r="D22" s="20" t="s">
        <v>32</v>
      </c>
      <c r="E22" s="20" t="s">
        <v>55</v>
      </c>
      <c r="F22" s="21">
        <v>159.66</v>
      </c>
      <c r="G22" s="22" t="s">
        <v>13</v>
      </c>
    </row>
    <row r="23" spans="1:7" x14ac:dyDescent="0.25">
      <c r="A23" s="18">
        <v>19</v>
      </c>
      <c r="B23" s="18">
        <v>2</v>
      </c>
      <c r="C23" s="19">
        <v>46803</v>
      </c>
      <c r="D23" s="20" t="s">
        <v>33</v>
      </c>
      <c r="E23" s="20" t="s">
        <v>55</v>
      </c>
      <c r="F23" s="21">
        <v>116.81</v>
      </c>
      <c r="G23" s="22" t="s">
        <v>13</v>
      </c>
    </row>
    <row r="24" spans="1:7" x14ac:dyDescent="0.25">
      <c r="A24" s="18">
        <v>20</v>
      </c>
      <c r="B24" s="18">
        <v>2</v>
      </c>
      <c r="C24" s="19">
        <v>46804</v>
      </c>
      <c r="D24" s="20" t="s">
        <v>34</v>
      </c>
      <c r="E24" s="20" t="s">
        <v>55</v>
      </c>
      <c r="F24" s="21">
        <v>108.4</v>
      </c>
      <c r="G24" s="22" t="s">
        <v>13</v>
      </c>
    </row>
  </sheetData>
  <sortState ref="F5:F24">
    <sortCondition descending="1" ref="F5:F24"/>
  </sortState>
  <conditionalFormatting sqref="G5:G24">
    <cfRule type="containsText" dxfId="1" priority="1" operator="containsText" text="payé">
      <formula>NOT(ISERROR(SEARCH("payé",G5)))</formula>
    </cfRule>
    <cfRule type="containsText" dxfId="0" priority="2" operator="containsText" text="0">
      <formula>NOT(ISERROR(SEARCH("0",G5)))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E4C6-BCB0-4DA3-83A5-AF00DB4403E4}">
  <dimension ref="A1:R44"/>
  <sheetViews>
    <sheetView tabSelected="1" workbookViewId="0">
      <selection activeCell="K14" sqref="K14"/>
    </sheetView>
  </sheetViews>
  <sheetFormatPr baseColWidth="10" defaultRowHeight="15" x14ac:dyDescent="0.25"/>
  <cols>
    <col min="1" max="1" width="6.85546875" style="1" customWidth="1"/>
    <col min="2" max="2" width="9.5703125" style="1" customWidth="1"/>
    <col min="3" max="3" width="12.5703125" style="3" customWidth="1"/>
    <col min="4" max="4" width="12.5703125" style="9" customWidth="1"/>
    <col min="6" max="6" width="14.7109375" customWidth="1"/>
  </cols>
  <sheetData>
    <row r="1" spans="1:18" x14ac:dyDescent="0.25">
      <c r="B1" s="2"/>
      <c r="D1" s="27"/>
    </row>
    <row r="2" spans="1:18" x14ac:dyDescent="0.25">
      <c r="A2" s="4"/>
      <c r="B2" s="5"/>
      <c r="D2" s="27"/>
    </row>
    <row r="3" spans="1:18" ht="15.75" thickBot="1" x14ac:dyDescent="0.3">
      <c r="A3" s="4"/>
      <c r="B3" s="5"/>
      <c r="D3" s="27"/>
    </row>
    <row r="4" spans="1:18" ht="15.75" thickBot="1" x14ac:dyDescent="0.3">
      <c r="A4" s="6" t="s">
        <v>3</v>
      </c>
      <c r="B4" s="6" t="s">
        <v>4</v>
      </c>
      <c r="C4" s="7" t="s">
        <v>5</v>
      </c>
      <c r="D4" s="8" t="s">
        <v>12</v>
      </c>
      <c r="F4" s="34" t="s">
        <v>3</v>
      </c>
      <c r="G4" s="34">
        <v>1</v>
      </c>
      <c r="H4" s="34">
        <v>2</v>
      </c>
      <c r="I4" s="34">
        <v>3</v>
      </c>
      <c r="J4" s="34">
        <v>4</v>
      </c>
      <c r="K4" s="34">
        <v>5</v>
      </c>
      <c r="L4" s="34">
        <v>6</v>
      </c>
      <c r="M4" s="34">
        <v>7</v>
      </c>
      <c r="N4" s="34">
        <v>8</v>
      </c>
      <c r="O4" s="34">
        <v>9</v>
      </c>
      <c r="P4" s="34">
        <v>10</v>
      </c>
      <c r="Q4" s="34">
        <v>11</v>
      </c>
      <c r="R4" s="34">
        <v>12</v>
      </c>
    </row>
    <row r="5" spans="1:18" ht="15.75" thickBot="1" x14ac:dyDescent="0.3">
      <c r="A5" s="24">
        <v>1</v>
      </c>
      <c r="B5" s="25" t="s">
        <v>35</v>
      </c>
      <c r="C5" s="26">
        <f>'01'!F5</f>
        <v>268.91000000000003</v>
      </c>
      <c r="D5" s="26">
        <f ca="1">IF(INDEX(INDIRECT(CONCATENATE("'",0&amp;A5,"'!","g5:g250")),MATCH($B5,INDIRECT(CONCATENATE("'",0&amp;A5,"'!","d5:d250"),TRUE),0))="payé",INDEX(INDIRECT(CONCATENATE("'",0&amp;A5,"'!","f5:f250")),MATCH($B5,INDIRECT(CONCATENATE("'",0&amp;A5,"'!","d5:d250"),TRUE),0)),"pas payé")</f>
        <v>268.91000000000003</v>
      </c>
      <c r="F5" s="34" t="s">
        <v>0</v>
      </c>
      <c r="G5" s="34">
        <f>IF(SUMIF($A5:$A999,G4,$C5:$C999)=0,"",SUMIF($A5:$A999,G4,$C5:$C999))</f>
        <v>8698.3215</v>
      </c>
      <c r="H5" s="34">
        <f t="shared" ref="H5:R5" si="0">IF(SUMIF($A5:$A999,H4,$C5:$C999)=0,"",SUMIF($A5:$A999,H4,$C5:$C999))</f>
        <v>9598.3215</v>
      </c>
      <c r="I5" s="34" t="str">
        <f t="shared" si="0"/>
        <v/>
      </c>
      <c r="J5" s="34" t="str">
        <f t="shared" si="0"/>
        <v/>
      </c>
      <c r="K5" s="34" t="str">
        <f t="shared" si="0"/>
        <v/>
      </c>
      <c r="L5" s="34" t="str">
        <f t="shared" si="0"/>
        <v/>
      </c>
      <c r="M5" s="34" t="str">
        <f t="shared" si="0"/>
        <v/>
      </c>
      <c r="N5" s="34" t="str">
        <f t="shared" si="0"/>
        <v/>
      </c>
      <c r="O5" s="34" t="str">
        <f t="shared" si="0"/>
        <v/>
      </c>
      <c r="P5" s="34" t="str">
        <f t="shared" si="0"/>
        <v/>
      </c>
      <c r="Q5" s="34" t="str">
        <f t="shared" si="0"/>
        <v/>
      </c>
      <c r="R5" s="34" t="str">
        <f t="shared" si="0"/>
        <v/>
      </c>
    </row>
    <row r="6" spans="1:18" ht="15.75" thickBot="1" x14ac:dyDescent="0.3">
      <c r="A6" s="24">
        <v>1</v>
      </c>
      <c r="B6" s="25" t="s">
        <v>36</v>
      </c>
      <c r="C6" s="26">
        <f>'01'!F6</f>
        <v>453.78</v>
      </c>
      <c r="D6" s="26">
        <f t="shared" ref="D6:D44" ca="1" si="1">IF(INDEX(INDIRECT(CONCATENATE("'",0&amp;A6,"'!","g5:g250")),MATCH($B6,INDIRECT(CONCATENATE("'",0&amp;A6,"'!","d5:d250"),TRUE),0))="payé",INDEX(INDIRECT(CONCATENATE("'",0&amp;A6,"'!","f5:f250")),MATCH($B6,INDIRECT(CONCATENATE("'",0&amp;A6,"'!","d5:d250"),TRUE),0)),"pas payé")</f>
        <v>453.78</v>
      </c>
      <c r="F6" s="34" t="s">
        <v>1</v>
      </c>
      <c r="G6" s="34">
        <f ca="1">IF(SUMIF($A5:$A999,G4,$D5:$D999)=0,"",SUMIF($A5:$A999,G4,$D5:$D999))</f>
        <v>6321.85</v>
      </c>
      <c r="H6" s="34">
        <f t="shared" ref="H6:R6" ca="1" si="2">IF(SUMIF($A5:$A999,H4,$D5:$D999)=0,"",SUMIF($A5:$A999,H4,$D5:$D999))</f>
        <v>6547.0599999999995</v>
      </c>
      <c r="I6" s="34" t="str">
        <f t="shared" si="2"/>
        <v/>
      </c>
      <c r="J6" s="34" t="str">
        <f t="shared" si="2"/>
        <v/>
      </c>
      <c r="K6" s="34" t="str">
        <f t="shared" si="2"/>
        <v/>
      </c>
      <c r="L6" s="34" t="str">
        <f t="shared" si="2"/>
        <v/>
      </c>
      <c r="M6" s="34" t="str">
        <f t="shared" si="2"/>
        <v/>
      </c>
      <c r="N6" s="34" t="str">
        <f t="shared" si="2"/>
        <v/>
      </c>
      <c r="O6" s="34" t="str">
        <f t="shared" si="2"/>
        <v/>
      </c>
      <c r="P6" s="34" t="str">
        <f t="shared" si="2"/>
        <v/>
      </c>
      <c r="Q6" s="34" t="str">
        <f t="shared" si="2"/>
        <v/>
      </c>
      <c r="R6" s="34" t="str">
        <f t="shared" si="2"/>
        <v/>
      </c>
    </row>
    <row r="7" spans="1:18" ht="15.75" thickBot="1" x14ac:dyDescent="0.3">
      <c r="A7" s="24">
        <v>1</v>
      </c>
      <c r="B7" s="25" t="s">
        <v>37</v>
      </c>
      <c r="C7" s="26">
        <f>'01'!F7</f>
        <v>848.74</v>
      </c>
      <c r="D7" s="26">
        <f t="shared" ca="1" si="1"/>
        <v>848.74</v>
      </c>
      <c r="F7" s="34" t="s">
        <v>2</v>
      </c>
      <c r="G7" s="34">
        <f ca="1">IF(SUMIFS($C$5:$C$999,$A$5:$A$999,G$4,$D$5:$D$999,"pas payé")=0,"",SUMIFS($C$5:$C$999,$A$5:$A$999,G$4,$D$5:$D$999,"pas payé"))</f>
        <v>2376.4714999999997</v>
      </c>
      <c r="H7" s="34">
        <f t="shared" ref="H7:R7" ca="1" si="3">IF(SUMIFS($C$5:$C$999,$A$5:$A$999,H$4,$D$5:$D$999,"pas payé")=0,"",SUMIFS($C$5:$C$999,$A$5:$A$999,H$4,$D$5:$D$999,"pas payé"))</f>
        <v>3051.2614999999996</v>
      </c>
      <c r="I7" s="34" t="str">
        <f t="shared" si="3"/>
        <v/>
      </c>
      <c r="J7" s="34" t="str">
        <f t="shared" si="3"/>
        <v/>
      </c>
      <c r="K7" s="34" t="str">
        <f t="shared" si="3"/>
        <v/>
      </c>
      <c r="L7" s="34" t="str">
        <f t="shared" si="3"/>
        <v/>
      </c>
      <c r="M7" s="34" t="str">
        <f t="shared" si="3"/>
        <v/>
      </c>
      <c r="N7" s="34" t="str">
        <f t="shared" si="3"/>
        <v/>
      </c>
      <c r="O7" s="34" t="str">
        <f t="shared" si="3"/>
        <v/>
      </c>
      <c r="P7" s="34" t="str">
        <f t="shared" si="3"/>
        <v/>
      </c>
      <c r="Q7" s="34" t="str">
        <f t="shared" si="3"/>
        <v/>
      </c>
      <c r="R7" s="34" t="str">
        <f t="shared" si="3"/>
        <v/>
      </c>
    </row>
    <row r="8" spans="1:18" x14ac:dyDescent="0.25">
      <c r="A8" s="24">
        <v>1</v>
      </c>
      <c r="B8" s="25" t="s">
        <v>38</v>
      </c>
      <c r="C8" s="26">
        <f>'01'!F8</f>
        <v>798.32</v>
      </c>
      <c r="D8" s="26">
        <f t="shared" ca="1" si="1"/>
        <v>798.32</v>
      </c>
    </row>
    <row r="9" spans="1:18" x14ac:dyDescent="0.25">
      <c r="A9" s="24">
        <v>1</v>
      </c>
      <c r="B9" s="25" t="s">
        <v>39</v>
      </c>
      <c r="C9" s="26">
        <f>'01'!F9</f>
        <v>580.67150000000004</v>
      </c>
      <c r="D9" s="26" t="str">
        <f t="shared" ca="1" si="1"/>
        <v>pas payé</v>
      </c>
    </row>
    <row r="10" spans="1:18" ht="15.75" thickBot="1" x14ac:dyDescent="0.3">
      <c r="A10" s="24">
        <v>1</v>
      </c>
      <c r="B10" s="25" t="s">
        <v>40</v>
      </c>
      <c r="C10" s="26">
        <f>'01'!F10</f>
        <v>317.64999999999998</v>
      </c>
      <c r="D10" s="26">
        <f t="shared" ca="1" si="1"/>
        <v>317.64999999999998</v>
      </c>
    </row>
    <row r="11" spans="1:18" ht="15.75" thickBot="1" x14ac:dyDescent="0.3">
      <c r="A11" s="24">
        <v>1</v>
      </c>
      <c r="B11" s="25" t="s">
        <v>41</v>
      </c>
      <c r="C11" s="26">
        <f>'01'!F11</f>
        <v>647.05999999999995</v>
      </c>
      <c r="D11" s="26" t="str">
        <f t="shared" ca="1" si="1"/>
        <v>pas payé</v>
      </c>
      <c r="F11" s="34" t="s">
        <v>59</v>
      </c>
      <c r="G11" s="35">
        <f>SUM(G5:R5)</f>
        <v>18296.643</v>
      </c>
    </row>
    <row r="12" spans="1:18" ht="15.75" thickBot="1" x14ac:dyDescent="0.3">
      <c r="A12" s="24">
        <v>1</v>
      </c>
      <c r="B12" s="25" t="s">
        <v>42</v>
      </c>
      <c r="C12" s="26">
        <f>'01'!F12</f>
        <v>40.340000000000003</v>
      </c>
      <c r="D12" s="26" t="str">
        <f t="shared" ca="1" si="1"/>
        <v>pas payé</v>
      </c>
      <c r="F12" s="34" t="s">
        <v>60</v>
      </c>
      <c r="G12" s="35">
        <f ca="1">SUM(G6:R6)</f>
        <v>12868.91</v>
      </c>
    </row>
    <row r="13" spans="1:18" ht="15.75" thickBot="1" x14ac:dyDescent="0.3">
      <c r="A13" s="24">
        <v>1</v>
      </c>
      <c r="B13" s="25" t="s">
        <v>43</v>
      </c>
      <c r="C13" s="26">
        <f>'01'!F13</f>
        <v>159.66</v>
      </c>
      <c r="D13" s="26">
        <f t="shared" ca="1" si="1"/>
        <v>159.66</v>
      </c>
      <c r="F13" s="34" t="s">
        <v>61</v>
      </c>
      <c r="G13" s="35">
        <f ca="1">SUM(G7:R7)</f>
        <v>5427.7329999999993</v>
      </c>
    </row>
    <row r="14" spans="1:18" x14ac:dyDescent="0.25">
      <c r="A14" s="24">
        <v>1</v>
      </c>
      <c r="B14" s="25" t="s">
        <v>44</v>
      </c>
      <c r="C14" s="26">
        <f>'01'!F14</f>
        <v>268.91000000000003</v>
      </c>
      <c r="D14" s="26">
        <f t="shared" ca="1" si="1"/>
        <v>268.91000000000003</v>
      </c>
    </row>
    <row r="15" spans="1:18" x14ac:dyDescent="0.25">
      <c r="A15" s="24">
        <v>1</v>
      </c>
      <c r="B15" s="25" t="s">
        <v>45</v>
      </c>
      <c r="C15" s="26">
        <f>'01'!F15</f>
        <v>201.68</v>
      </c>
      <c r="D15" s="26">
        <f t="shared" ca="1" si="1"/>
        <v>201.68</v>
      </c>
    </row>
    <row r="16" spans="1:18" x14ac:dyDescent="0.25">
      <c r="A16" s="24">
        <v>1</v>
      </c>
      <c r="B16" s="25" t="s">
        <v>46</v>
      </c>
      <c r="C16" s="26">
        <f>'01'!F16</f>
        <v>882.35</v>
      </c>
      <c r="D16" s="26">
        <f t="shared" ca="1" si="1"/>
        <v>882.35</v>
      </c>
    </row>
    <row r="17" spans="1:4" x14ac:dyDescent="0.25">
      <c r="A17" s="24">
        <v>1</v>
      </c>
      <c r="B17" s="25" t="s">
        <v>47</v>
      </c>
      <c r="C17" s="26">
        <f>'01'!F17</f>
        <v>983.19</v>
      </c>
      <c r="D17" s="26" t="str">
        <f t="shared" ca="1" si="1"/>
        <v>pas payé</v>
      </c>
    </row>
    <row r="18" spans="1:4" x14ac:dyDescent="0.25">
      <c r="A18" s="24">
        <v>1</v>
      </c>
      <c r="B18" s="25" t="s">
        <v>48</v>
      </c>
      <c r="C18" s="26">
        <f>'01'!F18</f>
        <v>159.66</v>
      </c>
      <c r="D18" s="26">
        <f t="shared" ca="1" si="1"/>
        <v>159.66</v>
      </c>
    </row>
    <row r="19" spans="1:4" x14ac:dyDescent="0.25">
      <c r="A19" s="24">
        <v>1</v>
      </c>
      <c r="B19" s="25" t="s">
        <v>49</v>
      </c>
      <c r="C19" s="26">
        <f>'01'!F19</f>
        <v>605.04</v>
      </c>
      <c r="D19" s="26">
        <f t="shared" ca="1" si="1"/>
        <v>605.04</v>
      </c>
    </row>
    <row r="20" spans="1:4" x14ac:dyDescent="0.25">
      <c r="A20" s="24">
        <v>1</v>
      </c>
      <c r="B20" s="25" t="s">
        <v>50</v>
      </c>
      <c r="C20" s="26">
        <f>'01'!F20</f>
        <v>16.809999999999999</v>
      </c>
      <c r="D20" s="26" t="str">
        <f t="shared" ca="1" si="1"/>
        <v>pas payé</v>
      </c>
    </row>
    <row r="21" spans="1:4" x14ac:dyDescent="0.25">
      <c r="A21" s="24">
        <v>1</v>
      </c>
      <c r="B21" s="25" t="s">
        <v>51</v>
      </c>
      <c r="C21" s="26">
        <f>'01'!F21</f>
        <v>108.4</v>
      </c>
      <c r="D21" s="26" t="str">
        <f t="shared" ca="1" si="1"/>
        <v>pas payé</v>
      </c>
    </row>
    <row r="22" spans="1:4" x14ac:dyDescent="0.25">
      <c r="A22" s="24">
        <v>1</v>
      </c>
      <c r="B22" s="25" t="s">
        <v>52</v>
      </c>
      <c r="C22" s="26">
        <f>'01'!F22</f>
        <v>521.01</v>
      </c>
      <c r="D22" s="26">
        <f t="shared" ca="1" si="1"/>
        <v>521.01</v>
      </c>
    </row>
    <row r="23" spans="1:4" x14ac:dyDescent="0.25">
      <c r="A23" s="24">
        <v>1</v>
      </c>
      <c r="B23" s="25" t="s">
        <v>53</v>
      </c>
      <c r="C23" s="26">
        <f>'01'!F23</f>
        <v>268.91000000000003</v>
      </c>
      <c r="D23" s="26">
        <f t="shared" ca="1" si="1"/>
        <v>268.91000000000003</v>
      </c>
    </row>
    <row r="24" spans="1:4" ht="15.75" thickBot="1" x14ac:dyDescent="0.3">
      <c r="A24" s="31">
        <v>1</v>
      </c>
      <c r="B24" s="32" t="s">
        <v>54</v>
      </c>
      <c r="C24" s="33">
        <f>'01'!F24</f>
        <v>567.23</v>
      </c>
      <c r="D24" s="33">
        <f t="shared" ca="1" si="1"/>
        <v>567.23</v>
      </c>
    </row>
    <row r="25" spans="1:4" x14ac:dyDescent="0.25">
      <c r="A25" s="28">
        <v>2</v>
      </c>
      <c r="B25" s="29" t="s">
        <v>15</v>
      </c>
      <c r="C25" s="30">
        <f>'02'!F5</f>
        <v>983.19</v>
      </c>
      <c r="D25" s="30">
        <f t="shared" ca="1" si="1"/>
        <v>983.19</v>
      </c>
    </row>
    <row r="26" spans="1:4" x14ac:dyDescent="0.25">
      <c r="A26" s="24">
        <v>2</v>
      </c>
      <c r="B26" s="25" t="s">
        <v>16</v>
      </c>
      <c r="C26" s="26">
        <f>'02'!F6</f>
        <v>882.35</v>
      </c>
      <c r="D26" s="26" t="str">
        <f t="shared" ca="1" si="1"/>
        <v>pas payé</v>
      </c>
    </row>
    <row r="27" spans="1:4" x14ac:dyDescent="0.25">
      <c r="A27" s="24">
        <v>2</v>
      </c>
      <c r="B27" s="25" t="s">
        <v>17</v>
      </c>
      <c r="C27" s="26">
        <f>'02'!F7</f>
        <v>848.74</v>
      </c>
      <c r="D27" s="26" t="str">
        <f t="shared" ca="1" si="1"/>
        <v>pas payé</v>
      </c>
    </row>
    <row r="28" spans="1:4" x14ac:dyDescent="0.25">
      <c r="A28" s="24">
        <v>2</v>
      </c>
      <c r="B28" s="25" t="s">
        <v>18</v>
      </c>
      <c r="C28" s="26">
        <f>'02'!F8</f>
        <v>840.34</v>
      </c>
      <c r="D28" s="26">
        <f t="shared" ca="1" si="1"/>
        <v>840.34</v>
      </c>
    </row>
    <row r="29" spans="1:4" x14ac:dyDescent="0.25">
      <c r="A29" s="24">
        <v>2</v>
      </c>
      <c r="B29" s="25" t="s">
        <v>19</v>
      </c>
      <c r="C29" s="26">
        <f>'02'!F9</f>
        <v>798.32</v>
      </c>
      <c r="D29" s="26">
        <f t="shared" ca="1" si="1"/>
        <v>798.32</v>
      </c>
    </row>
    <row r="30" spans="1:4" x14ac:dyDescent="0.25">
      <c r="A30" s="24">
        <v>2</v>
      </c>
      <c r="B30" s="25" t="s">
        <v>20</v>
      </c>
      <c r="C30" s="26">
        <f>'02'!F10</f>
        <v>647.05999999999995</v>
      </c>
      <c r="D30" s="26">
        <f t="shared" ca="1" si="1"/>
        <v>647.05999999999995</v>
      </c>
    </row>
    <row r="31" spans="1:4" x14ac:dyDescent="0.25">
      <c r="A31" s="24">
        <v>2</v>
      </c>
      <c r="B31" s="25" t="s">
        <v>21</v>
      </c>
      <c r="C31" s="26">
        <f>'02'!F11</f>
        <v>605.04</v>
      </c>
      <c r="D31" s="26">
        <f t="shared" ca="1" si="1"/>
        <v>605.04</v>
      </c>
    </row>
    <row r="32" spans="1:4" x14ac:dyDescent="0.25">
      <c r="A32" s="24">
        <v>2</v>
      </c>
      <c r="B32" s="25" t="s">
        <v>22</v>
      </c>
      <c r="C32" s="26">
        <f>'02'!F12</f>
        <v>580.67150000000004</v>
      </c>
      <c r="D32" s="26" t="str">
        <f t="shared" ca="1" si="1"/>
        <v>pas payé</v>
      </c>
    </row>
    <row r="33" spans="1:4" x14ac:dyDescent="0.25">
      <c r="A33" s="24">
        <v>2</v>
      </c>
      <c r="B33" s="25" t="s">
        <v>23</v>
      </c>
      <c r="C33" s="26">
        <f>'02'!F13</f>
        <v>567.23</v>
      </c>
      <c r="D33" s="26">
        <f t="shared" ca="1" si="1"/>
        <v>567.23</v>
      </c>
    </row>
    <row r="34" spans="1:4" x14ac:dyDescent="0.25">
      <c r="A34" s="24">
        <v>2</v>
      </c>
      <c r="B34" s="25" t="s">
        <v>24</v>
      </c>
      <c r="C34" s="26">
        <f>'02'!F14</f>
        <v>521.01</v>
      </c>
      <c r="D34" s="26">
        <f t="shared" ca="1" si="1"/>
        <v>521.01</v>
      </c>
    </row>
    <row r="35" spans="1:4" x14ac:dyDescent="0.25">
      <c r="A35" s="24">
        <v>2</v>
      </c>
      <c r="B35" s="25" t="s">
        <v>25</v>
      </c>
      <c r="C35" s="26">
        <f>'02'!F15</f>
        <v>453.78</v>
      </c>
      <c r="D35" s="26">
        <f t="shared" ca="1" si="1"/>
        <v>453.78</v>
      </c>
    </row>
    <row r="36" spans="1:4" x14ac:dyDescent="0.25">
      <c r="A36" s="24">
        <v>2</v>
      </c>
      <c r="B36" s="25" t="s">
        <v>26</v>
      </c>
      <c r="C36" s="26">
        <f>'02'!F16</f>
        <v>317.64999999999998</v>
      </c>
      <c r="D36" s="26">
        <f t="shared" ca="1" si="1"/>
        <v>317.64999999999998</v>
      </c>
    </row>
    <row r="37" spans="1:4" x14ac:dyDescent="0.25">
      <c r="A37" s="24">
        <v>2</v>
      </c>
      <c r="B37" s="25" t="s">
        <v>27</v>
      </c>
      <c r="C37" s="26">
        <f>'02'!F17</f>
        <v>268.91000000000003</v>
      </c>
      <c r="D37" s="26" t="str">
        <f t="shared" ca="1" si="1"/>
        <v>pas payé</v>
      </c>
    </row>
    <row r="38" spans="1:4" x14ac:dyDescent="0.25">
      <c r="A38" s="24">
        <v>2</v>
      </c>
      <c r="B38" s="25" t="s">
        <v>28</v>
      </c>
      <c r="C38" s="26">
        <f>'02'!F18</f>
        <v>268.91000000000003</v>
      </c>
      <c r="D38" s="26" t="str">
        <f t="shared" ca="1" si="1"/>
        <v>pas payé</v>
      </c>
    </row>
    <row r="39" spans="1:4" x14ac:dyDescent="0.25">
      <c r="A39" s="24">
        <v>2</v>
      </c>
      <c r="B39" s="25" t="s">
        <v>29</v>
      </c>
      <c r="C39" s="26">
        <f>'02'!F19</f>
        <v>268.91000000000003</v>
      </c>
      <c r="D39" s="26">
        <f t="shared" ca="1" si="1"/>
        <v>268.91000000000003</v>
      </c>
    </row>
    <row r="40" spans="1:4" x14ac:dyDescent="0.25">
      <c r="A40" s="24">
        <v>2</v>
      </c>
      <c r="B40" s="25" t="s">
        <v>30</v>
      </c>
      <c r="C40" s="26">
        <f>'02'!F20</f>
        <v>201.68</v>
      </c>
      <c r="D40" s="26" t="str">
        <f t="shared" ca="1" si="1"/>
        <v>pas payé</v>
      </c>
    </row>
    <row r="41" spans="1:4" x14ac:dyDescent="0.25">
      <c r="A41" s="24">
        <v>2</v>
      </c>
      <c r="B41" s="25" t="s">
        <v>31</v>
      </c>
      <c r="C41" s="26">
        <f>'02'!F21</f>
        <v>159.66</v>
      </c>
      <c r="D41" s="26">
        <f t="shared" ca="1" si="1"/>
        <v>159.66</v>
      </c>
    </row>
    <row r="42" spans="1:4" x14ac:dyDescent="0.25">
      <c r="A42" s="24">
        <v>2</v>
      </c>
      <c r="B42" s="25" t="s">
        <v>32</v>
      </c>
      <c r="C42" s="26">
        <f>'02'!F22</f>
        <v>159.66</v>
      </c>
      <c r="D42" s="26">
        <f t="shared" ca="1" si="1"/>
        <v>159.66</v>
      </c>
    </row>
    <row r="43" spans="1:4" x14ac:dyDescent="0.25">
      <c r="A43" s="24">
        <v>2</v>
      </c>
      <c r="B43" s="25" t="s">
        <v>33</v>
      </c>
      <c r="C43" s="26">
        <f>'02'!F23</f>
        <v>116.81</v>
      </c>
      <c r="D43" s="26">
        <f t="shared" ca="1" si="1"/>
        <v>116.81</v>
      </c>
    </row>
    <row r="44" spans="1:4" ht="15.75" thickBot="1" x14ac:dyDescent="0.3">
      <c r="A44" s="31">
        <v>2</v>
      </c>
      <c r="B44" s="32" t="s">
        <v>34</v>
      </c>
      <c r="C44" s="33">
        <f>'02'!F24</f>
        <v>108.4</v>
      </c>
      <c r="D44" s="26">
        <f t="shared" ca="1" si="1"/>
        <v>108.4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dab </cp:lastModifiedBy>
  <dcterms:created xsi:type="dcterms:W3CDTF">2018-05-04T16:33:36Z</dcterms:created>
  <dcterms:modified xsi:type="dcterms:W3CDTF">2018-05-04T18:51:58Z</dcterms:modified>
</cp:coreProperties>
</file>