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02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go/Desktop/CBNA/"/>
    </mc:Choice>
  </mc:AlternateContent>
  <bookViews>
    <workbookView xWindow="0" yWindow="440" windowWidth="28800" windowHeight="16280"/>
  </bookViews>
  <sheets>
    <sheet name="1_Base de données SOURCE" sheetId="2" r:id="rId1"/>
    <sheet name="2_Feuille de SAISIE" sheetId="3" r:id="rId2"/>
    <sheet name="3_Base de données À REMPLIR" sheetId="1" r:id="rId3"/>
  </sheets>
  <externalReferences>
    <externalReference r:id="rId4"/>
    <externalReference r:id="rId5"/>
    <externalReference r:id="rId6"/>
  </externalReferences>
  <definedNames>
    <definedName name="_bModeFinanceur">#REF!</definedName>
    <definedName name="_ListeMois">#REF!</definedName>
    <definedName name="Beg_Bal">#REF!</definedName>
    <definedName name="CoeffRisque">'[1]Cout jour'!$B$3</definedName>
    <definedName name="Data">#REF!</definedName>
    <definedName name="End_Bal">#REF!</definedName>
    <definedName name="Extra_Pay">#REF!</definedName>
    <definedName name="Full_Print">#REF!</definedName>
    <definedName name="Header_Row">ROW(#REF!)</definedName>
    <definedName name="Int">#REF!</definedName>
    <definedName name="Interest_Rate">#REF!</definedName>
    <definedName name="JoursAn">#REF!</definedName>
    <definedName name="Last_Row">IF(Values_Entered,Header_Row+Number_of_Payments,Header_Row)</definedName>
    <definedName name="ListeFinanceur">#REF!</definedName>
    <definedName name="Loan_Amount">#REF!</definedName>
    <definedName name="Loan_Start">#REF!</definedName>
    <definedName name="Loan_Years">#REF!</definedName>
    <definedName name="Num_Pmt_Per_Year">#REF!</definedName>
    <definedName name="Number_of_Payments">MATCH(0.01,End_Bal,-1)+1</definedName>
    <definedName name="Pay_Date">#REF!</definedName>
    <definedName name="Pay_Num">#REF!</definedName>
    <definedName name="Payment_Date">DATE(YEAR(Loan_Start),MONTH(Loan_Start)+Payment_Number,DAY(Loan_Start))</definedName>
    <definedName name="Princ">#REF!</definedName>
    <definedName name="Print_Area_Reset">OFFSET(Full_Print,0,0,Last_Row)</definedName>
    <definedName name="Sched_Pay">#REF!</definedName>
    <definedName name="Scheduled_Extra_Payments">#REF!</definedName>
    <definedName name="Scheduled_Interest_Rate">#REF!</definedName>
    <definedName name="Scheduled_Monthly_Payment">#REF!</definedName>
    <definedName name="Total_Interest">#REF!</definedName>
    <definedName name="Total_Pay">#REF!</definedName>
    <definedName name="Total_Payment">Scheduled_Payment+Extra_Payment</definedName>
    <definedName name="ValeurPoint">#REF!</definedName>
    <definedName name="Values_Entered">IF(Loan_Amount*Interest_Rate*Loan_Years*Loan_Start&gt;0,1,0)</definedName>
    <definedName name="Versements_supplémentaires_facultatif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1" l="1"/>
  <c r="B53" i="2"/>
  <c r="C53" i="2"/>
  <c r="D53" i="2"/>
  <c r="B54" i="2"/>
  <c r="C54" i="2"/>
  <c r="D54" i="2"/>
  <c r="B55" i="2"/>
  <c r="C55" i="2"/>
  <c r="D55" i="2"/>
  <c r="B56" i="2"/>
  <c r="C56" i="2"/>
  <c r="D56" i="2"/>
  <c r="B57" i="2"/>
  <c r="C57" i="2"/>
  <c r="D57" i="2"/>
  <c r="B58" i="2"/>
  <c r="C58" i="2"/>
  <c r="D58" i="2"/>
  <c r="B59" i="2"/>
  <c r="C59" i="2"/>
  <c r="D59" i="2"/>
  <c r="B60" i="2"/>
  <c r="C60" i="2"/>
  <c r="D60" i="2"/>
  <c r="B61" i="2"/>
  <c r="C61" i="2"/>
  <c r="D61" i="2"/>
  <c r="B62" i="2"/>
  <c r="C62" i="2"/>
  <c r="D62" i="2"/>
  <c r="B63" i="2"/>
  <c r="C63" i="2"/>
  <c r="D63" i="2"/>
  <c r="B64" i="2"/>
  <c r="C64" i="2"/>
  <c r="D64" i="2"/>
  <c r="B65" i="2"/>
  <c r="C65" i="2"/>
  <c r="D65" i="2"/>
  <c r="B66" i="2"/>
  <c r="C66" i="2"/>
  <c r="D66" i="2"/>
  <c r="B67" i="2"/>
  <c r="C67" i="2"/>
  <c r="D67" i="2"/>
  <c r="B68" i="2"/>
  <c r="C68" i="2"/>
  <c r="D68" i="2"/>
  <c r="B69" i="2"/>
  <c r="C69" i="2"/>
  <c r="D69" i="2"/>
  <c r="B70" i="2"/>
  <c r="C70" i="2"/>
  <c r="D70" i="2"/>
  <c r="B71" i="2"/>
  <c r="C71" i="2"/>
  <c r="D71" i="2"/>
  <c r="O5" i="3" l="1"/>
  <c r="N5" i="3"/>
  <c r="M5" i="3"/>
  <c r="L5" i="3"/>
  <c r="K5" i="3"/>
  <c r="J5" i="3"/>
  <c r="G2" i="3" l="1"/>
  <c r="E2" i="3"/>
  <c r="B3" i="1" l="1"/>
  <c r="F15" i="1"/>
  <c r="D2" i="2"/>
  <c r="C2" i="2"/>
  <c r="B2" i="2"/>
  <c r="B17" i="1" l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C16" i="1" l="1"/>
  <c r="F16" i="1"/>
  <c r="C19" i="1"/>
  <c r="F19" i="1" s="1"/>
  <c r="C40" i="1"/>
  <c r="F40" i="1" s="1"/>
  <c r="C36" i="1"/>
  <c r="F36" i="1" s="1"/>
  <c r="C32" i="1"/>
  <c r="F32" i="1" s="1"/>
  <c r="C28" i="1"/>
  <c r="F28" i="1" s="1"/>
  <c r="C24" i="1"/>
  <c r="F24" i="1" s="1"/>
  <c r="C20" i="1"/>
  <c r="F20" i="1" s="1"/>
  <c r="C39" i="1"/>
  <c r="F39" i="1" s="1"/>
  <c r="C35" i="1"/>
  <c r="F35" i="1" s="1"/>
  <c r="C31" i="1"/>
  <c r="F31" i="1" s="1"/>
  <c r="C27" i="1"/>
  <c r="F27" i="1" s="1"/>
  <c r="C23" i="1"/>
  <c r="F23" i="1" s="1"/>
  <c r="C38" i="1"/>
  <c r="F38" i="1" s="1"/>
  <c r="C34" i="1"/>
  <c r="F34" i="1" s="1"/>
  <c r="C30" i="1"/>
  <c r="F30" i="1" s="1"/>
  <c r="C26" i="1"/>
  <c r="F26" i="1" s="1"/>
  <c r="C22" i="1"/>
  <c r="F22" i="1" s="1"/>
  <c r="C18" i="1"/>
  <c r="F18" i="1" s="1"/>
  <c r="C37" i="1"/>
  <c r="F37" i="1" s="1"/>
  <c r="C33" i="1"/>
  <c r="F33" i="1" s="1"/>
  <c r="C29" i="1"/>
  <c r="F29" i="1" s="1"/>
  <c r="C25" i="1"/>
  <c r="F25" i="1" s="1"/>
  <c r="C21" i="1"/>
  <c r="F21" i="1" s="1"/>
  <c r="C17" i="1"/>
  <c r="F17" i="1" s="1"/>
</calcChain>
</file>

<file path=xl/sharedStrings.xml><?xml version="1.0" encoding="utf-8"?>
<sst xmlns="http://schemas.openxmlformats.org/spreadsheetml/2006/main" count="117" uniqueCount="59">
  <si>
    <t>L</t>
  </si>
  <si>
    <t>M</t>
  </si>
  <si>
    <t>J</t>
  </si>
  <si>
    <t>V</t>
  </si>
  <si>
    <t>Matin</t>
  </si>
  <si>
    <t>Après-mide</t>
  </si>
  <si>
    <t>Lieu</t>
  </si>
  <si>
    <t>TOTAL</t>
  </si>
  <si>
    <t>LIEU</t>
  </si>
  <si>
    <t>NOM</t>
  </si>
  <si>
    <t>Prénom</t>
  </si>
  <si>
    <t>Après-midi</t>
  </si>
  <si>
    <t>%</t>
  </si>
  <si>
    <t>JOUR/AN</t>
  </si>
  <si>
    <t>Actualiser les RECHERCHEV si données dans la zone grise</t>
  </si>
  <si>
    <t>Semaine n°</t>
  </si>
  <si>
    <t>Du</t>
  </si>
  <si>
    <t>au</t>
  </si>
  <si>
    <t>Lundi</t>
  </si>
  <si>
    <t>Mardi</t>
  </si>
  <si>
    <t>Mercredi</t>
  </si>
  <si>
    <t>Jeudi</t>
  </si>
  <si>
    <t>Vendredi</t>
  </si>
  <si>
    <t>Samedi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</si>
  <si>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</si>
  <si>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</si>
  <si>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</si>
  <si>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</si>
  <si>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</si>
  <si>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</si>
  <si>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</si>
  <si>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</si>
  <si>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</si>
  <si>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</si>
  <si>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N</t>
  </si>
  <si>
    <t>O</t>
  </si>
  <si>
    <t>P</t>
  </si>
  <si>
    <t>Q</t>
  </si>
  <si>
    <t>R</t>
  </si>
  <si>
    <t>S</t>
  </si>
  <si>
    <t>T</t>
  </si>
  <si>
    <t>U</t>
  </si>
  <si>
    <t>W</t>
  </si>
  <si>
    <t>X</t>
  </si>
  <si>
    <t>Y</t>
  </si>
  <si>
    <t>Z</t>
  </si>
  <si>
    <t>Semaine 1</t>
  </si>
  <si>
    <t>Semaine 2</t>
  </si>
  <si>
    <t>Semaine 3</t>
  </si>
  <si>
    <t>Semaine 4</t>
  </si>
  <si>
    <t>Les horaires sont importantes pour le suivi RH mais le suivi des lieux est calculé en jour</t>
  </si>
  <si>
    <t>Le tableau en gris sera masqué je l'utilise pour les RechercheV</t>
  </si>
  <si>
    <t>etc….</t>
  </si>
  <si>
    <t>Ont choisi l'employé en A3 puis les heures de chaque semaines se remplissent dans les tableaux (53 tableaux pour 53 semaines cette année)</t>
  </si>
  <si>
    <t xml:space="preserve">Le 1er tableau jaune se remplit automatiquement en detectant le nombre de fois que chaque lieu apparaît dans les planning des 53 semaines </t>
  </si>
  <si>
    <t xml:space="preserve">Puis le 2ème tableau jaune fais un ratio par rapport au nombre de jour travaillé par an (donnée venant de la base SOURCE) </t>
  </si>
  <si>
    <t>Ainsi le ratio pourra etre reporté sur le budget prévisionnel pour estimer les couts salariaux sur chaque lieu</t>
  </si>
  <si>
    <t>NOM / Prénom / Nombre de jours en relation avec un autre tableau mais j'ai changé les données pour des questions de confidentialité</t>
  </si>
  <si>
    <t>Ont choisi la semaine concernée en C2 puis les heures en détails et le lieu de travail de chaque jour sont saisis ici dans les cases oranges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</si>
</sst>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&quot;€&quot;_-;\-* #,##0.00\ &quot;€&quot;_-;_-* &quot;-&quot;??\ &quot;€&quot;_-;_-@_-"/>
  </numFmts>
  <fonts count="10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color theme="4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164" fontId="4" fillId="0" borderId="0" applyFont="0" applyFill="0" applyBorder="0" applyAlignment="0" applyProtection="0"/>
  </cellStyleXfs>
  <cellXfs count="45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Font="1" applyBorder="1"/>
    <xf numFmtId="0" fontId="0" fillId="0" borderId="3" xfId="0" applyFont="1" applyBorder="1"/>
    <xf numFmtId="0" fontId="3" fillId="2" borderId="1" xfId="1" applyFont="1" applyFill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5" fillId="0" borderId="0" xfId="0" applyFont="1"/>
    <xf numFmtId="2" fontId="0" fillId="0" borderId="0" xfId="0" applyNumberFormat="1"/>
    <xf numFmtId="1" fontId="0" fillId="0" borderId="0" xfId="0" applyNumberFormat="1"/>
    <xf numFmtId="0" fontId="6" fillId="0" borderId="0" xfId="0" applyFont="1"/>
    <xf numFmtId="0" fontId="0" fillId="0" borderId="6" xfId="0" applyBorder="1"/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right"/>
    </xf>
    <xf numFmtId="14" fontId="0" fillId="0" borderId="8" xfId="0" applyNumberFormat="1" applyBorder="1"/>
    <xf numFmtId="0" fontId="0" fillId="0" borderId="8" xfId="0" applyBorder="1" applyAlignment="1">
      <alignment horizontal="center"/>
    </xf>
    <xf numFmtId="14" fontId="0" fillId="0" borderId="7" xfId="0" applyNumberFormat="1" applyBorder="1"/>
    <xf numFmtId="0" fontId="0" fillId="3" borderId="1" xfId="0" applyFill="1" applyBorder="1"/>
    <xf numFmtId="14" fontId="0" fillId="3" borderId="2" xfId="0" applyNumberFormat="1" applyFill="1" applyBorder="1"/>
    <xf numFmtId="14" fontId="0" fillId="3" borderId="3" xfId="0" applyNumberFormat="1" applyFill="1" applyBorder="1"/>
    <xf numFmtId="14" fontId="0" fillId="3" borderId="11" xfId="0" applyNumberFormat="1" applyFill="1" applyBorder="1"/>
    <xf numFmtId="14" fontId="0" fillId="3" borderId="9" xfId="0" applyNumberFormat="1" applyFill="1" applyBorder="1"/>
    <xf numFmtId="14" fontId="0" fillId="3" borderId="10" xfId="0" applyNumberFormat="1" applyFill="1" applyBorder="1"/>
    <xf numFmtId="14" fontId="0" fillId="3" borderId="0" xfId="0" applyNumberFormat="1" applyFill="1" applyBorder="1"/>
    <xf numFmtId="14" fontId="0" fillId="3" borderId="4" xfId="0" applyNumberFormat="1" applyFill="1" applyBorder="1"/>
    <xf numFmtId="14" fontId="0" fillId="3" borderId="5" xfId="0" applyNumberFormat="1" applyFill="1" applyBorder="1"/>
    <xf numFmtId="14" fontId="0" fillId="3" borderId="12" xfId="0" applyNumberFormat="1" applyFill="1" applyBorder="1"/>
    <xf numFmtId="14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2" fontId="0" fillId="4" borderId="0" xfId="0" applyNumberFormat="1" applyFill="1"/>
    <xf numFmtId="1" fontId="0" fillId="4" borderId="0" xfId="0" applyNumberFormat="1" applyFill="1"/>
    <xf numFmtId="0" fontId="0" fillId="0" borderId="0" xfId="0" applyNumberFormat="1"/>
    <xf numFmtId="49" fontId="0" fillId="0" borderId="0" xfId="0" applyNumberFormat="1"/>
    <xf numFmtId="0" fontId="7" fillId="0" borderId="0" xfId="0" applyFont="1"/>
    <xf numFmtId="0" fontId="8" fillId="0" borderId="0" xfId="0" applyFont="1"/>
    <xf numFmtId="0" fontId="0" fillId="0" borderId="0" xfId="0" applyBorder="1"/>
    <xf numFmtId="0" fontId="0" fillId="5" borderId="1" xfId="0" applyFill="1" applyBorder="1"/>
    <xf numFmtId="0" fontId="9" fillId="0" borderId="0" xfId="0" applyFont="1"/>
    <xf numFmtId="0" fontId="1" fillId="0" borderId="0" xfId="0" applyFont="1" applyBorder="1" applyAlignment="1"/>
    <xf numFmtId="0" fontId="1" fillId="0" borderId="0" xfId="0" applyFont="1" applyBorder="1" applyAlignment="1">
      <alignment horizontal="center" vertical="center"/>
    </xf>
  </cellXfs>
  <cellStyles count="4">
    <cellStyle name="Monétaire 2" xfId="3"/>
    <cellStyle name="Normal" xfId="0" builtinId="0"/>
    <cellStyle name="Normal 2" xfId="2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P/MODELE%20BUDGET%20ANNUEL%20ET%20COUT%20JOUR%20CB%20AQ%202018_v1.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ODELE%20BUDGET%20ANNUEL%20ET%20COUT%20JOUR%20CB%20AQ%202018_v1.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MODELE%20BUDGET%20ANNUEL%20ET%20COUT%20JOUR%20CB%20AQ%202018_1.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CJ"/>
      <sheetName val="Masse Salariale"/>
      <sheetName val="Aides aux postes"/>
      <sheetName val="Répartition temps salariés"/>
      <sheetName val="Répartition MS"/>
      <sheetName val="Salariés en insertion"/>
      <sheetName val="Structure"/>
      <sheetName val="BP projet"/>
      <sheetName val="CERFA 2018"/>
      <sheetName val="Cout jour"/>
      <sheetName val="Calcul CJ_Bis"/>
      <sheetName val="Historique tx de charges"/>
      <sheetName val="Taux de charge moye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3">
          <cell r="B3">
            <v>1</v>
          </cell>
        </row>
      </sheetData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CJ"/>
      <sheetName val="Masse Salariale"/>
      <sheetName val="Aides aux postes"/>
      <sheetName val="Répartition temps salariés"/>
      <sheetName val="Répartition MS"/>
      <sheetName val="Salariés en insertion"/>
      <sheetName val="Structure"/>
      <sheetName val="BP projet"/>
      <sheetName val="CERFA 2018"/>
      <sheetName val="Cout jour"/>
      <sheetName val="Calcul CJ_Bis"/>
      <sheetName val="Historique tx de charges"/>
      <sheetName val="Taux de charge moyen"/>
    </sheetNames>
    <sheetDataSet>
      <sheetData sheetId="0" refreshError="1"/>
      <sheetData sheetId="1" refreshError="1">
        <row r="7">
          <cell r="A7" t="str">
            <v xml:space="preserve">Nom </v>
          </cell>
          <cell r="B7" t="str">
            <v xml:space="preserve">Prénom </v>
          </cell>
          <cell r="X7" t="str">
            <v>Nombre de jours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CJ"/>
      <sheetName val="Masse Salariale"/>
      <sheetName val="Aides aux postes"/>
      <sheetName val="Répartition temps salariés"/>
      <sheetName val="Répartition MS"/>
      <sheetName val="Salariés en insertion"/>
      <sheetName val="Structure"/>
      <sheetName val="BP projet"/>
      <sheetName val="CERFA 2018"/>
      <sheetName val="Cout jour"/>
      <sheetName val="Calcul CJ_Bis"/>
      <sheetName val="Historique tx de charges"/>
      <sheetName val="Taux de charge moyen"/>
    </sheetNames>
    <sheetDataSet>
      <sheetData sheetId="0"/>
      <sheetData sheetId="1">
        <row r="8">
          <cell r="A8" t="str">
            <v>BABOULENE</v>
          </cell>
        </row>
        <row r="58">
          <cell r="A58"/>
          <cell r="B58"/>
          <cell r="X58"/>
        </row>
        <row r="59">
          <cell r="A59"/>
          <cell r="B59"/>
          <cell r="X59"/>
        </row>
        <row r="60">
          <cell r="A60"/>
          <cell r="B60"/>
          <cell r="X60"/>
        </row>
        <row r="61">
          <cell r="A61"/>
          <cell r="B61"/>
          <cell r="X61"/>
        </row>
        <row r="62">
          <cell r="A62"/>
          <cell r="B62"/>
          <cell r="X62"/>
        </row>
        <row r="63">
          <cell r="A63"/>
          <cell r="B63"/>
          <cell r="X63"/>
        </row>
        <row r="64">
          <cell r="A64"/>
          <cell r="B64"/>
          <cell r="X64"/>
        </row>
        <row r="65">
          <cell r="A65"/>
          <cell r="B65"/>
          <cell r="X65"/>
        </row>
        <row r="66">
          <cell r="A66"/>
          <cell r="B66"/>
          <cell r="X66"/>
        </row>
        <row r="67">
          <cell r="A67"/>
          <cell r="B67"/>
          <cell r="X67"/>
        </row>
        <row r="68">
          <cell r="A68"/>
          <cell r="B68"/>
          <cell r="X68"/>
        </row>
        <row r="69">
          <cell r="A69"/>
          <cell r="B69"/>
          <cell r="X69"/>
        </row>
        <row r="70">
          <cell r="A70"/>
          <cell r="B70"/>
          <cell r="X70"/>
        </row>
        <row r="71">
          <cell r="A71"/>
          <cell r="B71"/>
          <cell r="X71"/>
        </row>
        <row r="72">
          <cell r="A72"/>
          <cell r="B72"/>
          <cell r="X72"/>
        </row>
        <row r="73">
          <cell r="A73"/>
          <cell r="B73"/>
          <cell r="X73"/>
        </row>
        <row r="74">
          <cell r="A74"/>
          <cell r="B74"/>
          <cell r="X74"/>
        </row>
        <row r="75">
          <cell r="A75"/>
          <cell r="B75"/>
          <cell r="X75"/>
        </row>
        <row r="76">
          <cell r="A76"/>
          <cell r="B76"/>
          <cell r="X76"/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71"/>
  <sheetViews>
    <sheetView tabSelected="1" workbookViewId="0">
      <selection activeCell="G8" sqref="G8"/>
    </sheetView>
  </sheetViews>
  <sheetFormatPr baseColWidth="10" defaultRowHeight="16"/>
  <cols>
    <col min="2" max="2" width="13.83203125" bestFit="1" customWidth="1"/>
    <col min="3" max="3" width="12.1640625" bestFit="1" customWidth="1"/>
    <col min="4" max="4" width="14.83203125" bestFit="1" customWidth="1"/>
  </cols>
  <sheetData>
    <row r="2" spans="2:6">
      <c r="B2" s="13" t="str">
        <f>'[2]Masse Salariale'!A7</f>
        <v xml:space="preserve">Nom </v>
      </c>
      <c r="C2" s="13" t="str">
        <f>'[2]Masse Salariale'!B7</f>
        <v xml:space="preserve">Prénom </v>
      </c>
      <c r="D2" s="14" t="str">
        <f>'[2]Masse Salariale'!X7</f>
        <v>Nombre de jours</v>
      </c>
    </row>
    <row r="3" spans="2:6">
      <c r="B3" s="37" t="s">
        <v>24</v>
      </c>
      <c r="C3" s="37" t="s">
        <v>24</v>
      </c>
      <c r="D3" s="14">
        <v>200</v>
      </c>
      <c r="F3" s="42" t="s">
        <v>57</v>
      </c>
    </row>
    <row r="4" spans="2:6">
      <c r="B4" s="37" t="s">
        <v>25</v>
      </c>
      <c r="C4" s="37" t="s">
        <v>25</v>
      </c>
      <c r="D4" s="14">
        <v>200</v>
      </c>
    </row>
    <row r="5" spans="2:6">
      <c r="B5" s="37" t="s">
        <v>26</v>
      </c>
      <c r="C5" s="37" t="s">
        <v>26</v>
      </c>
      <c r="D5" s="14">
        <v>200</v>
      </c>
    </row>
    <row r="6" spans="2:6">
      <c r="B6" s="37" t="s">
        <v>27</v>
      </c>
      <c r="C6" s="37" t="s">
        <v>27</v>
      </c>
      <c r="D6" s="14">
        <v>182</v>
      </c>
    </row>
    <row r="7" spans="2:6">
      <c r="B7" s="37" t="s">
        <v>28</v>
      </c>
      <c r="C7" s="37" t="s">
        <v>28</v>
      </c>
      <c r="D7" s="14">
        <v>83</v>
      </c>
    </row>
    <row r="8" spans="2:6">
      <c r="B8" s="37" t="s">
        <v>29</v>
      </c>
      <c r="C8" s="37" t="s">
        <v>29</v>
      </c>
      <c r="D8" s="14">
        <v>148</v>
      </c>
    </row>
    <row r="9" spans="2:6">
      <c r="B9" s="37" t="s">
        <v>30</v>
      </c>
      <c r="C9" s="37" t="s">
        <v>30</v>
      </c>
      <c r="D9" s="14">
        <v>92</v>
      </c>
    </row>
    <row r="10" spans="2:6">
      <c r="B10" s="37" t="s">
        <v>31</v>
      </c>
      <c r="C10" s="37" t="s">
        <v>31</v>
      </c>
      <c r="D10" s="14">
        <v>200</v>
      </c>
    </row>
    <row r="11" spans="2:6">
      <c r="B11" s="36" t="s">
        <v>32</v>
      </c>
      <c r="C11" s="36" t="s">
        <v>32</v>
      </c>
      <c r="D11" s="14">
        <v>200</v>
      </c>
    </row>
    <row r="12" spans="2:6">
      <c r="B12" s="36" t="s">
        <v>2</v>
      </c>
      <c r="C12" s="36" t="s">
        <v>2</v>
      </c>
      <c r="D12" s="14">
        <v>200</v>
      </c>
    </row>
    <row r="13" spans="2:6">
      <c r="B13" s="36" t="s">
        <v>33</v>
      </c>
      <c r="C13" s="36" t="s">
        <v>33</v>
      </c>
      <c r="D13" s="14">
        <v>200</v>
      </c>
    </row>
    <row r="14" spans="2:6">
      <c r="B14" s="36" t="s">
        <v>0</v>
      </c>
      <c r="C14" s="36" t="s">
        <v>0</v>
      </c>
      <c r="D14" s="14">
        <v>200</v>
      </c>
    </row>
    <row r="15" spans="2:6">
      <c r="B15" s="36" t="s">
        <v>1</v>
      </c>
      <c r="C15" s="36" t="s">
        <v>1</v>
      </c>
      <c r="D15" s="14">
        <v>200</v>
      </c>
    </row>
    <row r="16" spans="2:6">
      <c r="B16" s="36" t="s">
        <v>34</v>
      </c>
      <c r="C16" s="36" t="s">
        <v>34</v>
      </c>
      <c r="D16" s="14">
        <v>200</v>
      </c>
    </row>
    <row r="17" spans="2:4">
      <c r="B17" s="36" t="s">
        <v>35</v>
      </c>
      <c r="C17" s="36" t="s">
        <v>35</v>
      </c>
      <c r="D17" s="14">
        <v>172</v>
      </c>
    </row>
    <row r="18" spans="2:4">
      <c r="B18" s="36" t="s">
        <v>36</v>
      </c>
      <c r="C18" s="36" t="s">
        <v>36</v>
      </c>
      <c r="D18" s="14">
        <v>200</v>
      </c>
    </row>
    <row r="19" spans="2:4">
      <c r="B19" s="36" t="s">
        <v>37</v>
      </c>
      <c r="C19" s="36" t="s">
        <v>37</v>
      </c>
      <c r="D19" s="14">
        <v>200</v>
      </c>
    </row>
    <row r="20" spans="2:4">
      <c r="B20" s="36" t="s">
        <v>38</v>
      </c>
      <c r="C20" s="36" t="s">
        <v>38</v>
      </c>
      <c r="D20" s="14">
        <v>148</v>
      </c>
    </row>
    <row r="21" spans="2:4">
      <c r="B21" s="36" t="s">
        <v>39</v>
      </c>
      <c r="C21" s="36" t="s">
        <v>39</v>
      </c>
      <c r="D21" s="14">
        <v>172</v>
      </c>
    </row>
    <row r="22" spans="2:4">
      <c r="B22" s="36" t="s">
        <v>40</v>
      </c>
      <c r="C22" s="36" t="s">
        <v>40</v>
      </c>
      <c r="D22" s="14">
        <v>200</v>
      </c>
    </row>
    <row r="23" spans="2:4">
      <c r="B23" s="36" t="s">
        <v>41</v>
      </c>
      <c r="C23" s="36" t="s">
        <v>41</v>
      </c>
      <c r="D23" s="14">
        <v>200</v>
      </c>
    </row>
    <row r="24" spans="2:4">
      <c r="B24" s="36" t="s">
        <v>3</v>
      </c>
      <c r="C24" s="36" t="s">
        <v>3</v>
      </c>
      <c r="D24" s="14">
        <v>133</v>
      </c>
    </row>
    <row r="25" spans="2:4">
      <c r="B25" s="36" t="s">
        <v>42</v>
      </c>
      <c r="C25" s="36" t="s">
        <v>42</v>
      </c>
      <c r="D25" s="14">
        <v>148</v>
      </c>
    </row>
    <row r="26" spans="2:4">
      <c r="B26" s="36" t="s">
        <v>43</v>
      </c>
      <c r="C26" s="36" t="s">
        <v>43</v>
      </c>
      <c r="D26" s="14">
        <v>200</v>
      </c>
    </row>
    <row r="27" spans="2:4">
      <c r="B27" s="36" t="s">
        <v>44</v>
      </c>
      <c r="C27" s="36" t="s">
        <v>44</v>
      </c>
      <c r="D27" s="14">
        <v>200</v>
      </c>
    </row>
    <row r="28" spans="2:4">
      <c r="B28" s="36" t="s">
        <v>45</v>
      </c>
      <c r="C28" s="36" t="s">
        <v>45</v>
      </c>
      <c r="D28" s="14">
        <v>200</v>
      </c>
    </row>
    <row r="29" spans="2:4">
      <c r="B29" s="34">
        <v>0</v>
      </c>
      <c r="C29" s="34">
        <v>0</v>
      </c>
      <c r="D29" s="34">
        <v>0</v>
      </c>
    </row>
    <row r="30" spans="2:4">
      <c r="B30" s="34">
        <v>0</v>
      </c>
      <c r="C30" s="34">
        <v>0</v>
      </c>
      <c r="D30" s="34">
        <v>0</v>
      </c>
    </row>
    <row r="31" spans="2:4">
      <c r="B31" s="34">
        <v>0</v>
      </c>
      <c r="C31" s="34">
        <v>0</v>
      </c>
      <c r="D31" s="34">
        <v>0</v>
      </c>
    </row>
    <row r="32" spans="2:4">
      <c r="B32" s="34">
        <v>0</v>
      </c>
      <c r="C32" s="34">
        <v>0</v>
      </c>
      <c r="D32" s="34">
        <v>0</v>
      </c>
    </row>
    <row r="33" spans="2:4">
      <c r="B33" s="34">
        <v>0</v>
      </c>
      <c r="C33" s="34">
        <v>0</v>
      </c>
      <c r="D33" s="34">
        <v>0</v>
      </c>
    </row>
    <row r="34" spans="2:4">
      <c r="B34" s="34">
        <v>0</v>
      </c>
      <c r="C34" s="34">
        <v>0</v>
      </c>
      <c r="D34" s="34">
        <v>0</v>
      </c>
    </row>
    <row r="35" spans="2:4">
      <c r="B35" s="34">
        <v>0</v>
      </c>
      <c r="C35" s="34">
        <v>0</v>
      </c>
      <c r="D35" s="34">
        <v>0</v>
      </c>
    </row>
    <row r="36" spans="2:4">
      <c r="B36" s="34">
        <v>0</v>
      </c>
      <c r="C36" s="34">
        <v>0</v>
      </c>
      <c r="D36" s="34">
        <v>0</v>
      </c>
    </row>
    <row r="37" spans="2:4">
      <c r="B37" s="34">
        <v>0</v>
      </c>
      <c r="C37" s="34">
        <v>0</v>
      </c>
      <c r="D37" s="34">
        <v>0</v>
      </c>
    </row>
    <row r="38" spans="2:4">
      <c r="B38" s="34">
        <v>0</v>
      </c>
      <c r="C38" s="34">
        <v>0</v>
      </c>
      <c r="D38" s="34">
        <v>0</v>
      </c>
    </row>
    <row r="39" spans="2:4">
      <c r="B39" s="34">
        <v>0</v>
      </c>
      <c r="C39" s="34">
        <v>0</v>
      </c>
      <c r="D39" s="34">
        <v>0</v>
      </c>
    </row>
    <row r="40" spans="2:4">
      <c r="B40" s="34">
        <v>0</v>
      </c>
      <c r="C40" s="34">
        <v>0</v>
      </c>
      <c r="D40" s="34">
        <v>0</v>
      </c>
    </row>
    <row r="41" spans="2:4">
      <c r="B41" s="34">
        <v>0</v>
      </c>
      <c r="C41" s="34">
        <v>0</v>
      </c>
      <c r="D41" s="34">
        <v>0</v>
      </c>
    </row>
    <row r="42" spans="2:4">
      <c r="B42" s="34">
        <v>0</v>
      </c>
      <c r="C42" s="34">
        <v>0</v>
      </c>
      <c r="D42" s="34">
        <v>0</v>
      </c>
    </row>
    <row r="43" spans="2:4">
      <c r="B43" s="34">
        <v>0</v>
      </c>
      <c r="C43" s="34">
        <v>0</v>
      </c>
      <c r="D43" s="34">
        <v>0</v>
      </c>
    </row>
    <row r="44" spans="2:4">
      <c r="B44" s="34">
        <v>0</v>
      </c>
      <c r="C44" s="34">
        <v>0</v>
      </c>
      <c r="D44" s="34">
        <v>0</v>
      </c>
    </row>
    <row r="45" spans="2:4">
      <c r="B45" s="34">
        <v>0</v>
      </c>
      <c r="C45" s="34">
        <v>0</v>
      </c>
      <c r="D45" s="34">
        <v>0</v>
      </c>
    </row>
    <row r="46" spans="2:4">
      <c r="B46" s="34">
        <v>0</v>
      </c>
      <c r="C46" s="34">
        <v>0</v>
      </c>
      <c r="D46" s="34">
        <v>0</v>
      </c>
    </row>
    <row r="47" spans="2:4">
      <c r="B47" s="34">
        <v>0</v>
      </c>
      <c r="C47" s="34">
        <v>0</v>
      </c>
      <c r="D47" s="34">
        <v>0</v>
      </c>
    </row>
    <row r="48" spans="2:4">
      <c r="B48" s="34">
        <v>0</v>
      </c>
      <c r="C48" s="34">
        <v>0</v>
      </c>
      <c r="D48" s="34">
        <v>0</v>
      </c>
    </row>
    <row r="49" spans="2:5">
      <c r="B49" s="34">
        <v>0</v>
      </c>
      <c r="C49" s="34">
        <v>0</v>
      </c>
      <c r="D49" s="34">
        <v>0</v>
      </c>
    </row>
    <row r="50" spans="2:5">
      <c r="B50" s="34">
        <v>0</v>
      </c>
      <c r="C50" s="34">
        <v>0</v>
      </c>
      <c r="D50" s="34">
        <v>0</v>
      </c>
    </row>
    <row r="51" spans="2:5">
      <c r="B51" s="34">
        <v>0</v>
      </c>
      <c r="C51" s="34">
        <v>0</v>
      </c>
      <c r="D51" s="34">
        <v>0</v>
      </c>
    </row>
    <row r="52" spans="2:5">
      <c r="B52" s="34">
        <v>0</v>
      </c>
      <c r="C52" s="34">
        <v>0</v>
      </c>
      <c r="D52" s="34">
        <v>0</v>
      </c>
    </row>
    <row r="53" spans="2:5">
      <c r="B53" s="34">
        <f>'[3]Masse Salariale'!A58</f>
        <v>0</v>
      </c>
      <c r="C53" s="34">
        <f>'[3]Masse Salariale'!B58</f>
        <v>0</v>
      </c>
      <c r="D53" s="35">
        <f>'[3]Masse Salariale'!X58</f>
        <v>0</v>
      </c>
      <c r="E53" s="39" t="s">
        <v>14</v>
      </c>
    </row>
    <row r="54" spans="2:5">
      <c r="B54" s="34">
        <f>'[3]Masse Salariale'!A59</f>
        <v>0</v>
      </c>
      <c r="C54" s="34">
        <f>'[3]Masse Salariale'!B59</f>
        <v>0</v>
      </c>
      <c r="D54" s="35">
        <f>'[3]Masse Salariale'!X59</f>
        <v>0</v>
      </c>
    </row>
    <row r="55" spans="2:5">
      <c r="B55" s="34">
        <f>'[3]Masse Salariale'!A60</f>
        <v>0</v>
      </c>
      <c r="C55" s="34">
        <f>'[3]Masse Salariale'!B60</f>
        <v>0</v>
      </c>
      <c r="D55" s="35">
        <f>'[3]Masse Salariale'!X60</f>
        <v>0</v>
      </c>
    </row>
    <row r="56" spans="2:5">
      <c r="B56" s="34">
        <f>'[3]Masse Salariale'!A61</f>
        <v>0</v>
      </c>
      <c r="C56" s="34">
        <f>'[3]Masse Salariale'!B61</f>
        <v>0</v>
      </c>
      <c r="D56" s="35">
        <f>'[3]Masse Salariale'!X61</f>
        <v>0</v>
      </c>
    </row>
    <row r="57" spans="2:5">
      <c r="B57" s="34">
        <f>'[3]Masse Salariale'!A62</f>
        <v>0</v>
      </c>
      <c r="C57" s="34">
        <f>'[3]Masse Salariale'!B62</f>
        <v>0</v>
      </c>
      <c r="D57" s="35">
        <f>'[3]Masse Salariale'!X62</f>
        <v>0</v>
      </c>
    </row>
    <row r="58" spans="2:5">
      <c r="B58" s="34">
        <f>'[3]Masse Salariale'!A63</f>
        <v>0</v>
      </c>
      <c r="C58" s="34">
        <f>'[3]Masse Salariale'!B63</f>
        <v>0</v>
      </c>
      <c r="D58" s="35">
        <f>'[3]Masse Salariale'!X63</f>
        <v>0</v>
      </c>
    </row>
    <row r="59" spans="2:5">
      <c r="B59" s="34">
        <f>'[3]Masse Salariale'!A64</f>
        <v>0</v>
      </c>
      <c r="C59" s="34">
        <f>'[3]Masse Salariale'!B64</f>
        <v>0</v>
      </c>
      <c r="D59" s="35">
        <f>'[3]Masse Salariale'!X64</f>
        <v>0</v>
      </c>
    </row>
    <row r="60" spans="2:5">
      <c r="B60" s="34">
        <f>'[3]Masse Salariale'!A65</f>
        <v>0</v>
      </c>
      <c r="C60" s="34">
        <f>'[3]Masse Salariale'!B65</f>
        <v>0</v>
      </c>
      <c r="D60" s="35">
        <f>'[3]Masse Salariale'!X65</f>
        <v>0</v>
      </c>
    </row>
    <row r="61" spans="2:5">
      <c r="B61" s="34">
        <f>'[3]Masse Salariale'!A66</f>
        <v>0</v>
      </c>
      <c r="C61" s="34">
        <f>'[3]Masse Salariale'!B66</f>
        <v>0</v>
      </c>
      <c r="D61" s="35">
        <f>'[3]Masse Salariale'!X66</f>
        <v>0</v>
      </c>
    </row>
    <row r="62" spans="2:5">
      <c r="B62" s="34">
        <f>'[3]Masse Salariale'!A67</f>
        <v>0</v>
      </c>
      <c r="C62" s="34">
        <f>'[3]Masse Salariale'!B67</f>
        <v>0</v>
      </c>
      <c r="D62" s="35">
        <f>'[3]Masse Salariale'!X67</f>
        <v>0</v>
      </c>
    </row>
    <row r="63" spans="2:5">
      <c r="B63" s="34">
        <f>'[3]Masse Salariale'!A68</f>
        <v>0</v>
      </c>
      <c r="C63" s="34">
        <f>'[3]Masse Salariale'!B68</f>
        <v>0</v>
      </c>
      <c r="D63" s="35">
        <f>'[3]Masse Salariale'!X68</f>
        <v>0</v>
      </c>
    </row>
    <row r="64" spans="2:5">
      <c r="B64" s="34">
        <f>'[3]Masse Salariale'!A69</f>
        <v>0</v>
      </c>
      <c r="C64" s="34">
        <f>'[3]Masse Salariale'!B69</f>
        <v>0</v>
      </c>
      <c r="D64" s="35">
        <f>'[3]Masse Salariale'!X69</f>
        <v>0</v>
      </c>
    </row>
    <row r="65" spans="2:4">
      <c r="B65" s="34">
        <f>'[3]Masse Salariale'!A70</f>
        <v>0</v>
      </c>
      <c r="C65" s="34">
        <f>'[3]Masse Salariale'!B70</f>
        <v>0</v>
      </c>
      <c r="D65" s="35">
        <f>'[3]Masse Salariale'!X70</f>
        <v>0</v>
      </c>
    </row>
    <row r="66" spans="2:4">
      <c r="B66" s="34">
        <f>'[3]Masse Salariale'!A71</f>
        <v>0</v>
      </c>
      <c r="C66" s="34">
        <f>'[3]Masse Salariale'!B71</f>
        <v>0</v>
      </c>
      <c r="D66" s="35">
        <f>'[3]Masse Salariale'!X71</f>
        <v>0</v>
      </c>
    </row>
    <row r="67" spans="2:4">
      <c r="B67" s="34">
        <f>'[3]Masse Salariale'!A72</f>
        <v>0</v>
      </c>
      <c r="C67" s="34">
        <f>'[3]Masse Salariale'!B72</f>
        <v>0</v>
      </c>
      <c r="D67" s="35">
        <f>'[3]Masse Salariale'!X72</f>
        <v>0</v>
      </c>
    </row>
    <row r="68" spans="2:4">
      <c r="B68" s="34">
        <f>'[3]Masse Salariale'!A73</f>
        <v>0</v>
      </c>
      <c r="C68" s="34">
        <f>'[3]Masse Salariale'!B73</f>
        <v>0</v>
      </c>
      <c r="D68" s="35">
        <f>'[3]Masse Salariale'!X73</f>
        <v>0</v>
      </c>
    </row>
    <row r="69" spans="2:4">
      <c r="B69" s="34">
        <f>'[3]Masse Salariale'!A74</f>
        <v>0</v>
      </c>
      <c r="C69" s="34">
        <f>'[3]Masse Salariale'!B74</f>
        <v>0</v>
      </c>
      <c r="D69" s="35">
        <f>'[3]Masse Salariale'!X74</f>
        <v>0</v>
      </c>
    </row>
    <row r="70" spans="2:4">
      <c r="B70" s="34">
        <f>'[3]Masse Salariale'!A75</f>
        <v>0</v>
      </c>
      <c r="C70" s="34">
        <f>'[3]Masse Salariale'!B75</f>
        <v>0</v>
      </c>
      <c r="D70" s="35">
        <f>'[3]Masse Salariale'!X75</f>
        <v>0</v>
      </c>
    </row>
    <row r="71" spans="2:4">
      <c r="B71" s="34">
        <f>'[3]Masse Salariale'!A76</f>
        <v>0</v>
      </c>
      <c r="C71" s="34">
        <f>'[3]Masse Salariale'!B76</f>
        <v>0</v>
      </c>
      <c r="D71" s="35">
        <f>'[3]Masse Salariale'!X76</f>
        <v>0</v>
      </c>
    </row>
  </sheetData>
  <pageMargins left="0" right="0" top="0" bottom="0" header="0" footer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68"/>
  <sheetViews>
    <sheetView showGridLines="0" zoomScale="80" zoomScaleNormal="80" workbookViewId="0">
      <selection activeCell="L20" sqref="L20"/>
    </sheetView>
  </sheetViews>
  <sheetFormatPr baseColWidth="10" defaultRowHeight="16"/>
  <cols>
    <col min="3" max="9" width="11.5" bestFit="1" customWidth="1"/>
    <col min="10" max="15" width="15.83203125" customWidth="1"/>
    <col min="18" max="18" width="10.83203125" customWidth="1"/>
  </cols>
  <sheetData>
    <row r="1" spans="2:18" ht="17" thickBot="1"/>
    <row r="2" spans="2:18" ht="17" thickBot="1">
      <c r="B2" s="16" t="s">
        <v>15</v>
      </c>
      <c r="C2" s="17">
        <v>3</v>
      </c>
      <c r="D2" s="18" t="s">
        <v>16</v>
      </c>
      <c r="E2" s="19">
        <f>VLOOKUP(C2,B16:D68,2,0)</f>
        <v>43115</v>
      </c>
      <c r="F2" s="20" t="s">
        <v>17</v>
      </c>
      <c r="G2" s="21">
        <f>VLOOKUP(C2,B16:F68,3,0)</f>
        <v>43121</v>
      </c>
      <c r="J2" s="42" t="s">
        <v>58</v>
      </c>
    </row>
    <row r="5" spans="2:18">
      <c r="J5" s="32">
        <f>VLOOKUP($C$2,$B$16:$J$68,4,0)</f>
        <v>43115</v>
      </c>
      <c r="K5" s="32">
        <f>VLOOKUP($C$2,$B$16:$J$68,5,0)</f>
        <v>43116</v>
      </c>
      <c r="L5" s="32">
        <f>VLOOKUP($C$2,$B$16:$J$68,6,0)</f>
        <v>43117</v>
      </c>
      <c r="M5" s="32">
        <f>VLOOKUP($C$2,$B$16:$J$68,7,0)</f>
        <v>43118</v>
      </c>
      <c r="N5" s="32">
        <f>VLOOKUP($C$2,$B$16:$J$68,8,0)</f>
        <v>43119</v>
      </c>
      <c r="O5" s="32">
        <f>VLOOKUP($C$2,$B$16:$J$68,9,0)</f>
        <v>43120</v>
      </c>
    </row>
    <row r="6" spans="2:18">
      <c r="I6" s="3"/>
      <c r="J6" s="33" t="s">
        <v>18</v>
      </c>
      <c r="K6" s="33" t="s">
        <v>19</v>
      </c>
      <c r="L6" s="33" t="s">
        <v>20</v>
      </c>
      <c r="M6" s="33" t="s">
        <v>21</v>
      </c>
      <c r="N6" s="33" t="s">
        <v>22</v>
      </c>
      <c r="O6" s="33" t="s">
        <v>23</v>
      </c>
    </row>
    <row r="7" spans="2:18">
      <c r="I7" s="3" t="s">
        <v>4</v>
      </c>
      <c r="J7" s="41"/>
      <c r="K7" s="41"/>
      <c r="L7" s="41"/>
      <c r="M7" s="41"/>
      <c r="N7" s="41"/>
      <c r="O7" s="41"/>
    </row>
    <row r="8" spans="2:18">
      <c r="I8" s="3"/>
      <c r="J8" s="41"/>
      <c r="K8" s="41"/>
      <c r="L8" s="41"/>
      <c r="M8" s="41"/>
      <c r="N8" s="41"/>
      <c r="O8" s="41"/>
    </row>
    <row r="9" spans="2:18">
      <c r="I9" s="3" t="s">
        <v>11</v>
      </c>
      <c r="J9" s="41"/>
      <c r="K9" s="41"/>
      <c r="L9" s="41"/>
      <c r="M9" s="41"/>
      <c r="N9" s="41"/>
      <c r="O9" s="41"/>
      <c r="R9" s="38"/>
    </row>
    <row r="10" spans="2:18">
      <c r="I10" s="3"/>
      <c r="J10" s="41"/>
      <c r="K10" s="41"/>
      <c r="L10" s="41"/>
      <c r="M10" s="41"/>
      <c r="N10" s="41"/>
      <c r="O10" s="41"/>
    </row>
    <row r="11" spans="2:18">
      <c r="I11" s="3" t="s">
        <v>6</v>
      </c>
      <c r="J11" s="41"/>
      <c r="K11" s="41"/>
      <c r="L11" s="41"/>
      <c r="M11" s="41"/>
      <c r="N11" s="41"/>
      <c r="O11" s="41"/>
    </row>
    <row r="16" spans="2:18">
      <c r="B16" s="22">
        <v>1</v>
      </c>
      <c r="C16" s="23">
        <v>43101</v>
      </c>
      <c r="D16" s="24">
        <v>43107</v>
      </c>
      <c r="E16" s="23">
        <v>43101</v>
      </c>
      <c r="F16" s="25">
        <v>43102</v>
      </c>
      <c r="G16" s="25">
        <v>43103</v>
      </c>
      <c r="H16" s="25">
        <v>43104</v>
      </c>
      <c r="I16" s="25">
        <v>43105</v>
      </c>
      <c r="J16" s="24">
        <v>43106</v>
      </c>
    </row>
    <row r="17" spans="2:12">
      <c r="B17" s="22">
        <v>2</v>
      </c>
      <c r="C17" s="26">
        <v>43108</v>
      </c>
      <c r="D17" s="27">
        <v>43114</v>
      </c>
      <c r="E17" s="26">
        <v>43108</v>
      </c>
      <c r="F17" s="28">
        <v>43109</v>
      </c>
      <c r="G17" s="28">
        <v>43110</v>
      </c>
      <c r="H17" s="28">
        <v>43111</v>
      </c>
      <c r="I17" s="28">
        <v>43112</v>
      </c>
      <c r="J17" s="27">
        <v>43113</v>
      </c>
    </row>
    <row r="18" spans="2:12">
      <c r="B18" s="22">
        <v>3</v>
      </c>
      <c r="C18" s="26">
        <v>43115</v>
      </c>
      <c r="D18" s="27">
        <v>43121</v>
      </c>
      <c r="E18" s="26">
        <v>43115</v>
      </c>
      <c r="F18" s="28">
        <v>43116</v>
      </c>
      <c r="G18" s="28">
        <v>43117</v>
      </c>
      <c r="H18" s="28">
        <v>43118</v>
      </c>
      <c r="I18" s="28">
        <v>43119</v>
      </c>
      <c r="J18" s="27">
        <v>43120</v>
      </c>
      <c r="L18" s="42" t="s">
        <v>51</v>
      </c>
    </row>
    <row r="19" spans="2:12">
      <c r="B19" s="22">
        <v>4</v>
      </c>
      <c r="C19" s="26">
        <v>43122</v>
      </c>
      <c r="D19" s="27">
        <v>43128</v>
      </c>
      <c r="E19" s="26">
        <v>43122</v>
      </c>
      <c r="F19" s="28">
        <v>43123</v>
      </c>
      <c r="G19" s="28">
        <v>43124</v>
      </c>
      <c r="H19" s="28">
        <v>43125</v>
      </c>
      <c r="I19" s="28">
        <v>43126</v>
      </c>
      <c r="J19" s="27">
        <v>43127</v>
      </c>
    </row>
    <row r="20" spans="2:12">
      <c r="B20" s="22">
        <v>5</v>
      </c>
      <c r="C20" s="26">
        <v>43129</v>
      </c>
      <c r="D20" s="27">
        <v>43135</v>
      </c>
      <c r="E20" s="26">
        <v>43129</v>
      </c>
      <c r="F20" s="28">
        <v>43130</v>
      </c>
      <c r="G20" s="28">
        <v>43131</v>
      </c>
      <c r="H20" s="28">
        <v>43132</v>
      </c>
      <c r="I20" s="28">
        <v>43133</v>
      </c>
      <c r="J20" s="27">
        <v>43134</v>
      </c>
    </row>
    <row r="21" spans="2:12">
      <c r="B21" s="22">
        <v>6</v>
      </c>
      <c r="C21" s="26">
        <v>43136</v>
      </c>
      <c r="D21" s="27">
        <v>43142</v>
      </c>
      <c r="E21" s="26">
        <v>43136</v>
      </c>
      <c r="F21" s="28">
        <v>43137</v>
      </c>
      <c r="G21" s="28">
        <v>43138</v>
      </c>
      <c r="H21" s="28">
        <v>43139</v>
      </c>
      <c r="I21" s="28">
        <v>43140</v>
      </c>
      <c r="J21" s="27">
        <v>43141</v>
      </c>
    </row>
    <row r="22" spans="2:12">
      <c r="B22" s="22">
        <v>7</v>
      </c>
      <c r="C22" s="26">
        <v>43143</v>
      </c>
      <c r="D22" s="27">
        <v>43149</v>
      </c>
      <c r="E22" s="26">
        <v>43143</v>
      </c>
      <c r="F22" s="28">
        <v>43144</v>
      </c>
      <c r="G22" s="28">
        <v>43145</v>
      </c>
      <c r="H22" s="28">
        <v>43146</v>
      </c>
      <c r="I22" s="28">
        <v>43147</v>
      </c>
      <c r="J22" s="27">
        <v>43148</v>
      </c>
    </row>
    <row r="23" spans="2:12">
      <c r="B23" s="22">
        <v>8</v>
      </c>
      <c r="C23" s="26">
        <v>43150</v>
      </c>
      <c r="D23" s="27">
        <v>43156</v>
      </c>
      <c r="E23" s="26">
        <v>43150</v>
      </c>
      <c r="F23" s="28">
        <v>43151</v>
      </c>
      <c r="G23" s="28">
        <v>43152</v>
      </c>
      <c r="H23" s="28">
        <v>43153</v>
      </c>
      <c r="I23" s="28">
        <v>43154</v>
      </c>
      <c r="J23" s="27">
        <v>43155</v>
      </c>
    </row>
    <row r="24" spans="2:12">
      <c r="B24" s="22">
        <v>9</v>
      </c>
      <c r="C24" s="26">
        <v>43157</v>
      </c>
      <c r="D24" s="27">
        <v>43163</v>
      </c>
      <c r="E24" s="26">
        <v>43157</v>
      </c>
      <c r="F24" s="28">
        <v>43158</v>
      </c>
      <c r="G24" s="28">
        <v>43159</v>
      </c>
      <c r="H24" s="28">
        <v>43160</v>
      </c>
      <c r="I24" s="28">
        <v>43161</v>
      </c>
      <c r="J24" s="27">
        <v>43162</v>
      </c>
    </row>
    <row r="25" spans="2:12">
      <c r="B25" s="22">
        <v>10</v>
      </c>
      <c r="C25" s="26">
        <v>43164</v>
      </c>
      <c r="D25" s="27">
        <v>43170</v>
      </c>
      <c r="E25" s="26">
        <v>43164</v>
      </c>
      <c r="F25" s="28">
        <v>43165</v>
      </c>
      <c r="G25" s="28">
        <v>43166</v>
      </c>
      <c r="H25" s="28">
        <v>43167</v>
      </c>
      <c r="I25" s="28">
        <v>43168</v>
      </c>
      <c r="J25" s="27">
        <v>43169</v>
      </c>
    </row>
    <row r="26" spans="2:12">
      <c r="B26" s="22">
        <v>11</v>
      </c>
      <c r="C26" s="26">
        <v>43171</v>
      </c>
      <c r="D26" s="27">
        <v>43177</v>
      </c>
      <c r="E26" s="26">
        <v>43171</v>
      </c>
      <c r="F26" s="28">
        <v>43172</v>
      </c>
      <c r="G26" s="28">
        <v>43173</v>
      </c>
      <c r="H26" s="28">
        <v>43174</v>
      </c>
      <c r="I26" s="28">
        <v>43175</v>
      </c>
      <c r="J26" s="27">
        <v>43176</v>
      </c>
    </row>
    <row r="27" spans="2:12">
      <c r="B27" s="22">
        <v>12</v>
      </c>
      <c r="C27" s="26">
        <v>43178</v>
      </c>
      <c r="D27" s="27">
        <v>43184</v>
      </c>
      <c r="E27" s="26">
        <v>43178</v>
      </c>
      <c r="F27" s="28">
        <v>43179</v>
      </c>
      <c r="G27" s="28">
        <v>43180</v>
      </c>
      <c r="H27" s="28">
        <v>43181</v>
      </c>
      <c r="I27" s="28">
        <v>43182</v>
      </c>
      <c r="J27" s="27">
        <v>43183</v>
      </c>
    </row>
    <row r="28" spans="2:12">
      <c r="B28" s="22">
        <v>13</v>
      </c>
      <c r="C28" s="26">
        <v>43185</v>
      </c>
      <c r="D28" s="27">
        <v>43191</v>
      </c>
      <c r="E28" s="26">
        <v>43185</v>
      </c>
      <c r="F28" s="28">
        <v>43186</v>
      </c>
      <c r="G28" s="28">
        <v>43187</v>
      </c>
      <c r="H28" s="28">
        <v>43188</v>
      </c>
      <c r="I28" s="28">
        <v>43189</v>
      </c>
      <c r="J28" s="27">
        <v>43190</v>
      </c>
    </row>
    <row r="29" spans="2:12">
      <c r="B29" s="22">
        <v>14</v>
      </c>
      <c r="C29" s="26">
        <v>43192</v>
      </c>
      <c r="D29" s="27">
        <v>43198</v>
      </c>
      <c r="E29" s="26">
        <v>43192</v>
      </c>
      <c r="F29" s="28">
        <v>43193</v>
      </c>
      <c r="G29" s="28">
        <v>43194</v>
      </c>
      <c r="H29" s="28">
        <v>43195</v>
      </c>
      <c r="I29" s="28">
        <v>43196</v>
      </c>
      <c r="J29" s="27">
        <v>43197</v>
      </c>
    </row>
    <row r="30" spans="2:12">
      <c r="B30" s="22">
        <v>15</v>
      </c>
      <c r="C30" s="26">
        <v>43199</v>
      </c>
      <c r="D30" s="27">
        <v>43205</v>
      </c>
      <c r="E30" s="26">
        <v>43199</v>
      </c>
      <c r="F30" s="28">
        <v>43200</v>
      </c>
      <c r="G30" s="28">
        <v>43201</v>
      </c>
      <c r="H30" s="28">
        <v>43202</v>
      </c>
      <c r="I30" s="28">
        <v>43203</v>
      </c>
      <c r="J30" s="27">
        <v>43204</v>
      </c>
    </row>
    <row r="31" spans="2:12">
      <c r="B31" s="22">
        <v>16</v>
      </c>
      <c r="C31" s="26">
        <v>43206</v>
      </c>
      <c r="D31" s="27">
        <v>43212</v>
      </c>
      <c r="E31" s="26">
        <v>43206</v>
      </c>
      <c r="F31" s="28">
        <v>43207</v>
      </c>
      <c r="G31" s="28">
        <v>43208</v>
      </c>
      <c r="H31" s="28">
        <v>43209</v>
      </c>
      <c r="I31" s="28">
        <v>43210</v>
      </c>
      <c r="J31" s="27">
        <v>43211</v>
      </c>
    </row>
    <row r="32" spans="2:12">
      <c r="B32" s="22">
        <v>17</v>
      </c>
      <c r="C32" s="26">
        <v>43213</v>
      </c>
      <c r="D32" s="27">
        <v>43219</v>
      </c>
      <c r="E32" s="26">
        <v>43213</v>
      </c>
      <c r="F32" s="28">
        <v>43214</v>
      </c>
      <c r="G32" s="28">
        <v>43215</v>
      </c>
      <c r="H32" s="28">
        <v>43216</v>
      </c>
      <c r="I32" s="28">
        <v>43217</v>
      </c>
      <c r="J32" s="27">
        <v>43218</v>
      </c>
    </row>
    <row r="33" spans="2:10">
      <c r="B33" s="22">
        <v>18</v>
      </c>
      <c r="C33" s="26">
        <v>43220</v>
      </c>
      <c r="D33" s="27">
        <v>43226</v>
      </c>
      <c r="E33" s="26">
        <v>43220</v>
      </c>
      <c r="F33" s="28">
        <v>43221</v>
      </c>
      <c r="G33" s="28">
        <v>43222</v>
      </c>
      <c r="H33" s="28">
        <v>43223</v>
      </c>
      <c r="I33" s="28">
        <v>43224</v>
      </c>
      <c r="J33" s="27">
        <v>43225</v>
      </c>
    </row>
    <row r="34" spans="2:10">
      <c r="B34" s="22">
        <v>19</v>
      </c>
      <c r="C34" s="26">
        <v>43227</v>
      </c>
      <c r="D34" s="27">
        <v>43233</v>
      </c>
      <c r="E34" s="26">
        <v>43227</v>
      </c>
      <c r="F34" s="28">
        <v>43228</v>
      </c>
      <c r="G34" s="28">
        <v>43229</v>
      </c>
      <c r="H34" s="28">
        <v>43230</v>
      </c>
      <c r="I34" s="28">
        <v>43231</v>
      </c>
      <c r="J34" s="27">
        <v>43232</v>
      </c>
    </row>
    <row r="35" spans="2:10">
      <c r="B35" s="22">
        <v>20</v>
      </c>
      <c r="C35" s="26">
        <v>43234</v>
      </c>
      <c r="D35" s="27">
        <v>43240</v>
      </c>
      <c r="E35" s="26">
        <v>43234</v>
      </c>
      <c r="F35" s="28">
        <v>43235</v>
      </c>
      <c r="G35" s="28">
        <v>43236</v>
      </c>
      <c r="H35" s="28">
        <v>43237</v>
      </c>
      <c r="I35" s="28">
        <v>43238</v>
      </c>
      <c r="J35" s="27">
        <v>43239</v>
      </c>
    </row>
    <row r="36" spans="2:10">
      <c r="B36" s="22">
        <v>21</v>
      </c>
      <c r="C36" s="26">
        <v>43241</v>
      </c>
      <c r="D36" s="27">
        <v>43247</v>
      </c>
      <c r="E36" s="26">
        <v>43241</v>
      </c>
      <c r="F36" s="28">
        <v>43242</v>
      </c>
      <c r="G36" s="28">
        <v>43243</v>
      </c>
      <c r="H36" s="28">
        <v>43244</v>
      </c>
      <c r="I36" s="28">
        <v>43245</v>
      </c>
      <c r="J36" s="27">
        <v>43246</v>
      </c>
    </row>
    <row r="37" spans="2:10">
      <c r="B37" s="22">
        <v>22</v>
      </c>
      <c r="C37" s="26">
        <v>43248</v>
      </c>
      <c r="D37" s="27">
        <v>43254</v>
      </c>
      <c r="E37" s="26">
        <v>43248</v>
      </c>
      <c r="F37" s="28">
        <v>43249</v>
      </c>
      <c r="G37" s="28">
        <v>43250</v>
      </c>
      <c r="H37" s="28">
        <v>43251</v>
      </c>
      <c r="I37" s="28">
        <v>43252</v>
      </c>
      <c r="J37" s="27">
        <v>43253</v>
      </c>
    </row>
    <row r="38" spans="2:10">
      <c r="B38" s="22">
        <v>23</v>
      </c>
      <c r="C38" s="26">
        <v>43255</v>
      </c>
      <c r="D38" s="27">
        <v>43261</v>
      </c>
      <c r="E38" s="26">
        <v>43255</v>
      </c>
      <c r="F38" s="28">
        <v>43256</v>
      </c>
      <c r="G38" s="28">
        <v>43257</v>
      </c>
      <c r="H38" s="28">
        <v>43258</v>
      </c>
      <c r="I38" s="28">
        <v>43259</v>
      </c>
      <c r="J38" s="27">
        <v>43260</v>
      </c>
    </row>
    <row r="39" spans="2:10">
      <c r="B39" s="22">
        <v>24</v>
      </c>
      <c r="C39" s="26">
        <v>43262</v>
      </c>
      <c r="D39" s="27">
        <v>43268</v>
      </c>
      <c r="E39" s="26">
        <v>43262</v>
      </c>
      <c r="F39" s="28">
        <v>43263</v>
      </c>
      <c r="G39" s="28">
        <v>43264</v>
      </c>
      <c r="H39" s="28">
        <v>43265</v>
      </c>
      <c r="I39" s="28">
        <v>43266</v>
      </c>
      <c r="J39" s="27">
        <v>43267</v>
      </c>
    </row>
    <row r="40" spans="2:10">
      <c r="B40" s="22">
        <v>25</v>
      </c>
      <c r="C40" s="26">
        <v>43269</v>
      </c>
      <c r="D40" s="27">
        <v>43275</v>
      </c>
      <c r="E40" s="26">
        <v>43269</v>
      </c>
      <c r="F40" s="28">
        <v>43270</v>
      </c>
      <c r="G40" s="28">
        <v>43271</v>
      </c>
      <c r="H40" s="28">
        <v>43272</v>
      </c>
      <c r="I40" s="28">
        <v>43273</v>
      </c>
      <c r="J40" s="27">
        <v>43274</v>
      </c>
    </row>
    <row r="41" spans="2:10">
      <c r="B41" s="22">
        <v>26</v>
      </c>
      <c r="C41" s="26">
        <v>43276</v>
      </c>
      <c r="D41" s="27">
        <v>43282</v>
      </c>
      <c r="E41" s="26">
        <v>43276</v>
      </c>
      <c r="F41" s="28">
        <v>43277</v>
      </c>
      <c r="G41" s="28">
        <v>43278</v>
      </c>
      <c r="H41" s="28">
        <v>43279</v>
      </c>
      <c r="I41" s="28">
        <v>43280</v>
      </c>
      <c r="J41" s="27">
        <v>43281</v>
      </c>
    </row>
    <row r="42" spans="2:10">
      <c r="B42" s="22">
        <v>27</v>
      </c>
      <c r="C42" s="26">
        <v>43283</v>
      </c>
      <c r="D42" s="27">
        <v>43289</v>
      </c>
      <c r="E42" s="26">
        <v>43283</v>
      </c>
      <c r="F42" s="28">
        <v>43284</v>
      </c>
      <c r="G42" s="28">
        <v>43285</v>
      </c>
      <c r="H42" s="28">
        <v>43286</v>
      </c>
      <c r="I42" s="28">
        <v>43287</v>
      </c>
      <c r="J42" s="27">
        <v>43288</v>
      </c>
    </row>
    <row r="43" spans="2:10">
      <c r="B43" s="22">
        <v>28</v>
      </c>
      <c r="C43" s="26">
        <v>43290</v>
      </c>
      <c r="D43" s="27">
        <v>43296</v>
      </c>
      <c r="E43" s="26">
        <v>43290</v>
      </c>
      <c r="F43" s="28">
        <v>43291</v>
      </c>
      <c r="G43" s="28">
        <v>43292</v>
      </c>
      <c r="H43" s="28">
        <v>43293</v>
      </c>
      <c r="I43" s="28">
        <v>43294</v>
      </c>
      <c r="J43" s="27">
        <v>43295</v>
      </c>
    </row>
    <row r="44" spans="2:10">
      <c r="B44" s="22">
        <v>29</v>
      </c>
      <c r="C44" s="26">
        <v>43297</v>
      </c>
      <c r="D44" s="27">
        <v>43303</v>
      </c>
      <c r="E44" s="26">
        <v>43297</v>
      </c>
      <c r="F44" s="28">
        <v>43298</v>
      </c>
      <c r="G44" s="28">
        <v>43299</v>
      </c>
      <c r="H44" s="28">
        <v>43300</v>
      </c>
      <c r="I44" s="28">
        <v>43301</v>
      </c>
      <c r="J44" s="27">
        <v>43302</v>
      </c>
    </row>
    <row r="45" spans="2:10">
      <c r="B45" s="22">
        <v>30</v>
      </c>
      <c r="C45" s="26">
        <v>43304</v>
      </c>
      <c r="D45" s="27">
        <v>43310</v>
      </c>
      <c r="E45" s="26">
        <v>43304</v>
      </c>
      <c r="F45" s="28">
        <v>43305</v>
      </c>
      <c r="G45" s="28">
        <v>43306</v>
      </c>
      <c r="H45" s="28">
        <v>43307</v>
      </c>
      <c r="I45" s="28">
        <v>43308</v>
      </c>
      <c r="J45" s="27">
        <v>43309</v>
      </c>
    </row>
    <row r="46" spans="2:10">
      <c r="B46" s="22">
        <v>31</v>
      </c>
      <c r="C46" s="26">
        <v>43311</v>
      </c>
      <c r="D46" s="27">
        <v>43317</v>
      </c>
      <c r="E46" s="26">
        <v>43311</v>
      </c>
      <c r="F46" s="28">
        <v>43312</v>
      </c>
      <c r="G46" s="28">
        <v>43313</v>
      </c>
      <c r="H46" s="28">
        <v>43314</v>
      </c>
      <c r="I46" s="28">
        <v>43315</v>
      </c>
      <c r="J46" s="27">
        <v>43316</v>
      </c>
    </row>
    <row r="47" spans="2:10">
      <c r="B47" s="22">
        <v>32</v>
      </c>
      <c r="C47" s="26">
        <v>43318</v>
      </c>
      <c r="D47" s="27">
        <v>43324</v>
      </c>
      <c r="E47" s="26">
        <v>43318</v>
      </c>
      <c r="F47" s="28">
        <v>43319</v>
      </c>
      <c r="G47" s="28">
        <v>43320</v>
      </c>
      <c r="H47" s="28">
        <v>43321</v>
      </c>
      <c r="I47" s="28">
        <v>43322</v>
      </c>
      <c r="J47" s="27">
        <v>43323</v>
      </c>
    </row>
    <row r="48" spans="2:10">
      <c r="B48" s="22">
        <v>33</v>
      </c>
      <c r="C48" s="26">
        <v>43325</v>
      </c>
      <c r="D48" s="27">
        <v>43331</v>
      </c>
      <c r="E48" s="26">
        <v>43325</v>
      </c>
      <c r="F48" s="28">
        <v>43326</v>
      </c>
      <c r="G48" s="28">
        <v>43327</v>
      </c>
      <c r="H48" s="28">
        <v>43328</v>
      </c>
      <c r="I48" s="28">
        <v>43329</v>
      </c>
      <c r="J48" s="27">
        <v>43330</v>
      </c>
    </row>
    <row r="49" spans="2:10">
      <c r="B49" s="22">
        <v>34</v>
      </c>
      <c r="C49" s="26">
        <v>43332</v>
      </c>
      <c r="D49" s="27">
        <v>43338</v>
      </c>
      <c r="E49" s="26">
        <v>43332</v>
      </c>
      <c r="F49" s="28">
        <v>43333</v>
      </c>
      <c r="G49" s="28">
        <v>43334</v>
      </c>
      <c r="H49" s="28">
        <v>43335</v>
      </c>
      <c r="I49" s="28">
        <v>43336</v>
      </c>
      <c r="J49" s="27">
        <v>43337</v>
      </c>
    </row>
    <row r="50" spans="2:10">
      <c r="B50" s="22">
        <v>35</v>
      </c>
      <c r="C50" s="26">
        <v>43339</v>
      </c>
      <c r="D50" s="27">
        <v>43345</v>
      </c>
      <c r="E50" s="26">
        <v>43339</v>
      </c>
      <c r="F50" s="28">
        <v>43340</v>
      </c>
      <c r="G50" s="28">
        <v>43341</v>
      </c>
      <c r="H50" s="28">
        <v>43342</v>
      </c>
      <c r="I50" s="28">
        <v>43343</v>
      </c>
      <c r="J50" s="27">
        <v>43344</v>
      </c>
    </row>
    <row r="51" spans="2:10">
      <c r="B51" s="22">
        <v>36</v>
      </c>
      <c r="C51" s="26">
        <v>43346</v>
      </c>
      <c r="D51" s="27">
        <v>43352</v>
      </c>
      <c r="E51" s="26">
        <v>43346</v>
      </c>
      <c r="F51" s="28">
        <v>43347</v>
      </c>
      <c r="G51" s="28">
        <v>43348</v>
      </c>
      <c r="H51" s="28">
        <v>43349</v>
      </c>
      <c r="I51" s="28">
        <v>43350</v>
      </c>
      <c r="J51" s="27">
        <v>43351</v>
      </c>
    </row>
    <row r="52" spans="2:10">
      <c r="B52" s="22">
        <v>37</v>
      </c>
      <c r="C52" s="26">
        <v>43353</v>
      </c>
      <c r="D52" s="27">
        <v>43359</v>
      </c>
      <c r="E52" s="26">
        <v>43353</v>
      </c>
      <c r="F52" s="28">
        <v>43354</v>
      </c>
      <c r="G52" s="28">
        <v>43355</v>
      </c>
      <c r="H52" s="28">
        <v>43356</v>
      </c>
      <c r="I52" s="28">
        <v>43357</v>
      </c>
      <c r="J52" s="27">
        <v>43358</v>
      </c>
    </row>
    <row r="53" spans="2:10">
      <c r="B53" s="22">
        <v>38</v>
      </c>
      <c r="C53" s="26">
        <v>43360</v>
      </c>
      <c r="D53" s="27">
        <v>43366</v>
      </c>
      <c r="E53" s="26">
        <v>43360</v>
      </c>
      <c r="F53" s="28">
        <v>43361</v>
      </c>
      <c r="G53" s="28">
        <v>43362</v>
      </c>
      <c r="H53" s="28">
        <v>43363</v>
      </c>
      <c r="I53" s="28">
        <v>43364</v>
      </c>
      <c r="J53" s="27">
        <v>43365</v>
      </c>
    </row>
    <row r="54" spans="2:10">
      <c r="B54" s="22">
        <v>39</v>
      </c>
      <c r="C54" s="26">
        <v>43367</v>
      </c>
      <c r="D54" s="27">
        <v>43373</v>
      </c>
      <c r="E54" s="26">
        <v>43367</v>
      </c>
      <c r="F54" s="28">
        <v>43368</v>
      </c>
      <c r="G54" s="28">
        <v>43369</v>
      </c>
      <c r="H54" s="28">
        <v>43370</v>
      </c>
      <c r="I54" s="28">
        <v>43371</v>
      </c>
      <c r="J54" s="27">
        <v>43372</v>
      </c>
    </row>
    <row r="55" spans="2:10">
      <c r="B55" s="22">
        <v>40</v>
      </c>
      <c r="C55" s="26">
        <v>43374</v>
      </c>
      <c r="D55" s="27">
        <v>43380</v>
      </c>
      <c r="E55" s="26">
        <v>43374</v>
      </c>
      <c r="F55" s="28">
        <v>43375</v>
      </c>
      <c r="G55" s="28">
        <v>43376</v>
      </c>
      <c r="H55" s="28">
        <v>43377</v>
      </c>
      <c r="I55" s="28">
        <v>43378</v>
      </c>
      <c r="J55" s="27">
        <v>43379</v>
      </c>
    </row>
    <row r="56" spans="2:10">
      <c r="B56" s="22">
        <v>41</v>
      </c>
      <c r="C56" s="26">
        <v>43381</v>
      </c>
      <c r="D56" s="27">
        <v>43387</v>
      </c>
      <c r="E56" s="26">
        <v>43381</v>
      </c>
      <c r="F56" s="28">
        <v>43382</v>
      </c>
      <c r="G56" s="28">
        <v>43383</v>
      </c>
      <c r="H56" s="28">
        <v>43384</v>
      </c>
      <c r="I56" s="28">
        <v>43385</v>
      </c>
      <c r="J56" s="27">
        <v>43386</v>
      </c>
    </row>
    <row r="57" spans="2:10">
      <c r="B57" s="22">
        <v>42</v>
      </c>
      <c r="C57" s="26">
        <v>43388</v>
      </c>
      <c r="D57" s="27">
        <v>43394</v>
      </c>
      <c r="E57" s="26">
        <v>43388</v>
      </c>
      <c r="F57" s="28">
        <v>43389</v>
      </c>
      <c r="G57" s="28">
        <v>43390</v>
      </c>
      <c r="H57" s="28">
        <v>43391</v>
      </c>
      <c r="I57" s="28">
        <v>43392</v>
      </c>
      <c r="J57" s="27">
        <v>43393</v>
      </c>
    </row>
    <row r="58" spans="2:10">
      <c r="B58" s="22">
        <v>43</v>
      </c>
      <c r="C58" s="26">
        <v>43395</v>
      </c>
      <c r="D58" s="27">
        <v>43401</v>
      </c>
      <c r="E58" s="26">
        <v>43395</v>
      </c>
      <c r="F58" s="28">
        <v>43396</v>
      </c>
      <c r="G58" s="28">
        <v>43397</v>
      </c>
      <c r="H58" s="28">
        <v>43398</v>
      </c>
      <c r="I58" s="28">
        <v>43399</v>
      </c>
      <c r="J58" s="27">
        <v>43400</v>
      </c>
    </row>
    <row r="59" spans="2:10">
      <c r="B59" s="22">
        <v>44</v>
      </c>
      <c r="C59" s="26">
        <v>43402</v>
      </c>
      <c r="D59" s="27">
        <v>43408</v>
      </c>
      <c r="E59" s="26">
        <v>43402</v>
      </c>
      <c r="F59" s="28">
        <v>43403</v>
      </c>
      <c r="G59" s="28">
        <v>43404</v>
      </c>
      <c r="H59" s="28">
        <v>43405</v>
      </c>
      <c r="I59" s="28">
        <v>43406</v>
      </c>
      <c r="J59" s="27">
        <v>43407</v>
      </c>
    </row>
    <row r="60" spans="2:10">
      <c r="B60" s="22">
        <v>45</v>
      </c>
      <c r="C60" s="26">
        <v>43409</v>
      </c>
      <c r="D60" s="27">
        <v>43415</v>
      </c>
      <c r="E60" s="26">
        <v>43409</v>
      </c>
      <c r="F60" s="28">
        <v>43410</v>
      </c>
      <c r="G60" s="28">
        <v>43411</v>
      </c>
      <c r="H60" s="28">
        <v>43412</v>
      </c>
      <c r="I60" s="28">
        <v>43413</v>
      </c>
      <c r="J60" s="27">
        <v>43414</v>
      </c>
    </row>
    <row r="61" spans="2:10">
      <c r="B61" s="22">
        <v>46</v>
      </c>
      <c r="C61" s="26">
        <v>43416</v>
      </c>
      <c r="D61" s="27">
        <v>43422</v>
      </c>
      <c r="E61" s="26">
        <v>43416</v>
      </c>
      <c r="F61" s="28">
        <v>43417</v>
      </c>
      <c r="G61" s="28">
        <v>43418</v>
      </c>
      <c r="H61" s="28">
        <v>43419</v>
      </c>
      <c r="I61" s="28">
        <v>43420</v>
      </c>
      <c r="J61" s="27">
        <v>43421</v>
      </c>
    </row>
    <row r="62" spans="2:10">
      <c r="B62" s="22">
        <v>47</v>
      </c>
      <c r="C62" s="26">
        <v>43423</v>
      </c>
      <c r="D62" s="27">
        <v>43429</v>
      </c>
      <c r="E62" s="26">
        <v>43423</v>
      </c>
      <c r="F62" s="28">
        <v>43424</v>
      </c>
      <c r="G62" s="28">
        <v>43425</v>
      </c>
      <c r="H62" s="28">
        <v>43426</v>
      </c>
      <c r="I62" s="28">
        <v>43427</v>
      </c>
      <c r="J62" s="27">
        <v>43428</v>
      </c>
    </row>
    <row r="63" spans="2:10">
      <c r="B63" s="22">
        <v>48</v>
      </c>
      <c r="C63" s="26">
        <v>43430</v>
      </c>
      <c r="D63" s="27">
        <v>43436</v>
      </c>
      <c r="E63" s="26">
        <v>43430</v>
      </c>
      <c r="F63" s="28">
        <v>43431</v>
      </c>
      <c r="G63" s="28">
        <v>43432</v>
      </c>
      <c r="H63" s="28">
        <v>43433</v>
      </c>
      <c r="I63" s="28">
        <v>43434</v>
      </c>
      <c r="J63" s="27">
        <v>43435</v>
      </c>
    </row>
    <row r="64" spans="2:10">
      <c r="B64" s="22">
        <v>49</v>
      </c>
      <c r="C64" s="26">
        <v>43437</v>
      </c>
      <c r="D64" s="27">
        <v>43443</v>
      </c>
      <c r="E64" s="26">
        <v>43437</v>
      </c>
      <c r="F64" s="28">
        <v>43438</v>
      </c>
      <c r="G64" s="28">
        <v>43439</v>
      </c>
      <c r="H64" s="28">
        <v>43440</v>
      </c>
      <c r="I64" s="28">
        <v>43441</v>
      </c>
      <c r="J64" s="27">
        <v>43442</v>
      </c>
    </row>
    <row r="65" spans="2:10">
      <c r="B65" s="22">
        <v>50</v>
      </c>
      <c r="C65" s="26">
        <v>43444</v>
      </c>
      <c r="D65" s="27">
        <v>43450</v>
      </c>
      <c r="E65" s="26">
        <v>43444</v>
      </c>
      <c r="F65" s="28">
        <v>43445</v>
      </c>
      <c r="G65" s="28">
        <v>43446</v>
      </c>
      <c r="H65" s="28">
        <v>43447</v>
      </c>
      <c r="I65" s="28">
        <v>43448</v>
      </c>
      <c r="J65" s="27">
        <v>43449</v>
      </c>
    </row>
    <row r="66" spans="2:10">
      <c r="B66" s="22">
        <v>51</v>
      </c>
      <c r="C66" s="26">
        <v>43451</v>
      </c>
      <c r="D66" s="27">
        <v>43457</v>
      </c>
      <c r="E66" s="26">
        <v>43451</v>
      </c>
      <c r="F66" s="28">
        <v>43452</v>
      </c>
      <c r="G66" s="28">
        <v>43453</v>
      </c>
      <c r="H66" s="28">
        <v>43454</v>
      </c>
      <c r="I66" s="28">
        <v>43455</v>
      </c>
      <c r="J66" s="27">
        <v>43456</v>
      </c>
    </row>
    <row r="67" spans="2:10">
      <c r="B67" s="22">
        <v>52</v>
      </c>
      <c r="C67" s="26">
        <v>43458</v>
      </c>
      <c r="D67" s="27">
        <v>43464</v>
      </c>
      <c r="E67" s="26">
        <v>43458</v>
      </c>
      <c r="F67" s="28">
        <v>43459</v>
      </c>
      <c r="G67" s="28">
        <v>43460</v>
      </c>
      <c r="H67" s="28">
        <v>43461</v>
      </c>
      <c r="I67" s="28">
        <v>43462</v>
      </c>
      <c r="J67" s="27">
        <v>43463</v>
      </c>
    </row>
    <row r="68" spans="2:10">
      <c r="B68" s="22">
        <v>53</v>
      </c>
      <c r="C68" s="29">
        <v>43465</v>
      </c>
      <c r="D68" s="30">
        <v>43471</v>
      </c>
      <c r="E68" s="29">
        <v>43465</v>
      </c>
      <c r="F68" s="31">
        <v>43466</v>
      </c>
      <c r="G68" s="31">
        <v>43467</v>
      </c>
      <c r="H68" s="31">
        <v>43468</v>
      </c>
      <c r="I68" s="31">
        <v>43469</v>
      </c>
      <c r="J68" s="30">
        <v>43470</v>
      </c>
    </row>
  </sheetData>
  <dataConsolidate/>
  <dataValidations count="2">
    <dataValidation type="list" allowBlank="1" showInputMessage="1" showErrorMessage="1" sqref="J11:O11">
      <formula1>$A$16:$A$40</formula1>
    </dataValidation>
    <dataValidation type="list" allowBlank="1" showInputMessage="1" showErrorMessage="1" sqref="C2">
      <formula1>$B$16:$B$68</formula1>
    </dataValidation>
  </dataValidations>
  <pageMargins left="0" right="0" top="0" bottom="0" header="0" footer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D49"/>
  <sheetViews>
    <sheetView showGridLines="0" zoomScale="93" workbookViewId="0">
      <selection activeCell="A49" sqref="A49"/>
    </sheetView>
  </sheetViews>
  <sheetFormatPr baseColWidth="10" defaultRowHeight="16"/>
  <cols>
    <col min="1" max="1" width="15.6640625" bestFit="1" customWidth="1"/>
    <col min="2" max="2" width="10.83203125" customWidth="1"/>
  </cols>
  <sheetData>
    <row r="2" spans="1:30">
      <c r="A2" s="5" t="s">
        <v>9</v>
      </c>
      <c r="B2" s="6" t="s">
        <v>10</v>
      </c>
    </row>
    <row r="3" spans="1:30">
      <c r="A3" s="1" t="s">
        <v>28</v>
      </c>
      <c r="B3" s="2" t="str">
        <f>VLOOKUP(A3,'1_Base de données SOURCE'!B3:D52,2,0)</f>
        <v>E</v>
      </c>
    </row>
    <row r="5" spans="1:30">
      <c r="D5" t="s">
        <v>46</v>
      </c>
      <c r="K5" t="s">
        <v>47</v>
      </c>
      <c r="R5" t="s">
        <v>48</v>
      </c>
      <c r="Y5" t="s">
        <v>49</v>
      </c>
    </row>
    <row r="6" spans="1:30">
      <c r="B6" s="3"/>
      <c r="C6" s="4" t="s">
        <v>0</v>
      </c>
      <c r="D6" s="4" t="s">
        <v>1</v>
      </c>
      <c r="E6" s="4" t="s">
        <v>1</v>
      </c>
      <c r="F6" s="4" t="s">
        <v>2</v>
      </c>
      <c r="G6" s="4" t="s">
        <v>3</v>
      </c>
      <c r="I6" s="3"/>
      <c r="J6" s="4" t="s">
        <v>0</v>
      </c>
      <c r="K6" s="4" t="s">
        <v>1</v>
      </c>
      <c r="L6" s="4" t="s">
        <v>1</v>
      </c>
      <c r="M6" s="4" t="s">
        <v>2</v>
      </c>
      <c r="N6" s="4" t="s">
        <v>3</v>
      </c>
      <c r="P6" s="3"/>
      <c r="Q6" s="4" t="s">
        <v>0</v>
      </c>
      <c r="R6" s="4" t="s">
        <v>1</v>
      </c>
      <c r="S6" s="4" t="s">
        <v>1</v>
      </c>
      <c r="T6" s="4" t="s">
        <v>2</v>
      </c>
      <c r="U6" s="4" t="s">
        <v>3</v>
      </c>
      <c r="W6" s="3"/>
      <c r="X6" s="4" t="s">
        <v>0</v>
      </c>
      <c r="Y6" s="4" t="s">
        <v>1</v>
      </c>
      <c r="Z6" s="4" t="s">
        <v>1</v>
      </c>
      <c r="AA6" s="4" t="s">
        <v>2</v>
      </c>
      <c r="AB6" s="4" t="s">
        <v>3</v>
      </c>
    </row>
    <row r="7" spans="1:30">
      <c r="B7" s="3" t="s">
        <v>4</v>
      </c>
      <c r="C7" s="3"/>
      <c r="D7" s="3"/>
      <c r="E7" s="3"/>
      <c r="F7" s="3"/>
      <c r="G7" s="3"/>
      <c r="I7" s="3" t="s">
        <v>4</v>
      </c>
      <c r="J7" s="3"/>
      <c r="K7" s="3"/>
      <c r="L7" s="3"/>
      <c r="M7" s="3"/>
      <c r="N7" s="3"/>
      <c r="P7" s="3" t="s">
        <v>4</v>
      </c>
      <c r="Q7" s="3"/>
      <c r="R7" s="3"/>
      <c r="S7" s="3"/>
      <c r="T7" s="3"/>
      <c r="U7" s="3"/>
      <c r="W7" s="3" t="s">
        <v>4</v>
      </c>
      <c r="X7" s="3"/>
      <c r="Y7" s="3"/>
      <c r="Z7" s="3"/>
      <c r="AA7" s="3"/>
      <c r="AB7" s="3"/>
    </row>
    <row r="8" spans="1:30">
      <c r="B8" s="3"/>
      <c r="C8" s="3"/>
      <c r="D8" s="3"/>
      <c r="E8" s="3"/>
      <c r="F8" s="3"/>
      <c r="G8" s="3"/>
      <c r="I8" s="3"/>
      <c r="J8" s="3"/>
      <c r="K8" s="3"/>
      <c r="L8" s="3"/>
      <c r="M8" s="3"/>
      <c r="N8" s="3"/>
      <c r="P8" s="3"/>
      <c r="Q8" s="3"/>
      <c r="R8" s="3"/>
      <c r="S8" s="3"/>
      <c r="T8" s="3"/>
      <c r="U8" s="3"/>
      <c r="W8" s="3"/>
      <c r="X8" s="3"/>
      <c r="Y8" s="3"/>
      <c r="Z8" s="3"/>
      <c r="AA8" s="3"/>
      <c r="AB8" s="3"/>
    </row>
    <row r="9" spans="1:30">
      <c r="B9" s="3" t="s">
        <v>11</v>
      </c>
      <c r="C9" s="3"/>
      <c r="D9" s="3"/>
      <c r="E9" s="3"/>
      <c r="F9" s="3"/>
      <c r="G9" s="3"/>
      <c r="I9" s="3" t="s">
        <v>11</v>
      </c>
      <c r="J9" s="3"/>
      <c r="K9" s="3"/>
      <c r="L9" s="3"/>
      <c r="M9" s="3"/>
      <c r="N9" s="3"/>
      <c r="P9" s="3" t="s">
        <v>11</v>
      </c>
      <c r="Q9" s="3"/>
      <c r="R9" s="3"/>
      <c r="S9" s="3"/>
      <c r="T9" s="3"/>
      <c r="U9" s="3"/>
      <c r="W9" s="3" t="s">
        <v>5</v>
      </c>
      <c r="X9" s="3"/>
      <c r="Y9" s="3"/>
      <c r="Z9" s="3"/>
      <c r="AA9" s="3"/>
      <c r="AB9" s="3"/>
    </row>
    <row r="10" spans="1:30">
      <c r="B10" s="3"/>
      <c r="C10" s="3"/>
      <c r="D10" s="3"/>
      <c r="E10" s="3"/>
      <c r="F10" s="3"/>
      <c r="G10" s="3"/>
      <c r="I10" s="3"/>
      <c r="J10" s="3"/>
      <c r="K10" s="3"/>
      <c r="L10" s="3"/>
      <c r="M10" s="3"/>
      <c r="N10" s="3"/>
      <c r="P10" s="3"/>
      <c r="Q10" s="3"/>
      <c r="R10" s="3"/>
      <c r="S10" s="3"/>
      <c r="T10" s="3"/>
      <c r="U10" s="3"/>
      <c r="W10" s="3"/>
      <c r="X10" s="3"/>
      <c r="Y10" s="3"/>
      <c r="Z10" s="3"/>
      <c r="AA10" s="3"/>
      <c r="AB10" s="3"/>
    </row>
    <row r="11" spans="1:30">
      <c r="B11" s="3" t="s">
        <v>6</v>
      </c>
      <c r="C11" s="3">
        <v>1</v>
      </c>
      <c r="D11" s="3">
        <v>5</v>
      </c>
      <c r="E11" s="3">
        <v>5</v>
      </c>
      <c r="F11" s="3">
        <v>5</v>
      </c>
      <c r="G11" s="3"/>
      <c r="I11" s="3" t="s">
        <v>6</v>
      </c>
      <c r="J11" s="3">
        <v>3</v>
      </c>
      <c r="K11" s="3">
        <v>3</v>
      </c>
      <c r="L11" s="3">
        <v>4</v>
      </c>
      <c r="M11" s="3">
        <v>8</v>
      </c>
      <c r="N11" s="3"/>
      <c r="P11" s="3" t="s">
        <v>6</v>
      </c>
      <c r="Q11" s="3">
        <v>1</v>
      </c>
      <c r="R11" s="3">
        <v>1</v>
      </c>
      <c r="S11" s="3">
        <v>1</v>
      </c>
      <c r="T11" s="3">
        <v>1</v>
      </c>
      <c r="U11" s="3"/>
      <c r="W11" s="3" t="s">
        <v>6</v>
      </c>
      <c r="X11" s="3">
        <v>2</v>
      </c>
      <c r="Y11" s="3">
        <v>2</v>
      </c>
      <c r="Z11" s="3">
        <v>3</v>
      </c>
      <c r="AA11" s="3">
        <v>1</v>
      </c>
      <c r="AB11" s="3"/>
      <c r="AD11" t="s">
        <v>52</v>
      </c>
    </row>
    <row r="15" spans="1:30">
      <c r="A15" s="8" t="s">
        <v>8</v>
      </c>
      <c r="B15" s="8" t="s">
        <v>7</v>
      </c>
      <c r="C15" s="8" t="s">
        <v>12</v>
      </c>
      <c r="D15" s="9"/>
      <c r="E15" s="8" t="s">
        <v>13</v>
      </c>
      <c r="F15" s="8">
        <f>VLOOKUP(A3,'1_Base de données SOURCE'!B3:D52,3,0)</f>
        <v>83</v>
      </c>
      <c r="H15" s="42" t="s">
        <v>50</v>
      </c>
      <c r="I15" s="43"/>
      <c r="J15" s="43"/>
      <c r="K15" s="43"/>
      <c r="L15" s="43"/>
      <c r="M15" s="43"/>
      <c r="N15" s="43"/>
      <c r="O15" s="40"/>
      <c r="P15" s="40"/>
    </row>
    <row r="16" spans="1:30">
      <c r="A16" s="7">
        <v>1</v>
      </c>
      <c r="B16" s="10">
        <f>COUNTIF($C$11:$AB$11,A16)</f>
        <v>6</v>
      </c>
      <c r="C16" s="11">
        <f>B16/SUM($B$16:$B$40)</f>
        <v>0.375</v>
      </c>
      <c r="D16" s="9"/>
      <c r="E16" s="7">
        <v>1</v>
      </c>
      <c r="F16" s="10">
        <f>$F$15*C16</f>
        <v>31.125</v>
      </c>
      <c r="I16" s="40"/>
      <c r="J16" s="40"/>
      <c r="K16" s="40"/>
      <c r="L16" s="40"/>
      <c r="M16" s="40"/>
      <c r="N16" s="40"/>
      <c r="O16" s="40"/>
      <c r="P16" s="40"/>
    </row>
    <row r="17" spans="1:16">
      <c r="A17" s="7">
        <v>2</v>
      </c>
      <c r="B17" s="10">
        <f t="shared" ref="B17:B40" si="0">COUNTIF($C$11:$AB$11,A17)</f>
        <v>2</v>
      </c>
      <c r="C17" s="11">
        <f t="shared" ref="C17:C40" si="1">B17/SUM($B$16:$B$40)</f>
        <v>0.125</v>
      </c>
      <c r="D17" s="9"/>
      <c r="E17" s="7">
        <v>2</v>
      </c>
      <c r="F17" s="10">
        <f t="shared" ref="F17:F40" si="2">$F$15*C17</f>
        <v>10.375</v>
      </c>
      <c r="H17" s="42" t="s">
        <v>53</v>
      </c>
      <c r="I17" s="40"/>
      <c r="J17" s="40"/>
      <c r="K17" s="40"/>
      <c r="L17" s="40"/>
      <c r="M17" s="40"/>
      <c r="N17" s="40"/>
      <c r="O17" s="40"/>
      <c r="P17" s="40"/>
    </row>
    <row r="18" spans="1:16">
      <c r="A18" s="7">
        <v>3</v>
      </c>
      <c r="B18" s="10">
        <f t="shared" si="0"/>
        <v>3</v>
      </c>
      <c r="C18" s="11">
        <f t="shared" si="1"/>
        <v>0.1875</v>
      </c>
      <c r="D18" s="9"/>
      <c r="E18" s="7">
        <v>3</v>
      </c>
      <c r="F18" s="10">
        <f t="shared" si="2"/>
        <v>15.5625</v>
      </c>
      <c r="H18" s="42"/>
      <c r="I18" s="40"/>
      <c r="J18" s="40"/>
      <c r="K18" s="40"/>
      <c r="L18" s="40"/>
      <c r="M18" s="40"/>
      <c r="N18" s="40"/>
      <c r="O18" s="40"/>
      <c r="P18" s="40"/>
    </row>
    <row r="19" spans="1:16">
      <c r="A19" s="7">
        <v>4</v>
      </c>
      <c r="B19" s="10">
        <f t="shared" si="0"/>
        <v>1</v>
      </c>
      <c r="C19" s="11">
        <f t="shared" si="1"/>
        <v>6.25E-2</v>
      </c>
      <c r="D19" s="9"/>
      <c r="E19" s="7">
        <v>4</v>
      </c>
      <c r="F19" s="10">
        <f t="shared" si="2"/>
        <v>5.1875</v>
      </c>
      <c r="H19" s="42" t="s">
        <v>54</v>
      </c>
      <c r="I19" s="40"/>
      <c r="J19" s="40"/>
      <c r="K19" s="40"/>
      <c r="L19" s="40"/>
      <c r="M19" s="40"/>
      <c r="N19" s="40"/>
      <c r="O19" s="40"/>
      <c r="P19" s="40"/>
    </row>
    <row r="20" spans="1:16">
      <c r="A20" s="7">
        <v>5</v>
      </c>
      <c r="B20" s="10">
        <f t="shared" si="0"/>
        <v>3</v>
      </c>
      <c r="C20" s="11">
        <f t="shared" si="1"/>
        <v>0.1875</v>
      </c>
      <c r="D20" s="9"/>
      <c r="E20" s="7">
        <v>5</v>
      </c>
      <c r="F20" s="10">
        <f t="shared" si="2"/>
        <v>15.5625</v>
      </c>
      <c r="H20" s="42" t="s">
        <v>55</v>
      </c>
      <c r="I20" s="40"/>
      <c r="J20" s="40"/>
      <c r="K20" s="40"/>
      <c r="L20" s="40"/>
      <c r="M20" s="40"/>
      <c r="N20" s="40"/>
      <c r="O20" s="40"/>
      <c r="P20" s="40"/>
    </row>
    <row r="21" spans="1:16">
      <c r="A21" s="7">
        <v>6</v>
      </c>
      <c r="B21" s="10">
        <f t="shared" si="0"/>
        <v>0</v>
      </c>
      <c r="C21" s="11">
        <f t="shared" si="1"/>
        <v>0</v>
      </c>
      <c r="D21" s="9"/>
      <c r="E21" s="7">
        <v>6</v>
      </c>
      <c r="F21" s="10">
        <f t="shared" si="2"/>
        <v>0</v>
      </c>
      <c r="H21" s="42" t="s">
        <v>56</v>
      </c>
      <c r="I21" s="40"/>
      <c r="J21" s="40"/>
      <c r="K21" s="40"/>
      <c r="L21" s="40"/>
      <c r="M21" s="40"/>
      <c r="N21" s="40"/>
      <c r="O21" s="40"/>
      <c r="P21" s="40"/>
    </row>
    <row r="22" spans="1:16">
      <c r="A22" s="7">
        <v>7</v>
      </c>
      <c r="B22" s="10">
        <f t="shared" si="0"/>
        <v>0</v>
      </c>
      <c r="C22" s="11">
        <f t="shared" si="1"/>
        <v>0</v>
      </c>
      <c r="D22" s="9"/>
      <c r="E22" s="7">
        <v>7</v>
      </c>
      <c r="F22" s="10">
        <f t="shared" si="2"/>
        <v>0</v>
      </c>
      <c r="I22" s="44"/>
      <c r="J22" s="44"/>
      <c r="K22" s="44"/>
      <c r="L22" s="44"/>
      <c r="M22" s="44"/>
      <c r="N22" s="44"/>
      <c r="O22" s="44"/>
      <c r="P22" s="44"/>
    </row>
    <row r="23" spans="1:16">
      <c r="A23" s="7">
        <v>8</v>
      </c>
      <c r="B23" s="10">
        <f t="shared" si="0"/>
        <v>1</v>
      </c>
      <c r="C23" s="11">
        <f t="shared" si="1"/>
        <v>6.25E-2</v>
      </c>
      <c r="D23" s="9"/>
      <c r="E23" s="7">
        <v>8</v>
      </c>
      <c r="F23" s="10">
        <f t="shared" si="2"/>
        <v>5.1875</v>
      </c>
      <c r="I23" s="40"/>
      <c r="J23" s="40"/>
      <c r="K23" s="40"/>
      <c r="L23" s="40"/>
      <c r="M23" s="40"/>
      <c r="N23" s="40"/>
      <c r="O23" s="40"/>
      <c r="P23" s="40"/>
    </row>
    <row r="24" spans="1:16">
      <c r="A24" s="7">
        <v>9</v>
      </c>
      <c r="B24" s="10">
        <f t="shared" si="0"/>
        <v>0</v>
      </c>
      <c r="C24" s="11">
        <f t="shared" si="1"/>
        <v>0</v>
      </c>
      <c r="D24" s="9"/>
      <c r="E24" s="7">
        <v>9</v>
      </c>
      <c r="F24" s="10">
        <f t="shared" si="2"/>
        <v>0</v>
      </c>
    </row>
    <row r="25" spans="1:16">
      <c r="A25" s="7">
        <v>10</v>
      </c>
      <c r="B25" s="10">
        <f t="shared" si="0"/>
        <v>0</v>
      </c>
      <c r="C25" s="11">
        <f t="shared" si="1"/>
        <v>0</v>
      </c>
      <c r="D25" s="9"/>
      <c r="E25" s="7">
        <v>10</v>
      </c>
      <c r="F25" s="10">
        <f t="shared" si="2"/>
        <v>0</v>
      </c>
    </row>
    <row r="26" spans="1:16">
      <c r="A26" s="7">
        <v>11</v>
      </c>
      <c r="B26" s="10">
        <f t="shared" si="0"/>
        <v>0</v>
      </c>
      <c r="C26" s="11">
        <f t="shared" si="1"/>
        <v>0</v>
      </c>
      <c r="D26" s="9"/>
      <c r="E26" s="7">
        <v>11</v>
      </c>
      <c r="F26" s="10">
        <f t="shared" si="2"/>
        <v>0</v>
      </c>
    </row>
    <row r="27" spans="1:16">
      <c r="A27" s="7">
        <v>12</v>
      </c>
      <c r="B27" s="10">
        <f t="shared" si="0"/>
        <v>0</v>
      </c>
      <c r="C27" s="11">
        <f t="shared" si="1"/>
        <v>0</v>
      </c>
      <c r="D27" s="9"/>
      <c r="E27" s="7">
        <v>12</v>
      </c>
      <c r="F27" s="10">
        <f t="shared" si="2"/>
        <v>0</v>
      </c>
    </row>
    <row r="28" spans="1:16">
      <c r="A28" s="7">
        <v>13</v>
      </c>
      <c r="B28" s="10">
        <f t="shared" si="0"/>
        <v>0</v>
      </c>
      <c r="C28" s="11">
        <f t="shared" si="1"/>
        <v>0</v>
      </c>
      <c r="D28" s="9"/>
      <c r="E28" s="7">
        <v>13</v>
      </c>
      <c r="F28" s="10">
        <f t="shared" si="2"/>
        <v>0</v>
      </c>
    </row>
    <row r="29" spans="1:16">
      <c r="A29" s="7">
        <v>14</v>
      </c>
      <c r="B29" s="10">
        <f t="shared" si="0"/>
        <v>0</v>
      </c>
      <c r="C29" s="11">
        <f t="shared" si="1"/>
        <v>0</v>
      </c>
      <c r="D29" s="9"/>
      <c r="E29" s="7">
        <v>14</v>
      </c>
      <c r="F29" s="10">
        <f t="shared" si="2"/>
        <v>0</v>
      </c>
    </row>
    <row r="30" spans="1:16">
      <c r="A30" s="7">
        <v>15</v>
      </c>
      <c r="B30" s="10">
        <f t="shared" si="0"/>
        <v>0</v>
      </c>
      <c r="C30" s="11">
        <f t="shared" si="1"/>
        <v>0</v>
      </c>
      <c r="D30" s="9"/>
      <c r="E30" s="7">
        <v>15</v>
      </c>
      <c r="F30" s="10">
        <f t="shared" si="2"/>
        <v>0</v>
      </c>
    </row>
    <row r="31" spans="1:16">
      <c r="A31" s="7">
        <v>16</v>
      </c>
      <c r="B31" s="10">
        <f t="shared" si="0"/>
        <v>0</v>
      </c>
      <c r="C31" s="11">
        <f t="shared" si="1"/>
        <v>0</v>
      </c>
      <c r="D31" s="9"/>
      <c r="E31" s="7">
        <v>16</v>
      </c>
      <c r="F31" s="10">
        <f t="shared" si="2"/>
        <v>0</v>
      </c>
    </row>
    <row r="32" spans="1:16">
      <c r="A32" s="7">
        <v>17</v>
      </c>
      <c r="B32" s="10">
        <f t="shared" si="0"/>
        <v>0</v>
      </c>
      <c r="C32" s="11">
        <f t="shared" si="1"/>
        <v>0</v>
      </c>
      <c r="D32" s="9"/>
      <c r="E32" s="7">
        <v>17</v>
      </c>
      <c r="F32" s="10">
        <f t="shared" si="2"/>
        <v>0</v>
      </c>
    </row>
    <row r="33" spans="1:6">
      <c r="A33" s="7">
        <v>18</v>
      </c>
      <c r="B33" s="10">
        <f t="shared" si="0"/>
        <v>0</v>
      </c>
      <c r="C33" s="11">
        <f t="shared" si="1"/>
        <v>0</v>
      </c>
      <c r="D33" s="9"/>
      <c r="E33" s="7">
        <v>18</v>
      </c>
      <c r="F33" s="10">
        <f t="shared" si="2"/>
        <v>0</v>
      </c>
    </row>
    <row r="34" spans="1:6">
      <c r="A34" s="7">
        <v>19</v>
      </c>
      <c r="B34" s="10">
        <f t="shared" si="0"/>
        <v>0</v>
      </c>
      <c r="C34" s="11">
        <f t="shared" si="1"/>
        <v>0</v>
      </c>
      <c r="D34" s="9"/>
      <c r="E34" s="7">
        <v>19</v>
      </c>
      <c r="F34" s="10">
        <f t="shared" si="2"/>
        <v>0</v>
      </c>
    </row>
    <row r="35" spans="1:6">
      <c r="A35" s="7">
        <v>20</v>
      </c>
      <c r="B35" s="10">
        <f t="shared" si="0"/>
        <v>0</v>
      </c>
      <c r="C35" s="11">
        <f t="shared" si="1"/>
        <v>0</v>
      </c>
      <c r="D35" s="9"/>
      <c r="E35" s="7">
        <v>20</v>
      </c>
      <c r="F35" s="10">
        <f t="shared" si="2"/>
        <v>0</v>
      </c>
    </row>
    <row r="36" spans="1:6">
      <c r="A36" s="7">
        <v>21</v>
      </c>
      <c r="B36" s="10">
        <f t="shared" si="0"/>
        <v>0</v>
      </c>
      <c r="C36" s="11">
        <f t="shared" si="1"/>
        <v>0</v>
      </c>
      <c r="D36" s="9"/>
      <c r="E36" s="7">
        <v>21</v>
      </c>
      <c r="F36" s="10">
        <f t="shared" si="2"/>
        <v>0</v>
      </c>
    </row>
    <row r="37" spans="1:6">
      <c r="A37" s="7">
        <v>22</v>
      </c>
      <c r="B37" s="10">
        <f t="shared" si="0"/>
        <v>0</v>
      </c>
      <c r="C37" s="11">
        <f t="shared" si="1"/>
        <v>0</v>
      </c>
      <c r="D37" s="9"/>
      <c r="E37" s="7">
        <v>22</v>
      </c>
      <c r="F37" s="10">
        <f t="shared" si="2"/>
        <v>0</v>
      </c>
    </row>
    <row r="38" spans="1:6">
      <c r="A38" s="7">
        <v>23</v>
      </c>
      <c r="B38" s="10">
        <f t="shared" si="0"/>
        <v>0</v>
      </c>
      <c r="C38" s="11">
        <f t="shared" si="1"/>
        <v>0</v>
      </c>
      <c r="D38" s="9"/>
      <c r="E38" s="7">
        <v>23</v>
      </c>
      <c r="F38" s="10">
        <f t="shared" si="2"/>
        <v>0</v>
      </c>
    </row>
    <row r="39" spans="1:6">
      <c r="A39" s="7">
        <v>24</v>
      </c>
      <c r="B39" s="10">
        <f t="shared" si="0"/>
        <v>0</v>
      </c>
      <c r="C39" s="11">
        <f t="shared" si="1"/>
        <v>0</v>
      </c>
      <c r="D39" s="9"/>
      <c r="E39" s="7">
        <v>24</v>
      </c>
      <c r="F39" s="10">
        <f t="shared" si="2"/>
        <v>0</v>
      </c>
    </row>
    <row r="40" spans="1:6">
      <c r="A40" s="7">
        <v>25</v>
      </c>
      <c r="B40" s="10">
        <f t="shared" si="0"/>
        <v>0</v>
      </c>
      <c r="C40" s="11">
        <f t="shared" si="1"/>
        <v>0</v>
      </c>
      <c r="D40" s="9"/>
      <c r="E40" s="7">
        <v>25</v>
      </c>
      <c r="F40" s="10">
        <f t="shared" si="2"/>
        <v>0</v>
      </c>
    </row>
    <row r="45" spans="1:6">
      <c r="A45" s="12"/>
    </row>
    <row r="49" spans="1:1">
      <c r="A49" s="15"/>
    </row>
  </sheetData>
  <mergeCells count="1">
    <mergeCell ref="I22:P22"/>
  </mergeCells>
  <dataValidations count="1">
    <dataValidation type="list" allowBlank="1" showInputMessage="1" showErrorMessage="1" sqref="C11:G11 X11:AB11 Q11:U11 J11:N11">
      <formula1>$A$16:$A$40</formula1>
    </dataValidation>
  </dataValidations>
  <pageMargins left="0" right="0" top="0" bottom="0" header="0" footer="0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'1_Base de données SOURCE'!$B$3:$B$52</xm:f>
          </x14:formula1>
          <xm:sqref>A3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1_Base de données SOURCE</vt:lpstr>
      <vt:lpstr>2_Feuille de SAISIE</vt:lpstr>
      <vt:lpstr>3_Base de données À REMPLIR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LEFORT</dc:creator>
  <cp:lastModifiedBy>Hugo LEFORT</cp:lastModifiedBy>
  <dcterms:created xsi:type="dcterms:W3CDTF">2018-02-15T09:35:00Z</dcterms:created>
  <dcterms:modified xsi:type="dcterms:W3CDTF">2018-02-20T16:15:09Z</dcterms:modified>
</cp:coreProperties>
</file>