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admsrv2\redirection$\christine.a.veilleux\Mes documents\Composition des groupes\"/>
    </mc:Choice>
  </mc:AlternateContent>
  <bookViews>
    <workbookView xWindow="0" yWindow="0" windowWidth="28800" windowHeight="11220"/>
  </bookViews>
  <sheets>
    <sheet name="Feuil1" sheetId="1" r:id="rId1"/>
  </sheets>
  <externalReferences>
    <externalReference r:id="rId2"/>
  </externalReferences>
  <definedNames>
    <definedName name="Milieu_scolaire">[1]Paramètres!$K$4:$K$5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B16" i="1"/>
  <c r="I3" i="1" s="1"/>
  <c r="C50" i="1"/>
  <c r="C45" i="1"/>
  <c r="C30" i="1"/>
  <c r="L46" i="1"/>
  <c r="J31" i="1"/>
  <c r="I46" i="1"/>
  <c r="X5" i="1"/>
  <c r="H20" i="1" s="1"/>
  <c r="H11" i="1" l="1"/>
  <c r="H12" i="1"/>
  <c r="G17" i="1"/>
  <c r="H9" i="1"/>
  <c r="G14" i="1"/>
  <c r="H18" i="1"/>
  <c r="G10" i="1"/>
  <c r="H15" i="1"/>
  <c r="G20" i="1"/>
  <c r="L41" i="1"/>
  <c r="H41" i="1"/>
  <c r="K41" i="1"/>
  <c r="G41" i="1"/>
  <c r="J41" i="1"/>
  <c r="F41" i="1"/>
  <c r="I41" i="1"/>
  <c r="I31" i="1"/>
  <c r="G9" i="1"/>
  <c r="G11" i="1"/>
  <c r="H24" i="1"/>
  <c r="L24" i="1"/>
  <c r="G13" i="1"/>
  <c r="G31" i="1"/>
  <c r="K31" i="1"/>
  <c r="G16" i="1"/>
  <c r="F46" i="1"/>
  <c r="J46" i="1"/>
  <c r="G19" i="1"/>
  <c r="H46" i="1"/>
  <c r="I24" i="1"/>
  <c r="G12" i="1"/>
  <c r="H13" i="1"/>
  <c r="H31" i="1"/>
  <c r="L31" i="1"/>
  <c r="G15" i="1"/>
  <c r="H16" i="1"/>
  <c r="G46" i="1"/>
  <c r="K46" i="1"/>
  <c r="G18" i="1"/>
  <c r="H19" i="1"/>
  <c r="J24" i="1"/>
  <c r="H10" i="1"/>
  <c r="G24" i="1"/>
  <c r="K24" i="1"/>
  <c r="F31" i="1"/>
  <c r="H14" i="1"/>
  <c r="H17" i="1"/>
  <c r="M46" i="1" l="1"/>
  <c r="M41" i="1"/>
  <c r="K36" i="1"/>
  <c r="G36" i="1"/>
  <c r="I36" i="1"/>
  <c r="L36" i="1"/>
  <c r="H36" i="1"/>
  <c r="J36" i="1"/>
  <c r="F36" i="1"/>
  <c r="L26" i="1"/>
  <c r="H26" i="1"/>
  <c r="G26" i="1"/>
  <c r="J26" i="1"/>
  <c r="F26" i="1"/>
  <c r="I4" i="1" s="1"/>
  <c r="K26" i="1"/>
  <c r="I26" i="1"/>
  <c r="M31" i="1"/>
  <c r="M51" i="1" l="1"/>
  <c r="M26" i="1"/>
  <c r="M36" i="1"/>
  <c r="M24" i="1"/>
  <c r="I5" i="1" l="1"/>
  <c r="M28" i="1" l="1"/>
  <c r="M33" i="1"/>
  <c r="M38" i="1" l="1"/>
  <c r="M43" i="1"/>
  <c r="M48" i="1" l="1"/>
</calcChain>
</file>

<file path=xl/sharedStrings.xml><?xml version="1.0" encoding="utf-8"?>
<sst xmlns="http://schemas.openxmlformats.org/spreadsheetml/2006/main" count="48" uniqueCount="39">
  <si>
    <t>Composition des groupes 2018-2019</t>
  </si>
  <si>
    <t>Non Défavorisé</t>
  </si>
  <si>
    <t>École:</t>
  </si>
  <si>
    <t>Clientèle totale:</t>
  </si>
  <si>
    <t>élèves</t>
  </si>
  <si>
    <t>Clientèle tableau :</t>
  </si>
  <si>
    <t>Niveau</t>
  </si>
  <si>
    <t>Minimum</t>
  </si>
  <si>
    <t>Maximum</t>
  </si>
  <si>
    <t>Nombre de goupe:</t>
  </si>
  <si>
    <t>Maternelle</t>
  </si>
  <si>
    <t>2018-2019</t>
  </si>
  <si>
    <t>Nbre d'élèves</t>
  </si>
  <si>
    <t>1-2</t>
  </si>
  <si>
    <t>2-3</t>
  </si>
  <si>
    <t>3-4</t>
  </si>
  <si>
    <t>4-5</t>
  </si>
  <si>
    <t>Total</t>
  </si>
  <si>
    <t>5-6</t>
  </si>
  <si>
    <t>2e année</t>
  </si>
  <si>
    <t>2e                                             3e année</t>
  </si>
  <si>
    <t>2e et 3e année</t>
  </si>
  <si>
    <t>3e année</t>
  </si>
  <si>
    <t>3e                                             4e année</t>
  </si>
  <si>
    <t>3e et 4e année</t>
  </si>
  <si>
    <t>4e année</t>
  </si>
  <si>
    <t>4e                                             5e année</t>
  </si>
  <si>
    <t>4e et 5e année</t>
  </si>
  <si>
    <t>5e année</t>
  </si>
  <si>
    <t>5e                                             6e année</t>
  </si>
  <si>
    <t>5e et 6e année</t>
  </si>
  <si>
    <t>6e année</t>
  </si>
  <si>
    <r>
      <t>1</t>
    </r>
    <r>
      <rPr>
        <b/>
        <vertAlign val="superscript"/>
        <sz val="12"/>
        <color rgb="FF1F497D"/>
        <rFont val="Cambria"/>
        <family val="1"/>
      </rPr>
      <t>er</t>
    </r>
    <r>
      <rPr>
        <b/>
        <sz val="12"/>
        <color rgb="FF1F497D"/>
        <rFont val="Cambria"/>
        <family val="2"/>
      </rPr>
      <t xml:space="preserve"> année</t>
    </r>
  </si>
  <si>
    <r>
      <t>1</t>
    </r>
    <r>
      <rPr>
        <b/>
        <vertAlign val="superscript"/>
        <sz val="12"/>
        <color rgb="FF1F497D"/>
        <rFont val="Cambria"/>
        <family val="1"/>
      </rPr>
      <t>er</t>
    </r>
    <r>
      <rPr>
        <b/>
        <sz val="12"/>
        <color rgb="FF1F497D"/>
        <rFont val="Cambria"/>
        <family val="2"/>
      </rPr>
      <t xml:space="preserve"> et 2</t>
    </r>
    <r>
      <rPr>
        <b/>
        <vertAlign val="superscript"/>
        <sz val="12"/>
        <color rgb="FF1F497D"/>
        <rFont val="Cambria"/>
        <family val="1"/>
      </rPr>
      <t>e</t>
    </r>
    <r>
      <rPr>
        <b/>
        <sz val="12"/>
        <color rgb="FF1F497D"/>
        <rFont val="Cambria"/>
        <family val="2"/>
      </rPr>
      <t xml:space="preserve"> année</t>
    </r>
  </si>
  <si>
    <t>Contrainte</t>
  </si>
  <si>
    <t>NB GROUPE</t>
  </si>
  <si>
    <t>1ère année</t>
  </si>
  <si>
    <t>XYZ</t>
  </si>
  <si>
    <r>
      <t>1</t>
    </r>
    <r>
      <rPr>
        <b/>
        <vertAlign val="superscript"/>
        <sz val="10"/>
        <color rgb="FF1F497D"/>
        <rFont val="Cambria"/>
        <family val="1"/>
      </rPr>
      <t>er</t>
    </r>
    <r>
      <rPr>
        <b/>
        <sz val="10"/>
        <color rgb="FF1F497D"/>
        <rFont val="Cambria"/>
        <family val="2"/>
      </rPr>
      <t xml:space="preserve">                                                     2</t>
    </r>
    <r>
      <rPr>
        <b/>
        <vertAlign val="superscript"/>
        <sz val="10"/>
        <color rgb="FF1F497D"/>
        <rFont val="Cambria"/>
        <family val="1"/>
      </rPr>
      <t>e</t>
    </r>
    <r>
      <rPr>
        <b/>
        <sz val="10"/>
        <color rgb="FF1F497D"/>
        <rFont val="Cambria"/>
        <family val="2"/>
      </rPr>
      <t xml:space="preserve"> année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</si>
</sst>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.000"/>
  </numFmts>
  <fonts count="19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rgb="FF1F497D"/>
      <name val="Calibri"/>
      <family val="2"/>
    </font>
    <font>
      <sz val="11"/>
      <color theme="1"/>
      <name val="Calibri"/>
      <family val="2"/>
    </font>
    <font>
      <b/>
      <sz val="11"/>
      <color rgb="FF1F497D"/>
      <name val="Calibri"/>
      <family val="2"/>
    </font>
    <font>
      <b/>
      <sz val="11"/>
      <color rgb="FFFFFFFF"/>
      <name val="Calibri"/>
      <family val="2"/>
    </font>
    <font>
      <b/>
      <sz val="11"/>
      <color rgb="FF000000"/>
      <name val="Calibri"/>
      <family val="2"/>
    </font>
    <font>
      <b/>
      <sz val="11"/>
      <color rgb="FFFFFFFF"/>
      <name val="Cambria"/>
      <family val="1"/>
    </font>
    <font>
      <b/>
      <sz val="12"/>
      <color rgb="FF1F497D"/>
      <name val="Cambria"/>
      <family val="2"/>
    </font>
    <font>
      <b/>
      <vertAlign val="superscript"/>
      <sz val="12"/>
      <color rgb="FF1F497D"/>
      <name val="Cambria"/>
      <family val="1"/>
    </font>
    <font>
      <b/>
      <sz val="10"/>
      <color rgb="FF1F497D"/>
      <name val="Cambria"/>
      <family val="2"/>
    </font>
    <font>
      <b/>
      <vertAlign val="superscript"/>
      <sz val="10"/>
      <color rgb="FF1F497D"/>
      <name val="Cambria"/>
      <family val="1"/>
    </font>
    <font>
      <b/>
      <sz val="11"/>
      <name val="Calibri"/>
      <family val="2"/>
    </font>
    <font>
      <b/>
      <sz val="11"/>
      <color theme="0"/>
      <name val="Calibri Light"/>
      <family val="1"/>
      <scheme val="major"/>
    </font>
    <font>
      <b/>
      <sz val="12"/>
      <color theme="3"/>
      <name val="Calibri Light"/>
      <family val="2"/>
      <scheme val="major"/>
    </font>
    <font>
      <b/>
      <sz val="10"/>
      <color theme="3"/>
      <name val="Calibri Light"/>
      <family val="2"/>
      <scheme val="major"/>
    </font>
  </fonts>
  <fills count="9">
    <fill>
      <patternFill patternType="none"/>
    </fill>
    <fill>
      <patternFill patternType="gray125"/>
    </fill>
    <fill>
      <patternFill patternType="solid">
        <fgColor rgb="FFC5D9F1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rgb="FF4F81BD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3" fillId="0" borderId="0" applyNumberFormat="0" applyFill="0" applyBorder="0" applyAlignment="0" applyProtection="0"/>
  </cellStyleXfs>
  <cellXfs count="79">
    <xf numFmtId="0" fontId="0" fillId="0" borderId="0" xfId="0"/>
    <xf numFmtId="49" fontId="5" fillId="0" borderId="2" xfId="2" applyNumberFormat="1" applyFont="1" applyFill="1" applyBorder="1" applyAlignment="1">
      <alignment horizontal="center"/>
    </xf>
    <xf numFmtId="0" fontId="6" fillId="0" borderId="0" xfId="0" applyFont="1" applyFill="1" applyBorder="1"/>
    <xf numFmtId="0" fontId="6" fillId="0" borderId="0" xfId="0" applyFont="1" applyFill="1" applyBorder="1" applyAlignment="1">
      <alignment horizontal="center"/>
    </xf>
    <xf numFmtId="49" fontId="6" fillId="0" borderId="0" xfId="0" applyNumberFormat="1" applyFont="1" applyFill="1" applyBorder="1"/>
    <xf numFmtId="49" fontId="7" fillId="0" borderId="0" xfId="3" applyNumberFormat="1" applyFont="1" applyFill="1" applyBorder="1"/>
    <xf numFmtId="0" fontId="6" fillId="2" borderId="0" xfId="0" applyFont="1" applyFill="1" applyBorder="1" applyAlignment="1">
      <alignment horizontal="center"/>
    </xf>
    <xf numFmtId="49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/>
    <xf numFmtId="1" fontId="10" fillId="0" borderId="0" xfId="1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" fontId="0" fillId="0" borderId="0" xfId="0" applyNumberFormat="1" applyBorder="1" applyAlignment="1">
      <alignment horizontal="center"/>
    </xf>
    <xf numFmtId="1" fontId="0" fillId="4" borderId="0" xfId="0" applyNumberFormat="1" applyFill="1" applyAlignment="1">
      <alignment horizontal="right"/>
    </xf>
    <xf numFmtId="1" fontId="0" fillId="5" borderId="0" xfId="0" applyNumberFormat="1" applyFill="1"/>
    <xf numFmtId="0" fontId="6" fillId="2" borderId="0" xfId="0" quotePrefix="1" applyNumberFormat="1" applyFont="1" applyFill="1" applyBorder="1" applyAlignment="1">
      <alignment horizontal="left"/>
    </xf>
    <xf numFmtId="0" fontId="0" fillId="0" borderId="0" xfId="0" applyAlignment="1">
      <alignment horizontal="right"/>
    </xf>
    <xf numFmtId="49" fontId="6" fillId="0" borderId="0" xfId="0" applyNumberFormat="1" applyFont="1" applyFill="1" applyBorder="1" applyAlignment="1">
      <alignment horizontal="center"/>
    </xf>
    <xf numFmtId="49" fontId="4" fillId="0" borderId="0" xfId="0" applyNumberFormat="1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1" fontId="16" fillId="6" borderId="3" xfId="1" applyNumberFormat="1" applyFont="1" applyFill="1" applyBorder="1" applyAlignment="1">
      <alignment horizontal="center" vertical="center"/>
    </xf>
    <xf numFmtId="1" fontId="16" fillId="6" borderId="4" xfId="1" applyNumberFormat="1" applyFont="1" applyFill="1" applyBorder="1" applyAlignment="1">
      <alignment horizontal="center" vertical="center"/>
    </xf>
    <xf numFmtId="1" fontId="16" fillId="6" borderId="5" xfId="1" applyNumberFormat="1" applyFont="1" applyFill="1" applyBorder="1" applyAlignment="1">
      <alignment horizontal="center" vertical="center"/>
    </xf>
    <xf numFmtId="1" fontId="16" fillId="6" borderId="6" xfId="1" applyNumberFormat="1" applyFont="1" applyFill="1" applyBorder="1" applyAlignment="1">
      <alignment horizontal="center" vertical="center"/>
    </xf>
    <xf numFmtId="49" fontId="17" fillId="0" borderId="5" xfId="1" applyNumberFormat="1" applyFont="1" applyBorder="1" applyAlignment="1">
      <alignment horizontal="center" vertical="center"/>
    </xf>
    <xf numFmtId="49" fontId="17" fillId="0" borderId="4" xfId="1" applyNumberFormat="1" applyFont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49" fontId="17" fillId="0" borderId="8" xfId="1" applyNumberFormat="1" applyFont="1" applyBorder="1" applyAlignment="1">
      <alignment horizontal="center" vertical="center"/>
    </xf>
    <xf numFmtId="49" fontId="17" fillId="0" borderId="9" xfId="1" applyNumberFormat="1" applyFont="1" applyBorder="1" applyAlignment="1">
      <alignment horizontal="center" vertical="center"/>
    </xf>
    <xf numFmtId="1" fontId="0" fillId="0" borderId="10" xfId="0" applyNumberFormat="1" applyFill="1" applyBorder="1" applyAlignment="1">
      <alignment horizontal="center" vertical="center"/>
    </xf>
    <xf numFmtId="49" fontId="17" fillId="7" borderId="12" xfId="1" applyNumberFormat="1" applyFont="1" applyFill="1" applyBorder="1" applyAlignment="1">
      <alignment horizontal="center" vertical="center"/>
    </xf>
    <xf numFmtId="49" fontId="17" fillId="7" borderId="13" xfId="1" applyNumberFormat="1" applyFont="1" applyFill="1" applyBorder="1" applyAlignment="1">
      <alignment horizontal="center" vertical="center"/>
    </xf>
    <xf numFmtId="1" fontId="0" fillId="7" borderId="14" xfId="0" applyNumberFormat="1" applyFill="1" applyBorder="1" applyAlignment="1">
      <alignment horizontal="center" vertical="center"/>
    </xf>
    <xf numFmtId="49" fontId="17" fillId="7" borderId="8" xfId="1" applyNumberFormat="1" applyFont="1" applyFill="1" applyBorder="1" applyAlignment="1">
      <alignment horizontal="center" vertical="center"/>
    </xf>
    <xf numFmtId="49" fontId="17" fillId="7" borderId="9" xfId="1" applyNumberFormat="1" applyFont="1" applyFill="1" applyBorder="1" applyAlignment="1">
      <alignment horizontal="center" vertical="center"/>
    </xf>
    <xf numFmtId="1" fontId="0" fillId="7" borderId="15" xfId="0" applyNumberFormat="1" applyFill="1" applyBorder="1" applyAlignment="1">
      <alignment horizontal="center" vertical="center"/>
    </xf>
    <xf numFmtId="49" fontId="18" fillId="0" borderId="12" xfId="1" applyNumberFormat="1" applyFont="1" applyBorder="1" applyAlignment="1">
      <alignment horizontal="center" vertical="center" wrapText="1"/>
    </xf>
    <xf numFmtId="49" fontId="18" fillId="0" borderId="13" xfId="1" applyNumberFormat="1" applyFont="1" applyBorder="1" applyAlignment="1">
      <alignment horizontal="center" vertical="center" wrapText="1"/>
    </xf>
    <xf numFmtId="1" fontId="0" fillId="0" borderId="3" xfId="0" applyNumberFormat="1" applyFill="1" applyBorder="1" applyAlignment="1">
      <alignment horizontal="center" vertical="center"/>
    </xf>
    <xf numFmtId="49" fontId="18" fillId="0" borderId="16" xfId="1" applyNumberFormat="1" applyFont="1" applyBorder="1" applyAlignment="1">
      <alignment horizontal="center" vertical="center" wrapText="1"/>
    </xf>
    <xf numFmtId="49" fontId="18" fillId="0" borderId="17" xfId="1" applyNumberFormat="1" applyFont="1" applyBorder="1" applyAlignment="1">
      <alignment horizontal="center" vertical="center" wrapText="1"/>
    </xf>
    <xf numFmtId="1" fontId="0" fillId="0" borderId="18" xfId="0" applyNumberFormat="1" applyFill="1" applyBorder="1" applyAlignment="1">
      <alignment horizontal="center" vertical="center"/>
    </xf>
    <xf numFmtId="49" fontId="17" fillId="0" borderId="8" xfId="1" applyNumberFormat="1" applyFont="1" applyBorder="1" applyAlignment="1">
      <alignment horizontal="center" vertical="center" wrapText="1"/>
    </xf>
    <xf numFmtId="49" fontId="17" fillId="0" borderId="9" xfId="1" applyNumberFormat="1" applyFont="1" applyBorder="1" applyAlignment="1">
      <alignment horizontal="center" vertical="center" wrapText="1"/>
    </xf>
    <xf numFmtId="1" fontId="0" fillId="0" borderId="20" xfId="0" applyNumberFormat="1" applyFill="1" applyBorder="1" applyAlignment="1">
      <alignment horizontal="center" vertical="center"/>
    </xf>
    <xf numFmtId="1" fontId="0" fillId="7" borderId="12" xfId="0" applyNumberFormat="1" applyFill="1" applyBorder="1" applyAlignment="1">
      <alignment horizontal="center" vertical="center"/>
    </xf>
    <xf numFmtId="1" fontId="0" fillId="7" borderId="16" xfId="0" applyNumberFormat="1" applyFill="1" applyBorder="1" applyAlignment="1">
      <alignment horizontal="center" vertical="center"/>
    </xf>
    <xf numFmtId="1" fontId="0" fillId="8" borderId="3" xfId="0" applyNumberFormat="1" applyFill="1" applyBorder="1" applyAlignment="1">
      <alignment horizontal="center" vertical="center"/>
    </xf>
    <xf numFmtId="1" fontId="0" fillId="8" borderId="22" xfId="0" applyNumberFormat="1" applyFill="1" applyBorder="1" applyAlignment="1">
      <alignment horizontal="center" vertical="center"/>
    </xf>
    <xf numFmtId="1" fontId="0" fillId="8" borderId="23" xfId="0" applyNumberFormat="1" applyFill="1" applyBorder="1" applyAlignment="1">
      <alignment horizontal="center" vertical="center"/>
    </xf>
    <xf numFmtId="1" fontId="0" fillId="8" borderId="24" xfId="0" applyNumberFormat="1" applyFill="1" applyBorder="1" applyAlignment="1">
      <alignment horizontal="center" vertical="center"/>
    </xf>
    <xf numFmtId="1" fontId="0" fillId="7" borderId="3" xfId="0" applyNumberFormat="1" applyFill="1" applyBorder="1" applyAlignment="1">
      <alignment horizontal="center" vertical="center"/>
    </xf>
    <xf numFmtId="1" fontId="0" fillId="7" borderId="22" xfId="0" applyNumberFormat="1" applyFill="1" applyBorder="1" applyAlignment="1">
      <alignment horizontal="center" vertical="center"/>
    </xf>
    <xf numFmtId="1" fontId="0" fillId="7" borderId="23" xfId="0" applyNumberFormat="1" applyFill="1" applyBorder="1" applyAlignment="1">
      <alignment horizontal="center" vertical="center"/>
    </xf>
    <xf numFmtId="1" fontId="0" fillId="7" borderId="24" xfId="0" applyNumberFormat="1" applyFill="1" applyBorder="1" applyAlignment="1">
      <alignment horizontal="center" vertical="center"/>
    </xf>
    <xf numFmtId="49" fontId="17" fillId="7" borderId="26" xfId="1" applyNumberFormat="1" applyFont="1" applyFill="1" applyBorder="1" applyAlignment="1">
      <alignment horizontal="center" vertical="center"/>
    </xf>
    <xf numFmtId="49" fontId="17" fillId="7" borderId="27" xfId="1" applyNumberFormat="1" applyFont="1" applyFill="1" applyBorder="1" applyAlignment="1">
      <alignment horizontal="center" vertical="center"/>
    </xf>
    <xf numFmtId="1" fontId="0" fillId="0" borderId="5" xfId="0" applyNumberFormat="1" applyFill="1" applyBorder="1" applyAlignment="1">
      <alignment horizontal="center" vertical="center"/>
    </xf>
    <xf numFmtId="1" fontId="0" fillId="0" borderId="15" xfId="0" applyNumberFormat="1" applyFill="1" applyBorder="1" applyAlignment="1">
      <alignment horizontal="center" vertical="center"/>
    </xf>
    <xf numFmtId="1" fontId="0" fillId="0" borderId="19" xfId="0" applyNumberFormat="1" applyFill="1" applyBorder="1" applyAlignment="1">
      <alignment horizontal="center" vertical="center"/>
    </xf>
    <xf numFmtId="1" fontId="0" fillId="0" borderId="21" xfId="0" applyNumberFormat="1" applyFill="1" applyBorder="1" applyAlignment="1">
      <alignment horizontal="center" vertical="center"/>
    </xf>
    <xf numFmtId="1" fontId="0" fillId="8" borderId="14" xfId="0" applyNumberFormat="1" applyFill="1" applyBorder="1" applyAlignment="1">
      <alignment horizontal="center" vertical="center"/>
    </xf>
    <xf numFmtId="1" fontId="0" fillId="8" borderId="15" xfId="0" applyNumberFormat="1" applyFill="1" applyBorder="1" applyAlignment="1">
      <alignment horizontal="center" vertical="center"/>
    </xf>
    <xf numFmtId="167" fontId="6" fillId="0" borderId="0" xfId="0" applyNumberFormat="1" applyFont="1" applyFill="1" applyBorder="1"/>
    <xf numFmtId="1" fontId="0" fillId="4" borderId="7" xfId="0" applyNumberFormat="1" applyFill="1" applyBorder="1" applyAlignment="1">
      <alignment horizontal="center" vertical="center"/>
    </xf>
    <xf numFmtId="1" fontId="0" fillId="4" borderId="11" xfId="0" applyNumberFormat="1" applyFill="1" applyBorder="1" applyAlignment="1">
      <alignment horizontal="center" vertical="center"/>
    </xf>
    <xf numFmtId="1" fontId="0" fillId="4" borderId="25" xfId="0" applyNumberFormat="1" applyFill="1" applyBorder="1" applyAlignment="1">
      <alignment horizontal="center" vertical="center"/>
    </xf>
    <xf numFmtId="1" fontId="0" fillId="4" borderId="28" xfId="0" applyNumberFormat="1" applyFill="1" applyBorder="1" applyAlignment="1">
      <alignment horizontal="center" vertical="center"/>
    </xf>
    <xf numFmtId="0" fontId="6" fillId="3" borderId="0" xfId="0" quotePrefix="1" applyNumberFormat="1" applyFont="1" applyFill="1" applyBorder="1" applyAlignment="1">
      <alignment horizontal="left"/>
    </xf>
    <xf numFmtId="49" fontId="6" fillId="0" borderId="0" xfId="0" applyNumberFormat="1" applyFont="1" applyFill="1" applyBorder="1" applyAlignment="1">
      <alignment horizontal="left"/>
    </xf>
    <xf numFmtId="49" fontId="8" fillId="0" borderId="0" xfId="0" applyNumberFormat="1" applyFont="1" applyFill="1" applyBorder="1" applyAlignment="1">
      <alignment horizontal="center"/>
    </xf>
    <xf numFmtId="0" fontId="6" fillId="0" borderId="0" xfId="0" quotePrefix="1" applyNumberFormat="1" applyFont="1" applyFill="1" applyBorder="1" applyAlignment="1">
      <alignment horizontal="left"/>
    </xf>
    <xf numFmtId="1" fontId="0" fillId="0" borderId="0" xfId="0" applyNumberFormat="1" applyFill="1"/>
    <xf numFmtId="0" fontId="0" fillId="0" borderId="0" xfId="0" applyAlignment="1">
      <alignment horizontal="left"/>
    </xf>
  </cellXfs>
  <cellStyles count="4">
    <cellStyle name="Normal" xfId="0" builtinId="0"/>
    <cellStyle name="Titre" xfId="1" builtinId="15"/>
    <cellStyle name="Titre 1" xfId="2" builtinId="16"/>
    <cellStyle name="Titre 4" xfId="3" builtinId="19"/>
  </cellStyles>
  <dxfs count="15"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rgb="FFDCE6F1"/>
          <bgColor rgb="FFDCE6F1"/>
        </patternFill>
      </fill>
    </dxf>
    <dxf>
      <fill>
        <patternFill patternType="solid">
          <fgColor rgb="FFDCE6F1"/>
          <bgColor rgb="FFDCE6F1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4F81BD"/>
        </top>
      </border>
    </dxf>
    <dxf>
      <font>
        <b/>
        <color rgb="FFFFFFFF"/>
      </font>
      <fill>
        <patternFill patternType="solid">
          <fgColor rgb="FF4F81BD"/>
          <bgColor rgb="FF4F81BD"/>
        </patternFill>
      </fill>
    </dxf>
    <dxf>
      <font>
        <color rgb="FF000000"/>
      </font>
      <border>
        <left style="thin">
          <color rgb="FF95B3D7"/>
        </left>
        <right style="thin">
          <color rgb="FF95B3D7"/>
        </right>
        <top style="thin">
          <color rgb="FF95B3D7"/>
        </top>
        <bottom style="thin">
          <color rgb="FF95B3D7"/>
        </bottom>
        <horizontal style="thin">
          <color rgb="FF95B3D7"/>
        </horizontal>
      </border>
    </dxf>
  </dxfs>
  <tableStyles count="1" defaultTableStyle="TableStyleMedium2" defaultPivotStyle="PivotStyleLight16">
    <tableStyle name="TableStyleMedium2 2" pivot="0" count="9">
      <tableStyleElement type="wholeTable" dxfId="14"/>
      <tableStyleElement type="headerRow" dxfId="13"/>
      <tableStyleElement type="totalRow" dxfId="12"/>
      <tableStyleElement type="firstColumn" dxfId="11"/>
      <tableStyleElement type="lastColumn" dxfId="10"/>
      <tableStyleElement type="firstRowStripe" dxfId="9"/>
      <tableStyleElement type="firstColumnStrip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8%20-%20Calcul%20composition%20des%20group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Clientèle régulière"/>
      <sheetName val="Classe ressource"/>
      <sheetName val="cheminement particulier"/>
      <sheetName val="Progrès continu"/>
      <sheetName val="Code 14-50-53"/>
      <sheetName val="Pondération code 14"/>
      <sheetName val="Pondération code 50-53"/>
      <sheetName val="Clientèle podéré"/>
      <sheetName val="Clientèle totale"/>
      <sheetName val="004"/>
      <sheetName val="005"/>
      <sheetName val="007"/>
      <sheetName val="009"/>
      <sheetName val="012"/>
      <sheetName val="013"/>
      <sheetName val="014"/>
      <sheetName val="016"/>
      <sheetName val="019"/>
      <sheetName val="024"/>
      <sheetName val="025"/>
      <sheetName val="027"/>
      <sheetName val="028"/>
      <sheetName val="030"/>
      <sheetName val="031"/>
      <sheetName val="032"/>
      <sheetName val="034"/>
      <sheetName val="036"/>
      <sheetName val="039"/>
      <sheetName val="040"/>
      <sheetName val="041"/>
      <sheetName val="042"/>
      <sheetName val="043"/>
      <sheetName val="044"/>
      <sheetName val="048"/>
      <sheetName val="052"/>
      <sheetName val="056"/>
      <sheetName val="057"/>
      <sheetName val="060"/>
      <sheetName val="062"/>
      <sheetName val="063"/>
      <sheetName val="064"/>
      <sheetName val="065"/>
      <sheetName val="066"/>
      <sheetName val="069"/>
      <sheetName val="070"/>
      <sheetName val="072"/>
      <sheetName val="075"/>
      <sheetName val="078"/>
      <sheetName val="080"/>
      <sheetName val="081"/>
      <sheetName val="084"/>
      <sheetName val="086"/>
      <sheetName val="087"/>
      <sheetName val="088"/>
      <sheetName val="089"/>
      <sheetName val="090"/>
      <sheetName val="092"/>
      <sheetName val="093"/>
      <sheetName val="096"/>
      <sheetName val="097"/>
      <sheetName val="098"/>
      <sheetName val="Feuil59"/>
      <sheetName val="Feuil1"/>
    </sheetNames>
    <sheetDataSet>
      <sheetData sheetId="0">
        <row r="5">
          <cell r="F5" t="str">
            <v>Maternelle</v>
          </cell>
          <cell r="G5">
            <v>9</v>
          </cell>
          <cell r="H5">
            <v>19</v>
          </cell>
        </row>
        <row r="6">
          <cell r="F6">
            <v>1</v>
          </cell>
          <cell r="G6">
            <v>14</v>
          </cell>
          <cell r="H6">
            <v>22</v>
          </cell>
        </row>
        <row r="7">
          <cell r="F7" t="str">
            <v>1-2</v>
          </cell>
          <cell r="G7">
            <v>10</v>
          </cell>
          <cell r="H7">
            <v>20</v>
          </cell>
        </row>
        <row r="8">
          <cell r="F8">
            <v>2</v>
          </cell>
          <cell r="G8">
            <v>15</v>
          </cell>
          <cell r="H8">
            <v>24</v>
          </cell>
        </row>
        <row r="9">
          <cell r="F9" t="str">
            <v>2-3</v>
          </cell>
          <cell r="G9">
            <v>11</v>
          </cell>
          <cell r="H9">
            <v>22</v>
          </cell>
        </row>
        <row r="10">
          <cell r="F10">
            <v>3</v>
          </cell>
          <cell r="G10">
            <v>15</v>
          </cell>
          <cell r="H10">
            <v>26</v>
          </cell>
        </row>
        <row r="11">
          <cell r="F11" t="str">
            <v>3-4</v>
          </cell>
          <cell r="G11">
            <v>11</v>
          </cell>
          <cell r="H11">
            <v>24</v>
          </cell>
        </row>
        <row r="12">
          <cell r="F12">
            <v>4</v>
          </cell>
          <cell r="G12">
            <v>15</v>
          </cell>
          <cell r="H12">
            <v>26</v>
          </cell>
        </row>
        <row r="13">
          <cell r="F13" t="str">
            <v>4-5</v>
          </cell>
          <cell r="G13">
            <v>11</v>
          </cell>
          <cell r="H13">
            <v>24</v>
          </cell>
        </row>
        <row r="14">
          <cell r="F14">
            <v>5</v>
          </cell>
          <cell r="G14">
            <v>15</v>
          </cell>
          <cell r="H14">
            <v>26</v>
          </cell>
        </row>
        <row r="15">
          <cell r="F15" t="str">
            <v>5-6</v>
          </cell>
          <cell r="G15">
            <v>11</v>
          </cell>
          <cell r="H15">
            <v>24</v>
          </cell>
        </row>
        <row r="16">
          <cell r="F16">
            <v>6</v>
          </cell>
          <cell r="G16">
            <v>15</v>
          </cell>
          <cell r="H16">
            <v>26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</sheetDataSet>
  </externalBook>
</externalLink>
</file>

<file path=xl/tables/table1.xml><?xml version="1.0" encoding="utf-8"?>
<table xmlns="http://schemas.openxmlformats.org/spreadsheetml/2006/main" id="1" name="Tableau10" displayName="Tableau10" ref="F8:H20" totalsRowShown="0" dataDxfId="7">
  <tableColumns count="3">
    <tableColumn id="1" name="Niveau" dataDxfId="6"/>
    <tableColumn id="2" name="Minimum" dataDxfId="5">
      <calculatedColumnFormula>IF($X$5="Non Défavorisé",VLOOKUP(F9,[1]Paramètres!$F$5:$H$16,2,FALSE),VLOOKUP(F9,[1]!Tableau2[#Data],2,FALSE))</calculatedColumnFormula>
    </tableColumn>
    <tableColumn id="3" name="Maximum" dataDxfId="4">
      <calculatedColumnFormula>IF($X$5="Non Défavorisé",VLOOKUP(F9,[1]Paramètres!$F$5:$H$16,3,FALSE),VLOOKUP(F9,[1]!Tableau2[#Data],3,FALSE))</calculatedColumnFormula>
    </tableColumn>
  </tableColumns>
  <tableStyleInfo name="TableStyleMedium2 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8:B16" totalsRowShown="0" headerRowDxfId="1" dataDxfId="0">
  <tableColumns count="2">
    <tableColumn id="1" name="Niveau" dataDxfId="3"/>
    <tableColumn id="2" name="Nbre d'élèv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5"/>
  <sheetViews>
    <sheetView tabSelected="1" topLeftCell="A22" workbookViewId="0">
      <selection activeCell="A22" sqref="A22"/>
    </sheetView>
  </sheetViews>
  <sheetFormatPr baseColWidth="10" defaultRowHeight="15" x14ac:dyDescent="0.25"/>
  <cols>
    <col min="2" max="2" width="15.5703125" customWidth="1"/>
    <col min="3" max="3" width="11.5703125" customWidth="1"/>
    <col min="13" max="13" width="15.28515625" customWidth="1"/>
  </cols>
  <sheetData>
    <row r="1" spans="1:25" ht="20.25" thickBot="1" x14ac:dyDescent="0.3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2"/>
      <c r="O1" s="2"/>
      <c r="P1" s="2"/>
      <c r="Q1" s="2"/>
      <c r="R1" s="2"/>
      <c r="S1" s="2"/>
    </row>
    <row r="2" spans="1:25" ht="15.75" thickTop="1" x14ac:dyDescent="0.25">
      <c r="A2" s="4"/>
      <c r="B2" s="4"/>
      <c r="C2" s="2"/>
      <c r="D2" s="2"/>
      <c r="E2" s="3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1:25" x14ac:dyDescent="0.25">
      <c r="A3" s="5" t="s">
        <v>2</v>
      </c>
      <c r="B3" s="20" t="s">
        <v>37</v>
      </c>
      <c r="C3" s="76"/>
      <c r="D3" s="76"/>
      <c r="E3" s="73"/>
      <c r="F3" s="73"/>
      <c r="G3" s="78" t="s">
        <v>3</v>
      </c>
      <c r="H3" s="78"/>
      <c r="I3" s="18">
        <f>+B16</f>
        <v>583</v>
      </c>
      <c r="J3" t="s">
        <v>4</v>
      </c>
      <c r="K3" s="2"/>
      <c r="L3" s="6" t="s">
        <v>1</v>
      </c>
      <c r="M3" s="6"/>
      <c r="N3" s="2"/>
      <c r="O3" s="2"/>
      <c r="P3" s="2"/>
      <c r="Q3" s="2"/>
      <c r="R3" s="2"/>
      <c r="S3" s="2"/>
    </row>
    <row r="4" spans="1:25" x14ac:dyDescent="0.25">
      <c r="A4" s="4"/>
      <c r="B4" s="4"/>
      <c r="C4" s="2"/>
      <c r="D4" s="2"/>
      <c r="E4" s="3"/>
      <c r="G4" s="78" t="s">
        <v>5</v>
      </c>
      <c r="H4" s="78"/>
      <c r="I4" s="18">
        <f>SUM(C24:L25)+SUM(C26:L27)+SUM(C30:L30)+SUM(C31:L32)+SUM(C35:L35)+SUM(C36:L37)+SUM(C40:L40)+SUM(C41:L42)+SUM(C45:L45)+SUM(C46:L47)+SUM(C50:L50)+SUM(C51:L52)</f>
        <v>583</v>
      </c>
      <c r="J4" t="s">
        <v>4</v>
      </c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3"/>
      <c r="Y4" s="2"/>
    </row>
    <row r="5" spans="1:25" x14ac:dyDescent="0.25">
      <c r="A5" s="4"/>
      <c r="B5" s="22"/>
      <c r="C5" s="22"/>
      <c r="D5" s="2"/>
      <c r="E5" s="3"/>
      <c r="G5" s="78" t="s">
        <v>9</v>
      </c>
      <c r="H5" s="78"/>
      <c r="I5" s="19">
        <f>SUM(M24:M52)</f>
        <v>25</v>
      </c>
      <c r="K5" s="15"/>
      <c r="L5" s="15"/>
      <c r="M5" s="15"/>
      <c r="N5" s="15"/>
      <c r="O5" s="15"/>
      <c r="P5" s="15"/>
      <c r="Q5" s="15"/>
      <c r="R5" s="15"/>
      <c r="S5" s="15"/>
      <c r="T5" s="2"/>
      <c r="U5" s="2"/>
      <c r="V5" s="2"/>
      <c r="W5" s="2"/>
      <c r="X5" s="3" t="str">
        <f>+L3</f>
        <v>Non Défavorisé</v>
      </c>
      <c r="Y5" s="2"/>
    </row>
    <row r="6" spans="1:25" x14ac:dyDescent="0.25">
      <c r="A6" s="4"/>
      <c r="B6" s="22"/>
      <c r="C6" s="22"/>
      <c r="D6" s="2"/>
      <c r="E6" s="3"/>
      <c r="G6" s="21"/>
      <c r="H6" s="21"/>
      <c r="I6" s="77"/>
      <c r="K6" s="15"/>
      <c r="L6" s="15"/>
      <c r="M6" s="15"/>
      <c r="N6" s="15"/>
      <c r="O6" s="15"/>
      <c r="P6" s="15"/>
      <c r="Q6" s="15"/>
      <c r="R6" s="15"/>
      <c r="S6" s="15"/>
      <c r="T6" s="2"/>
      <c r="U6" s="2"/>
      <c r="V6" s="2"/>
      <c r="W6" s="2"/>
      <c r="X6" s="3"/>
      <c r="Y6" s="2"/>
    </row>
    <row r="7" spans="1:25" x14ac:dyDescent="0.25">
      <c r="A7" s="7" t="s">
        <v>11</v>
      </c>
      <c r="B7" s="7"/>
      <c r="C7" s="22"/>
      <c r="D7" s="2"/>
      <c r="E7" s="3"/>
      <c r="F7" s="14" t="s">
        <v>34</v>
      </c>
      <c r="G7" s="14"/>
      <c r="H7" s="14"/>
      <c r="I7" s="3"/>
      <c r="J7" s="16"/>
      <c r="K7" s="16"/>
      <c r="L7" s="16"/>
      <c r="M7" s="16"/>
      <c r="N7" s="16"/>
      <c r="O7" s="16"/>
      <c r="P7" s="16"/>
      <c r="Q7" s="16"/>
      <c r="R7" s="16"/>
      <c r="S7" s="16"/>
      <c r="T7" s="2"/>
      <c r="U7" s="2"/>
      <c r="V7" s="2"/>
      <c r="W7" s="2"/>
      <c r="X7" s="3"/>
      <c r="Y7" s="2"/>
    </row>
    <row r="8" spans="1:25" x14ac:dyDescent="0.25">
      <c r="A8" s="75" t="s">
        <v>6</v>
      </c>
      <c r="B8" s="75" t="s">
        <v>12</v>
      </c>
      <c r="C8" s="75"/>
      <c r="D8" s="2"/>
      <c r="E8" s="3"/>
      <c r="F8" s="2" t="s">
        <v>6</v>
      </c>
      <c r="G8" s="3" t="s">
        <v>7</v>
      </c>
      <c r="H8" s="2" t="s">
        <v>8</v>
      </c>
      <c r="I8" s="3"/>
      <c r="J8" s="16"/>
      <c r="K8" s="16"/>
      <c r="L8" s="16"/>
      <c r="M8" s="16"/>
      <c r="N8" s="16"/>
      <c r="O8" s="16"/>
      <c r="P8" s="16"/>
      <c r="Q8" s="16"/>
      <c r="R8" s="16"/>
      <c r="S8" s="16"/>
      <c r="T8" s="2"/>
      <c r="U8" s="2"/>
      <c r="V8" s="2"/>
    </row>
    <row r="9" spans="1:25" x14ac:dyDescent="0.25">
      <c r="A9" s="74" t="s">
        <v>10</v>
      </c>
      <c r="B9" s="13">
        <v>72</v>
      </c>
      <c r="C9" s="13"/>
      <c r="D9" s="2"/>
      <c r="E9" s="3"/>
      <c r="F9" s="3" t="s">
        <v>10</v>
      </c>
      <c r="G9" s="3">
        <f>IF($X$5="Non Défavorisé",VLOOKUP(F9,[1]Paramètres!$F$5:$H$16,2,FALSE),VLOOKUP(F9,[1]!Tableau2[#Data],2,FALSE))</f>
        <v>9</v>
      </c>
      <c r="H9" s="3">
        <f>IF($X$5="Non Défavorisé",VLOOKUP(F9,[1]Paramètres!$F$5:$H$16,3,FALSE),VLOOKUP(F9,[1]!Tableau2[#Data],3,FALSE))</f>
        <v>19</v>
      </c>
      <c r="I9" s="13"/>
      <c r="J9" s="17"/>
      <c r="K9" s="17"/>
      <c r="L9" s="17"/>
      <c r="M9" s="17"/>
      <c r="N9" s="17"/>
      <c r="O9" s="17"/>
      <c r="P9" s="17"/>
      <c r="Q9" s="17"/>
      <c r="R9" s="17"/>
      <c r="S9" s="17"/>
      <c r="T9" s="2"/>
      <c r="U9" s="2"/>
      <c r="V9" s="2"/>
    </row>
    <row r="10" spans="1:25" x14ac:dyDescent="0.25">
      <c r="A10" s="74" t="s">
        <v>36</v>
      </c>
      <c r="B10" s="13">
        <v>75</v>
      </c>
      <c r="C10" s="13"/>
      <c r="D10" s="2"/>
      <c r="E10" s="3"/>
      <c r="F10" s="3">
        <v>1</v>
      </c>
      <c r="G10" s="3">
        <f>IF($X$5="Non Défavorisé",VLOOKUP(F10,[1]Paramètres!$F$5:$H$16,2,FALSE),VLOOKUP(F10,[1]!Tableau2[#Data],2,FALSE))</f>
        <v>14</v>
      </c>
      <c r="H10" s="3">
        <f>IF($X$5="Non Défavorisé",VLOOKUP(F10,[1]Paramètres!$F$5:$H$16,3,FALSE),VLOOKUP(F10,[1]!Tableau2[#Data],3,FALSE))</f>
        <v>22</v>
      </c>
      <c r="I10" s="13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2"/>
      <c r="U10" s="2"/>
      <c r="V10" s="2"/>
    </row>
    <row r="11" spans="1:25" x14ac:dyDescent="0.25">
      <c r="A11" s="74" t="s">
        <v>19</v>
      </c>
      <c r="B11" s="13">
        <v>82</v>
      </c>
      <c r="C11" s="13"/>
      <c r="D11" s="2"/>
      <c r="E11" s="3"/>
      <c r="F11" s="3" t="s">
        <v>13</v>
      </c>
      <c r="G11" s="3">
        <f>IF($X$5="Non Défavorisé",VLOOKUP(F11,[1]Paramètres!$F$5:$H$16,2,FALSE),VLOOKUP(F11,[1]!Tableau2[#Data],2,FALSE))</f>
        <v>10</v>
      </c>
      <c r="H11" s="3">
        <f>IF($X$5="Non Défavorisé",VLOOKUP(F11,[1]Paramètres!$F$5:$H$16,3,FALSE),VLOOKUP(F11,[1]!Tableau2[#Data],3,FALSE))</f>
        <v>20</v>
      </c>
      <c r="I11" s="13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2"/>
      <c r="U11" s="2"/>
      <c r="V11" s="2"/>
    </row>
    <row r="12" spans="1:25" x14ac:dyDescent="0.25">
      <c r="A12" s="74" t="s">
        <v>22</v>
      </c>
      <c r="B12" s="13">
        <v>88</v>
      </c>
      <c r="C12" s="13"/>
      <c r="D12" s="2"/>
      <c r="E12" s="3"/>
      <c r="F12" s="3">
        <v>2</v>
      </c>
      <c r="G12" s="3">
        <f>IF($X$5="Non Défavorisé",VLOOKUP(F12,[1]Paramètres!$F$5:$H$16,2,FALSE),VLOOKUP(F12,[1]!Tableau2[#Data],2,FALSE))</f>
        <v>15</v>
      </c>
      <c r="H12" s="3">
        <f>IF($X$5="Non Défavorisé",VLOOKUP(F12,[1]Paramètres!$F$5:$H$16,3,FALSE),VLOOKUP(F12,[1]!Tableau2[#Data],3,FALSE))</f>
        <v>24</v>
      </c>
      <c r="I12" s="13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2"/>
      <c r="U12" s="2"/>
      <c r="V12" s="2"/>
    </row>
    <row r="13" spans="1:25" x14ac:dyDescent="0.25">
      <c r="A13" s="74" t="s">
        <v>25</v>
      </c>
      <c r="B13" s="13">
        <v>85</v>
      </c>
      <c r="C13" s="13"/>
      <c r="D13" s="2"/>
      <c r="E13" s="3"/>
      <c r="F13" s="3" t="s">
        <v>14</v>
      </c>
      <c r="G13" s="3">
        <f>IF($X$5="Non Défavorisé",VLOOKUP(F13,[1]Paramètres!$F$5:$H$16,2,FALSE),VLOOKUP(F13,[1]!Tableau2[#Data],2,FALSE))</f>
        <v>11</v>
      </c>
      <c r="H13" s="3">
        <f>IF($X$5="Non Défavorisé",VLOOKUP(F13,[1]Paramètres!$F$5:$H$16,3,FALSE),VLOOKUP(F13,[1]!Tableau2[#Data],3,FALSE))</f>
        <v>22</v>
      </c>
      <c r="I13" s="13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2"/>
      <c r="U13" s="2"/>
      <c r="V13" s="2"/>
    </row>
    <row r="14" spans="1:25" x14ac:dyDescent="0.25">
      <c r="A14" s="74" t="s">
        <v>28</v>
      </c>
      <c r="B14" s="13">
        <v>98</v>
      </c>
      <c r="C14" s="13"/>
      <c r="D14" s="2"/>
      <c r="E14" s="3"/>
      <c r="F14" s="3">
        <v>3</v>
      </c>
      <c r="G14" s="3">
        <f>IF($X$5="Non Défavorisé",VLOOKUP(F14,[1]Paramètres!$F$5:$H$16,2,FALSE),VLOOKUP(F14,[1]!Tableau2[#Data],2,FALSE))</f>
        <v>15</v>
      </c>
      <c r="H14" s="3">
        <f>IF($X$5="Non Défavorisé",VLOOKUP(F14,[1]Paramètres!$F$5:$H$16,3,FALSE),VLOOKUP(F14,[1]!Tableau2[#Data],3,FALSE))</f>
        <v>26</v>
      </c>
      <c r="I14" s="13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2"/>
      <c r="U14" s="2"/>
      <c r="V14" s="2"/>
    </row>
    <row r="15" spans="1:25" x14ac:dyDescent="0.25">
      <c r="A15" s="74" t="s">
        <v>31</v>
      </c>
      <c r="B15" s="13">
        <v>83</v>
      </c>
      <c r="C15" s="13"/>
      <c r="D15" s="2"/>
      <c r="E15" s="3"/>
      <c r="F15" s="3" t="s">
        <v>15</v>
      </c>
      <c r="G15" s="3">
        <f>IF($X$5="Non Défavorisé",VLOOKUP(F15,[1]Paramètres!$F$5:$H$16,2,FALSE),VLOOKUP(F15,[1]!Tableau2[#Data],2,FALSE))</f>
        <v>11</v>
      </c>
      <c r="H15" s="3">
        <f>IF($X$5="Non Défavorisé",VLOOKUP(F15,[1]Paramètres!$F$5:$H$16,3,FALSE),VLOOKUP(F15,[1]!Tableau2[#Data],3,FALSE))</f>
        <v>24</v>
      </c>
      <c r="I15" s="13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2"/>
      <c r="U15" s="2"/>
      <c r="V15" s="2"/>
    </row>
    <row r="16" spans="1:25" x14ac:dyDescent="0.25">
      <c r="A16" s="74" t="s">
        <v>17</v>
      </c>
      <c r="B16" s="13">
        <f>SUM(B9:B15)</f>
        <v>583</v>
      </c>
      <c r="C16" s="13"/>
      <c r="D16" s="2"/>
      <c r="E16" s="3"/>
      <c r="F16" s="3">
        <v>4</v>
      </c>
      <c r="G16" s="3">
        <f>IF($X$5="Non Défavorisé",VLOOKUP(F16,[1]Paramètres!$F$5:$H$16,2,FALSE),VLOOKUP(F16,[1]!Tableau2[#Data],2,FALSE))</f>
        <v>15</v>
      </c>
      <c r="H16" s="3">
        <f>IF($X$5="Non Défavorisé",VLOOKUP(F16,[1]Paramètres!$F$5:$H$16,3,FALSE),VLOOKUP(F16,[1]!Tableau2[#Data],3,FALSE))</f>
        <v>26</v>
      </c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</row>
    <row r="17" spans="1:25" x14ac:dyDescent="0.25">
      <c r="A17" s="4"/>
      <c r="B17" s="8"/>
      <c r="C17" s="8"/>
      <c r="D17" s="2"/>
      <c r="E17" s="3"/>
      <c r="F17" s="3" t="s">
        <v>16</v>
      </c>
      <c r="G17" s="3">
        <f>IF($X$5="Non Défavorisé",VLOOKUP(F17,[1]Paramètres!$F$5:$H$16,2,FALSE),VLOOKUP(F17,[1]!Tableau2[#Data],2,FALSE))</f>
        <v>11</v>
      </c>
      <c r="H17" s="3">
        <f>IF($X$5="Non Défavorisé",VLOOKUP(F17,[1]Paramètres!$F$5:$H$16,3,FALSE),VLOOKUP(F17,[1]!Tableau2[#Data],3,FALSE))</f>
        <v>24</v>
      </c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</row>
    <row r="18" spans="1:25" x14ac:dyDescent="0.25">
      <c r="A18" s="4"/>
      <c r="B18" s="8"/>
      <c r="C18" s="8"/>
      <c r="D18" s="2"/>
      <c r="E18" s="3"/>
      <c r="F18" s="3">
        <v>5</v>
      </c>
      <c r="G18" s="3">
        <f>IF($X$5="Non Défavorisé",VLOOKUP(F18,[1]Paramètres!$F$5:$H$16,2,FALSE),VLOOKUP(F18,[1]!Tableau2[#Data],2,FALSE))</f>
        <v>15</v>
      </c>
      <c r="H18" s="3">
        <f>IF($X$5="Non Défavorisé",VLOOKUP(F18,[1]Paramètres!$F$5:$H$16,3,FALSE),VLOOKUP(F18,[1]!Tableau2[#Data],3,FALSE))</f>
        <v>26</v>
      </c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</row>
    <row r="19" spans="1:25" x14ac:dyDescent="0.25">
      <c r="A19" s="4"/>
      <c r="B19" s="8"/>
      <c r="C19" s="8"/>
      <c r="D19" s="2"/>
      <c r="E19" s="3"/>
      <c r="F19" s="3" t="s">
        <v>18</v>
      </c>
      <c r="G19" s="3">
        <f>IF($X$5="Non Défavorisé",VLOOKUP(F19,[1]Paramètres!$F$5:$H$16,2,FALSE),VLOOKUP(F19,[1]!Tableau2[#Data],2,FALSE))</f>
        <v>11</v>
      </c>
      <c r="H19" s="3">
        <f>IF($X$5="Non Défavorisé",VLOOKUP(F19,[1]Paramètres!$F$5:$H$16,3,FALSE),VLOOKUP(F19,[1]!Tableau2[#Data],3,FALSE))</f>
        <v>24</v>
      </c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</row>
    <row r="20" spans="1:25" x14ac:dyDescent="0.25">
      <c r="A20" s="4"/>
      <c r="B20" s="8"/>
      <c r="C20" s="8"/>
      <c r="D20" s="2"/>
      <c r="E20" s="3"/>
      <c r="F20" s="3">
        <v>6</v>
      </c>
      <c r="G20" s="3">
        <f>IF($X$5="Non Défavorisé",VLOOKUP(F20,[1]Paramètres!$F$5:$H$16,2,FALSE),VLOOKUP(F20,[1]!Tableau2[#Data],2,FALSE))</f>
        <v>15</v>
      </c>
      <c r="H20" s="3">
        <f>IF($X$5="Non Défavorisé",VLOOKUP(F20,[1]Paramètres!$F$5:$H$16,3,FALSE),VLOOKUP(F20,[1]!Tableau2[#Data],3,FALSE))</f>
        <v>26</v>
      </c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</row>
    <row r="21" spans="1:25" x14ac:dyDescent="0.25">
      <c r="T21" s="2"/>
      <c r="U21" s="2"/>
      <c r="V21" s="2"/>
      <c r="W21" s="2"/>
      <c r="X21" s="2"/>
      <c r="Y21" s="2"/>
    </row>
    <row r="22" spans="1:25" ht="15.75" thickBot="1" x14ac:dyDescent="0.3">
      <c r="T22" s="2"/>
      <c r="U22" s="2"/>
      <c r="V22" s="2"/>
      <c r="W22" s="2"/>
      <c r="X22" s="2"/>
      <c r="Y22" s="2"/>
    </row>
    <row r="23" spans="1:25" ht="16.5" thickTop="1" thickBot="1" x14ac:dyDescent="0.3">
      <c r="A23" s="23"/>
      <c r="B23" s="24"/>
      <c r="C23" s="25">
        <v>1</v>
      </c>
      <c r="D23" s="25">
        <v>2</v>
      </c>
      <c r="E23" s="26">
        <v>3</v>
      </c>
      <c r="F23" s="25">
        <v>4</v>
      </c>
      <c r="G23" s="25">
        <v>5</v>
      </c>
      <c r="H23" s="25">
        <v>6</v>
      </c>
      <c r="I23" s="25">
        <v>7</v>
      </c>
      <c r="J23" s="25">
        <v>8</v>
      </c>
      <c r="K23" s="25">
        <v>9</v>
      </c>
      <c r="L23" s="27">
        <v>10</v>
      </c>
      <c r="M23" s="28" t="s">
        <v>35</v>
      </c>
      <c r="T23" s="2"/>
      <c r="U23" s="2"/>
      <c r="V23" s="2"/>
      <c r="W23" s="2"/>
      <c r="X23" s="2"/>
      <c r="Y23" s="2"/>
    </row>
    <row r="24" spans="1:25" ht="15" customHeight="1" x14ac:dyDescent="0.25">
      <c r="A24" s="29" t="s">
        <v>10</v>
      </c>
      <c r="B24" s="30"/>
      <c r="C24" s="31">
        <v>19</v>
      </c>
      <c r="D24" s="31">
        <v>19</v>
      </c>
      <c r="E24" s="31">
        <v>19</v>
      </c>
      <c r="F24" s="31">
        <v>15</v>
      </c>
      <c r="G24" s="31">
        <f>+L10</f>
        <v>0</v>
      </c>
      <c r="H24" s="31">
        <f>+M10</f>
        <v>0</v>
      </c>
      <c r="I24" s="31">
        <f>+N10</f>
        <v>0</v>
      </c>
      <c r="J24" s="31">
        <f>+O10</f>
        <v>0</v>
      </c>
      <c r="K24" s="31">
        <f>+P10</f>
        <v>0</v>
      </c>
      <c r="L24" s="31">
        <f>+Q10</f>
        <v>0</v>
      </c>
      <c r="M24" s="69">
        <f>COUNTIF(C24:L25,"&gt;0")</f>
        <v>4</v>
      </c>
      <c r="N24" s="68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</row>
    <row r="25" spans="1:25" ht="15.75" customHeight="1" thickBot="1" x14ac:dyDescent="0.3">
      <c r="A25" s="32"/>
      <c r="B25" s="33"/>
      <c r="C25" s="34"/>
      <c r="D25" s="34"/>
      <c r="E25" s="34"/>
      <c r="F25" s="34"/>
      <c r="G25" s="34"/>
      <c r="H25" s="34"/>
      <c r="I25" s="34"/>
      <c r="J25" s="34"/>
      <c r="K25" s="34"/>
      <c r="L25" s="34"/>
      <c r="M25" s="70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</row>
    <row r="26" spans="1:25" ht="15" customHeight="1" x14ac:dyDescent="0.25">
      <c r="A26" s="35" t="s">
        <v>32</v>
      </c>
      <c r="B26" s="36"/>
      <c r="C26" s="37">
        <v>22</v>
      </c>
      <c r="D26" s="37">
        <v>22</v>
      </c>
      <c r="E26" s="37">
        <v>22</v>
      </c>
      <c r="F26" s="37">
        <f>IF(K11&gt;=$E$10,K11,"")</f>
        <v>0</v>
      </c>
      <c r="G26" s="37">
        <f>IF(L11&gt;=$E$10,L11,"")</f>
        <v>0</v>
      </c>
      <c r="H26" s="37">
        <f>IF(M11&gt;=$E$10,M11,"")</f>
        <v>0</v>
      </c>
      <c r="I26" s="37">
        <f>IF(N11&gt;=$E$10,N11,"")</f>
        <v>0</v>
      </c>
      <c r="J26" s="37">
        <f>IF(O11&gt;=$E$10,O11,"")</f>
        <v>0</v>
      </c>
      <c r="K26" s="37">
        <f>IF(P11&gt;=$E$10,P11,"")</f>
        <v>0</v>
      </c>
      <c r="L26" s="37">
        <f>IF(Q11&gt;=$E$10,Q11,"")</f>
        <v>0</v>
      </c>
      <c r="M26" s="69">
        <f>COUNTIF(C26:L27,"&gt;0")</f>
        <v>3</v>
      </c>
      <c r="N26" s="68"/>
      <c r="O26" s="9"/>
      <c r="P26" s="9"/>
      <c r="Q26" s="9"/>
      <c r="R26" s="9"/>
      <c r="S26" s="9"/>
      <c r="T26" s="10"/>
      <c r="U26" s="10"/>
      <c r="V26" s="10"/>
      <c r="W26" s="10"/>
      <c r="X26" s="10"/>
      <c r="Y26" s="10"/>
    </row>
    <row r="27" spans="1:25" ht="15" customHeight="1" thickBot="1" x14ac:dyDescent="0.3">
      <c r="A27" s="38"/>
      <c r="B27" s="39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70"/>
      <c r="N27" s="11"/>
      <c r="O27" s="11"/>
      <c r="P27" s="11"/>
      <c r="Q27" s="11"/>
      <c r="R27" s="11"/>
      <c r="S27" s="11"/>
      <c r="T27" s="2"/>
      <c r="U27" s="2"/>
      <c r="V27" s="2"/>
      <c r="W27" s="2"/>
      <c r="X27" s="2"/>
      <c r="Y27" s="2"/>
    </row>
    <row r="28" spans="1:25" ht="15.75" customHeight="1" x14ac:dyDescent="0.25">
      <c r="A28" s="41" t="s">
        <v>38</v>
      </c>
      <c r="B28" s="42"/>
      <c r="C28" s="43">
        <v>9</v>
      </c>
      <c r="D28" s="43"/>
      <c r="E28" s="43"/>
      <c r="F28" s="43"/>
      <c r="G28" s="43"/>
      <c r="H28" s="43"/>
      <c r="I28" s="43"/>
      <c r="J28" s="43"/>
      <c r="K28" s="43"/>
      <c r="L28" s="62"/>
      <c r="M28" s="70">
        <f>COUNTIF(C30:L30,"&gt;0")</f>
        <v>1</v>
      </c>
      <c r="N28" s="11"/>
      <c r="O28" s="11"/>
      <c r="P28" s="11"/>
      <c r="Q28" s="11"/>
      <c r="R28" s="11"/>
      <c r="S28" s="11"/>
      <c r="T28" s="2"/>
      <c r="U28" s="2"/>
      <c r="V28" s="2"/>
      <c r="W28" s="2"/>
      <c r="X28" s="2"/>
      <c r="Y28" s="2"/>
    </row>
    <row r="29" spans="1:25" ht="15" customHeight="1" x14ac:dyDescent="0.25">
      <c r="A29" s="44"/>
      <c r="B29" s="45"/>
      <c r="C29" s="63">
        <v>9</v>
      </c>
      <c r="D29" s="46"/>
      <c r="E29" s="46"/>
      <c r="F29" s="46"/>
      <c r="G29" s="46"/>
      <c r="H29" s="46"/>
      <c r="I29" s="46"/>
      <c r="J29" s="46"/>
      <c r="K29" s="46"/>
      <c r="L29" s="64"/>
      <c r="M29" s="70"/>
      <c r="N29" s="11"/>
      <c r="O29" s="11"/>
      <c r="P29" s="11"/>
      <c r="Q29" s="11"/>
      <c r="R29" s="11"/>
      <c r="S29" s="11"/>
      <c r="T29" s="2"/>
      <c r="U29" s="2"/>
      <c r="V29" s="2"/>
      <c r="W29" s="2"/>
      <c r="X29" s="2"/>
      <c r="Y29" s="2"/>
    </row>
    <row r="30" spans="1:25" ht="15.75" customHeight="1" thickBot="1" x14ac:dyDescent="0.3">
      <c r="A30" s="47" t="s">
        <v>33</v>
      </c>
      <c r="B30" s="48"/>
      <c r="C30" s="49">
        <f>SUM(C28:C29)</f>
        <v>18</v>
      </c>
      <c r="D30" s="49"/>
      <c r="E30" s="49"/>
      <c r="F30" s="49"/>
      <c r="G30" s="49"/>
      <c r="H30" s="49"/>
      <c r="I30" s="49"/>
      <c r="J30" s="49"/>
      <c r="K30" s="49"/>
      <c r="L30" s="65"/>
      <c r="M30" s="70"/>
      <c r="N30" s="11"/>
      <c r="O30" s="11"/>
      <c r="P30" s="11"/>
      <c r="Q30" s="11"/>
      <c r="R30" s="11"/>
      <c r="S30" s="11"/>
      <c r="T30" s="2"/>
      <c r="U30" s="2"/>
      <c r="V30" s="2"/>
      <c r="W30" s="2"/>
      <c r="X30" s="2"/>
      <c r="Y30" s="2"/>
    </row>
    <row r="31" spans="1:25" ht="15" customHeight="1" x14ac:dyDescent="0.25">
      <c r="A31" s="35" t="s">
        <v>19</v>
      </c>
      <c r="B31" s="36"/>
      <c r="C31" s="37">
        <v>24</v>
      </c>
      <c r="D31" s="37">
        <v>24</v>
      </c>
      <c r="E31" s="66">
        <v>25</v>
      </c>
      <c r="F31" s="37">
        <f>IF(K12&gt;=$E$11,K12,"")</f>
        <v>0</v>
      </c>
      <c r="G31" s="37">
        <f>IF(L12&gt;=$E$11,L12,"")</f>
        <v>0</v>
      </c>
      <c r="H31" s="37">
        <f>IF(M12&gt;=$E$11,M12,"")</f>
        <v>0</v>
      </c>
      <c r="I31" s="37">
        <f>IF(N12&gt;=$E$11,N12,"")</f>
        <v>0</v>
      </c>
      <c r="J31" s="37">
        <f>IF(O12&gt;=$E$11,O12,"")</f>
        <v>0</v>
      </c>
      <c r="K31" s="37">
        <f>IF(P12&gt;=$E$11,P12,"")</f>
        <v>0</v>
      </c>
      <c r="L31" s="50">
        <f>IF(Q12&gt;=$E$11,Q12,"")</f>
        <v>0</v>
      </c>
      <c r="M31" s="69">
        <f>COUNTIF(C31:L32,"&gt;0")</f>
        <v>3</v>
      </c>
      <c r="N31" s="68"/>
      <c r="O31" s="12"/>
      <c r="P31" s="11"/>
      <c r="Q31" s="12"/>
      <c r="R31" s="12"/>
      <c r="S31" s="11"/>
      <c r="T31" s="2"/>
      <c r="U31" s="2"/>
      <c r="V31" s="2"/>
      <c r="W31" s="2"/>
      <c r="X31" s="2"/>
      <c r="Y31" s="2"/>
    </row>
    <row r="32" spans="1:25" ht="15.75" customHeight="1" thickBot="1" x14ac:dyDescent="0.3">
      <c r="A32" s="38"/>
      <c r="B32" s="39"/>
      <c r="C32" s="40"/>
      <c r="D32" s="40"/>
      <c r="E32" s="67"/>
      <c r="F32" s="40"/>
      <c r="G32" s="40"/>
      <c r="H32" s="40"/>
      <c r="I32" s="40"/>
      <c r="J32" s="40"/>
      <c r="K32" s="40"/>
      <c r="L32" s="51"/>
      <c r="M32" s="70"/>
      <c r="N32" s="11"/>
      <c r="O32" s="11"/>
      <c r="P32" s="11"/>
      <c r="Q32" s="11"/>
      <c r="R32" s="11"/>
      <c r="S32" s="11"/>
      <c r="T32" s="2"/>
      <c r="U32" s="2"/>
      <c r="V32" s="2"/>
      <c r="W32" s="2"/>
      <c r="X32" s="2"/>
      <c r="Y32" s="2"/>
    </row>
    <row r="33" spans="1:25" ht="16.5" customHeight="1" x14ac:dyDescent="0.25">
      <c r="A33" s="41" t="s">
        <v>20</v>
      </c>
      <c r="B33" s="42"/>
      <c r="C33" s="43">
        <v>0</v>
      </c>
      <c r="D33" s="43"/>
      <c r="E33" s="43"/>
      <c r="F33" s="43"/>
      <c r="G33" s="43"/>
      <c r="H33" s="43"/>
      <c r="I33" s="43"/>
      <c r="J33" s="43"/>
      <c r="K33" s="43"/>
      <c r="L33" s="62"/>
      <c r="M33" s="70">
        <f>COUNTIF(C35:L35,"&gt;0")</f>
        <v>0</v>
      </c>
      <c r="N33" s="11"/>
      <c r="O33" s="11"/>
      <c r="P33" s="11"/>
      <c r="Q33" s="11"/>
      <c r="R33" s="11"/>
      <c r="S33" s="11"/>
      <c r="T33" s="2"/>
      <c r="U33" s="2"/>
      <c r="V33" s="2"/>
      <c r="W33" s="2"/>
      <c r="X33" s="2"/>
      <c r="Y33" s="2"/>
    </row>
    <row r="34" spans="1:25" ht="15" customHeight="1" x14ac:dyDescent="0.25">
      <c r="A34" s="44"/>
      <c r="B34" s="45"/>
      <c r="C34" s="63">
        <v>0</v>
      </c>
      <c r="D34" s="46"/>
      <c r="E34" s="46"/>
      <c r="F34" s="46"/>
      <c r="G34" s="46"/>
      <c r="H34" s="46"/>
      <c r="I34" s="46"/>
      <c r="J34" s="46"/>
      <c r="K34" s="46"/>
      <c r="L34" s="64"/>
      <c r="M34" s="70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</row>
    <row r="35" spans="1:25" ht="15.75" customHeight="1" thickBot="1" x14ac:dyDescent="0.3">
      <c r="A35" s="47" t="s">
        <v>21</v>
      </c>
      <c r="B35" s="48"/>
      <c r="C35" s="49">
        <v>0</v>
      </c>
      <c r="D35" s="49"/>
      <c r="E35" s="49"/>
      <c r="F35" s="49"/>
      <c r="G35" s="49"/>
      <c r="H35" s="49"/>
      <c r="I35" s="49"/>
      <c r="J35" s="49"/>
      <c r="K35" s="49"/>
      <c r="L35" s="65"/>
      <c r="M35" s="70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</row>
    <row r="36" spans="1:25" ht="15" customHeight="1" x14ac:dyDescent="0.25">
      <c r="A36" s="35" t="s">
        <v>22</v>
      </c>
      <c r="B36" s="36"/>
      <c r="C36" s="52">
        <v>26</v>
      </c>
      <c r="D36" s="52">
        <v>26</v>
      </c>
      <c r="E36" s="52">
        <v>26</v>
      </c>
      <c r="F36" s="52">
        <f>IF(K13&gt;=$E$12,K13,"")</f>
        <v>0</v>
      </c>
      <c r="G36" s="52">
        <f>IF(L13&gt;=$E$12,L13,"")</f>
        <v>0</v>
      </c>
      <c r="H36" s="52">
        <f>IF(M13&gt;=$E$12,M13,"")</f>
        <v>0</v>
      </c>
      <c r="I36" s="52">
        <f>IF(N13&gt;=$E$12,N13,"")</f>
        <v>0</v>
      </c>
      <c r="J36" s="52">
        <f>IF(O13&gt;=$E$12,O13,"")</f>
        <v>0</v>
      </c>
      <c r="K36" s="52">
        <f>IF(P13&gt;=$E$12,P13,"")</f>
        <v>0</v>
      </c>
      <c r="L36" s="53">
        <f>IF(Q13&gt;=$E$12,Q13,"")</f>
        <v>0</v>
      </c>
      <c r="M36" s="69">
        <f>COUNTIF(C36:L37,"&gt;0")</f>
        <v>3</v>
      </c>
      <c r="N36" s="68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</row>
    <row r="37" spans="1:25" ht="15.75" customHeight="1" thickBot="1" x14ac:dyDescent="0.3">
      <c r="A37" s="38"/>
      <c r="B37" s="39"/>
      <c r="C37" s="54"/>
      <c r="D37" s="54"/>
      <c r="E37" s="54"/>
      <c r="F37" s="54"/>
      <c r="G37" s="54"/>
      <c r="H37" s="54"/>
      <c r="I37" s="54"/>
      <c r="J37" s="54"/>
      <c r="K37" s="54"/>
      <c r="L37" s="55"/>
      <c r="M37" s="70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</row>
    <row r="38" spans="1:25" ht="16.5" customHeight="1" x14ac:dyDescent="0.25">
      <c r="A38" s="41" t="s">
        <v>23</v>
      </c>
      <c r="B38" s="42"/>
      <c r="C38" s="43">
        <v>10</v>
      </c>
      <c r="D38" s="43"/>
      <c r="E38" s="43"/>
      <c r="F38" s="43"/>
      <c r="G38" s="43"/>
      <c r="H38" s="43"/>
      <c r="I38" s="43"/>
      <c r="J38" s="43"/>
      <c r="K38" s="43"/>
      <c r="L38" s="62"/>
      <c r="M38" s="70">
        <f>COUNTIF(C40:L40,"&gt;0")</f>
        <v>1</v>
      </c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</row>
    <row r="39" spans="1:25" ht="15" customHeight="1" x14ac:dyDescent="0.25">
      <c r="A39" s="44"/>
      <c r="B39" s="45"/>
      <c r="C39" s="63">
        <v>7</v>
      </c>
      <c r="D39" s="46"/>
      <c r="E39" s="46"/>
      <c r="F39" s="46"/>
      <c r="G39" s="46"/>
      <c r="H39" s="46"/>
      <c r="I39" s="46"/>
      <c r="J39" s="46"/>
      <c r="K39" s="46"/>
      <c r="L39" s="64"/>
      <c r="M39" s="70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</row>
    <row r="40" spans="1:25" ht="15.75" customHeight="1" thickBot="1" x14ac:dyDescent="0.3">
      <c r="A40" s="47" t="s">
        <v>24</v>
      </c>
      <c r="B40" s="48"/>
      <c r="C40" s="49">
        <f>SUM(C38:C39)</f>
        <v>17</v>
      </c>
      <c r="D40" s="49"/>
      <c r="E40" s="49"/>
      <c r="F40" s="49"/>
      <c r="G40" s="49"/>
      <c r="H40" s="49"/>
      <c r="I40" s="49"/>
      <c r="J40" s="49"/>
      <c r="K40" s="49"/>
      <c r="L40" s="65"/>
      <c r="M40" s="70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</row>
    <row r="41" spans="1:25" ht="15" customHeight="1" x14ac:dyDescent="0.25">
      <c r="A41" s="35" t="s">
        <v>25</v>
      </c>
      <c r="B41" s="36"/>
      <c r="C41" s="56">
        <v>26</v>
      </c>
      <c r="D41" s="56">
        <v>26</v>
      </c>
      <c r="E41" s="56">
        <v>26</v>
      </c>
      <c r="F41" s="56">
        <f>IF(K14&gt;=$E$13,K14,"")</f>
        <v>0</v>
      </c>
      <c r="G41" s="56">
        <f>IF(L14&gt;=$E$13,L14,"")</f>
        <v>0</v>
      </c>
      <c r="H41" s="56">
        <f>IF(M14&gt;=$E$13,M14,"")</f>
        <v>0</v>
      </c>
      <c r="I41" s="56">
        <f>IF(N14&gt;=$E$13,N14,"")</f>
        <v>0</v>
      </c>
      <c r="J41" s="56">
        <f>IF(O14&gt;=$E$13,O14,"")</f>
        <v>0</v>
      </c>
      <c r="K41" s="56">
        <f>IF(P14&gt;=$E$13,P14,"")</f>
        <v>0</v>
      </c>
      <c r="L41" s="57">
        <f>IF(Q14&gt;=$E$13,Q14,"")</f>
        <v>0</v>
      </c>
      <c r="M41" s="69">
        <f>COUNTIF(C41:L42,"&gt;0")</f>
        <v>3</v>
      </c>
      <c r="N41" s="68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</row>
    <row r="42" spans="1:25" ht="15.75" customHeight="1" thickBot="1" x14ac:dyDescent="0.3">
      <c r="A42" s="38"/>
      <c r="B42" s="39"/>
      <c r="C42" s="58"/>
      <c r="D42" s="58"/>
      <c r="E42" s="58"/>
      <c r="F42" s="58"/>
      <c r="G42" s="58"/>
      <c r="H42" s="58"/>
      <c r="I42" s="58"/>
      <c r="J42" s="58"/>
      <c r="K42" s="58"/>
      <c r="L42" s="59"/>
      <c r="M42" s="70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</row>
    <row r="43" spans="1:25" ht="16.5" customHeight="1" x14ac:dyDescent="0.25">
      <c r="A43" s="41" t="s">
        <v>26</v>
      </c>
      <c r="B43" s="42"/>
      <c r="C43" s="43">
        <v>0</v>
      </c>
      <c r="D43" s="43"/>
      <c r="E43" s="43"/>
      <c r="F43" s="43"/>
      <c r="G43" s="43"/>
      <c r="H43" s="43"/>
      <c r="I43" s="43"/>
      <c r="J43" s="43"/>
      <c r="K43" s="43"/>
      <c r="L43" s="62"/>
      <c r="M43" s="70">
        <f>COUNTIF(C45:L45,"&gt;0")</f>
        <v>0</v>
      </c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</row>
    <row r="44" spans="1:25" ht="15" customHeight="1" x14ac:dyDescent="0.25">
      <c r="A44" s="44"/>
      <c r="B44" s="45"/>
      <c r="C44" s="63">
        <v>0</v>
      </c>
      <c r="D44" s="46"/>
      <c r="E44" s="46"/>
      <c r="F44" s="46"/>
      <c r="G44" s="46"/>
      <c r="H44" s="46"/>
      <c r="I44" s="46"/>
      <c r="J44" s="46"/>
      <c r="K44" s="46"/>
      <c r="L44" s="64"/>
      <c r="M44" s="70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</row>
    <row r="45" spans="1:25" ht="15.75" customHeight="1" thickBot="1" x14ac:dyDescent="0.3">
      <c r="A45" s="47" t="s">
        <v>27</v>
      </c>
      <c r="B45" s="48"/>
      <c r="C45" s="49">
        <f>SUM(C43:C44)</f>
        <v>0</v>
      </c>
      <c r="D45" s="49"/>
      <c r="E45" s="49"/>
      <c r="F45" s="49"/>
      <c r="G45" s="49"/>
      <c r="H45" s="49"/>
      <c r="I45" s="49"/>
      <c r="J45" s="49"/>
      <c r="K45" s="49"/>
      <c r="L45" s="65"/>
      <c r="M45" s="70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</row>
    <row r="46" spans="1:25" ht="15" customHeight="1" x14ac:dyDescent="0.25">
      <c r="A46" s="35" t="s">
        <v>28</v>
      </c>
      <c r="B46" s="36"/>
      <c r="C46" s="56">
        <v>26</v>
      </c>
      <c r="D46" s="56">
        <v>26</v>
      </c>
      <c r="E46" s="56">
        <v>26</v>
      </c>
      <c r="F46" s="56">
        <f>IF(K15&gt;=$E$14,K15,"")</f>
        <v>0</v>
      </c>
      <c r="G46" s="56">
        <f>IF(L15&gt;=$E$14,L15,"")</f>
        <v>0</v>
      </c>
      <c r="H46" s="56">
        <f>IF(M15&gt;=$E$14,M15,"")</f>
        <v>0</v>
      </c>
      <c r="I46" s="56">
        <f>IF(N15&gt;=$E$14,N15,"")</f>
        <v>0</v>
      </c>
      <c r="J46" s="56">
        <f>IF(O15&gt;=$E$14,O15,"")</f>
        <v>0</v>
      </c>
      <c r="K46" s="56">
        <f>IF(P15&gt;=$E$14,P15,"")</f>
        <v>0</v>
      </c>
      <c r="L46" s="57">
        <f>IF(Q15&gt;=$E$14,Q15,"")</f>
        <v>0</v>
      </c>
      <c r="M46" s="69">
        <f>COUNTIF(C46:L47,"&gt;0")</f>
        <v>3</v>
      </c>
      <c r="N46" s="68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</row>
    <row r="47" spans="1:25" ht="15.75" customHeight="1" thickBot="1" x14ac:dyDescent="0.3">
      <c r="A47" s="38"/>
      <c r="B47" s="39"/>
      <c r="C47" s="58"/>
      <c r="D47" s="58"/>
      <c r="E47" s="58"/>
      <c r="F47" s="58"/>
      <c r="G47" s="58"/>
      <c r="H47" s="58"/>
      <c r="I47" s="58"/>
      <c r="J47" s="58"/>
      <c r="K47" s="58"/>
      <c r="L47" s="59"/>
      <c r="M47" s="70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</row>
    <row r="48" spans="1:25" ht="16.5" customHeight="1" x14ac:dyDescent="0.25">
      <c r="A48" s="41" t="s">
        <v>29</v>
      </c>
      <c r="B48" s="42"/>
      <c r="C48" s="43">
        <v>20</v>
      </c>
      <c r="D48" s="43"/>
      <c r="E48" s="43"/>
      <c r="F48" s="43"/>
      <c r="G48" s="43"/>
      <c r="H48" s="43"/>
      <c r="I48" s="43"/>
      <c r="J48" s="43"/>
      <c r="K48" s="43"/>
      <c r="L48" s="62"/>
      <c r="M48" s="70">
        <f>COUNTIF(C50:L50,"&gt;0")</f>
        <v>1</v>
      </c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</row>
    <row r="49" spans="1:25" ht="15" customHeight="1" x14ac:dyDescent="0.25">
      <c r="A49" s="44"/>
      <c r="B49" s="45"/>
      <c r="C49" s="63">
        <v>5</v>
      </c>
      <c r="D49" s="46"/>
      <c r="E49" s="46"/>
      <c r="F49" s="46"/>
      <c r="G49" s="46"/>
      <c r="H49" s="46"/>
      <c r="I49" s="46"/>
      <c r="J49" s="46"/>
      <c r="K49" s="46"/>
      <c r="L49" s="64"/>
      <c r="M49" s="70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</row>
    <row r="50" spans="1:25" ht="15.75" customHeight="1" thickBot="1" x14ac:dyDescent="0.3">
      <c r="A50" s="47" t="s">
        <v>30</v>
      </c>
      <c r="B50" s="48"/>
      <c r="C50" s="49">
        <f>SUM(C48:C49)</f>
        <v>25</v>
      </c>
      <c r="D50" s="49"/>
      <c r="E50" s="49"/>
      <c r="F50" s="49"/>
      <c r="G50" s="49"/>
      <c r="H50" s="49"/>
      <c r="I50" s="49"/>
      <c r="J50" s="49"/>
      <c r="K50" s="49"/>
      <c r="L50" s="65"/>
      <c r="M50" s="70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</row>
    <row r="51" spans="1:25" ht="15" customHeight="1" x14ac:dyDescent="0.25">
      <c r="A51" s="35" t="s">
        <v>31</v>
      </c>
      <c r="B51" s="36"/>
      <c r="C51" s="56">
        <v>26</v>
      </c>
      <c r="D51" s="56">
        <v>26</v>
      </c>
      <c r="E51" s="56">
        <v>26</v>
      </c>
      <c r="F51" s="56"/>
      <c r="G51" s="56"/>
      <c r="H51" s="56"/>
      <c r="I51" s="56"/>
      <c r="J51" s="56"/>
      <c r="K51" s="56"/>
      <c r="L51" s="56"/>
      <c r="M51" s="71">
        <f>COUNTIF(C51:L52,"&gt;0")</f>
        <v>3</v>
      </c>
      <c r="N51" s="68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</row>
    <row r="52" spans="1:25" ht="15.75" customHeight="1" thickBot="1" x14ac:dyDescent="0.3">
      <c r="A52" s="60"/>
      <c r="B52" s="61"/>
      <c r="C52" s="58"/>
      <c r="D52" s="58"/>
      <c r="E52" s="58"/>
      <c r="F52" s="58"/>
      <c r="G52" s="58"/>
      <c r="H52" s="58"/>
      <c r="I52" s="58"/>
      <c r="J52" s="58"/>
      <c r="K52" s="58"/>
      <c r="L52" s="58"/>
      <c r="M52" s="7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</row>
    <row r="53" spans="1:25" ht="16.5" customHeight="1" x14ac:dyDescent="0.25"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</row>
    <row r="54" spans="1:25" x14ac:dyDescent="0.25"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</row>
    <row r="55" spans="1:25" x14ac:dyDescent="0.25"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</row>
  </sheetData>
  <mergeCells count="106">
    <mergeCell ref="L3:M3"/>
    <mergeCell ref="A1:M1"/>
    <mergeCell ref="G3:H3"/>
    <mergeCell ref="G4:H4"/>
    <mergeCell ref="G5:H5"/>
    <mergeCell ref="K46:K47"/>
    <mergeCell ref="L46:L47"/>
    <mergeCell ref="M46:M47"/>
    <mergeCell ref="A48:B49"/>
    <mergeCell ref="M48:M50"/>
    <mergeCell ref="A50:B50"/>
    <mergeCell ref="E46:E47"/>
    <mergeCell ref="F46:F47"/>
    <mergeCell ref="G46:G47"/>
    <mergeCell ref="H46:H47"/>
    <mergeCell ref="I46:I47"/>
    <mergeCell ref="J46:J47"/>
    <mergeCell ref="I41:I42"/>
    <mergeCell ref="J41:J42"/>
    <mergeCell ref="K41:K42"/>
    <mergeCell ref="L41:L42"/>
    <mergeCell ref="M41:M42"/>
    <mergeCell ref="A43:B44"/>
    <mergeCell ref="M43:M45"/>
    <mergeCell ref="A45:B45"/>
    <mergeCell ref="C41:C42"/>
    <mergeCell ref="D41:D42"/>
    <mergeCell ref="E41:E42"/>
    <mergeCell ref="F41:F42"/>
    <mergeCell ref="G41:G42"/>
    <mergeCell ref="H41:H42"/>
    <mergeCell ref="K36:K37"/>
    <mergeCell ref="L36:L37"/>
    <mergeCell ref="M36:M37"/>
    <mergeCell ref="A38:B39"/>
    <mergeCell ref="M38:M40"/>
    <mergeCell ref="A40:B40"/>
    <mergeCell ref="E36:E37"/>
    <mergeCell ref="F36:F37"/>
    <mergeCell ref="G36:G37"/>
    <mergeCell ref="H36:H37"/>
    <mergeCell ref="I36:I37"/>
    <mergeCell ref="J36:J37"/>
    <mergeCell ref="I31:I32"/>
    <mergeCell ref="J31:J32"/>
    <mergeCell ref="K31:K32"/>
    <mergeCell ref="L31:L32"/>
    <mergeCell ref="M31:M32"/>
    <mergeCell ref="A33:B34"/>
    <mergeCell ref="M33:M35"/>
    <mergeCell ref="A35:B35"/>
    <mergeCell ref="C31:C32"/>
    <mergeCell ref="D31:D32"/>
    <mergeCell ref="E31:E32"/>
    <mergeCell ref="F31:F32"/>
    <mergeCell ref="G31:G32"/>
    <mergeCell ref="H31:H32"/>
    <mergeCell ref="J26:J27"/>
    <mergeCell ref="K26:K27"/>
    <mergeCell ref="L26:L27"/>
    <mergeCell ref="M26:M27"/>
    <mergeCell ref="A28:B29"/>
    <mergeCell ref="M28:M30"/>
    <mergeCell ref="A30:B30"/>
    <mergeCell ref="J24:J25"/>
    <mergeCell ref="K24:K25"/>
    <mergeCell ref="L24:L25"/>
    <mergeCell ref="M24:M25"/>
    <mergeCell ref="A26:B27"/>
    <mergeCell ref="C26:C27"/>
    <mergeCell ref="D26:D27"/>
    <mergeCell ref="E26:E27"/>
    <mergeCell ref="F26:F27"/>
    <mergeCell ref="G26:G27"/>
    <mergeCell ref="D24:D25"/>
    <mergeCell ref="E24:E25"/>
    <mergeCell ref="F24:F25"/>
    <mergeCell ref="G24:G25"/>
    <mergeCell ref="H24:H25"/>
    <mergeCell ref="I24:I25"/>
    <mergeCell ref="I51:I52"/>
    <mergeCell ref="J51:J52"/>
    <mergeCell ref="K51:K52"/>
    <mergeCell ref="L51:L52"/>
    <mergeCell ref="M51:M52"/>
    <mergeCell ref="A51:B52"/>
    <mergeCell ref="C51:C52"/>
    <mergeCell ref="D51:D52"/>
    <mergeCell ref="E51:E52"/>
    <mergeCell ref="F51:F52"/>
    <mergeCell ref="G51:G52"/>
    <mergeCell ref="H51:H52"/>
    <mergeCell ref="A46:B47"/>
    <mergeCell ref="C46:C47"/>
    <mergeCell ref="D46:D47"/>
    <mergeCell ref="A41:B42"/>
    <mergeCell ref="A36:B37"/>
    <mergeCell ref="C36:C37"/>
    <mergeCell ref="D36:D37"/>
    <mergeCell ref="A31:B32"/>
    <mergeCell ref="H26:H27"/>
    <mergeCell ref="I26:I27"/>
    <mergeCell ref="A24:B25"/>
    <mergeCell ref="C24:C25"/>
    <mergeCell ref="F7:H7"/>
    <mergeCell ref="A7:B7"/>
  </mergeCells>
  <dataValidations count="1">
    <dataValidation type="list" allowBlank="1" showInputMessage="1" showErrorMessage="1" sqref="L3">
      <formula1>Milieu_scolaire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2018-02-20T19:17:40Z</dcterms:created>
  <dcterms:modified xsi:type="dcterms:W3CDTF">2018-02-20T20:15:52Z</dcterms:modified>
</cp:coreProperties>
</file>