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38400" windowHeight="16440" tabRatio="500"/>
  </bookViews>
  <sheets>
    <sheet name="Janvier 2018" sheetId="1" r:id="rId1"/>
    <sheet name="Cumul 2018" sheetId="13" r:id="rId2"/>
  </sheets>
  <definedNames>
    <definedName name="_xlnm.Print_Area" localSheetId="1">'Cumul 2018'!$A$3:$L$16</definedName>
    <definedName name="_xlnm.Print_Area" localSheetId="0">'Janvier 2018'!$A$1:$S$35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C35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O4" i="1"/>
  <c r="O5" i="1"/>
  <c r="S5" i="1" s="1"/>
  <c r="O6" i="1"/>
  <c r="O7" i="1"/>
  <c r="S7" i="1" s="1"/>
  <c r="O8" i="1"/>
  <c r="O9" i="1"/>
  <c r="S9" i="1" s="1"/>
  <c r="O10" i="1"/>
  <c r="O11" i="1"/>
  <c r="S11" i="1" s="1"/>
  <c r="O12" i="1"/>
  <c r="O13" i="1"/>
  <c r="S13" i="1" s="1"/>
  <c r="O14" i="1"/>
  <c r="O15" i="1"/>
  <c r="S15" i="1" s="1"/>
  <c r="O16" i="1"/>
  <c r="O17" i="1"/>
  <c r="S17" i="1" s="1"/>
  <c r="O18" i="1"/>
  <c r="O19" i="1"/>
  <c r="S19" i="1" s="1"/>
  <c r="O20" i="1"/>
  <c r="O21" i="1"/>
  <c r="S21" i="1" s="1"/>
  <c r="O22" i="1"/>
  <c r="O23" i="1"/>
  <c r="S23" i="1" s="1"/>
  <c r="O24" i="1"/>
  <c r="O25" i="1"/>
  <c r="S25" i="1" s="1"/>
  <c r="O26" i="1"/>
  <c r="O27" i="1"/>
  <c r="S27" i="1" s="1"/>
  <c r="O28" i="1"/>
  <c r="O29" i="1"/>
  <c r="S29" i="1" s="1"/>
  <c r="O30" i="1"/>
  <c r="O31" i="1"/>
  <c r="S31" i="1" s="1"/>
  <c r="O32" i="1"/>
  <c r="O33" i="1"/>
  <c r="S33" i="1" s="1"/>
  <c r="O34" i="1"/>
  <c r="P35" i="1"/>
  <c r="Q35" i="1"/>
  <c r="R35" i="1"/>
  <c r="E35" i="1"/>
  <c r="F35" i="1"/>
  <c r="G35" i="1"/>
  <c r="H35" i="1"/>
  <c r="I35" i="1"/>
  <c r="J35" i="1"/>
  <c r="K35" i="1"/>
  <c r="L35" i="1"/>
  <c r="O16" i="13"/>
  <c r="P16" i="13"/>
  <c r="Q16" i="13"/>
  <c r="R16" i="13"/>
  <c r="N16" i="13"/>
  <c r="S4" i="1"/>
  <c r="S6" i="1"/>
  <c r="S8" i="1"/>
  <c r="S10" i="1"/>
  <c r="S12" i="1"/>
  <c r="S14" i="1"/>
  <c r="S16" i="1"/>
  <c r="S18" i="1"/>
  <c r="S20" i="1"/>
  <c r="S22" i="1"/>
  <c r="S24" i="1"/>
  <c r="S26" i="1"/>
  <c r="S28" i="1"/>
  <c r="S30" i="1"/>
  <c r="S32" i="1"/>
  <c r="S34" i="1"/>
  <c r="L16" i="13"/>
  <c r="K16" i="13"/>
  <c r="J16" i="13"/>
  <c r="I16" i="13"/>
  <c r="H16" i="13"/>
  <c r="G16" i="13"/>
  <c r="F16" i="13"/>
  <c r="E16" i="13"/>
  <c r="D16" i="13"/>
  <c r="C16" i="13"/>
  <c r="S35" i="1" l="1"/>
  <c r="O35" i="1"/>
  <c r="D35" i="1"/>
  <c r="M35" i="1"/>
</calcChain>
</file>

<file path=xl/sharedStrings.xml><?xml version="1.0" encoding="utf-8"?>
<sst xmlns="http://schemas.openxmlformats.org/spreadsheetml/2006/main" count="53" uniqueCount="34">
  <si>
    <t>Jour</t>
  </si>
  <si>
    <t>TOTAL Recettes TTC</t>
  </si>
  <si>
    <t>Encaissement Chèque</t>
  </si>
  <si>
    <t>Encaissement C.B.</t>
  </si>
  <si>
    <t>Encaissement Espèces</t>
  </si>
  <si>
    <t>Encaissement Ticket Restaurant</t>
  </si>
  <si>
    <t>Recettes H.T. TVA 5,5%</t>
  </si>
  <si>
    <t>Montant T.V.A. 5,5%</t>
  </si>
  <si>
    <t>Recettes H.T. TVA 20%</t>
  </si>
  <si>
    <t>Montant T.V.A. 20%</t>
  </si>
  <si>
    <t>Contrôle H.T. + T.V.A.</t>
  </si>
  <si>
    <t>TOTAL</t>
  </si>
  <si>
    <t>Janvier 2018</t>
  </si>
  <si>
    <t>Année 2018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</si>
  <si>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</si>
  <si>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</si>
  <si>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</si>
  <si>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</si>
  <si>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</si>
  <si>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</si>
  <si>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</si>
  <si>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</si>
  <si>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</si>
  <si>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</si>
  <si>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</si>
  <si>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</si>
  <si>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Remise C.B.</t>
  </si>
  <si>
    <t>Remise Espèces</t>
  </si>
  <si>
    <t>Remise Tickets Resto.</t>
  </si>
  <si>
    <t>TOTAL Remise</t>
  </si>
  <si>
    <t>RECETTES</t>
  </si>
  <si>
    <t>REMISE</t>
  </si>
  <si>
    <t>Remise Chèques</t>
  </si>
  <si>
    <t>C.A.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</si>
</sst>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2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0" fillId="0" borderId="2" xfId="0" applyFont="1" applyBorder="1"/>
    <xf numFmtId="0" fontId="0" fillId="0" borderId="7" xfId="0" applyFont="1" applyBorder="1"/>
    <xf numFmtId="164" fontId="0" fillId="0" borderId="3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0" fillId="0" borderId="5" xfId="0" applyFont="1" applyBorder="1"/>
    <xf numFmtId="164" fontId="0" fillId="0" borderId="4" xfId="0" applyNumberForma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1" fillId="0" borderId="0" xfId="0" applyNumberFormat="1" applyFont="1" applyBorder="1"/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5" xfId="0" applyNumberFormat="1" applyBorder="1"/>
    <xf numFmtId="165" fontId="0" fillId="0" borderId="36" xfId="0" applyNumberFormat="1" applyBorder="1"/>
    <xf numFmtId="165" fontId="0" fillId="0" borderId="5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165" fontId="0" fillId="0" borderId="39" xfId="0" applyNumberFormat="1" applyBorder="1"/>
    <xf numFmtId="165" fontId="0" fillId="0" borderId="5" xfId="0" applyNumberFormat="1" applyBorder="1" applyAlignment="1">
      <alignment horizontal="center" vertical="center" wrapText="1"/>
    </xf>
    <xf numFmtId="165" fontId="0" fillId="0" borderId="37" xfId="0" applyNumberFormat="1" applyBorder="1" applyAlignment="1">
      <alignment horizontal="center" vertical="center" wrapText="1"/>
    </xf>
    <xf numFmtId="164" fontId="1" fillId="0" borderId="0" xfId="0" applyNumberFormat="1" applyFont="1"/>
    <xf numFmtId="164" fontId="0" fillId="0" borderId="40" xfId="0" applyNumberFormat="1" applyBorder="1"/>
    <xf numFmtId="164" fontId="0" fillId="0" borderId="33" xfId="0" applyNumberFormat="1" applyBorder="1"/>
    <xf numFmtId="164" fontId="0" fillId="0" borderId="34" xfId="0" applyNumberFormat="1" applyBorder="1"/>
    <xf numFmtId="165" fontId="1" fillId="0" borderId="23" xfId="0" applyNumberFormat="1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 wrapText="1"/>
    </xf>
    <xf numFmtId="165" fontId="1" fillId="0" borderId="31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0" fillId="0" borderId="41" xfId="0" applyNumberFormat="1" applyFont="1" applyBorder="1" applyAlignment="1">
      <alignment horizontal="center" vertical="center" wrapText="1"/>
    </xf>
    <xf numFmtId="164" fontId="0" fillId="0" borderId="5" xfId="0" applyNumberFormat="1" applyFont="1" applyBorder="1"/>
    <xf numFmtId="164" fontId="0" fillId="0" borderId="2" xfId="0" applyNumberFormat="1" applyFont="1" applyBorder="1"/>
    <xf numFmtId="164" fontId="0" fillId="0" borderId="7" xfId="0" applyNumberFormat="1" applyFont="1" applyBorder="1"/>
    <xf numFmtId="164" fontId="0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1" fillId="0" borderId="15" xfId="0" applyNumberFormat="1" applyFont="1" applyBorder="1" applyAlignment="1">
      <alignment horizontal="center" vertical="center" wrapText="1"/>
    </xf>
    <xf numFmtId="44" fontId="1" fillId="0" borderId="0" xfId="0" applyNumberFormat="1" applyFont="1" applyAlignment="1">
      <alignment horizontal="center" vertical="center"/>
    </xf>
    <xf numFmtId="0" fontId="1" fillId="0" borderId="42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7" fontId="4" fillId="0" borderId="8" xfId="0" quotePrefix="1" applyNumberFormat="1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 vertical="center" textRotation="90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17" fontId="4" fillId="0" borderId="11" xfId="0" quotePrefix="1" applyNumberFormat="1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textRotation="90"/>
    </xf>
    <xf numFmtId="0" fontId="4" fillId="0" borderId="13" xfId="0" applyFont="1" applyBorder="1" applyAlignment="1">
      <alignment horizontal="center" vertical="center" textRotation="90"/>
    </xf>
    <xf numFmtId="44" fontId="0" fillId="0" borderId="4" xfId="0" applyNumberFormat="1" applyBorder="1" applyAlignment="1">
      <alignment horizontal="center" vertical="center"/>
    </xf>
    <xf numFmtId="44" fontId="7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49">
    <dxf>
      <numFmt numFmtId="165" formatCode="#,##0.00\ &quot;€&quot;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Medium7"/>
  <colors>
    <mruColors>
      <color rgb="FFBD3D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3:M34" totalsRowShown="0" headerRowDxfId="48" dataDxfId="46" headerRowBorderDxfId="47" tableBorderDxfId="45" totalsRowBorderDxfId="44">
  <autoFilter ref="B3:M34"/>
  <tableColumns count="12">
    <tableColumn id="1" name="Jour" dataDxfId="43"/>
    <tableColumn id="12" name="C.A. du jour" dataDxfId="42"/>
    <tableColumn id="2" name="TOTAL Recettes TTC" dataDxfId="41">
      <calculatedColumnFormula>SUM(Tableau2[[#This Row],[Encaissement Chèque]:[Encaissement Ticket Restaurant]])</calculatedColumnFormula>
    </tableColumn>
    <tableColumn id="3" name="Encaissement Chèque" dataDxfId="40"/>
    <tableColumn id="4" name="Encaissement C.B." dataDxfId="39"/>
    <tableColumn id="5" name="Encaissement Espèces" dataDxfId="38"/>
    <tableColumn id="6" name="Encaissement Ticket Restaurant" dataDxfId="37"/>
    <tableColumn id="7" name="Recettes H.T. TVA 5,5%" dataDxfId="11"/>
    <tableColumn id="8" name="Montant T.V.A. 5,5%" dataDxfId="9">
      <calculatedColumnFormula>ROUND(ROUND(SUM(I4*5.5%),3),2)</calculatedColumnFormula>
    </tableColumn>
    <tableColumn id="9" name="Recettes H.T. TVA 20%" dataDxfId="10"/>
    <tableColumn id="10" name="Montant T.V.A. 20%" dataDxfId="8">
      <calculatedColumnFormula>ROUND(ROUND(SUM(K4*20%),3),2)</calculatedColumnFormula>
    </tableColumn>
    <tableColumn id="11" name="Contrôle H.T. + T.V.A." dataDxfId="15">
      <calculatedColumnFormula>SUM(Tableau2[[#This Row],[Recettes H.T. TVA 5,5%]:[Montant T.V.A. 20%]])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0" name="Tableau20" displayName="Tableau20" ref="O3:S34" totalsRowShown="0" headerRowDxfId="7" headerRowBorderDxfId="5" tableBorderDxfId="6">
  <autoFilter ref="O3:S34"/>
  <tableColumns count="5">
    <tableColumn id="1" name="Remise C.B." dataDxfId="4">
      <calculatedColumnFormula>SUM(Tableau2[[#This Row],[Encaissement C.B.]])</calculatedColumnFormula>
    </tableColumn>
    <tableColumn id="2" name="Remise Chèques" dataDxfId="3"/>
    <tableColumn id="3" name="Remise Espèces" dataDxfId="2"/>
    <tableColumn id="4" name="Remise Tickets Resto." dataDxfId="1"/>
    <tableColumn id="5" name="TOTAL Remise" dataDxfId="0">
      <calculatedColumnFormula>SUM(O4:R4)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4" name="Tableau2456789101112131415" displayName="Tableau2456789101112131415" ref="B3:L15" totalsRowShown="0" headerRowDxfId="36" dataDxfId="34" headerRowBorderDxfId="35" tableBorderDxfId="33" totalsRowBorderDxfId="32">
  <autoFilter ref="B3:L15"/>
  <tableColumns count="11">
    <tableColumn id="1" name="Jour" dataDxfId="31"/>
    <tableColumn id="2" name="TOTAL Recettes TTC" dataDxfId="30"/>
    <tableColumn id="3" name="Encaissement Chèque" dataDxfId="29"/>
    <tableColumn id="4" name="Encaissement C.B." dataDxfId="28"/>
    <tableColumn id="5" name="Encaissement Espèces" dataDxfId="27"/>
    <tableColumn id="6" name="Encaissement Ticket Restaurant" dataDxfId="26"/>
    <tableColumn id="7" name="Recettes H.T. TVA 5,5%" dataDxfId="25"/>
    <tableColumn id="8" name="Montant T.V.A. 5,5%" dataDxfId="24"/>
    <tableColumn id="9" name="Recettes H.T. TVA 20%" dataDxfId="23"/>
    <tableColumn id="10" name="Montant T.V.A. 20%" dataDxfId="22"/>
    <tableColumn id="11" name="Contrôle H.T. + T.V.A." dataDxfId="2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BD3D14"/>
    <pageSetUpPr fitToPage="1"/>
  </sheetPr>
  <dimension ref="A1:S35"/>
  <sheetViews>
    <sheetView tabSelected="1" zoomScale="90" zoomScaleNormal="90" zoomScalePageLayoutView="90" workbookViewId="0">
      <selection activeCell="J4" sqref="J4"/>
    </sheetView>
  </sheetViews>
  <sheetFormatPr baseColWidth="10" defaultRowHeight="15.75" x14ac:dyDescent="0.25"/>
  <cols>
    <col min="2" max="2" width="10" bestFit="1" customWidth="1"/>
    <col min="3" max="3" width="12" style="50" bestFit="1" customWidth="1"/>
    <col min="4" max="9" width="14.375" style="1" customWidth="1"/>
    <col min="10" max="10" width="14.375" style="56" customWidth="1"/>
    <col min="11" max="13" width="14.375" style="1" customWidth="1"/>
    <col min="14" max="14" width="2.625" customWidth="1"/>
    <col min="16" max="16" width="13.125" customWidth="1"/>
    <col min="17" max="17" width="12.375" customWidth="1"/>
    <col min="19" max="19" width="12.875" customWidth="1"/>
  </cols>
  <sheetData>
    <row r="1" spans="1:19" ht="34.5" thickBot="1" x14ac:dyDescent="0.55000000000000004">
      <c r="B1" s="64" t="s">
        <v>30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6"/>
      <c r="O1" s="64" t="s">
        <v>31</v>
      </c>
      <c r="P1" s="65"/>
      <c r="Q1" s="65"/>
      <c r="R1" s="65"/>
      <c r="S1" s="66"/>
    </row>
    <row r="2" spans="1:19" ht="16.5" thickBot="1" x14ac:dyDescent="0.3"/>
    <row r="3" spans="1:19" ht="48" thickBot="1" x14ac:dyDescent="0.3">
      <c r="A3" s="61" t="s">
        <v>12</v>
      </c>
      <c r="B3" s="13" t="s">
        <v>0</v>
      </c>
      <c r="C3" s="51" t="s">
        <v>33</v>
      </c>
      <c r="D3" s="14" t="s">
        <v>1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6</v>
      </c>
      <c r="J3" s="57" t="s">
        <v>7</v>
      </c>
      <c r="K3" s="14" t="s">
        <v>8</v>
      </c>
      <c r="L3" s="14" t="s">
        <v>9</v>
      </c>
      <c r="M3" s="59" t="s">
        <v>10</v>
      </c>
      <c r="O3" s="35" t="s">
        <v>26</v>
      </c>
      <c r="P3" s="40" t="s">
        <v>32</v>
      </c>
      <c r="Q3" s="40" t="s">
        <v>27</v>
      </c>
      <c r="R3" s="40" t="s">
        <v>28</v>
      </c>
      <c r="S3" s="41" t="s">
        <v>29</v>
      </c>
    </row>
    <row r="4" spans="1:19" ht="18" customHeight="1" x14ac:dyDescent="0.25">
      <c r="A4" s="62"/>
      <c r="B4" s="11">
        <v>1</v>
      </c>
      <c r="C4" s="52">
        <v>0</v>
      </c>
      <c r="D4" s="12">
        <f>SUM(Tableau2[[#This Row],[Encaissement Chèque]:[Encaissement Ticket Restaurant]])</f>
        <v>0</v>
      </c>
      <c r="E4" s="12"/>
      <c r="F4" s="12"/>
      <c r="G4" s="12"/>
      <c r="H4" s="12"/>
      <c r="I4" s="16"/>
      <c r="J4" s="70">
        <f t="shared" ref="J4:J34" si="0">ROUND(ROUND(SUM(I4*5.5%),3),2)</f>
        <v>0</v>
      </c>
      <c r="K4" s="12"/>
      <c r="L4" s="12">
        <f t="shared" ref="L4:L34" si="1">ROUND(ROUND(SUM(K4*20%),3),2)</f>
        <v>0</v>
      </c>
      <c r="M4" s="17">
        <f>SUM(Tableau2[[#This Row],[Recettes H.T. TVA 5,5%]:[Montant T.V.A. 20%]])</f>
        <v>0</v>
      </c>
      <c r="O4" s="31">
        <f>SUM(Tableau2[[#This Row],[Encaissement C.B.]])</f>
        <v>0</v>
      </c>
      <c r="P4" s="27"/>
      <c r="Q4" s="27"/>
      <c r="R4" s="28"/>
      <c r="S4" s="33">
        <f>SUM(O4:R4)</f>
        <v>0</v>
      </c>
    </row>
    <row r="5" spans="1:19" ht="18" customHeight="1" x14ac:dyDescent="0.25">
      <c r="A5" s="62"/>
      <c r="B5" s="5">
        <v>2</v>
      </c>
      <c r="C5" s="53"/>
      <c r="D5" s="2">
        <f>SUM(Tableau2[[#This Row],[Encaissement Chèque]:[Encaissement Ticket Restaurant]])</f>
        <v>0</v>
      </c>
      <c r="E5" s="2"/>
      <c r="F5" s="2"/>
      <c r="G5" s="2"/>
      <c r="H5" s="2"/>
      <c r="I5" s="9"/>
      <c r="J5" s="70">
        <f t="shared" si="0"/>
        <v>0</v>
      </c>
      <c r="K5" s="2"/>
      <c r="L5" s="2">
        <f t="shared" si="1"/>
        <v>0</v>
      </c>
      <c r="M5" s="17">
        <f>SUM(Tableau2[[#This Row],[Recettes H.T. TVA 5,5%]:[Montant T.V.A. 20%]])</f>
        <v>0</v>
      </c>
      <c r="O5" s="32">
        <f>SUM(Tableau2[[#This Row],[Encaissement C.B.]])</f>
        <v>0</v>
      </c>
      <c r="P5" s="29"/>
      <c r="Q5" s="29"/>
      <c r="R5" s="30"/>
      <c r="S5" s="34">
        <f t="shared" ref="S5:S28" si="2">SUM(O5:R5)</f>
        <v>0</v>
      </c>
    </row>
    <row r="6" spans="1:19" ht="18" customHeight="1" x14ac:dyDescent="0.25">
      <c r="A6" s="62"/>
      <c r="B6" s="5">
        <v>3</v>
      </c>
      <c r="C6" s="53"/>
      <c r="D6" s="2">
        <f>SUM(Tableau2[[#This Row],[Encaissement Chèque]:[Encaissement Ticket Restaurant]])</f>
        <v>0</v>
      </c>
      <c r="E6" s="2"/>
      <c r="F6" s="2"/>
      <c r="G6" s="2"/>
      <c r="H6" s="2"/>
      <c r="I6" s="8"/>
      <c r="J6" s="70">
        <f t="shared" si="0"/>
        <v>0</v>
      </c>
      <c r="K6" s="2"/>
      <c r="L6" s="2">
        <f t="shared" si="1"/>
        <v>0</v>
      </c>
      <c r="M6" s="17">
        <f>SUM(Tableau2[[#This Row],[Recettes H.T. TVA 5,5%]:[Montant T.V.A. 20%]])</f>
        <v>0</v>
      </c>
      <c r="O6" s="32">
        <f>SUM(Tableau2[[#This Row],[Encaissement C.B.]])</f>
        <v>0</v>
      </c>
      <c r="P6" s="29"/>
      <c r="Q6" s="29"/>
      <c r="R6" s="30"/>
      <c r="S6" s="34">
        <f t="shared" si="2"/>
        <v>0</v>
      </c>
    </row>
    <row r="7" spans="1:19" ht="18" customHeight="1" x14ac:dyDescent="0.25">
      <c r="A7" s="62"/>
      <c r="B7" s="5">
        <v>4</v>
      </c>
      <c r="C7" s="53"/>
      <c r="D7" s="2">
        <f>SUM(Tableau2[[#This Row],[Encaissement Chèque]:[Encaissement Ticket Restaurant]])</f>
        <v>0</v>
      </c>
      <c r="E7" s="2"/>
      <c r="F7" s="2"/>
      <c r="G7" s="2"/>
      <c r="H7" s="2"/>
      <c r="I7" s="9"/>
      <c r="J7" s="70">
        <f t="shared" si="0"/>
        <v>0</v>
      </c>
      <c r="K7" s="2"/>
      <c r="L7" s="2">
        <f t="shared" si="1"/>
        <v>0</v>
      </c>
      <c r="M7" s="17">
        <f>SUM(Tableau2[[#This Row],[Recettes H.T. TVA 5,5%]:[Montant T.V.A. 20%]])</f>
        <v>0</v>
      </c>
      <c r="O7" s="32">
        <f>SUM(Tableau2[[#This Row],[Encaissement C.B.]])</f>
        <v>0</v>
      </c>
      <c r="P7" s="29"/>
      <c r="Q7" s="29"/>
      <c r="R7" s="30"/>
      <c r="S7" s="34">
        <f t="shared" si="2"/>
        <v>0</v>
      </c>
    </row>
    <row r="8" spans="1:19" ht="18" customHeight="1" x14ac:dyDescent="0.25">
      <c r="A8" s="62"/>
      <c r="B8" s="5">
        <v>5</v>
      </c>
      <c r="C8" s="53">
        <v>760.72</v>
      </c>
      <c r="D8" s="2">
        <f>SUM(Tableau2[[#This Row],[Encaissement Chèque]:[Encaissement Ticket Restaurant]])</f>
        <v>760.72</v>
      </c>
      <c r="E8" s="2">
        <v>62.41</v>
      </c>
      <c r="F8" s="2">
        <v>474.5</v>
      </c>
      <c r="G8" s="2">
        <v>223.81</v>
      </c>
      <c r="H8" s="2">
        <v>0</v>
      </c>
      <c r="I8" s="9">
        <v>721.06</v>
      </c>
      <c r="J8" s="70">
        <f t="shared" si="0"/>
        <v>39.659999999999997</v>
      </c>
      <c r="K8" s="2"/>
      <c r="L8" s="2">
        <f t="shared" si="1"/>
        <v>0</v>
      </c>
      <c r="M8" s="17">
        <f>SUM(Tableau2[[#This Row],[Recettes H.T. TVA 5,5%]:[Montant T.V.A. 20%]])</f>
        <v>760.71999999999991</v>
      </c>
      <c r="O8" s="32">
        <f>SUM(Tableau2[[#This Row],[Encaissement C.B.]])</f>
        <v>474.5</v>
      </c>
      <c r="P8" s="29"/>
      <c r="Q8" s="29"/>
      <c r="R8" s="30"/>
      <c r="S8" s="34">
        <f t="shared" si="2"/>
        <v>474.5</v>
      </c>
    </row>
    <row r="9" spans="1:19" ht="18" customHeight="1" x14ac:dyDescent="0.25">
      <c r="A9" s="62"/>
      <c r="B9" s="5">
        <v>6</v>
      </c>
      <c r="C9" s="53">
        <v>884.57</v>
      </c>
      <c r="D9" s="2">
        <f>SUM(Tableau2[[#This Row],[Encaissement Chèque]:[Encaissement Ticket Restaurant]])</f>
        <v>884.56999999999994</v>
      </c>
      <c r="E9" s="2">
        <v>0</v>
      </c>
      <c r="F9" s="2">
        <v>705.37</v>
      </c>
      <c r="G9" s="2">
        <v>179.2</v>
      </c>
      <c r="H9" s="2">
        <v>0</v>
      </c>
      <c r="I9" s="9">
        <v>838.45</v>
      </c>
      <c r="J9" s="70">
        <f t="shared" si="0"/>
        <v>46.12</v>
      </c>
      <c r="K9" s="2"/>
      <c r="L9" s="2">
        <f t="shared" si="1"/>
        <v>0</v>
      </c>
      <c r="M9" s="17">
        <f>SUM(Tableau2[[#This Row],[Recettes H.T. TVA 5,5%]:[Montant T.V.A. 20%]])</f>
        <v>884.57</v>
      </c>
      <c r="O9" s="32">
        <f>SUM(Tableau2[[#This Row],[Encaissement C.B.]])</f>
        <v>705.37</v>
      </c>
      <c r="P9" s="29"/>
      <c r="Q9" s="29"/>
      <c r="R9" s="30"/>
      <c r="S9" s="34">
        <f t="shared" si="2"/>
        <v>705.37</v>
      </c>
    </row>
    <row r="10" spans="1:19" ht="18" customHeight="1" x14ac:dyDescent="0.25">
      <c r="A10" s="62"/>
      <c r="B10" s="5">
        <v>7</v>
      </c>
      <c r="C10" s="53">
        <v>683.23</v>
      </c>
      <c r="D10" s="2">
        <f>SUM(Tableau2[[#This Row],[Encaissement Chèque]:[Encaissement Ticket Restaurant]])</f>
        <v>683.23</v>
      </c>
      <c r="E10" s="2">
        <v>42.76</v>
      </c>
      <c r="F10" s="2">
        <v>505.11</v>
      </c>
      <c r="G10" s="2">
        <v>135.36000000000001</v>
      </c>
      <c r="H10" s="2">
        <v>0</v>
      </c>
      <c r="I10" s="9">
        <v>647.61</v>
      </c>
      <c r="J10" s="70">
        <f t="shared" si="0"/>
        <v>35.619999999999997</v>
      </c>
      <c r="K10" s="2"/>
      <c r="L10" s="2">
        <f t="shared" si="1"/>
        <v>0</v>
      </c>
      <c r="M10" s="17">
        <f>SUM(Tableau2[[#This Row],[Recettes H.T. TVA 5,5%]:[Montant T.V.A. 20%]])</f>
        <v>683.23</v>
      </c>
      <c r="O10" s="32">
        <f>SUM(Tableau2[[#This Row],[Encaissement C.B.]])</f>
        <v>505.11</v>
      </c>
      <c r="P10" s="29"/>
      <c r="Q10" s="29"/>
      <c r="R10" s="30"/>
      <c r="S10" s="34">
        <f t="shared" si="2"/>
        <v>505.11</v>
      </c>
    </row>
    <row r="11" spans="1:19" ht="18" customHeight="1" x14ac:dyDescent="0.25">
      <c r="A11" s="62"/>
      <c r="B11" s="5">
        <v>8</v>
      </c>
      <c r="C11" s="53"/>
      <c r="D11" s="2">
        <f>SUM(Tableau2[[#This Row],[Encaissement Chèque]:[Encaissement Ticket Restaurant]])</f>
        <v>0</v>
      </c>
      <c r="E11" s="2"/>
      <c r="F11" s="2"/>
      <c r="G11" s="2"/>
      <c r="H11" s="2"/>
      <c r="I11" s="9"/>
      <c r="J11" s="70">
        <f t="shared" si="0"/>
        <v>0</v>
      </c>
      <c r="K11" s="2"/>
      <c r="L11" s="2">
        <f t="shared" si="1"/>
        <v>0</v>
      </c>
      <c r="M11" s="17">
        <f>SUM(Tableau2[[#This Row],[Recettes H.T. TVA 5,5%]:[Montant T.V.A. 20%]])</f>
        <v>0</v>
      </c>
      <c r="O11" s="32">
        <f>SUM(Tableau2[[#This Row],[Encaissement C.B.]])</f>
        <v>0</v>
      </c>
      <c r="P11" s="29"/>
      <c r="Q11" s="29"/>
      <c r="R11" s="30"/>
      <c r="S11" s="34">
        <f t="shared" si="2"/>
        <v>0</v>
      </c>
    </row>
    <row r="12" spans="1:19" ht="18" customHeight="1" x14ac:dyDescent="0.25">
      <c r="A12" s="62"/>
      <c r="B12" s="5">
        <v>9</v>
      </c>
      <c r="C12" s="53">
        <v>318.86</v>
      </c>
      <c r="D12" s="2">
        <f>SUM(Tableau2[[#This Row],[Encaissement Chèque]:[Encaissement Ticket Restaurant]])</f>
        <v>318.86</v>
      </c>
      <c r="E12" s="2">
        <v>0</v>
      </c>
      <c r="F12" s="2">
        <v>245.17</v>
      </c>
      <c r="G12" s="2">
        <v>73.69</v>
      </c>
      <c r="H12" s="2">
        <v>0</v>
      </c>
      <c r="I12" s="9">
        <v>302.24</v>
      </c>
      <c r="J12" s="70">
        <f t="shared" si="0"/>
        <v>16.62</v>
      </c>
      <c r="K12" s="2"/>
      <c r="L12" s="2">
        <f t="shared" si="1"/>
        <v>0</v>
      </c>
      <c r="M12" s="17">
        <f>SUM(Tableau2[[#This Row],[Recettes H.T. TVA 5,5%]:[Montant T.V.A. 20%]])</f>
        <v>318.86</v>
      </c>
      <c r="O12" s="32">
        <f>SUM(Tableau2[[#This Row],[Encaissement C.B.]])</f>
        <v>245.17</v>
      </c>
      <c r="P12" s="29"/>
      <c r="Q12" s="29"/>
      <c r="R12" s="30"/>
      <c r="S12" s="34">
        <f t="shared" si="2"/>
        <v>245.17</v>
      </c>
    </row>
    <row r="13" spans="1:19" ht="18" customHeight="1" x14ac:dyDescent="0.25">
      <c r="A13" s="62"/>
      <c r="B13" s="5">
        <v>10</v>
      </c>
      <c r="C13" s="53">
        <v>395.31</v>
      </c>
      <c r="D13" s="2">
        <f>SUM(Tableau2[[#This Row],[Encaissement Chèque]:[Encaissement Ticket Restaurant]])</f>
        <v>395.31</v>
      </c>
      <c r="E13" s="2">
        <v>0</v>
      </c>
      <c r="F13" s="2">
        <v>179.6</v>
      </c>
      <c r="G13" s="2">
        <v>215.71</v>
      </c>
      <c r="H13" s="2">
        <v>0</v>
      </c>
      <c r="I13" s="9">
        <v>374.7</v>
      </c>
      <c r="J13" s="70">
        <f t="shared" si="0"/>
        <v>20.61</v>
      </c>
      <c r="K13" s="2"/>
      <c r="L13" s="2">
        <f t="shared" si="1"/>
        <v>0</v>
      </c>
      <c r="M13" s="17">
        <f>SUM(Tableau2[[#This Row],[Recettes H.T. TVA 5,5%]:[Montant T.V.A. 20%]])</f>
        <v>395.31</v>
      </c>
      <c r="O13" s="32">
        <f>SUM(Tableau2[[#This Row],[Encaissement C.B.]])</f>
        <v>179.6</v>
      </c>
      <c r="P13" s="29"/>
      <c r="Q13" s="29"/>
      <c r="R13" s="30"/>
      <c r="S13" s="34">
        <f t="shared" si="2"/>
        <v>179.6</v>
      </c>
    </row>
    <row r="14" spans="1:19" ht="18" customHeight="1" x14ac:dyDescent="0.25">
      <c r="A14" s="62"/>
      <c r="B14" s="5">
        <v>11</v>
      </c>
      <c r="C14" s="53">
        <v>394.71</v>
      </c>
      <c r="D14" s="2">
        <f>SUM(Tableau2[[#This Row],[Encaissement Chèque]:[Encaissement Ticket Restaurant]])</f>
        <v>394.71</v>
      </c>
      <c r="E14" s="2">
        <v>0</v>
      </c>
      <c r="F14" s="2">
        <v>200.04</v>
      </c>
      <c r="G14" s="2">
        <v>146.66999999999999</v>
      </c>
      <c r="H14" s="2">
        <v>48</v>
      </c>
      <c r="I14" s="9">
        <v>374.13</v>
      </c>
      <c r="J14" s="70">
        <f t="shared" si="0"/>
        <v>20.58</v>
      </c>
      <c r="K14" s="2"/>
      <c r="L14" s="2">
        <f t="shared" si="1"/>
        <v>0</v>
      </c>
      <c r="M14" s="17">
        <f>SUM(Tableau2[[#This Row],[Recettes H.T. TVA 5,5%]:[Montant T.V.A. 20%]])</f>
        <v>394.71</v>
      </c>
      <c r="O14" s="32">
        <f>SUM(Tableau2[[#This Row],[Encaissement C.B.]])</f>
        <v>200.04</v>
      </c>
      <c r="P14" s="29">
        <v>105.17</v>
      </c>
      <c r="Q14" s="29">
        <v>910</v>
      </c>
      <c r="R14" s="30"/>
      <c r="S14" s="34">
        <f t="shared" si="2"/>
        <v>1215.21</v>
      </c>
    </row>
    <row r="15" spans="1:19" ht="18" customHeight="1" x14ac:dyDescent="0.25">
      <c r="A15" s="62"/>
      <c r="B15" s="5">
        <v>12</v>
      </c>
      <c r="C15" s="53">
        <v>1021.43</v>
      </c>
      <c r="D15" s="2">
        <f>SUM(Tableau2[[#This Row],[Encaissement Chèque]:[Encaissement Ticket Restaurant]])</f>
        <v>1021.43</v>
      </c>
      <c r="E15" s="2">
        <v>216.08</v>
      </c>
      <c r="F15" s="2">
        <v>660.18</v>
      </c>
      <c r="G15" s="2">
        <v>145.16999999999999</v>
      </c>
      <c r="H15" s="2">
        <v>0</v>
      </c>
      <c r="I15" s="9">
        <v>968.18</v>
      </c>
      <c r="J15" s="70">
        <f t="shared" si="0"/>
        <v>53.25</v>
      </c>
      <c r="K15" s="2"/>
      <c r="L15" s="2">
        <f t="shared" si="1"/>
        <v>0</v>
      </c>
      <c r="M15" s="17">
        <f>SUM(Tableau2[[#This Row],[Recettes H.T. TVA 5,5%]:[Montant T.V.A. 20%]])</f>
        <v>1021.43</v>
      </c>
      <c r="O15" s="32">
        <f>SUM(Tableau2[[#This Row],[Encaissement C.B.]])</f>
        <v>660.18</v>
      </c>
      <c r="P15" s="29"/>
      <c r="Q15" s="29"/>
      <c r="R15" s="30"/>
      <c r="S15" s="34">
        <f t="shared" si="2"/>
        <v>660.18</v>
      </c>
    </row>
    <row r="16" spans="1:19" ht="18" customHeight="1" x14ac:dyDescent="0.25">
      <c r="A16" s="62"/>
      <c r="B16" s="5">
        <v>13</v>
      </c>
      <c r="C16" s="53">
        <v>936.54</v>
      </c>
      <c r="D16" s="2">
        <f>SUM(Tableau2[[#This Row],[Encaissement Chèque]:[Encaissement Ticket Restaurant]])</f>
        <v>936.54</v>
      </c>
      <c r="E16" s="2">
        <v>0</v>
      </c>
      <c r="F16" s="2">
        <v>656.79</v>
      </c>
      <c r="G16" s="2">
        <v>259.35000000000002</v>
      </c>
      <c r="H16" s="2">
        <v>20.399999999999999</v>
      </c>
      <c r="I16" s="9">
        <v>887.72</v>
      </c>
      <c r="J16" s="71">
        <f t="shared" si="0"/>
        <v>48.83</v>
      </c>
      <c r="K16" s="2"/>
      <c r="L16" s="2">
        <f t="shared" si="1"/>
        <v>0</v>
      </c>
      <c r="M16" s="17">
        <f>SUM(Tableau2[[#This Row],[Recettes H.T. TVA 5,5%]:[Montant T.V.A. 20%]])</f>
        <v>936.55000000000007</v>
      </c>
      <c r="O16" s="32">
        <f>SUM(Tableau2[[#This Row],[Encaissement C.B.]])</f>
        <v>656.79</v>
      </c>
      <c r="P16" s="29"/>
      <c r="Q16" s="29"/>
      <c r="R16" s="30"/>
      <c r="S16" s="34">
        <f t="shared" si="2"/>
        <v>656.79</v>
      </c>
    </row>
    <row r="17" spans="1:19" ht="18" customHeight="1" x14ac:dyDescent="0.25">
      <c r="A17" s="62"/>
      <c r="B17" s="5">
        <v>14</v>
      </c>
      <c r="C17" s="53">
        <v>477.33</v>
      </c>
      <c r="D17" s="2">
        <f>SUM(Tableau2[[#This Row],[Encaissement Chèque]:[Encaissement Ticket Restaurant]])</f>
        <v>477.33</v>
      </c>
      <c r="E17" s="2">
        <v>0</v>
      </c>
      <c r="F17" s="2">
        <v>302.63</v>
      </c>
      <c r="G17" s="2">
        <v>174.7</v>
      </c>
      <c r="H17" s="2">
        <v>0</v>
      </c>
      <c r="I17" s="9">
        <v>438.07</v>
      </c>
      <c r="J17" s="70">
        <f t="shared" si="0"/>
        <v>24.09</v>
      </c>
      <c r="K17" s="2">
        <v>12.64</v>
      </c>
      <c r="L17" s="2">
        <f t="shared" si="1"/>
        <v>2.5299999999999998</v>
      </c>
      <c r="M17" s="17">
        <f>SUM(Tableau2[[#This Row],[Recettes H.T. TVA 5,5%]:[Montant T.V.A. 20%]])</f>
        <v>477.32999999999993</v>
      </c>
      <c r="O17" s="32">
        <f>SUM(Tableau2[[#This Row],[Encaissement C.B.]])</f>
        <v>302.63</v>
      </c>
      <c r="P17" s="29"/>
      <c r="Q17" s="29"/>
      <c r="R17" s="30"/>
      <c r="S17" s="34">
        <f t="shared" si="2"/>
        <v>302.63</v>
      </c>
    </row>
    <row r="18" spans="1:19" ht="18" customHeight="1" x14ac:dyDescent="0.25">
      <c r="A18" s="62"/>
      <c r="B18" s="5">
        <v>15</v>
      </c>
      <c r="C18" s="53"/>
      <c r="D18" s="2">
        <f>SUM(Tableau2[[#This Row],[Encaissement Chèque]:[Encaissement Ticket Restaurant]])</f>
        <v>0</v>
      </c>
      <c r="E18" s="2"/>
      <c r="F18" s="2"/>
      <c r="G18" s="2"/>
      <c r="H18" s="2"/>
      <c r="I18" s="9"/>
      <c r="J18" s="70">
        <f t="shared" si="0"/>
        <v>0</v>
      </c>
      <c r="K18" s="2"/>
      <c r="L18" s="2">
        <f t="shared" si="1"/>
        <v>0</v>
      </c>
      <c r="M18" s="17">
        <f>SUM(Tableau2[[#This Row],[Recettes H.T. TVA 5,5%]:[Montant T.V.A. 20%]])</f>
        <v>0</v>
      </c>
      <c r="O18" s="32">
        <f>SUM(Tableau2[[#This Row],[Encaissement C.B.]])</f>
        <v>0</v>
      </c>
      <c r="P18" s="29"/>
      <c r="Q18" s="29"/>
      <c r="R18" s="30"/>
      <c r="S18" s="34">
        <f t="shared" si="2"/>
        <v>0</v>
      </c>
    </row>
    <row r="19" spans="1:19" ht="18" customHeight="1" x14ac:dyDescent="0.25">
      <c r="A19" s="62"/>
      <c r="B19" s="5">
        <v>16</v>
      </c>
      <c r="C19" s="53">
        <v>286.44</v>
      </c>
      <c r="D19" s="2">
        <f>SUM(Tableau2[[#This Row],[Encaissement Chèque]:[Encaissement Ticket Restaurant]])</f>
        <v>286.44</v>
      </c>
      <c r="E19" s="2">
        <v>0</v>
      </c>
      <c r="F19" s="2">
        <v>199.46</v>
      </c>
      <c r="G19" s="2">
        <v>86.98</v>
      </c>
      <c r="H19" s="2">
        <v>0</v>
      </c>
      <c r="I19" s="9">
        <v>271.51</v>
      </c>
      <c r="J19" s="70">
        <f t="shared" si="0"/>
        <v>14.93</v>
      </c>
      <c r="K19" s="2"/>
      <c r="L19" s="2">
        <f t="shared" si="1"/>
        <v>0</v>
      </c>
      <c r="M19" s="17">
        <f>SUM(Tableau2[[#This Row],[Recettes H.T. TVA 5,5%]:[Montant T.V.A. 20%]])</f>
        <v>286.44</v>
      </c>
      <c r="O19" s="32">
        <f>SUM(Tableau2[[#This Row],[Encaissement C.B.]])</f>
        <v>199.46</v>
      </c>
      <c r="P19" s="29"/>
      <c r="Q19" s="29"/>
      <c r="R19" s="30"/>
      <c r="S19" s="34">
        <f t="shared" si="2"/>
        <v>199.46</v>
      </c>
    </row>
    <row r="20" spans="1:19" ht="18" customHeight="1" x14ac:dyDescent="0.25">
      <c r="A20" s="62"/>
      <c r="B20" s="5">
        <v>17</v>
      </c>
      <c r="C20" s="53">
        <v>455.55</v>
      </c>
      <c r="D20" s="2">
        <f>SUM(Tableau2[[#This Row],[Encaissement Chèque]:[Encaissement Ticket Restaurant]])</f>
        <v>455.55</v>
      </c>
      <c r="E20" s="2">
        <v>0</v>
      </c>
      <c r="F20" s="2">
        <v>336.49</v>
      </c>
      <c r="G20" s="2">
        <v>119.06</v>
      </c>
      <c r="H20" s="2">
        <v>0</v>
      </c>
      <c r="I20" s="9">
        <v>431.8</v>
      </c>
      <c r="J20" s="70">
        <f t="shared" si="0"/>
        <v>23.75</v>
      </c>
      <c r="K20" s="2"/>
      <c r="L20" s="2">
        <f t="shared" si="1"/>
        <v>0</v>
      </c>
      <c r="M20" s="17">
        <f>SUM(Tableau2[[#This Row],[Recettes H.T. TVA 5,5%]:[Montant T.V.A. 20%]])</f>
        <v>455.55</v>
      </c>
      <c r="O20" s="32">
        <f>SUM(Tableau2[[#This Row],[Encaissement C.B.]])</f>
        <v>336.49</v>
      </c>
      <c r="P20" s="29"/>
      <c r="Q20" s="29"/>
      <c r="R20" s="30"/>
      <c r="S20" s="34">
        <f t="shared" si="2"/>
        <v>336.49</v>
      </c>
    </row>
    <row r="21" spans="1:19" ht="18" customHeight="1" x14ac:dyDescent="0.25">
      <c r="A21" s="62"/>
      <c r="B21" s="5">
        <v>18</v>
      </c>
      <c r="C21" s="53">
        <v>147.47999999999999</v>
      </c>
      <c r="D21" s="2">
        <f>SUM(Tableau2[[#This Row],[Encaissement Chèque]:[Encaissement Ticket Restaurant]])</f>
        <v>147.48000000000002</v>
      </c>
      <c r="E21" s="2">
        <v>0</v>
      </c>
      <c r="F21" s="2">
        <v>106.98</v>
      </c>
      <c r="G21" s="2">
        <v>40.5</v>
      </c>
      <c r="H21" s="2">
        <v>0</v>
      </c>
      <c r="I21" s="9">
        <v>139.79</v>
      </c>
      <c r="J21" s="70">
        <f t="shared" si="0"/>
        <v>7.69</v>
      </c>
      <c r="K21" s="2"/>
      <c r="L21" s="2">
        <f t="shared" si="1"/>
        <v>0</v>
      </c>
      <c r="M21" s="17">
        <f>SUM(Tableau2[[#This Row],[Recettes H.T. TVA 5,5%]:[Montant T.V.A. 20%]])</f>
        <v>147.47999999999999</v>
      </c>
      <c r="O21" s="32">
        <f>SUM(Tableau2[[#This Row],[Encaissement C.B.]])</f>
        <v>106.98</v>
      </c>
      <c r="P21" s="29"/>
      <c r="Q21" s="29"/>
      <c r="R21" s="30"/>
      <c r="S21" s="34">
        <f t="shared" si="2"/>
        <v>106.98</v>
      </c>
    </row>
    <row r="22" spans="1:19" ht="18" customHeight="1" x14ac:dyDescent="0.25">
      <c r="A22" s="62"/>
      <c r="B22" s="5">
        <v>19</v>
      </c>
      <c r="C22" s="53">
        <v>737.68</v>
      </c>
      <c r="D22" s="2">
        <f>SUM(Tableau2[[#This Row],[Encaissement Chèque]:[Encaissement Ticket Restaurant]])</f>
        <v>737.68000000000006</v>
      </c>
      <c r="E22" s="2">
        <v>39.21</v>
      </c>
      <c r="F22" s="2">
        <v>589.96</v>
      </c>
      <c r="G22" s="2">
        <v>108.51</v>
      </c>
      <c r="H22" s="2">
        <v>0</v>
      </c>
      <c r="I22" s="9">
        <v>699.22</v>
      </c>
      <c r="J22" s="70">
        <f t="shared" si="0"/>
        <v>38.46</v>
      </c>
      <c r="K22" s="2"/>
      <c r="L22" s="2">
        <f t="shared" si="1"/>
        <v>0</v>
      </c>
      <c r="M22" s="17">
        <f>SUM(Tableau2[[#This Row],[Recettes H.T. TVA 5,5%]:[Montant T.V.A. 20%]])</f>
        <v>737.68000000000006</v>
      </c>
      <c r="O22" s="32">
        <f>SUM(Tableau2[[#This Row],[Encaissement C.B.]])</f>
        <v>589.96</v>
      </c>
      <c r="P22" s="29"/>
      <c r="Q22" s="29"/>
      <c r="R22" s="30"/>
      <c r="S22" s="34">
        <f t="shared" si="2"/>
        <v>589.96</v>
      </c>
    </row>
    <row r="23" spans="1:19" ht="18" customHeight="1" x14ac:dyDescent="0.25">
      <c r="A23" s="62"/>
      <c r="B23" s="5">
        <v>20</v>
      </c>
      <c r="C23" s="53">
        <v>811.36</v>
      </c>
      <c r="D23" s="2">
        <f>SUM(Tableau2[[#This Row],[Encaissement Chèque]:[Encaissement Ticket Restaurant]])</f>
        <v>811.3599999999999</v>
      </c>
      <c r="E23" s="2">
        <v>0</v>
      </c>
      <c r="F23" s="2">
        <v>713.43</v>
      </c>
      <c r="G23" s="2">
        <v>97.93</v>
      </c>
      <c r="H23" s="2">
        <v>0</v>
      </c>
      <c r="I23" s="9">
        <v>769.06</v>
      </c>
      <c r="J23" s="70">
        <f t="shared" si="0"/>
        <v>42.3</v>
      </c>
      <c r="K23" s="2"/>
      <c r="L23" s="2">
        <f t="shared" si="1"/>
        <v>0</v>
      </c>
      <c r="M23" s="17">
        <f>SUM(Tableau2[[#This Row],[Recettes H.T. TVA 5,5%]:[Montant T.V.A. 20%]])</f>
        <v>811.3599999999999</v>
      </c>
      <c r="O23" s="32">
        <f>SUM(Tableau2[[#This Row],[Encaissement C.B.]])</f>
        <v>713.43</v>
      </c>
      <c r="P23" s="29"/>
      <c r="Q23" s="29"/>
      <c r="R23" s="30"/>
      <c r="S23" s="34">
        <f t="shared" si="2"/>
        <v>713.43</v>
      </c>
    </row>
    <row r="24" spans="1:19" ht="18" customHeight="1" x14ac:dyDescent="0.25">
      <c r="A24" s="62"/>
      <c r="B24" s="5">
        <v>21</v>
      </c>
      <c r="C24" s="53">
        <v>570.16</v>
      </c>
      <c r="D24" s="2">
        <f>SUM(Tableau2[[#This Row],[Encaissement Chèque]:[Encaissement Ticket Restaurant]])</f>
        <v>570.16</v>
      </c>
      <c r="E24" s="2">
        <v>0</v>
      </c>
      <c r="F24" s="2">
        <v>376.64</v>
      </c>
      <c r="G24" s="2">
        <v>193.52</v>
      </c>
      <c r="H24" s="2">
        <v>0</v>
      </c>
      <c r="I24" s="9">
        <v>540.44000000000005</v>
      </c>
      <c r="J24" s="70">
        <f t="shared" si="0"/>
        <v>29.72</v>
      </c>
      <c r="K24" s="2"/>
      <c r="L24" s="2">
        <f t="shared" si="1"/>
        <v>0</v>
      </c>
      <c r="M24" s="17">
        <f>SUM(Tableau2[[#This Row],[Recettes H.T. TVA 5,5%]:[Montant T.V.A. 20%]])</f>
        <v>570.16000000000008</v>
      </c>
      <c r="O24" s="32">
        <f>SUM(Tableau2[[#This Row],[Encaissement C.B.]])</f>
        <v>376.64</v>
      </c>
      <c r="P24" s="29"/>
      <c r="Q24" s="29"/>
      <c r="R24" s="30"/>
      <c r="S24" s="34">
        <f t="shared" si="2"/>
        <v>376.64</v>
      </c>
    </row>
    <row r="25" spans="1:19" ht="18" customHeight="1" x14ac:dyDescent="0.25">
      <c r="A25" s="62"/>
      <c r="B25" s="5">
        <v>22</v>
      </c>
      <c r="C25" s="53"/>
      <c r="D25" s="2">
        <f>SUM(Tableau2[[#This Row],[Encaissement Chèque]:[Encaissement Ticket Restaurant]])</f>
        <v>0</v>
      </c>
      <c r="E25" s="2"/>
      <c r="F25" s="2"/>
      <c r="G25" s="2"/>
      <c r="H25" s="2"/>
      <c r="I25" s="9"/>
      <c r="J25" s="70">
        <f t="shared" si="0"/>
        <v>0</v>
      </c>
      <c r="K25" s="2"/>
      <c r="L25" s="2">
        <f t="shared" si="1"/>
        <v>0</v>
      </c>
      <c r="M25" s="17">
        <f>SUM(Tableau2[[#This Row],[Recettes H.T. TVA 5,5%]:[Montant T.V.A. 20%]])</f>
        <v>0</v>
      </c>
      <c r="O25" s="32">
        <f>SUM(Tableau2[[#This Row],[Encaissement C.B.]])</f>
        <v>0</v>
      </c>
      <c r="P25" s="29"/>
      <c r="Q25" s="29"/>
      <c r="R25" s="30"/>
      <c r="S25" s="34">
        <f t="shared" si="2"/>
        <v>0</v>
      </c>
    </row>
    <row r="26" spans="1:19" ht="18" customHeight="1" x14ac:dyDescent="0.25">
      <c r="A26" s="62"/>
      <c r="B26" s="5">
        <v>23</v>
      </c>
      <c r="C26" s="53">
        <v>584.27</v>
      </c>
      <c r="D26" s="2">
        <f>SUM(Tableau2[[#This Row],[Encaissement Chèque]:[Encaissement Ticket Restaurant]])</f>
        <v>584.27</v>
      </c>
      <c r="E26" s="2">
        <v>60.97</v>
      </c>
      <c r="F26" s="2">
        <v>429.11</v>
      </c>
      <c r="G26" s="2">
        <v>94.19</v>
      </c>
      <c r="H26" s="2">
        <v>0</v>
      </c>
      <c r="I26" s="9">
        <v>553.80999999999995</v>
      </c>
      <c r="J26" s="70">
        <f t="shared" si="0"/>
        <v>30.46</v>
      </c>
      <c r="K26" s="2"/>
      <c r="L26" s="2">
        <f t="shared" si="1"/>
        <v>0</v>
      </c>
      <c r="M26" s="17">
        <f>SUM(Tableau2[[#This Row],[Recettes H.T. TVA 5,5%]:[Montant T.V.A. 20%]])</f>
        <v>584.27</v>
      </c>
      <c r="O26" s="32">
        <f>SUM(Tableau2[[#This Row],[Encaissement C.B.]])</f>
        <v>429.11</v>
      </c>
      <c r="P26" s="29"/>
      <c r="Q26" s="29"/>
      <c r="R26" s="30"/>
      <c r="S26" s="34">
        <f t="shared" si="2"/>
        <v>429.11</v>
      </c>
    </row>
    <row r="27" spans="1:19" ht="18" customHeight="1" x14ac:dyDescent="0.25">
      <c r="A27" s="62"/>
      <c r="B27" s="5">
        <v>24</v>
      </c>
      <c r="C27" s="53">
        <v>684.71</v>
      </c>
      <c r="D27" s="2">
        <f>SUM(Tableau2[[#This Row],[Encaissement Chèque]:[Encaissement Ticket Restaurant]])</f>
        <v>684.71</v>
      </c>
      <c r="E27" s="2">
        <v>35.1</v>
      </c>
      <c r="F27" s="2">
        <v>408.39</v>
      </c>
      <c r="G27" s="2">
        <v>241.22</v>
      </c>
      <c r="H27" s="2">
        <v>0</v>
      </c>
      <c r="I27" s="9">
        <v>649.01</v>
      </c>
      <c r="J27" s="70">
        <f t="shared" si="0"/>
        <v>35.700000000000003</v>
      </c>
      <c r="K27" s="2"/>
      <c r="L27" s="2">
        <f t="shared" si="1"/>
        <v>0</v>
      </c>
      <c r="M27" s="17">
        <f>SUM(Tableau2[[#This Row],[Recettes H.T. TVA 5,5%]:[Montant T.V.A. 20%]])</f>
        <v>684.71</v>
      </c>
      <c r="O27" s="32">
        <f>SUM(Tableau2[[#This Row],[Encaissement C.B.]])</f>
        <v>408.39</v>
      </c>
      <c r="P27" s="29"/>
      <c r="Q27" s="29"/>
      <c r="R27" s="30"/>
      <c r="S27" s="34">
        <f t="shared" si="2"/>
        <v>408.39</v>
      </c>
    </row>
    <row r="28" spans="1:19" ht="18" customHeight="1" x14ac:dyDescent="0.25">
      <c r="A28" s="62"/>
      <c r="B28" s="5">
        <v>25</v>
      </c>
      <c r="C28" s="53">
        <v>205.09</v>
      </c>
      <c r="D28" s="2">
        <f>SUM(Tableau2[[#This Row],[Encaissement Chèque]:[Encaissement Ticket Restaurant]])</f>
        <v>205.08999999999997</v>
      </c>
      <c r="E28" s="2">
        <v>0</v>
      </c>
      <c r="F28" s="2">
        <v>127.82</v>
      </c>
      <c r="G28" s="2">
        <v>77.27</v>
      </c>
      <c r="H28" s="2">
        <v>0</v>
      </c>
      <c r="I28" s="9">
        <v>194.4</v>
      </c>
      <c r="J28" s="70">
        <f t="shared" si="0"/>
        <v>10.69</v>
      </c>
      <c r="K28" s="2"/>
      <c r="L28" s="2">
        <f t="shared" si="1"/>
        <v>0</v>
      </c>
      <c r="M28" s="17">
        <f>SUM(Tableau2[[#This Row],[Recettes H.T. TVA 5,5%]:[Montant T.V.A. 20%]])</f>
        <v>205.09</v>
      </c>
      <c r="O28" s="32">
        <f>SUM(Tableau2[[#This Row],[Encaissement C.B.]])</f>
        <v>127.82</v>
      </c>
      <c r="P28" s="29">
        <v>351.36</v>
      </c>
      <c r="Q28" s="29">
        <v>1610</v>
      </c>
      <c r="R28" s="30"/>
      <c r="S28" s="34">
        <f t="shared" si="2"/>
        <v>2089.1799999999998</v>
      </c>
    </row>
    <row r="29" spans="1:19" ht="18" customHeight="1" x14ac:dyDescent="0.25">
      <c r="A29" s="62"/>
      <c r="B29" s="5">
        <v>26</v>
      </c>
      <c r="C29" s="53">
        <v>622.48</v>
      </c>
      <c r="D29" s="2">
        <f>SUM(Tableau2[[#This Row],[Encaissement Chèque]:[Encaissement Ticket Restaurant]])</f>
        <v>622.48</v>
      </c>
      <c r="E29" s="2">
        <v>43.95</v>
      </c>
      <c r="F29" s="2">
        <v>474.08</v>
      </c>
      <c r="G29" s="2">
        <v>104.45</v>
      </c>
      <c r="H29" s="2">
        <v>0</v>
      </c>
      <c r="I29" s="9">
        <v>590.03</v>
      </c>
      <c r="J29" s="70">
        <f t="shared" si="0"/>
        <v>32.450000000000003</v>
      </c>
      <c r="K29" s="2"/>
      <c r="L29" s="2">
        <f t="shared" si="1"/>
        <v>0</v>
      </c>
      <c r="M29" s="17">
        <f>SUM(Tableau2[[#This Row],[Recettes H.T. TVA 5,5%]:[Montant T.V.A. 20%]])</f>
        <v>622.48</v>
      </c>
      <c r="O29" s="32">
        <f>SUM(Tableau2[[#This Row],[Encaissement C.B.]])</f>
        <v>474.08</v>
      </c>
      <c r="P29" s="29"/>
      <c r="Q29" s="29"/>
      <c r="R29" s="30"/>
      <c r="S29" s="34">
        <f>SUM(O29:R29)</f>
        <v>474.08</v>
      </c>
    </row>
    <row r="30" spans="1:19" ht="18" customHeight="1" x14ac:dyDescent="0.25">
      <c r="A30" s="62"/>
      <c r="B30" s="5">
        <v>27</v>
      </c>
      <c r="C30" s="53">
        <v>1097.8399999999999</v>
      </c>
      <c r="D30" s="2">
        <f>SUM(Tableau2[[#This Row],[Encaissement Chèque]:[Encaissement Ticket Restaurant]])</f>
        <v>1097.8399999999999</v>
      </c>
      <c r="E30" s="2">
        <v>0</v>
      </c>
      <c r="F30" s="2">
        <v>857.43</v>
      </c>
      <c r="G30" s="2">
        <v>240.41</v>
      </c>
      <c r="H30" s="2">
        <v>0</v>
      </c>
      <c r="I30" s="9">
        <v>1040.6099999999999</v>
      </c>
      <c r="J30" s="70">
        <f t="shared" si="0"/>
        <v>57.23</v>
      </c>
      <c r="K30" s="2"/>
      <c r="L30" s="2">
        <f t="shared" si="1"/>
        <v>0</v>
      </c>
      <c r="M30" s="17">
        <f>SUM(Tableau2[[#This Row],[Recettes H.T. TVA 5,5%]:[Montant T.V.A. 20%]])</f>
        <v>1097.8399999999999</v>
      </c>
      <c r="O30" s="32">
        <f>SUM(Tableau2[[#This Row],[Encaissement C.B.]])</f>
        <v>857.43</v>
      </c>
      <c r="P30" s="29"/>
      <c r="Q30" s="29"/>
      <c r="R30" s="30"/>
      <c r="S30" s="34">
        <f t="shared" ref="S30:S34" si="3">SUM(O30:R30)</f>
        <v>857.43</v>
      </c>
    </row>
    <row r="31" spans="1:19" ht="18" customHeight="1" x14ac:dyDescent="0.25">
      <c r="A31" s="62"/>
      <c r="B31" s="5">
        <v>28</v>
      </c>
      <c r="C31" s="53">
        <v>516.80999999999995</v>
      </c>
      <c r="D31" s="2">
        <f>SUM(Tableau2[[#This Row],[Encaissement Chèque]:[Encaissement Ticket Restaurant]])</f>
        <v>516.80999999999995</v>
      </c>
      <c r="E31" s="2">
        <v>23.25</v>
      </c>
      <c r="F31" s="2">
        <v>252.37</v>
      </c>
      <c r="G31" s="2">
        <v>241.19</v>
      </c>
      <c r="H31" s="2">
        <v>0</v>
      </c>
      <c r="I31" s="9">
        <v>489.87</v>
      </c>
      <c r="J31" s="70">
        <f t="shared" si="0"/>
        <v>26.94</v>
      </c>
      <c r="K31" s="2"/>
      <c r="L31" s="2">
        <f t="shared" si="1"/>
        <v>0</v>
      </c>
      <c r="M31" s="17">
        <f>SUM(Tableau2[[#This Row],[Recettes H.T. TVA 5,5%]:[Montant T.V.A. 20%]])</f>
        <v>516.81000000000006</v>
      </c>
      <c r="O31" s="32">
        <f>SUM(Tableau2[[#This Row],[Encaissement C.B.]])</f>
        <v>252.37</v>
      </c>
      <c r="P31" s="29"/>
      <c r="Q31" s="29"/>
      <c r="R31" s="30"/>
      <c r="S31" s="34">
        <f t="shared" si="3"/>
        <v>252.37</v>
      </c>
    </row>
    <row r="32" spans="1:19" ht="18" customHeight="1" x14ac:dyDescent="0.25">
      <c r="A32" s="62"/>
      <c r="B32" s="5">
        <v>29</v>
      </c>
      <c r="C32" s="53"/>
      <c r="D32" s="2">
        <f>SUM(Tableau2[[#This Row],[Encaissement Chèque]:[Encaissement Ticket Restaurant]])</f>
        <v>0</v>
      </c>
      <c r="E32" s="2"/>
      <c r="F32" s="2"/>
      <c r="G32" s="2"/>
      <c r="H32" s="2"/>
      <c r="I32" s="9"/>
      <c r="J32" s="70">
        <f t="shared" si="0"/>
        <v>0</v>
      </c>
      <c r="K32" s="2"/>
      <c r="L32" s="2">
        <f t="shared" si="1"/>
        <v>0</v>
      </c>
      <c r="M32" s="17">
        <f>SUM(Tableau2[[#This Row],[Recettes H.T. TVA 5,5%]:[Montant T.V.A. 20%]])</f>
        <v>0</v>
      </c>
      <c r="O32" s="32">
        <f>SUM(Tableau2[[#This Row],[Encaissement C.B.]])</f>
        <v>0</v>
      </c>
      <c r="P32" s="29"/>
      <c r="Q32" s="29"/>
      <c r="R32" s="30"/>
      <c r="S32" s="34">
        <f t="shared" si="3"/>
        <v>0</v>
      </c>
    </row>
    <row r="33" spans="1:19" ht="18" customHeight="1" x14ac:dyDescent="0.25">
      <c r="A33" s="62"/>
      <c r="B33" s="5">
        <v>30</v>
      </c>
      <c r="C33" s="53">
        <v>225.25</v>
      </c>
      <c r="D33" s="2">
        <f>SUM(Tableau2[[#This Row],[Encaissement Chèque]:[Encaissement Ticket Restaurant]])</f>
        <v>225.25</v>
      </c>
      <c r="E33" s="2">
        <v>0</v>
      </c>
      <c r="F33" s="2">
        <v>133.9</v>
      </c>
      <c r="G33" s="2">
        <v>91.35</v>
      </c>
      <c r="H33" s="2">
        <v>0</v>
      </c>
      <c r="I33" s="9">
        <v>213.51</v>
      </c>
      <c r="J33" s="70">
        <f t="shared" si="0"/>
        <v>11.74</v>
      </c>
      <c r="K33" s="2"/>
      <c r="L33" s="2">
        <f t="shared" si="1"/>
        <v>0</v>
      </c>
      <c r="M33" s="17">
        <f>SUM(Tableau2[[#This Row],[Recettes H.T. TVA 5,5%]:[Montant T.V.A. 20%]])</f>
        <v>225.25</v>
      </c>
      <c r="O33" s="32">
        <f>SUM(Tableau2[[#This Row],[Encaissement C.B.]])</f>
        <v>133.9</v>
      </c>
      <c r="P33" s="29"/>
      <c r="Q33" s="29"/>
      <c r="R33" s="30"/>
      <c r="S33" s="34">
        <f t="shared" si="3"/>
        <v>133.9</v>
      </c>
    </row>
    <row r="34" spans="1:19" ht="18" customHeight="1" thickBot="1" x14ac:dyDescent="0.3">
      <c r="A34" s="63"/>
      <c r="B34" s="6">
        <v>31</v>
      </c>
      <c r="C34" s="54">
        <v>750.67</v>
      </c>
      <c r="D34" s="7">
        <f>SUM(Tableau2[[#This Row],[Encaissement Chèque]:[Encaissement Ticket Restaurant]])</f>
        <v>750.67000000000007</v>
      </c>
      <c r="E34" s="7">
        <v>0</v>
      </c>
      <c r="F34" s="7">
        <v>563.47</v>
      </c>
      <c r="G34" s="7">
        <v>187.2</v>
      </c>
      <c r="H34" s="7">
        <v>0</v>
      </c>
      <c r="I34" s="10">
        <v>711.54</v>
      </c>
      <c r="J34" s="70">
        <f t="shared" si="0"/>
        <v>39.14</v>
      </c>
      <c r="K34" s="7"/>
      <c r="L34" s="7">
        <f t="shared" si="1"/>
        <v>0</v>
      </c>
      <c r="M34" s="17">
        <f>SUM(Tableau2[[#This Row],[Recettes H.T. TVA 5,5%]:[Montant T.V.A. 20%]])</f>
        <v>750.68</v>
      </c>
      <c r="O34" s="36">
        <f>SUM(Tableau2[[#This Row],[Encaissement C.B.]])</f>
        <v>563.47</v>
      </c>
      <c r="P34" s="37"/>
      <c r="Q34" s="37"/>
      <c r="R34" s="38"/>
      <c r="S34" s="39">
        <f t="shared" si="3"/>
        <v>563.47</v>
      </c>
    </row>
    <row r="35" spans="1:19" ht="18" customHeight="1" x14ac:dyDescent="0.25">
      <c r="B35" s="3" t="s">
        <v>11</v>
      </c>
      <c r="C35" s="55">
        <f>SUM(C4:C34)</f>
        <v>13568.489999999998</v>
      </c>
      <c r="D35" s="55">
        <f>SUM(D4:D34)</f>
        <v>13568.490000000002</v>
      </c>
      <c r="E35" s="4">
        <f t="shared" ref="E35:M35" si="4">SUM(E4:E34)</f>
        <v>523.73</v>
      </c>
      <c r="F35" s="4">
        <f t="shared" si="4"/>
        <v>9498.9199999999983</v>
      </c>
      <c r="G35" s="4">
        <f t="shared" si="4"/>
        <v>3477.4399999999996</v>
      </c>
      <c r="H35" s="4">
        <f t="shared" si="4"/>
        <v>68.400000000000006</v>
      </c>
      <c r="I35" s="4">
        <f t="shared" si="4"/>
        <v>12846.760000000002</v>
      </c>
      <c r="J35" s="58">
        <f t="shared" si="4"/>
        <v>706.58</v>
      </c>
      <c r="K35" s="4">
        <f t="shared" si="4"/>
        <v>12.64</v>
      </c>
      <c r="L35" s="4">
        <f t="shared" si="4"/>
        <v>2.5299999999999998</v>
      </c>
      <c r="M35" s="60">
        <f t="shared" si="4"/>
        <v>13568.51</v>
      </c>
      <c r="O35" s="4">
        <f t="shared" ref="O35:R35" si="5">SUM(O4:O34)</f>
        <v>9498.9199999999983</v>
      </c>
      <c r="P35" s="4">
        <f t="shared" si="5"/>
        <v>456.53000000000003</v>
      </c>
      <c r="Q35" s="4">
        <f t="shared" si="5"/>
        <v>2520</v>
      </c>
      <c r="R35" s="4">
        <f t="shared" si="5"/>
        <v>0</v>
      </c>
      <c r="S35" s="18">
        <f>SUM(S4:S34)</f>
        <v>12475.45</v>
      </c>
    </row>
  </sheetData>
  <mergeCells count="3">
    <mergeCell ref="A3:A34"/>
    <mergeCell ref="B1:M1"/>
    <mergeCell ref="O1:S1"/>
  </mergeCells>
  <phoneticPr fontId="5" type="noConversion"/>
  <conditionalFormatting sqref="M5:M34">
    <cfRule type="cellIs" dxfId="14" priority="3" operator="equal">
      <formula>$C$8</formula>
    </cfRule>
  </conditionalFormatting>
  <conditionalFormatting sqref="M8">
    <cfRule type="cellIs" dxfId="13" priority="2" operator="equal">
      <formula>$C$8</formula>
    </cfRule>
  </conditionalFormatting>
  <conditionalFormatting sqref="M4:M34">
    <cfRule type="expression" dxfId="12" priority="1">
      <formula>M4&lt;&gt;C4</formula>
    </cfRule>
  </conditionalFormatting>
  <pageMargins left="0.25" right="0.25" top="0.75" bottom="0.75" header="0.3" footer="0.3"/>
  <pageSetup paperSize="9" scale="58" orientation="landscape" horizontalDpi="360" verticalDpi="36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  <pageSetUpPr fitToPage="1"/>
  </sheetPr>
  <dimension ref="A1:R16"/>
  <sheetViews>
    <sheetView workbookViewId="0">
      <pane xSplit="7" ySplit="10" topLeftCell="H11" activePane="bottomRight" state="frozen"/>
      <selection pane="topRight" activeCell="H1" sqref="H1"/>
      <selection pane="bottomLeft" activeCell="A11" sqref="A11"/>
      <selection pane="bottomRight" activeCell="O27" sqref="O27"/>
    </sheetView>
  </sheetViews>
  <sheetFormatPr baseColWidth="10" defaultRowHeight="15.75" x14ac:dyDescent="0.25"/>
  <cols>
    <col min="2" max="2" width="10" bestFit="1" customWidth="1"/>
    <col min="3" max="12" width="14.375" style="1" customWidth="1"/>
    <col min="13" max="13" width="3.125" customWidth="1"/>
  </cols>
  <sheetData>
    <row r="1" spans="1:18" ht="34.5" thickBot="1" x14ac:dyDescent="0.55000000000000004">
      <c r="B1" s="64" t="s">
        <v>30</v>
      </c>
      <c r="C1" s="65"/>
      <c r="D1" s="65"/>
      <c r="E1" s="65"/>
      <c r="F1" s="65"/>
      <c r="G1" s="65"/>
      <c r="H1" s="65"/>
      <c r="I1" s="65"/>
      <c r="J1" s="65"/>
      <c r="K1" s="65"/>
      <c r="L1" s="66"/>
      <c r="N1" s="64" t="s">
        <v>31</v>
      </c>
      <c r="O1" s="65"/>
      <c r="P1" s="65"/>
      <c r="Q1" s="65"/>
      <c r="R1" s="66"/>
    </row>
    <row r="2" spans="1:18" ht="16.5" thickBot="1" x14ac:dyDescent="0.3"/>
    <row r="3" spans="1:18" ht="48" thickBot="1" x14ac:dyDescent="0.3">
      <c r="A3" s="67" t="s">
        <v>13</v>
      </c>
      <c r="B3" s="13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5" t="s">
        <v>10</v>
      </c>
      <c r="N3" s="46" t="s">
        <v>26</v>
      </c>
      <c r="O3" s="47" t="s">
        <v>32</v>
      </c>
      <c r="P3" s="47" t="s">
        <v>27</v>
      </c>
      <c r="Q3" s="48" t="s">
        <v>28</v>
      </c>
      <c r="R3" s="49" t="s">
        <v>29</v>
      </c>
    </row>
    <row r="4" spans="1:18" x14ac:dyDescent="0.25">
      <c r="A4" s="68"/>
      <c r="B4" s="11" t="s">
        <v>14</v>
      </c>
      <c r="C4" s="12"/>
      <c r="D4" s="12"/>
      <c r="E4" s="12"/>
      <c r="F4" s="12"/>
      <c r="G4" s="12"/>
      <c r="H4" s="12"/>
      <c r="I4" s="12"/>
      <c r="J4" s="12"/>
      <c r="K4" s="12"/>
      <c r="L4" s="12"/>
      <c r="N4" s="19"/>
      <c r="O4" s="20"/>
      <c r="P4" s="20"/>
      <c r="Q4" s="21"/>
      <c r="R4" s="43"/>
    </row>
    <row r="5" spans="1:18" x14ac:dyDescent="0.25">
      <c r="A5" s="68"/>
      <c r="B5" s="5" t="s">
        <v>15</v>
      </c>
      <c r="C5" s="2"/>
      <c r="D5" s="2"/>
      <c r="E5" s="2"/>
      <c r="F5" s="2"/>
      <c r="G5" s="2"/>
      <c r="H5" s="2"/>
      <c r="I5" s="2"/>
      <c r="J5" s="2"/>
      <c r="K5" s="2"/>
      <c r="L5" s="2"/>
      <c r="N5" s="22"/>
      <c r="O5" s="2"/>
      <c r="P5" s="2"/>
      <c r="Q5" s="23"/>
      <c r="R5" s="44"/>
    </row>
    <row r="6" spans="1:18" x14ac:dyDescent="0.25">
      <c r="A6" s="68"/>
      <c r="B6" s="5" t="s">
        <v>16</v>
      </c>
      <c r="C6" s="2"/>
      <c r="D6" s="2"/>
      <c r="E6" s="2"/>
      <c r="F6" s="2"/>
      <c r="G6" s="2"/>
      <c r="H6" s="2"/>
      <c r="I6" s="2"/>
      <c r="J6" s="2"/>
      <c r="K6" s="2"/>
      <c r="L6" s="2"/>
      <c r="N6" s="22"/>
      <c r="O6" s="2"/>
      <c r="P6" s="2"/>
      <c r="Q6" s="23"/>
      <c r="R6" s="44"/>
    </row>
    <row r="7" spans="1:18" x14ac:dyDescent="0.25">
      <c r="A7" s="68"/>
      <c r="B7" s="5" t="s">
        <v>17</v>
      </c>
      <c r="C7" s="2"/>
      <c r="D7" s="2"/>
      <c r="E7" s="2"/>
      <c r="F7" s="2"/>
      <c r="G7" s="2"/>
      <c r="H7" s="2"/>
      <c r="I7" s="2"/>
      <c r="J7" s="2"/>
      <c r="K7" s="2"/>
      <c r="L7" s="2"/>
      <c r="N7" s="22"/>
      <c r="O7" s="2"/>
      <c r="P7" s="2"/>
      <c r="Q7" s="23"/>
      <c r="R7" s="44"/>
    </row>
    <row r="8" spans="1:18" x14ac:dyDescent="0.25">
      <c r="A8" s="68"/>
      <c r="B8" s="5" t="s">
        <v>18</v>
      </c>
      <c r="C8" s="2"/>
      <c r="D8" s="2"/>
      <c r="E8" s="2"/>
      <c r="F8" s="2"/>
      <c r="G8" s="2"/>
      <c r="H8" s="2"/>
      <c r="I8" s="2"/>
      <c r="J8" s="2"/>
      <c r="K8" s="2"/>
      <c r="L8" s="2"/>
      <c r="N8" s="22"/>
      <c r="O8" s="2"/>
      <c r="P8" s="2"/>
      <c r="Q8" s="23"/>
      <c r="R8" s="44"/>
    </row>
    <row r="9" spans="1:18" x14ac:dyDescent="0.25">
      <c r="A9" s="68"/>
      <c r="B9" s="5" t="s">
        <v>19</v>
      </c>
      <c r="C9" s="2"/>
      <c r="D9" s="2"/>
      <c r="E9" s="2"/>
      <c r="F9" s="2"/>
      <c r="G9" s="2"/>
      <c r="H9" s="2"/>
      <c r="I9" s="2"/>
      <c r="J9" s="2"/>
      <c r="K9" s="2"/>
      <c r="L9" s="2"/>
      <c r="N9" s="22"/>
      <c r="O9" s="2"/>
      <c r="P9" s="2"/>
      <c r="Q9" s="23"/>
      <c r="R9" s="44"/>
    </row>
    <row r="10" spans="1:18" x14ac:dyDescent="0.25">
      <c r="A10" s="68"/>
      <c r="B10" s="5" t="s">
        <v>20</v>
      </c>
      <c r="C10" s="2"/>
      <c r="D10" s="2"/>
      <c r="E10" s="2"/>
      <c r="F10" s="2"/>
      <c r="G10" s="2"/>
      <c r="H10" s="2"/>
      <c r="I10" s="2"/>
      <c r="J10" s="2"/>
      <c r="K10" s="2"/>
      <c r="L10" s="2"/>
      <c r="N10" s="22"/>
      <c r="O10" s="2"/>
      <c r="P10" s="2"/>
      <c r="Q10" s="23"/>
      <c r="R10" s="44"/>
    </row>
    <row r="11" spans="1:18" x14ac:dyDescent="0.25">
      <c r="A11" s="68"/>
      <c r="B11" s="5" t="s">
        <v>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N11" s="22"/>
      <c r="O11" s="2"/>
      <c r="P11" s="2"/>
      <c r="Q11" s="23"/>
      <c r="R11" s="44"/>
    </row>
    <row r="12" spans="1:18" x14ac:dyDescent="0.25">
      <c r="A12" s="68"/>
      <c r="B12" s="5" t="s">
        <v>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N12" s="22"/>
      <c r="O12" s="2"/>
      <c r="P12" s="2"/>
      <c r="Q12" s="23"/>
      <c r="R12" s="44"/>
    </row>
    <row r="13" spans="1:18" x14ac:dyDescent="0.25">
      <c r="A13" s="68"/>
      <c r="B13" s="5" t="s">
        <v>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N13" s="22"/>
      <c r="O13" s="2"/>
      <c r="P13" s="2"/>
      <c r="Q13" s="23"/>
      <c r="R13" s="44"/>
    </row>
    <row r="14" spans="1:18" x14ac:dyDescent="0.25">
      <c r="A14" s="68"/>
      <c r="B14" s="5" t="s">
        <v>24</v>
      </c>
      <c r="C14" s="2"/>
      <c r="D14" s="2"/>
      <c r="E14" s="2"/>
      <c r="F14" s="2"/>
      <c r="G14" s="2"/>
      <c r="H14" s="2"/>
      <c r="I14" s="2"/>
      <c r="J14" s="2"/>
      <c r="K14" s="2"/>
      <c r="L14" s="2"/>
      <c r="N14" s="22"/>
      <c r="O14" s="2"/>
      <c r="P14" s="2"/>
      <c r="Q14" s="23"/>
      <c r="R14" s="44"/>
    </row>
    <row r="15" spans="1:18" ht="16.5" thickBot="1" x14ac:dyDescent="0.3">
      <c r="A15" s="69"/>
      <c r="B15" s="5" t="s">
        <v>25</v>
      </c>
      <c r="C15" s="2"/>
      <c r="D15" s="2"/>
      <c r="E15" s="2"/>
      <c r="F15" s="2"/>
      <c r="G15" s="2"/>
      <c r="H15" s="2"/>
      <c r="I15" s="2"/>
      <c r="J15" s="2"/>
      <c r="K15" s="2"/>
      <c r="L15" s="2"/>
      <c r="N15" s="24"/>
      <c r="O15" s="25"/>
      <c r="P15" s="25"/>
      <c r="Q15" s="26"/>
      <c r="R15" s="45"/>
    </row>
    <row r="16" spans="1:18" x14ac:dyDescent="0.25">
      <c r="B16" s="3" t="s">
        <v>11</v>
      </c>
      <c r="C16" s="4">
        <f t="shared" ref="C16:L16" si="0">SUM(C4:C15)</f>
        <v>0</v>
      </c>
      <c r="D16" s="4">
        <f t="shared" si="0"/>
        <v>0</v>
      </c>
      <c r="E16" s="4">
        <f t="shared" si="0"/>
        <v>0</v>
      </c>
      <c r="F16" s="4">
        <f t="shared" si="0"/>
        <v>0</v>
      </c>
      <c r="G16" s="4">
        <f t="shared" si="0"/>
        <v>0</v>
      </c>
      <c r="H16" s="4">
        <f t="shared" si="0"/>
        <v>0</v>
      </c>
      <c r="I16" s="4">
        <f t="shared" si="0"/>
        <v>0</v>
      </c>
      <c r="J16" s="4">
        <f t="shared" si="0"/>
        <v>0</v>
      </c>
      <c r="K16" s="4">
        <f t="shared" si="0"/>
        <v>0</v>
      </c>
      <c r="L16" s="4">
        <f t="shared" si="0"/>
        <v>0</v>
      </c>
      <c r="N16" s="42">
        <f>SUM(N4:N15)</f>
        <v>0</v>
      </c>
      <c r="O16" s="42">
        <f t="shared" ref="O16:R16" si="1">SUM(O4:O15)</f>
        <v>0</v>
      </c>
      <c r="P16" s="42">
        <f t="shared" si="1"/>
        <v>0</v>
      </c>
      <c r="Q16" s="42">
        <f t="shared" si="1"/>
        <v>0</v>
      </c>
      <c r="R16" s="42">
        <f t="shared" si="1"/>
        <v>0</v>
      </c>
    </row>
  </sheetData>
  <mergeCells count="3">
    <mergeCell ref="A3:A15"/>
    <mergeCell ref="N1:R1"/>
    <mergeCell ref="B1:L1"/>
  </mergeCells>
  <phoneticPr fontId="5" type="noConversion"/>
  <pageMargins left="0.25" right="0.25" top="0.75" bottom="0.75" header="0.3" footer="0.3"/>
  <pageSetup paperSize="9" scale="81" orientation="landscape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 2018</vt:lpstr>
      <vt:lpstr>Cumul 2018</vt:lpstr>
      <vt:lpstr>'Cumul 2018'!Zone_d_impression</vt:lpstr>
      <vt:lpstr>'Janvier 2018'!Zone_d_impression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Maxime VIAU</cp:lastModifiedBy>
  <cp:lastPrinted>2018-02-11T14:29:15Z</cp:lastPrinted>
  <dcterms:created xsi:type="dcterms:W3CDTF">2018-01-14T17:57:51Z</dcterms:created>
  <dcterms:modified xsi:type="dcterms:W3CDTF">2018-02-15T15:01:21Z</dcterms:modified>
</cp:coreProperties>
</file>