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18915" windowHeight="10290" activeTab="3"/>
  </bookViews>
  <sheets>
    <sheet name="Config" sheetId="2" r:id="rId1"/>
    <sheet name="BDD" sheetId="1" r:id="rId2"/>
    <sheet name="Recherche" sheetId="3" r:id="rId3"/>
    <sheet name="Recherche du responsable" sheetId="4" r:id="rId4"/>
  </sheets>
  <definedNames>
    <definedName name="_xlnm._FilterDatabase" localSheetId="3" hidden="1">'Recherche du responsable'!$A$1:$B$11</definedName>
    <definedName name="BDD">BDD!$A:$I</definedName>
    <definedName name="Responsable">OFFSET(Config!$B$1,1,,COUNTA(Config!$B:$B)-1)</definedName>
    <definedName name="salon">BDD!$1:$1048576</definedName>
  </definedNames>
  <calcPr calcId="125725"/>
</workbook>
</file>

<file path=xl/calcChain.xml><?xml version="1.0" encoding="utf-8"?>
<calcChain xmlns="http://schemas.openxmlformats.org/spreadsheetml/2006/main">
  <c r="B16" i="4"/>
  <c r="K2" i="1"/>
  <c r="C3" i="3" l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A3" i="1"/>
  <c r="A4"/>
  <c r="A5"/>
  <c r="A6"/>
  <c r="A7"/>
  <c r="A8"/>
  <c r="A2"/>
  <c r="G3" i="3" l="1"/>
  <c r="H3"/>
  <c r="I3"/>
  <c r="E3"/>
  <c r="J3"/>
  <c r="F3"/>
  <c r="H4"/>
  <c r="I4"/>
  <c r="E4"/>
  <c r="J4"/>
  <c r="G4"/>
  <c r="F4"/>
  <c r="D4"/>
  <c r="I5"/>
  <c r="E5"/>
  <c r="D5"/>
  <c r="J5"/>
  <c r="G5"/>
  <c r="F5"/>
  <c r="H5"/>
  <c r="J7"/>
  <c r="H7"/>
  <c r="I7"/>
  <c r="E7"/>
  <c r="G7"/>
  <c r="F7"/>
  <c r="J6"/>
  <c r="G6"/>
  <c r="F6"/>
  <c r="H6"/>
  <c r="I6"/>
  <c r="E6"/>
  <c r="D7"/>
  <c r="D6"/>
  <c r="D3"/>
  <c r="J31"/>
  <c r="D31"/>
  <c r="F30"/>
  <c r="J29"/>
  <c r="D29"/>
  <c r="F28"/>
  <c r="J27"/>
  <c r="D27"/>
  <c r="F26"/>
  <c r="J25"/>
  <c r="D25"/>
  <c r="F24"/>
  <c r="J23"/>
  <c r="D23"/>
  <c r="F22"/>
  <c r="J21"/>
  <c r="D21"/>
  <c r="F20"/>
  <c r="J19"/>
  <c r="D19"/>
  <c r="F18"/>
  <c r="J17"/>
  <c r="D17"/>
  <c r="F16"/>
  <c r="J15"/>
  <c r="D15"/>
  <c r="F14"/>
  <c r="J13"/>
  <c r="D13"/>
  <c r="F12"/>
  <c r="J11"/>
  <c r="D11"/>
  <c r="F10"/>
  <c r="J9"/>
  <c r="D9"/>
  <c r="F8"/>
  <c r="F31"/>
  <c r="J30"/>
  <c r="D30"/>
  <c r="F29"/>
  <c r="J28"/>
  <c r="D28"/>
  <c r="F27"/>
  <c r="J26"/>
  <c r="D26"/>
  <c r="F25"/>
  <c r="J24"/>
  <c r="D24"/>
  <c r="F23"/>
  <c r="J22"/>
  <c r="D22"/>
  <c r="F21"/>
  <c r="J20"/>
  <c r="D20"/>
  <c r="F19"/>
  <c r="J18"/>
  <c r="D18"/>
  <c r="F17"/>
  <c r="J16"/>
  <c r="D16"/>
  <c r="F15"/>
  <c r="J14"/>
  <c r="D14"/>
  <c r="F13"/>
  <c r="J12"/>
  <c r="D12"/>
  <c r="F11"/>
  <c r="J10"/>
  <c r="D10"/>
  <c r="F9"/>
  <c r="J8"/>
  <c r="D8"/>
  <c r="K3" l="1"/>
</calcChain>
</file>

<file path=xl/comments1.xml><?xml version="1.0" encoding="utf-8"?>
<comments xmlns="http://schemas.openxmlformats.org/spreadsheetml/2006/main">
  <authors>
    <author>dlegrand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Mettre à jour la liste des noms des responsables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stage</author>
  </authors>
  <commentList>
    <comment ref="B15" authorId="0">
      <text>
        <r>
          <rPr>
            <sz val="10"/>
            <color indexed="81"/>
            <rFont val="Tahoma"/>
            <family val="2"/>
          </rPr>
          <t>Indiquer le département</t>
        </r>
      </text>
    </comment>
  </commentList>
</comments>
</file>

<file path=xl/sharedStrings.xml><?xml version="1.0" encoding="utf-8"?>
<sst xmlns="http://schemas.openxmlformats.org/spreadsheetml/2006/main" count="65" uniqueCount="35">
  <si>
    <t>Responsable</t>
  </si>
  <si>
    <t>Société</t>
  </si>
  <si>
    <t>Département</t>
  </si>
  <si>
    <t>CA</t>
  </si>
  <si>
    <t>X</t>
  </si>
  <si>
    <t>Y</t>
  </si>
  <si>
    <t>fdg</t>
  </si>
  <si>
    <t>lds</t>
  </si>
  <si>
    <t>fsdlkfnsd</t>
  </si>
  <si>
    <t>,nfsdmfji</t>
  </si>
  <si>
    <t>fkjsdlm</t>
  </si>
  <si>
    <t>dfxcùpk</t>
  </si>
  <si>
    <t>zeiourz</t>
  </si>
  <si>
    <t>Calcul</t>
  </si>
  <si>
    <t>ville</t>
  </si>
  <si>
    <t>delai</t>
  </si>
  <si>
    <t>vin</t>
  </si>
  <si>
    <t>arc</t>
  </si>
  <si>
    <t>ea</t>
  </si>
  <si>
    <t xml:space="preserve">agf </t>
  </si>
  <si>
    <t>grf</t>
  </si>
  <si>
    <t>gfdzz</t>
  </si>
  <si>
    <t>zetgf</t>
  </si>
  <si>
    <t>ztga</t>
  </si>
  <si>
    <t>eftuj</t>
  </si>
  <si>
    <t>fevrier</t>
  </si>
  <si>
    <t>mars</t>
  </si>
  <si>
    <t>avril</t>
  </si>
  <si>
    <t>mai</t>
  </si>
  <si>
    <t>juin</t>
  </si>
  <si>
    <t>juillet</t>
  </si>
  <si>
    <t>août</t>
  </si>
  <si>
    <t>TOTAL CA</t>
  </si>
  <si>
    <t>TOTAL</t>
  </si>
  <si>
    <t>x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</si>
</sst>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71" formatCode="_-* #,##0\ _€_-;\-* #,##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2" fillId="0" borderId="0" xfId="0" applyFont="1" applyAlignment="1">
      <alignment horizontal="center"/>
    </xf>
    <xf numFmtId="44" fontId="0" fillId="0" borderId="2" xfId="1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171" fontId="0" fillId="0" borderId="3" xfId="2" applyNumberFormat="1" applyFont="1" applyBorder="1" applyAlignment="1">
      <alignment horizontal="center"/>
    </xf>
    <xf numFmtId="171" fontId="0" fillId="0" borderId="1" xfId="2" applyNumberFormat="1" applyFont="1" applyBorder="1" applyAlignment="1">
      <alignment horizontal="center"/>
    </xf>
    <xf numFmtId="171" fontId="0" fillId="0" borderId="4" xfId="2" applyNumberFormat="1" applyFont="1" applyBorder="1" applyAlignment="1">
      <alignment horizontal="center"/>
    </xf>
    <xf numFmtId="44" fontId="7" fillId="8" borderId="8" xfId="0" applyNumberFormat="1" applyFont="1" applyFill="1" applyBorder="1" applyAlignment="1">
      <alignment horizontal="center" vertical="center"/>
    </xf>
    <xf numFmtId="44" fontId="7" fillId="8" borderId="9" xfId="0" applyNumberFormat="1" applyFont="1" applyFill="1" applyBorder="1" applyAlignment="1">
      <alignment horizontal="center" vertical="center"/>
    </xf>
    <xf numFmtId="44" fontId="7" fillId="8" borderId="6" xfId="0" applyNumberFormat="1" applyFont="1" applyFill="1" applyBorder="1" applyAlignment="1">
      <alignment horizontal="center" vertical="center"/>
    </xf>
    <xf numFmtId="44" fontId="7" fillId="8" borderId="10" xfId="0" applyNumberFormat="1" applyFont="1" applyFill="1" applyBorder="1" applyAlignment="1">
      <alignment horizontal="center" vertical="center"/>
    </xf>
    <xf numFmtId="44" fontId="7" fillId="8" borderId="7" xfId="0" applyNumberFormat="1" applyFont="1" applyFill="1" applyBorder="1" applyAlignment="1">
      <alignment horizontal="center" vertical="center"/>
    </xf>
    <xf numFmtId="44" fontId="7" fillId="8" borderId="11" xfId="0" applyNumberFormat="1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5" borderId="1" xfId="0" applyFill="1" applyBorder="1"/>
    <xf numFmtId="0" fontId="5" fillId="2" borderId="2" xfId="0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4" fontId="6" fillId="6" borderId="1" xfId="0" applyNumberFormat="1" applyFont="1" applyFill="1" applyBorder="1" applyAlignment="1">
      <alignment horizontal="center" vertical="center"/>
    </xf>
  </cellXfs>
  <cellStyles count="3">
    <cellStyle name="Milliers" xfId="2" builtinId="3"/>
    <cellStyle name="Monétaire" xfId="1" builtinId="4"/>
    <cellStyle name="Normal" xfId="0" builtinId="0"/>
  </cellStyles>
  <dxfs count="12"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theme="3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_-* #,##0\ _€_-;\-* #,##0\ _€_-;_-* &quot;-&quot;??\ _€_-;_-@_-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1:I8" totalsRowShown="0" headerRowDxfId="11" dataDxfId="10" tableBorderDxfId="9">
  <autoFilter ref="A1:I8">
    <filterColumn colId="2"/>
    <filterColumn colId="5"/>
    <filterColumn colId="6"/>
    <filterColumn colId="7"/>
    <filterColumn colId="8"/>
  </autoFilter>
  <tableColumns count="9">
    <tableColumn id="1" name="Calcul">
      <calculatedColumnFormula>B2&amp;"_"&amp;COUNTIF($B$2:$B2,$B2)</calculatedColumnFormula>
    </tableColumn>
    <tableColumn id="2" name="Responsable" dataDxfId="8"/>
    <tableColumn id="13" name="arc" dataDxfId="3" dataCellStyle="Milliers"/>
    <tableColumn id="3" name="Société" dataDxfId="7"/>
    <tableColumn id="4" name="Département" dataDxfId="0"/>
    <tableColumn id="10" name="ville" dataDxfId="6"/>
    <tableColumn id="12" name="delai" dataDxfId="5"/>
    <tableColumn id="11" name="vin" dataDxfId="4"/>
    <tableColumn id="14" name="CA" dataDxfId="1" dataCellStyle="Moné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B1:B3"/>
  <sheetViews>
    <sheetView workbookViewId="0">
      <selection activeCell="B1" sqref="B1"/>
    </sheetView>
  </sheetViews>
  <sheetFormatPr baseColWidth="10" defaultRowHeight="15"/>
  <cols>
    <col min="2" max="2" width="12.28515625" bestFit="1" customWidth="1"/>
  </cols>
  <sheetData>
    <row r="1" spans="2:2">
      <c r="B1" s="2" t="s">
        <v>0</v>
      </c>
    </row>
    <row r="2" spans="2:2">
      <c r="B2" s="1" t="s">
        <v>4</v>
      </c>
    </row>
    <row r="3" spans="2:2">
      <c r="B3" s="1" t="s">
        <v>5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1:L8"/>
  <sheetViews>
    <sheetView topLeftCell="B1" workbookViewId="0">
      <selection activeCell="E1" sqref="E1:E8"/>
    </sheetView>
  </sheetViews>
  <sheetFormatPr baseColWidth="10" defaultRowHeight="15"/>
  <cols>
    <col min="1" max="1" width="0" hidden="1" customWidth="1"/>
    <col min="2" max="2" width="16.85546875" bestFit="1" customWidth="1"/>
    <col min="3" max="3" width="16.85546875" customWidth="1"/>
    <col min="4" max="4" width="12.140625" bestFit="1" customWidth="1"/>
    <col min="5" max="5" width="17.42578125" bestFit="1" customWidth="1"/>
    <col min="6" max="9" width="17.42578125" customWidth="1"/>
  </cols>
  <sheetData>
    <row r="1" spans="1:12" ht="15.75">
      <c r="A1" t="s">
        <v>13</v>
      </c>
      <c r="B1" s="2" t="s">
        <v>0</v>
      </c>
      <c r="C1" s="10" t="s">
        <v>17</v>
      </c>
      <c r="D1" s="2" t="s">
        <v>1</v>
      </c>
      <c r="E1" s="2" t="s">
        <v>2</v>
      </c>
      <c r="F1" s="10" t="s">
        <v>14</v>
      </c>
      <c r="G1" s="10" t="s">
        <v>15</v>
      </c>
      <c r="H1" s="10" t="s">
        <v>16</v>
      </c>
      <c r="I1" s="6" t="s">
        <v>3</v>
      </c>
      <c r="K1" s="20" t="s">
        <v>33</v>
      </c>
      <c r="L1" s="20"/>
    </row>
    <row r="2" spans="1:12">
      <c r="A2" t="str">
        <f>B2&amp;"_"&amp;COUNTIF($B$2:$B2,$B2)</f>
        <v>X_1</v>
      </c>
      <c r="B2" s="1" t="s">
        <v>4</v>
      </c>
      <c r="C2" s="11">
        <v>275484</v>
      </c>
      <c r="D2" s="1" t="s">
        <v>6</v>
      </c>
      <c r="E2" s="1">
        <v>11</v>
      </c>
      <c r="F2" s="8" t="s">
        <v>19</v>
      </c>
      <c r="G2" s="8" t="s">
        <v>25</v>
      </c>
      <c r="H2" s="8">
        <v>1</v>
      </c>
      <c r="I2" s="5">
        <v>16794</v>
      </c>
      <c r="K2" s="14">
        <f>SUM(I:I)</f>
        <v>98835</v>
      </c>
      <c r="L2" s="15"/>
    </row>
    <row r="3" spans="1:12">
      <c r="A3" t="str">
        <f>B3&amp;"_"&amp;COUNTIF($B$2:$B3,$B3)</f>
        <v>X_2</v>
      </c>
      <c r="B3" s="1" t="s">
        <v>4</v>
      </c>
      <c r="C3" s="12">
        <v>271254</v>
      </c>
      <c r="D3" s="1" t="s">
        <v>7</v>
      </c>
      <c r="E3" s="1">
        <v>56</v>
      </c>
      <c r="F3" s="1" t="s">
        <v>18</v>
      </c>
      <c r="G3" s="8" t="s">
        <v>26</v>
      </c>
      <c r="H3" s="1">
        <v>0</v>
      </c>
      <c r="I3" s="5">
        <v>9938</v>
      </c>
      <c r="K3" s="16"/>
      <c r="L3" s="17"/>
    </row>
    <row r="4" spans="1:12">
      <c r="A4" t="str">
        <f>B4&amp;"_"&amp;COUNTIF($B$2:$B4,$B4)</f>
        <v>Y_1</v>
      </c>
      <c r="B4" s="1" t="s">
        <v>5</v>
      </c>
      <c r="C4" s="12">
        <v>456234</v>
      </c>
      <c r="D4" s="1" t="s">
        <v>8</v>
      </c>
      <c r="E4" s="1">
        <v>73</v>
      </c>
      <c r="F4" s="1" t="s">
        <v>20</v>
      </c>
      <c r="G4" s="8" t="s">
        <v>27</v>
      </c>
      <c r="H4" s="1">
        <v>2</v>
      </c>
      <c r="I4" s="5">
        <v>15921</v>
      </c>
      <c r="K4" s="18"/>
      <c r="L4" s="19"/>
    </row>
    <row r="5" spans="1:12">
      <c r="A5" t="str">
        <f>B5&amp;"_"&amp;COUNTIF($B$2:$B5,$B5)</f>
        <v>Y_2</v>
      </c>
      <c r="B5" s="1" t="s">
        <v>5</v>
      </c>
      <c r="C5" s="12">
        <v>485235</v>
      </c>
      <c r="D5" s="1" t="s">
        <v>9</v>
      </c>
      <c r="E5" s="1">
        <v>69</v>
      </c>
      <c r="F5" s="1" t="s">
        <v>21</v>
      </c>
      <c r="G5" s="8" t="s">
        <v>28</v>
      </c>
      <c r="H5" s="1">
        <v>0</v>
      </c>
      <c r="I5" s="5">
        <v>29162</v>
      </c>
    </row>
    <row r="6" spans="1:12">
      <c r="A6" t="str">
        <f>B6&amp;"_"&amp;COUNTIF($B$2:$B6,$B6)</f>
        <v>X_3</v>
      </c>
      <c r="B6" s="1" t="s">
        <v>4</v>
      </c>
      <c r="C6" s="12">
        <v>567764</v>
      </c>
      <c r="D6" s="1" t="s">
        <v>10</v>
      </c>
      <c r="E6" s="1">
        <v>24</v>
      </c>
      <c r="F6" s="1" t="s">
        <v>22</v>
      </c>
      <c r="G6" s="8" t="s">
        <v>29</v>
      </c>
      <c r="H6" s="1">
        <v>0</v>
      </c>
      <c r="I6" s="5">
        <v>6734</v>
      </c>
    </row>
    <row r="7" spans="1:12">
      <c r="A7" t="str">
        <f>B7&amp;"_"&amp;COUNTIF($B$2:$B7,$B7)</f>
        <v>X_4</v>
      </c>
      <c r="B7" s="1" t="s">
        <v>4</v>
      </c>
      <c r="C7" s="12">
        <v>222222</v>
      </c>
      <c r="D7" s="1" t="s">
        <v>11</v>
      </c>
      <c r="E7" s="1">
        <v>31</v>
      </c>
      <c r="F7" s="1" t="s">
        <v>23</v>
      </c>
      <c r="G7" s="8" t="s">
        <v>30</v>
      </c>
      <c r="H7" s="1">
        <v>0</v>
      </c>
      <c r="I7" s="5">
        <v>5850</v>
      </c>
    </row>
    <row r="8" spans="1:12">
      <c r="A8" t="str">
        <f>B8&amp;"_"&amp;COUNTIF($B$2:$B8,$B8)</f>
        <v>X_5</v>
      </c>
      <c r="B8" s="1" t="s">
        <v>4</v>
      </c>
      <c r="C8" s="13">
        <v>111111</v>
      </c>
      <c r="D8" s="1" t="s">
        <v>12</v>
      </c>
      <c r="E8" s="1">
        <v>55</v>
      </c>
      <c r="F8" s="9" t="s">
        <v>24</v>
      </c>
      <c r="G8" s="8" t="s">
        <v>31</v>
      </c>
      <c r="H8" s="9">
        <v>3</v>
      </c>
      <c r="I8" s="5">
        <v>14436</v>
      </c>
    </row>
  </sheetData>
  <mergeCells count="2">
    <mergeCell ref="K1:L1"/>
    <mergeCell ref="K2:L4"/>
  </mergeCells>
  <dataValidations count="1">
    <dataValidation type="list" allowBlank="1" showInputMessage="1" showErrorMessage="1" sqref="B2:B8">
      <formula1>Responsable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70C0"/>
  </sheetPr>
  <dimension ref="A2:K31"/>
  <sheetViews>
    <sheetView showGridLines="0" workbookViewId="0">
      <selection activeCell="B3" sqref="B3"/>
    </sheetView>
  </sheetViews>
  <sheetFormatPr baseColWidth="10" defaultRowHeight="15"/>
  <cols>
    <col min="1" max="1" width="12.28515625" bestFit="1" customWidth="1"/>
    <col min="4" max="5" width="11.42578125" customWidth="1"/>
    <col min="6" max="6" width="12.85546875" bestFit="1" customWidth="1"/>
    <col min="7" max="9" width="12.85546875" customWidth="1"/>
    <col min="10" max="10" width="11.85546875" bestFit="1" customWidth="1"/>
    <col min="11" max="11" width="20.7109375" customWidth="1"/>
  </cols>
  <sheetData>
    <row r="2" spans="1:11">
      <c r="A2" s="2" t="s">
        <v>0</v>
      </c>
      <c r="B2" s="7" t="s">
        <v>34</v>
      </c>
      <c r="D2" s="2" t="s">
        <v>17</v>
      </c>
      <c r="E2" s="2" t="s">
        <v>1</v>
      </c>
      <c r="F2" s="2" t="s">
        <v>2</v>
      </c>
      <c r="G2" s="2" t="s">
        <v>14</v>
      </c>
      <c r="H2" s="2" t="s">
        <v>15</v>
      </c>
      <c r="I2" s="2" t="s">
        <v>16</v>
      </c>
      <c r="J2" s="2" t="s">
        <v>3</v>
      </c>
      <c r="K2" s="10" t="s">
        <v>32</v>
      </c>
    </row>
    <row r="3" spans="1:11" ht="18.75" customHeight="1">
      <c r="C3" s="4" t="str">
        <f t="shared" ref="C3:C31" si="0">$B$2&amp;"_"&amp;ROW()-2</f>
        <v>x_1</v>
      </c>
      <c r="D3" s="1">
        <f t="shared" ref="D3:D31" si="1">IFERROR(VLOOKUP($C3,BDD,3,0),"")</f>
        <v>275484</v>
      </c>
      <c r="E3" s="1" t="str">
        <f>IFERROR(VLOOKUP($C3,BDD,4,0),"")</f>
        <v>fdg</v>
      </c>
      <c r="F3" s="1">
        <f>IFERROR(VLOOKUP($C3,BDD,5,0),"")</f>
        <v>11</v>
      </c>
      <c r="G3" s="1" t="str">
        <f>IFERROR(VLOOKUP($C3,BDD,6,0),"")</f>
        <v xml:space="preserve">agf </v>
      </c>
      <c r="H3" s="1" t="str">
        <f>IFERROR(VLOOKUP($C3,BDD,7,0),"")</f>
        <v>fevrier</v>
      </c>
      <c r="I3" s="1">
        <f>IFERROR(VLOOKUP($C3,BDD,8,0),"")</f>
        <v>1</v>
      </c>
      <c r="J3" s="3">
        <f>IFERROR(VLOOKUP($C3,BDD,9,0),"")</f>
        <v>16794</v>
      </c>
      <c r="K3" s="29">
        <f>SUM(J:J)</f>
        <v>53752</v>
      </c>
    </row>
    <row r="4" spans="1:11">
      <c r="C4" s="4" t="str">
        <f t="shared" si="0"/>
        <v>x_2</v>
      </c>
      <c r="D4" s="1">
        <f>IFERROR(VLOOKUP($C4,BDD,3,0),"")</f>
        <v>271254</v>
      </c>
      <c r="E4" s="1" t="str">
        <f>IFERROR(VLOOKUP($C4,BDD,4,0),"")</f>
        <v>lds</v>
      </c>
      <c r="F4" s="1">
        <f>IFERROR(VLOOKUP($C4,BDD,5,0),"")</f>
        <v>56</v>
      </c>
      <c r="G4" s="1" t="str">
        <f>IFERROR(VLOOKUP($C4,BDD,6,0),"")</f>
        <v>ea</v>
      </c>
      <c r="H4" s="1" t="str">
        <f>IFERROR(VLOOKUP($C4,BDD,7,0),"")</f>
        <v>mars</v>
      </c>
      <c r="I4" s="1">
        <f>IFERROR(VLOOKUP($C4,BDD,8,0),"")</f>
        <v>0</v>
      </c>
      <c r="J4" s="3">
        <f>IFERROR(VLOOKUP($C4,BDD,9,0),"")</f>
        <v>9938</v>
      </c>
      <c r="K4" s="29"/>
    </row>
    <row r="5" spans="1:11">
      <c r="C5" s="4" t="str">
        <f t="shared" si="0"/>
        <v>x_3</v>
      </c>
      <c r="D5" s="1">
        <f>IFERROR(VLOOKUP($C5,BDD,3,0),"")</f>
        <v>567764</v>
      </c>
      <c r="E5" s="1" t="str">
        <f>IFERROR(VLOOKUP($C5,BDD,4,0),"")</f>
        <v>fkjsdlm</v>
      </c>
      <c r="F5" s="1">
        <f>IFERROR(VLOOKUP($C5,BDD,5,0),"")</f>
        <v>24</v>
      </c>
      <c r="G5" s="1" t="str">
        <f>IFERROR(VLOOKUP($C5,BDD,6,0),"")</f>
        <v>zetgf</v>
      </c>
      <c r="H5" s="1" t="str">
        <f>IFERROR(VLOOKUP($C5,BDD,7,0),"")</f>
        <v>juin</v>
      </c>
      <c r="I5" s="1">
        <f>IFERROR(VLOOKUP($C5,BDD,8,0),"")</f>
        <v>0</v>
      </c>
      <c r="J5" s="3">
        <f>IFERROR(VLOOKUP($C5,BDD,9,0),"")</f>
        <v>6734</v>
      </c>
      <c r="K5" s="29"/>
    </row>
    <row r="6" spans="1:11">
      <c r="C6" s="4" t="str">
        <f t="shared" si="0"/>
        <v>x_4</v>
      </c>
      <c r="D6" s="1">
        <f t="shared" si="1"/>
        <v>222222</v>
      </c>
      <c r="E6" s="1" t="str">
        <f>IFERROR(VLOOKUP($C6,BDD,4,0),"")</f>
        <v>dfxcùpk</v>
      </c>
      <c r="F6" s="1">
        <f>IFERROR(VLOOKUP($C6,BDD,5,0),"")</f>
        <v>31</v>
      </c>
      <c r="G6" s="1" t="str">
        <f>IFERROR(VLOOKUP($C6,BDD,6,0),"")</f>
        <v>ztga</v>
      </c>
      <c r="H6" s="1" t="str">
        <f>IFERROR(VLOOKUP($C6,BDD,7,0),"")</f>
        <v>juillet</v>
      </c>
      <c r="I6" s="1">
        <f>IFERROR(VLOOKUP($C6,BDD,8,0),"")</f>
        <v>0</v>
      </c>
      <c r="J6" s="3">
        <f>IFERROR(VLOOKUP($C6,BDD,9,0),"")</f>
        <v>5850</v>
      </c>
      <c r="K6" s="29"/>
    </row>
    <row r="7" spans="1:11">
      <c r="C7" s="4" t="str">
        <f t="shared" si="0"/>
        <v>x_5</v>
      </c>
      <c r="D7" s="1">
        <f t="shared" si="1"/>
        <v>111111</v>
      </c>
      <c r="E7" s="1" t="str">
        <f>IFERROR(VLOOKUP($C7,BDD,4,0),"")</f>
        <v>zeiourz</v>
      </c>
      <c r="F7" s="1">
        <f>IFERROR(VLOOKUP($C7,BDD,5,0),"")</f>
        <v>55</v>
      </c>
      <c r="G7" s="1" t="str">
        <f>IFERROR(VLOOKUP($C7,BDD,6,0),"")</f>
        <v>eftuj</v>
      </c>
      <c r="H7" s="1" t="str">
        <f>IFERROR(VLOOKUP($C7,BDD,7,0),"")</f>
        <v>août</v>
      </c>
      <c r="I7" s="1">
        <f>IFERROR(VLOOKUP($C7,BDD,8,0),"")</f>
        <v>3</v>
      </c>
      <c r="J7" s="3">
        <f>IFERROR(VLOOKUP($C7,BDD,9,0),"")</f>
        <v>14436</v>
      </c>
      <c r="K7" s="29"/>
    </row>
    <row r="8" spans="1:11">
      <c r="C8" s="4" t="str">
        <f t="shared" si="0"/>
        <v>x_6</v>
      </c>
      <c r="D8" s="1" t="str">
        <f t="shared" si="1"/>
        <v/>
      </c>
      <c r="E8" s="1"/>
      <c r="F8" s="1" t="str">
        <f t="shared" ref="F8:F31" si="2">IFERROR(VLOOKUP($C8,BDD,4,0),"")</f>
        <v/>
      </c>
      <c r="G8" s="1"/>
      <c r="H8" s="1"/>
      <c r="I8" s="1"/>
      <c r="J8" s="3" t="str">
        <f t="shared" ref="J3:J31" si="3">IFERROR(VLOOKUP($C8,BDD,5,0),"")</f>
        <v/>
      </c>
    </row>
    <row r="9" spans="1:11">
      <c r="C9" s="4" t="str">
        <f t="shared" si="0"/>
        <v>x_7</v>
      </c>
      <c r="D9" s="1" t="str">
        <f t="shared" si="1"/>
        <v/>
      </c>
      <c r="E9" s="1"/>
      <c r="F9" s="1" t="str">
        <f t="shared" si="2"/>
        <v/>
      </c>
      <c r="G9" s="1"/>
      <c r="H9" s="1"/>
      <c r="I9" s="1"/>
      <c r="J9" s="3" t="str">
        <f t="shared" si="3"/>
        <v/>
      </c>
    </row>
    <row r="10" spans="1:11">
      <c r="C10" s="4" t="str">
        <f t="shared" si="0"/>
        <v>x_8</v>
      </c>
      <c r="D10" s="1" t="str">
        <f t="shared" si="1"/>
        <v/>
      </c>
      <c r="E10" s="1"/>
      <c r="F10" s="1" t="str">
        <f t="shared" si="2"/>
        <v/>
      </c>
      <c r="G10" s="1"/>
      <c r="H10" s="1"/>
      <c r="I10" s="1"/>
      <c r="J10" s="3" t="str">
        <f t="shared" si="3"/>
        <v/>
      </c>
    </row>
    <row r="11" spans="1:11">
      <c r="C11" s="4" t="str">
        <f t="shared" si="0"/>
        <v>x_9</v>
      </c>
      <c r="D11" s="1" t="str">
        <f t="shared" si="1"/>
        <v/>
      </c>
      <c r="E11" s="1"/>
      <c r="F11" s="1" t="str">
        <f t="shared" si="2"/>
        <v/>
      </c>
      <c r="G11" s="1"/>
      <c r="H11" s="1"/>
      <c r="I11" s="1"/>
      <c r="J11" s="3" t="str">
        <f t="shared" si="3"/>
        <v/>
      </c>
    </row>
    <row r="12" spans="1:11">
      <c r="C12" s="4" t="str">
        <f t="shared" si="0"/>
        <v>x_10</v>
      </c>
      <c r="D12" s="1" t="str">
        <f t="shared" si="1"/>
        <v/>
      </c>
      <c r="E12" s="1"/>
      <c r="F12" s="1" t="str">
        <f t="shared" si="2"/>
        <v/>
      </c>
      <c r="G12" s="1"/>
      <c r="H12" s="1"/>
      <c r="I12" s="1"/>
      <c r="J12" s="3" t="str">
        <f t="shared" si="3"/>
        <v/>
      </c>
    </row>
    <row r="13" spans="1:11">
      <c r="C13" s="4" t="str">
        <f t="shared" si="0"/>
        <v>x_11</v>
      </c>
      <c r="D13" s="1" t="str">
        <f t="shared" si="1"/>
        <v/>
      </c>
      <c r="E13" s="1"/>
      <c r="F13" s="1" t="str">
        <f t="shared" si="2"/>
        <v/>
      </c>
      <c r="G13" s="1"/>
      <c r="H13" s="1"/>
      <c r="I13" s="1"/>
      <c r="J13" s="3" t="str">
        <f t="shared" si="3"/>
        <v/>
      </c>
    </row>
    <row r="14" spans="1:11">
      <c r="C14" s="4" t="str">
        <f t="shared" si="0"/>
        <v>x_12</v>
      </c>
      <c r="D14" s="1" t="str">
        <f t="shared" si="1"/>
        <v/>
      </c>
      <c r="E14" s="1"/>
      <c r="F14" s="1" t="str">
        <f t="shared" si="2"/>
        <v/>
      </c>
      <c r="G14" s="1"/>
      <c r="H14" s="1"/>
      <c r="I14" s="1"/>
      <c r="J14" s="3" t="str">
        <f t="shared" si="3"/>
        <v/>
      </c>
    </row>
    <row r="15" spans="1:11">
      <c r="C15" s="4" t="str">
        <f t="shared" si="0"/>
        <v>x_13</v>
      </c>
      <c r="D15" s="1" t="str">
        <f t="shared" si="1"/>
        <v/>
      </c>
      <c r="E15" s="1"/>
      <c r="F15" s="1" t="str">
        <f t="shared" si="2"/>
        <v/>
      </c>
      <c r="G15" s="1"/>
      <c r="H15" s="1"/>
      <c r="I15" s="1"/>
      <c r="J15" s="3" t="str">
        <f t="shared" si="3"/>
        <v/>
      </c>
    </row>
    <row r="16" spans="1:11">
      <c r="C16" s="4" t="str">
        <f t="shared" si="0"/>
        <v>x_14</v>
      </c>
      <c r="D16" s="1" t="str">
        <f t="shared" si="1"/>
        <v/>
      </c>
      <c r="E16" s="1"/>
      <c r="F16" s="1" t="str">
        <f t="shared" si="2"/>
        <v/>
      </c>
      <c r="G16" s="1"/>
      <c r="H16" s="1"/>
      <c r="I16" s="1"/>
      <c r="J16" s="3" t="str">
        <f t="shared" si="3"/>
        <v/>
      </c>
    </row>
    <row r="17" spans="3:10">
      <c r="C17" s="4" t="str">
        <f t="shared" si="0"/>
        <v>x_15</v>
      </c>
      <c r="D17" s="1" t="str">
        <f t="shared" si="1"/>
        <v/>
      </c>
      <c r="E17" s="1"/>
      <c r="F17" s="1" t="str">
        <f t="shared" si="2"/>
        <v/>
      </c>
      <c r="G17" s="1"/>
      <c r="H17" s="1"/>
      <c r="I17" s="1"/>
      <c r="J17" s="3" t="str">
        <f t="shared" si="3"/>
        <v/>
      </c>
    </row>
    <row r="18" spans="3:10">
      <c r="C18" s="4" t="str">
        <f t="shared" si="0"/>
        <v>x_16</v>
      </c>
      <c r="D18" s="1" t="str">
        <f t="shared" si="1"/>
        <v/>
      </c>
      <c r="E18" s="1"/>
      <c r="F18" s="1" t="str">
        <f t="shared" si="2"/>
        <v/>
      </c>
      <c r="G18" s="1"/>
      <c r="H18" s="1"/>
      <c r="I18" s="1"/>
      <c r="J18" s="3" t="str">
        <f t="shared" si="3"/>
        <v/>
      </c>
    </row>
    <row r="19" spans="3:10">
      <c r="C19" s="4" t="str">
        <f t="shared" si="0"/>
        <v>x_17</v>
      </c>
      <c r="D19" s="1" t="str">
        <f t="shared" si="1"/>
        <v/>
      </c>
      <c r="E19" s="1"/>
      <c r="F19" s="1" t="str">
        <f t="shared" si="2"/>
        <v/>
      </c>
      <c r="G19" s="1"/>
      <c r="H19" s="1"/>
      <c r="I19" s="1"/>
      <c r="J19" s="3" t="str">
        <f t="shared" si="3"/>
        <v/>
      </c>
    </row>
    <row r="20" spans="3:10">
      <c r="C20" s="4" t="str">
        <f t="shared" si="0"/>
        <v>x_18</v>
      </c>
      <c r="D20" s="1" t="str">
        <f t="shared" si="1"/>
        <v/>
      </c>
      <c r="E20" s="1"/>
      <c r="F20" s="1" t="str">
        <f t="shared" si="2"/>
        <v/>
      </c>
      <c r="G20" s="1"/>
      <c r="H20" s="1"/>
      <c r="I20" s="1"/>
      <c r="J20" s="3" t="str">
        <f t="shared" si="3"/>
        <v/>
      </c>
    </row>
    <row r="21" spans="3:10">
      <c r="C21" s="4" t="str">
        <f t="shared" si="0"/>
        <v>x_19</v>
      </c>
      <c r="D21" s="1" t="str">
        <f t="shared" si="1"/>
        <v/>
      </c>
      <c r="E21" s="1"/>
      <c r="F21" s="1" t="str">
        <f t="shared" si="2"/>
        <v/>
      </c>
      <c r="G21" s="1"/>
      <c r="H21" s="1"/>
      <c r="I21" s="1"/>
      <c r="J21" s="3" t="str">
        <f t="shared" si="3"/>
        <v/>
      </c>
    </row>
    <row r="22" spans="3:10">
      <c r="C22" s="4" t="str">
        <f t="shared" si="0"/>
        <v>x_20</v>
      </c>
      <c r="D22" s="1" t="str">
        <f t="shared" si="1"/>
        <v/>
      </c>
      <c r="E22" s="1"/>
      <c r="F22" s="1" t="str">
        <f t="shared" si="2"/>
        <v/>
      </c>
      <c r="G22" s="1"/>
      <c r="H22" s="1"/>
      <c r="I22" s="1"/>
      <c r="J22" s="3" t="str">
        <f t="shared" si="3"/>
        <v/>
      </c>
    </row>
    <row r="23" spans="3:10">
      <c r="C23" s="4" t="str">
        <f t="shared" si="0"/>
        <v>x_21</v>
      </c>
      <c r="D23" s="1" t="str">
        <f t="shared" si="1"/>
        <v/>
      </c>
      <c r="E23" s="1"/>
      <c r="F23" s="1" t="str">
        <f t="shared" si="2"/>
        <v/>
      </c>
      <c r="G23" s="1"/>
      <c r="H23" s="1"/>
      <c r="I23" s="1"/>
      <c r="J23" s="3" t="str">
        <f t="shared" si="3"/>
        <v/>
      </c>
    </row>
    <row r="24" spans="3:10">
      <c r="C24" s="4" t="str">
        <f t="shared" si="0"/>
        <v>x_22</v>
      </c>
      <c r="D24" s="1" t="str">
        <f t="shared" si="1"/>
        <v/>
      </c>
      <c r="E24" s="1"/>
      <c r="F24" s="1" t="str">
        <f t="shared" si="2"/>
        <v/>
      </c>
      <c r="G24" s="1"/>
      <c r="H24" s="1"/>
      <c r="I24" s="1"/>
      <c r="J24" s="3" t="str">
        <f t="shared" si="3"/>
        <v/>
      </c>
    </row>
    <row r="25" spans="3:10">
      <c r="C25" s="4" t="str">
        <f t="shared" si="0"/>
        <v>x_23</v>
      </c>
      <c r="D25" s="1" t="str">
        <f t="shared" si="1"/>
        <v/>
      </c>
      <c r="E25" s="1"/>
      <c r="F25" s="1" t="str">
        <f t="shared" si="2"/>
        <v/>
      </c>
      <c r="G25" s="1"/>
      <c r="H25" s="1"/>
      <c r="I25" s="1"/>
      <c r="J25" s="3" t="str">
        <f t="shared" si="3"/>
        <v/>
      </c>
    </row>
    <row r="26" spans="3:10">
      <c r="C26" s="4" t="str">
        <f t="shared" si="0"/>
        <v>x_24</v>
      </c>
      <c r="D26" s="1" t="str">
        <f t="shared" si="1"/>
        <v/>
      </c>
      <c r="E26" s="1"/>
      <c r="F26" s="1" t="str">
        <f t="shared" si="2"/>
        <v/>
      </c>
      <c r="G26" s="1"/>
      <c r="H26" s="1"/>
      <c r="I26" s="1"/>
      <c r="J26" s="3" t="str">
        <f t="shared" si="3"/>
        <v/>
      </c>
    </row>
    <row r="27" spans="3:10">
      <c r="C27" s="4" t="str">
        <f t="shared" si="0"/>
        <v>x_25</v>
      </c>
      <c r="D27" s="1" t="str">
        <f t="shared" si="1"/>
        <v/>
      </c>
      <c r="E27" s="1"/>
      <c r="F27" s="1" t="str">
        <f t="shared" si="2"/>
        <v/>
      </c>
      <c r="G27" s="1"/>
      <c r="H27" s="1"/>
      <c r="I27" s="1"/>
      <c r="J27" s="3" t="str">
        <f t="shared" si="3"/>
        <v/>
      </c>
    </row>
    <row r="28" spans="3:10">
      <c r="C28" s="4" t="str">
        <f t="shared" si="0"/>
        <v>x_26</v>
      </c>
      <c r="D28" s="1" t="str">
        <f t="shared" si="1"/>
        <v/>
      </c>
      <c r="E28" s="1"/>
      <c r="F28" s="1" t="str">
        <f t="shared" si="2"/>
        <v/>
      </c>
      <c r="G28" s="1"/>
      <c r="H28" s="1"/>
      <c r="I28" s="1"/>
      <c r="J28" s="3" t="str">
        <f t="shared" si="3"/>
        <v/>
      </c>
    </row>
    <row r="29" spans="3:10">
      <c r="C29" s="4" t="str">
        <f t="shared" si="0"/>
        <v>x_27</v>
      </c>
      <c r="D29" s="1" t="str">
        <f t="shared" si="1"/>
        <v/>
      </c>
      <c r="E29" s="1"/>
      <c r="F29" s="1" t="str">
        <f t="shared" si="2"/>
        <v/>
      </c>
      <c r="G29" s="1"/>
      <c r="H29" s="1"/>
      <c r="I29" s="1"/>
      <c r="J29" s="3" t="str">
        <f t="shared" si="3"/>
        <v/>
      </c>
    </row>
    <row r="30" spans="3:10">
      <c r="C30" s="4" t="str">
        <f t="shared" si="0"/>
        <v>x_28</v>
      </c>
      <c r="D30" s="1" t="str">
        <f t="shared" si="1"/>
        <v/>
      </c>
      <c r="E30" s="1"/>
      <c r="F30" s="1" t="str">
        <f t="shared" si="2"/>
        <v/>
      </c>
      <c r="G30" s="1"/>
      <c r="H30" s="1"/>
      <c r="I30" s="1"/>
      <c r="J30" s="3" t="str">
        <f t="shared" si="3"/>
        <v/>
      </c>
    </row>
    <row r="31" spans="3:10">
      <c r="C31" s="4" t="str">
        <f t="shared" si="0"/>
        <v>x_29</v>
      </c>
      <c r="D31" s="1" t="str">
        <f t="shared" si="1"/>
        <v/>
      </c>
      <c r="E31" s="1"/>
      <c r="F31" s="1" t="str">
        <f t="shared" si="2"/>
        <v/>
      </c>
      <c r="G31" s="1"/>
      <c r="H31" s="1"/>
      <c r="I31" s="1"/>
      <c r="J31" s="3" t="str">
        <f t="shared" si="3"/>
        <v/>
      </c>
    </row>
  </sheetData>
  <mergeCells count="1">
    <mergeCell ref="K3:K7"/>
  </mergeCells>
  <conditionalFormatting sqref="D3:J31">
    <cfRule type="expression" dxfId="2" priority="1">
      <formula>MOD(ROW(),2)=0</formula>
    </cfRule>
  </conditionalFormatting>
  <dataValidations count="1">
    <dataValidation type="list" allowBlank="1" showInputMessage="1" showErrorMessage="1" sqref="B2">
      <formula1>Responsable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16"/>
  <sheetViews>
    <sheetView tabSelected="1" workbookViewId="0">
      <selection activeCell="C16" sqref="C16"/>
    </sheetView>
  </sheetViews>
  <sheetFormatPr baseColWidth="10" defaultRowHeight="15"/>
  <cols>
    <col min="1" max="1" width="20.7109375" customWidth="1"/>
    <col min="2" max="2" width="18" customWidth="1"/>
  </cols>
  <sheetData>
    <row r="1" spans="1:2">
      <c r="A1" s="25" t="s">
        <v>2</v>
      </c>
      <c r="B1" s="21" t="s">
        <v>0</v>
      </c>
    </row>
    <row r="2" spans="1:2">
      <c r="A2" s="22">
        <v>11</v>
      </c>
      <c r="B2" s="22" t="s">
        <v>4</v>
      </c>
    </row>
    <row r="3" spans="1:2">
      <c r="A3" s="22">
        <v>56</v>
      </c>
      <c r="B3" s="22" t="s">
        <v>4</v>
      </c>
    </row>
    <row r="4" spans="1:2">
      <c r="A4" s="22">
        <v>24</v>
      </c>
      <c r="B4" s="22" t="s">
        <v>4</v>
      </c>
    </row>
    <row r="5" spans="1:2">
      <c r="A5" s="22">
        <v>31</v>
      </c>
      <c r="B5" s="22" t="s">
        <v>4</v>
      </c>
    </row>
    <row r="6" spans="1:2">
      <c r="A6" s="22">
        <v>55</v>
      </c>
      <c r="B6" s="22" t="s">
        <v>4</v>
      </c>
    </row>
    <row r="7" spans="1:2">
      <c r="A7" s="22">
        <v>73</v>
      </c>
      <c r="B7" s="22" t="s">
        <v>5</v>
      </c>
    </row>
    <row r="8" spans="1:2">
      <c r="A8" s="22">
        <v>69</v>
      </c>
      <c r="B8" s="22" t="s">
        <v>5</v>
      </c>
    </row>
    <row r="9" spans="1:2">
      <c r="A9" s="23">
        <v>70</v>
      </c>
      <c r="B9" s="22" t="s">
        <v>5</v>
      </c>
    </row>
    <row r="10" spans="1:2">
      <c r="A10" s="23">
        <v>71</v>
      </c>
      <c r="B10" s="22" t="s">
        <v>5</v>
      </c>
    </row>
    <row r="11" spans="1:2">
      <c r="A11" s="23">
        <v>72</v>
      </c>
      <c r="B11" s="22" t="s">
        <v>5</v>
      </c>
    </row>
    <row r="15" spans="1:2">
      <c r="A15" s="24" t="s">
        <v>2</v>
      </c>
      <c r="B15" s="28"/>
    </row>
    <row r="16" spans="1:2">
      <c r="A16" s="26" t="s">
        <v>0</v>
      </c>
      <c r="B16" s="27" t="e">
        <f>VLOOKUP(B15,A2:B11,2,)</f>
        <v>#N/A</v>
      </c>
    </row>
  </sheetData>
  <autoFilter ref="A1:B11"/>
  <dataValidations count="1">
    <dataValidation type="list" allowBlank="1" showInputMessage="1" showErrorMessage="1" sqref="B2:B11">
      <formula1>Responsable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Config</vt:lpstr>
      <vt:lpstr>BDD</vt:lpstr>
      <vt:lpstr>Recherche</vt:lpstr>
      <vt:lpstr>Recherche du responsable</vt:lpstr>
      <vt:lpstr>BDD</vt:lpstr>
      <vt:lpstr>salon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stage</cp:lastModifiedBy>
  <dcterms:created xsi:type="dcterms:W3CDTF">2018-02-15T11:21:24Z</dcterms:created>
  <dcterms:modified xsi:type="dcterms:W3CDTF">2018-02-15T13:54:54Z</dcterms:modified>
</cp:coreProperties>
</file>