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mélioration Continue\Alexandre Paquet\"/>
    </mc:Choice>
  </mc:AlternateContent>
  <bookViews>
    <workbookView xWindow="0" yWindow="0" windowWidth="28800" windowHeight="11910"/>
  </bookViews>
  <sheets>
    <sheet name="Feuil1" sheetId="1" r:id="rId1"/>
    <sheet name="Menu 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" i="1"/>
  <c r="B12" i="1"/>
  <c r="B16" i="1" s="1"/>
  <c r="B13" i="1"/>
  <c r="B17" i="1" s="1"/>
</calcChain>
</file>

<file path=xl/sharedStrings.xml><?xml version="1.0" encoding="utf-8"?>
<sst xmlns="http://schemas.openxmlformats.org/spreadsheetml/2006/main" count="84" uniqueCount="65">
  <si>
    <t>Largeur boite</t>
  </si>
  <si>
    <t>Nose Cône</t>
  </si>
  <si>
    <t>Hauteur Boite</t>
  </si>
  <si>
    <t>Foulure</t>
  </si>
  <si>
    <t>Size Nose Cone</t>
  </si>
  <si>
    <t>Hauteur</t>
  </si>
  <si>
    <t>Largeur</t>
  </si>
  <si>
    <t>po</t>
  </si>
  <si>
    <t>Longeron</t>
  </si>
  <si>
    <t>Sommier</t>
  </si>
  <si>
    <t>Hauteur Cabine</t>
  </si>
  <si>
    <t>#Produit</t>
  </si>
  <si>
    <t>Modèles</t>
  </si>
  <si>
    <t>A</t>
  </si>
  <si>
    <t>B</t>
  </si>
  <si>
    <t>C</t>
  </si>
  <si>
    <t>D</t>
  </si>
  <si>
    <t>Poids aprox lbs</t>
  </si>
  <si>
    <t>880-2408</t>
  </si>
  <si>
    <t>880-2415</t>
  </si>
  <si>
    <t>880-0263</t>
  </si>
  <si>
    <t>880-2165</t>
  </si>
  <si>
    <t>880-4035</t>
  </si>
  <si>
    <t>880-4116</t>
  </si>
  <si>
    <t>880-4003</t>
  </si>
  <si>
    <t>880-4010</t>
  </si>
  <si>
    <t>880-0217</t>
  </si>
  <si>
    <t>880-0224</t>
  </si>
  <si>
    <t>880-0288</t>
  </si>
  <si>
    <t>880-4109</t>
  </si>
  <si>
    <t>880-4099</t>
  </si>
  <si>
    <t>880-4028</t>
  </si>
  <si>
    <t>880-4148</t>
  </si>
  <si>
    <t>880-4081</t>
  </si>
  <si>
    <t>880-4042</t>
  </si>
  <si>
    <t>880-4067</t>
  </si>
  <si>
    <t>NC-29 RM</t>
  </si>
  <si>
    <t>NC-29 RM2</t>
  </si>
  <si>
    <t>NC-30 RMN</t>
  </si>
  <si>
    <t>NC-36 RM</t>
  </si>
  <si>
    <t>NC-38 SRM</t>
  </si>
  <si>
    <t>NC-38 RM</t>
  </si>
  <si>
    <t>NC-38 RM2</t>
  </si>
  <si>
    <t>NC-38 RM3</t>
  </si>
  <si>
    <t>NC-43 RM</t>
  </si>
  <si>
    <t>NC-43 RM2</t>
  </si>
  <si>
    <t>NC-58 RM3</t>
  </si>
  <si>
    <t>NC-58 RM2</t>
  </si>
  <si>
    <t>NC-58 RM</t>
  </si>
  <si>
    <t>NC-48 RM3</t>
  </si>
  <si>
    <t>NC-48 RM2</t>
  </si>
  <si>
    <t>NC-48 RM</t>
  </si>
  <si>
    <t>NC-48 SRM</t>
  </si>
  <si>
    <t>NC42 RM</t>
  </si>
  <si>
    <t>Deck</t>
  </si>
  <si>
    <t>Oui</t>
  </si>
  <si>
    <t>Non</t>
  </si>
  <si>
    <t>C + Flange</t>
  </si>
  <si>
    <t>Hauteur Nose cone</t>
  </si>
  <si>
    <t>Choix #1</t>
  </si>
  <si>
    <t>Grandeur Standart</t>
  </si>
  <si>
    <t>Case à remplir</t>
  </si>
  <si>
    <t>Standart 2po</t>
  </si>
  <si>
    <t>Standart 3po</t>
  </si>
  <si>
    <t>Standart 5po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</si>
</sst>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3" fillId="0" borderId="1" xfId="0" applyFont="1" applyBorder="1"/>
    <xf numFmtId="0" fontId="3" fillId="3" borderId="1" xfId="0" applyFont="1" applyFill="1" applyBorder="1"/>
    <xf numFmtId="0" fontId="0" fillId="0" borderId="0" xfId="0" applyAlignment="1"/>
    <xf numFmtId="0" fontId="0" fillId="0" borderId="0" xfId="0" applyNumberFormat="1"/>
    <xf numFmtId="0" fontId="0" fillId="0" borderId="0" xfId="0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Fill="1" applyBorder="1"/>
    <xf numFmtId="0" fontId="0" fillId="0" borderId="8" xfId="0" applyBorder="1" applyAlignment="1">
      <alignment horizontal="right"/>
    </xf>
    <xf numFmtId="0" fontId="0" fillId="0" borderId="9" xfId="0" applyBorder="1"/>
    <xf numFmtId="0" fontId="2" fillId="2" borderId="2" xfId="1" applyBorder="1" applyAlignment="1">
      <alignment horizontal="center"/>
    </xf>
    <xf numFmtId="0" fontId="2" fillId="2" borderId="3" xfId="1" applyBorder="1" applyAlignment="1">
      <alignment horizontal="center"/>
    </xf>
    <xf numFmtId="0" fontId="2" fillId="2" borderId="4" xfId="1" applyBorder="1" applyAlignment="1">
      <alignment horizontal="center"/>
    </xf>
  </cellXfs>
  <cellStyles count="2">
    <cellStyle name="Neutre" xfId="1" builtinId="28"/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183216</xdr:colOff>
      <xdr:row>0</xdr:row>
      <xdr:rowOff>0</xdr:rowOff>
    </xdr:from>
    <xdr:to>
      <xdr:col>11</xdr:col>
      <xdr:colOff>202266</xdr:colOff>
      <xdr:row>23</xdr:row>
      <xdr:rowOff>188192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01F1E07-D34A-4F60-A638-2A5CBAE6D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7863" y="0"/>
          <a:ext cx="3067050" cy="4636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zoomScale="85" zoomScaleNormal="85" workbookViewId="0">
      <selection activeCell="I29" sqref="I29"/>
    </sheetView>
  </sheetViews>
  <sheetFormatPr baseColWidth="10" defaultRowHeight="15" x14ac:dyDescent="0.25"/>
  <cols>
    <col min="1" max="1" width="18" bestFit="1" customWidth="1"/>
    <col min="7" max="7" width="12" customWidth="1"/>
    <col min="20" max="21" width="14.28515625" bestFit="1" customWidth="1"/>
  </cols>
  <sheetData>
    <row r="1" spans="1:21" ht="19.5" thickBot="1" x14ac:dyDescent="0.35">
      <c r="A1" s="2" t="s">
        <v>1</v>
      </c>
      <c r="B1" s="2"/>
      <c r="C1" s="2"/>
      <c r="D1" s="2"/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57</v>
      </c>
      <c r="T1" s="4" t="s">
        <v>16</v>
      </c>
      <c r="U1" s="4" t="s">
        <v>17</v>
      </c>
    </row>
    <row r="2" spans="1:21" x14ac:dyDescent="0.25">
      <c r="A2" s="13" t="s">
        <v>61</v>
      </c>
      <c r="B2" s="14"/>
      <c r="C2" s="15"/>
      <c r="N2" s="3" t="s">
        <v>18</v>
      </c>
      <c r="O2" s="1" t="s">
        <v>36</v>
      </c>
      <c r="P2" s="1">
        <v>76</v>
      </c>
      <c r="Q2" s="1">
        <v>79</v>
      </c>
      <c r="R2" s="1">
        <v>18</v>
      </c>
      <c r="S2" s="1">
        <f>((T2-R2)/2)+R2</f>
        <v>22</v>
      </c>
      <c r="T2" s="1">
        <v>26</v>
      </c>
      <c r="U2" s="1">
        <v>40</v>
      </c>
    </row>
    <row r="3" spans="1:21" x14ac:dyDescent="0.25">
      <c r="A3" s="8" t="s">
        <v>2</v>
      </c>
      <c r="B3" s="1">
        <v>84</v>
      </c>
      <c r="C3" s="9" t="s">
        <v>7</v>
      </c>
      <c r="N3" s="3" t="s">
        <v>19</v>
      </c>
      <c r="O3" s="1" t="s">
        <v>37</v>
      </c>
      <c r="P3" s="1">
        <v>83</v>
      </c>
      <c r="Q3" s="1">
        <v>86</v>
      </c>
      <c r="R3" s="1">
        <v>18</v>
      </c>
      <c r="S3" s="1">
        <f>((T3-R3)/2)+R3</f>
        <v>22</v>
      </c>
      <c r="T3" s="1">
        <v>26</v>
      </c>
      <c r="U3" s="1">
        <v>45</v>
      </c>
    </row>
    <row r="4" spans="1:21" x14ac:dyDescent="0.25">
      <c r="A4" s="8" t="s">
        <v>0</v>
      </c>
      <c r="B4" s="1">
        <v>90</v>
      </c>
      <c r="C4" s="9" t="s">
        <v>7</v>
      </c>
      <c r="N4" s="3" t="s">
        <v>20</v>
      </c>
      <c r="O4" s="1" t="s">
        <v>38</v>
      </c>
      <c r="P4" s="1">
        <v>64.5</v>
      </c>
      <c r="Q4" s="1">
        <v>67.5</v>
      </c>
      <c r="R4" s="1">
        <v>24</v>
      </c>
      <c r="S4" s="1">
        <f>((T4-R4)/2)+R4</f>
        <v>26.810000000000002</v>
      </c>
      <c r="T4" s="1">
        <v>29.62</v>
      </c>
      <c r="U4" s="1">
        <v>20</v>
      </c>
    </row>
    <row r="5" spans="1:21" x14ac:dyDescent="0.25">
      <c r="A5" s="8" t="s">
        <v>3</v>
      </c>
      <c r="B5" s="1">
        <v>2</v>
      </c>
      <c r="C5" s="9" t="s">
        <v>7</v>
      </c>
      <c r="D5" t="s">
        <v>62</v>
      </c>
      <c r="N5" s="3" t="s">
        <v>21</v>
      </c>
      <c r="O5" s="1" t="s">
        <v>39</v>
      </c>
      <c r="P5" s="1">
        <v>74.75</v>
      </c>
      <c r="Q5" s="1">
        <v>82</v>
      </c>
      <c r="R5" s="1">
        <v>32</v>
      </c>
      <c r="S5" s="1">
        <f>((T5-R5)/2)+R5</f>
        <v>35</v>
      </c>
      <c r="T5" s="1">
        <v>38</v>
      </c>
      <c r="U5" s="1">
        <v>22</v>
      </c>
    </row>
    <row r="6" spans="1:21" x14ac:dyDescent="0.25">
      <c r="A6" s="8" t="s">
        <v>9</v>
      </c>
      <c r="B6" s="1">
        <v>3</v>
      </c>
      <c r="C6" s="9" t="s">
        <v>7</v>
      </c>
      <c r="D6" t="s">
        <v>63</v>
      </c>
      <c r="N6" s="3" t="s">
        <v>22</v>
      </c>
      <c r="O6" s="1" t="s">
        <v>40</v>
      </c>
      <c r="P6" s="1">
        <v>76</v>
      </c>
      <c r="Q6" s="1">
        <v>79</v>
      </c>
      <c r="R6" s="1">
        <v>25</v>
      </c>
      <c r="S6" s="1">
        <f>((T6-R6)/2)+R6</f>
        <v>29.375</v>
      </c>
      <c r="T6" s="1">
        <v>33.75</v>
      </c>
      <c r="U6" s="1">
        <v>30</v>
      </c>
    </row>
    <row r="7" spans="1:21" x14ac:dyDescent="0.25">
      <c r="A7" s="8" t="s">
        <v>8</v>
      </c>
      <c r="B7" s="1">
        <v>3</v>
      </c>
      <c r="C7" s="9" t="s">
        <v>7</v>
      </c>
      <c r="D7" t="s">
        <v>64</v>
      </c>
      <c r="N7" s="3" t="s">
        <v>23</v>
      </c>
      <c r="O7" s="1" t="s">
        <v>41</v>
      </c>
      <c r="P7" s="1">
        <v>77</v>
      </c>
      <c r="Q7" s="1">
        <v>80.75</v>
      </c>
      <c r="R7" s="1">
        <v>27</v>
      </c>
      <c r="S7" s="1">
        <f>((T7-R7)/2)+R7</f>
        <v>31.375</v>
      </c>
      <c r="T7" s="1">
        <v>35.75</v>
      </c>
      <c r="U7" s="1">
        <v>30</v>
      </c>
    </row>
    <row r="8" spans="1:21" x14ac:dyDescent="0.25">
      <c r="A8" s="8" t="s">
        <v>10</v>
      </c>
      <c r="B8" s="1">
        <v>60</v>
      </c>
      <c r="C8" s="9" t="s">
        <v>7</v>
      </c>
      <c r="N8" s="3" t="s">
        <v>24</v>
      </c>
      <c r="O8" s="1" t="s">
        <v>42</v>
      </c>
      <c r="P8" s="1">
        <v>82.75</v>
      </c>
      <c r="Q8" s="1">
        <v>86</v>
      </c>
      <c r="R8" s="1">
        <v>27</v>
      </c>
      <c r="S8" s="1">
        <f>((T8-R8)/2)+R8</f>
        <v>31.375</v>
      </c>
      <c r="T8" s="1">
        <v>35.75</v>
      </c>
      <c r="U8" s="1">
        <v>34</v>
      </c>
    </row>
    <row r="9" spans="1:21" ht="15.75" thickBot="1" x14ac:dyDescent="0.3">
      <c r="A9" s="10" t="s">
        <v>54</v>
      </c>
      <c r="B9" s="11" t="s">
        <v>56</v>
      </c>
      <c r="C9" s="12"/>
      <c r="N9" s="3" t="s">
        <v>25</v>
      </c>
      <c r="O9" s="1" t="s">
        <v>43</v>
      </c>
      <c r="P9" s="1">
        <v>88</v>
      </c>
      <c r="Q9" s="1">
        <v>92</v>
      </c>
      <c r="R9" s="1">
        <v>27</v>
      </c>
      <c r="S9" s="1">
        <f>((T9-R9)/2)+R9</f>
        <v>31.5</v>
      </c>
      <c r="T9" s="1">
        <v>36</v>
      </c>
      <c r="U9" s="1">
        <v>38</v>
      </c>
    </row>
    <row r="10" spans="1:21" x14ac:dyDescent="0.25">
      <c r="N10" s="3" t="s">
        <v>26</v>
      </c>
      <c r="O10" s="1" t="s">
        <v>44</v>
      </c>
      <c r="P10" s="1">
        <v>76</v>
      </c>
      <c r="Q10" s="1">
        <v>80.75</v>
      </c>
      <c r="R10" s="1">
        <v>32</v>
      </c>
      <c r="S10" s="1">
        <f>((T10-R10)/2)+R10</f>
        <v>36.625</v>
      </c>
      <c r="T10" s="1">
        <v>41.25</v>
      </c>
      <c r="U10" s="1">
        <v>40</v>
      </c>
    </row>
    <row r="11" spans="1:21" x14ac:dyDescent="0.25">
      <c r="A11" t="s">
        <v>4</v>
      </c>
      <c r="N11" s="3" t="s">
        <v>27</v>
      </c>
      <c r="O11" s="1" t="s">
        <v>45</v>
      </c>
      <c r="P11" s="1">
        <v>81.25</v>
      </c>
      <c r="Q11" s="1">
        <v>86</v>
      </c>
      <c r="R11" s="1">
        <v>32</v>
      </c>
      <c r="S11" s="1">
        <f>((T11-R11)/2)+R11</f>
        <v>36.625</v>
      </c>
      <c r="T11" s="1">
        <v>41.25</v>
      </c>
      <c r="U11" s="1">
        <v>42</v>
      </c>
    </row>
    <row r="12" spans="1:21" x14ac:dyDescent="0.25">
      <c r="A12" t="s">
        <v>5</v>
      </c>
      <c r="B12">
        <f>IF(B9="Non",B3-2.75+B7+B6+B5-B8,B3-2.75+B7+B6+B5-B8-4)</f>
        <v>29.25</v>
      </c>
      <c r="C12" t="s">
        <v>7</v>
      </c>
      <c r="N12" s="3" t="s">
        <v>28</v>
      </c>
      <c r="O12" s="1" t="s">
        <v>53</v>
      </c>
      <c r="P12" s="1">
        <v>74.5</v>
      </c>
      <c r="Q12" s="1">
        <v>83.5</v>
      </c>
      <c r="R12" s="1">
        <v>35</v>
      </c>
      <c r="S12" s="1">
        <f>((T12-R12)/2)+R12</f>
        <v>39.5</v>
      </c>
      <c r="T12" s="1">
        <v>44</v>
      </c>
      <c r="U12" s="1">
        <v>40</v>
      </c>
    </row>
    <row r="13" spans="1:21" x14ac:dyDescent="0.25">
      <c r="A13" t="s">
        <v>6</v>
      </c>
      <c r="B13">
        <f>B4-11.5</f>
        <v>78.5</v>
      </c>
      <c r="C13" t="s">
        <v>7</v>
      </c>
      <c r="N13" s="3" t="s">
        <v>29</v>
      </c>
      <c r="O13" s="1" t="s">
        <v>52</v>
      </c>
      <c r="P13" s="1">
        <v>76</v>
      </c>
      <c r="Q13" s="1">
        <v>79</v>
      </c>
      <c r="R13" s="1">
        <v>35</v>
      </c>
      <c r="S13" s="1">
        <f>((T13-R13)/2)+R13</f>
        <v>39.5</v>
      </c>
      <c r="T13" s="1">
        <v>44</v>
      </c>
      <c r="U13" s="1">
        <v>40</v>
      </c>
    </row>
    <row r="14" spans="1:21" x14ac:dyDescent="0.25">
      <c r="N14" s="3" t="s">
        <v>30</v>
      </c>
      <c r="O14" s="1" t="s">
        <v>51</v>
      </c>
      <c r="P14" s="1">
        <v>77</v>
      </c>
      <c r="Q14" s="1">
        <v>80.75</v>
      </c>
      <c r="R14" s="1">
        <v>37</v>
      </c>
      <c r="S14" s="1">
        <f>((T14-R14)/2)+R14</f>
        <v>41.5</v>
      </c>
      <c r="T14" s="1">
        <v>46</v>
      </c>
      <c r="U14" s="1">
        <v>40</v>
      </c>
    </row>
    <row r="15" spans="1:21" x14ac:dyDescent="0.25">
      <c r="A15" t="s">
        <v>60</v>
      </c>
      <c r="N15" s="3" t="s">
        <v>31</v>
      </c>
      <c r="O15" s="1" t="s">
        <v>50</v>
      </c>
      <c r="P15" s="1">
        <v>82.75</v>
      </c>
      <c r="Q15" s="1">
        <v>86</v>
      </c>
      <c r="R15" s="1">
        <v>37</v>
      </c>
      <c r="S15" s="1">
        <f>((T15-R15)/2)+R15</f>
        <v>41.5</v>
      </c>
      <c r="T15" s="1">
        <v>46</v>
      </c>
      <c r="U15" s="1">
        <v>44</v>
      </c>
    </row>
    <row r="16" spans="1:21" x14ac:dyDescent="0.25">
      <c r="A16" s="5" t="s">
        <v>58</v>
      </c>
      <c r="B16" s="7">
        <f>IF(B12&lt;S2,"Erreur",IF(B12&lt;S4,S2,IF(B12&lt;S6,S4,IF(B12&lt;S7,S6,IF(B12&lt;S9,S7,IF(B12&lt;S5,S9,IF(B12&lt;S10,S5,IF(B12&lt;S12,S10,IF(B12&lt;S14,S12,IF(B12&lt;S17,S14,IF(B12&lt;S19,S17,S19)))))))))))</f>
        <v>26.810000000000002</v>
      </c>
      <c r="C16" t="s">
        <v>7</v>
      </c>
      <c r="N16" s="3" t="s">
        <v>32</v>
      </c>
      <c r="O16" s="1" t="s">
        <v>49</v>
      </c>
      <c r="P16" s="1">
        <v>90.5</v>
      </c>
      <c r="Q16" s="1">
        <v>93</v>
      </c>
      <c r="R16" s="1">
        <v>37</v>
      </c>
      <c r="S16" s="1">
        <f>((T16-R16)/2)+R16</f>
        <v>41.5</v>
      </c>
      <c r="T16" s="1">
        <v>46</v>
      </c>
      <c r="U16" s="1">
        <v>48</v>
      </c>
    </row>
    <row r="17" spans="1:21" x14ac:dyDescent="0.25">
      <c r="A17" t="s">
        <v>6</v>
      </c>
      <c r="B17" s="7">
        <f>IF(B13&lt;P4,"Erreur",IF(B13&lt;P12,P4,IF(B13&lt;P5,P12,IF(B13&lt;P6,P5,IF(B13&lt;P7,P6,IF(B13&lt;P11,P7,IF(B13&lt;P8,P11,IF(B13&lt;P3,P15,IF(B13&lt;P9,P3,IF(B13&lt;P19,P9,IF(B13&lt;P16,P19,P16)))))))))))</f>
        <v>77</v>
      </c>
      <c r="C17" t="s">
        <v>7</v>
      </c>
      <c r="N17" s="3" t="s">
        <v>33</v>
      </c>
      <c r="O17" s="1" t="s">
        <v>48</v>
      </c>
      <c r="P17" s="1">
        <v>77</v>
      </c>
      <c r="Q17" s="1">
        <v>81.5</v>
      </c>
      <c r="R17" s="1">
        <v>45.75</v>
      </c>
      <c r="S17" s="1">
        <f>((T17-R17)/2)+R17</f>
        <v>50.25</v>
      </c>
      <c r="T17" s="1">
        <v>54.75</v>
      </c>
      <c r="U17" s="1">
        <v>50</v>
      </c>
    </row>
    <row r="18" spans="1:21" x14ac:dyDescent="0.25">
      <c r="N18" s="3" t="s">
        <v>34</v>
      </c>
      <c r="O18" s="1" t="s">
        <v>47</v>
      </c>
      <c r="P18" s="1">
        <v>82.75</v>
      </c>
      <c r="Q18" s="1">
        <v>86</v>
      </c>
      <c r="R18" s="1">
        <v>45.75</v>
      </c>
      <c r="S18" s="1">
        <f>((T18-R18)/2)+R18</f>
        <v>50.25</v>
      </c>
      <c r="T18" s="1">
        <v>54.75</v>
      </c>
      <c r="U18" s="1">
        <v>54</v>
      </c>
    </row>
    <row r="19" spans="1:21" x14ac:dyDescent="0.25">
      <c r="N19" s="3" t="s">
        <v>35</v>
      </c>
      <c r="O19" s="1" t="s">
        <v>46</v>
      </c>
      <c r="P19" s="1">
        <v>88.5</v>
      </c>
      <c r="Q19" s="1">
        <v>92</v>
      </c>
      <c r="R19" s="1">
        <v>45.5</v>
      </c>
      <c r="S19" s="1">
        <f>((T19-R19)/2)+R19</f>
        <v>50.5</v>
      </c>
      <c r="T19" s="1">
        <v>55.5</v>
      </c>
      <c r="U19" s="1">
        <v>58</v>
      </c>
    </row>
    <row r="20" spans="1:21" x14ac:dyDescent="0.25">
      <c r="A20" t="s">
        <v>59</v>
      </c>
      <c r="B20" s="6" t="str">
        <f>IF(AND(B16&gt;=S2,B17&gt;=P2),N2,IF(AND(B16=S3,P3=B17),N3,IF(AND(S4&gt;=B16,B17&gt;=P4),N4,IF(AND(B16=S5,P5=B17),N5,IF(AND(S6=B16,P6=B17),N6,IF(AND(S7=B16,P7=B17),N7,IF(AND(S8=B16,P8=B17),N8,IF(AND(S9=B16,P9=B17),N9,IF(AND(S10=B16,P10=B17),N10,IF(AND(S11=B16,P11=B17),N11,IF(AND(S12=B16,P12=B17),N12,IF(AND(S13=B16,P13=B17),N13,IF(AND(S14=B16,P14=B17),N14,IF(AND(S15=B16,P15=B17),N15,IF(AND(S16=B16,P16=B17),N16,IF(AND(S17=B16,P17=B17),N17,IF(AND(S18=B16,P18=B17),N18,IF(AND(S19=B16,P19=B17),N19,"Erreur"))))))))))))))))))</f>
        <v>880-2408</v>
      </c>
      <c r="P20" t="s">
        <v>6</v>
      </c>
      <c r="R20" t="s">
        <v>5</v>
      </c>
    </row>
    <row r="21" spans="1:21" x14ac:dyDescent="0.25">
      <c r="B21" s="6"/>
    </row>
  </sheetData>
  <mergeCells count="2">
    <mergeCell ref="A1:D1"/>
    <mergeCell ref="A2:C2"/>
  </mergeCells>
  <conditionalFormatting sqref="B3:B5">
    <cfRule type="cellIs" dxfId="8" priority="20" operator="equal">
      <formula>ISBLANK(Cell)</formula>
    </cfRule>
  </conditionalFormatting>
  <conditionalFormatting sqref="B6">
    <cfRule type="cellIs" dxfId="7" priority="19" operator="equal">
      <formula>ISBLANK(Cell)</formula>
    </cfRule>
  </conditionalFormatting>
  <conditionalFormatting sqref="B7">
    <cfRule type="cellIs" dxfId="6" priority="18" operator="equal">
      <formula>ISBLANK(Cell)</formula>
    </cfRule>
  </conditionalFormatting>
  <conditionalFormatting sqref="B8">
    <cfRule type="cellIs" dxfId="5" priority="17" operator="equal">
      <formula>ISBLANK(Cell)</formula>
    </cfRule>
    <cfRule type="cellIs" dxfId="4" priority="11" operator="lessThanOrEqual">
      <formula>0</formula>
    </cfRule>
  </conditionalFormatting>
  <conditionalFormatting sqref="B16">
    <cfRule type="cellIs" dxfId="3" priority="15" operator="lessThan">
      <formula>$B$16</formula>
    </cfRule>
  </conditionalFormatting>
  <conditionalFormatting sqref="S2:S19">
    <cfRule type="cellIs" dxfId="2" priority="13" operator="lessThanOrEqual">
      <formula>$B$16</formula>
    </cfRule>
  </conditionalFormatting>
  <conditionalFormatting sqref="P2:P19">
    <cfRule type="cellIs" dxfId="1" priority="22" operator="lessThanOrEqual">
      <formula>$B$17</formula>
    </cfRule>
  </conditionalFormatting>
  <conditionalFormatting sqref="N27"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N2:N19">
    <cfRule type="cellIs" dxfId="0" priority="1" operator="greaterThan">
      <formula>"a"</formula>
    </cfRule>
  </conditionalFormatting>
  <pageMargins left="0.7" right="0.7" top="0.75" bottom="0.75" header="0.3" footer="0.3"/>
  <pageSetup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showInputMessage="1" showErrorMessage="1">
          <x14:formula1>
            <xm:f>'Menu '!$A$2:$A$6</xm:f>
          </x14:formula1>
          <xm:sqref>B4</xm:sqref>
        </x14:dataValidation>
        <x14:dataValidation type="list" showInputMessage="1" showErrorMessage="1">
          <x14:formula1>
            <xm:f>'Menu '!$B$2:$B$7</xm:f>
          </x14:formula1>
          <xm:sqref>B3</xm:sqref>
        </x14:dataValidation>
        <x14:dataValidation type="list" showInputMessage="1" showErrorMessage="1">
          <x14:formula1>
            <xm:f>'Menu '!$C$2:$C$4</xm:f>
          </x14:formula1>
          <xm:sqref>B5</xm:sqref>
        </x14:dataValidation>
        <x14:dataValidation type="list" showInputMessage="1" showErrorMessage="1">
          <x14:formula1>
            <xm:f>'Menu '!$E$2:$E$5</xm:f>
          </x14:formula1>
          <xm:sqref>B6</xm:sqref>
        </x14:dataValidation>
        <x14:dataValidation type="list" showInputMessage="1" showErrorMessage="1">
          <x14:formula1>
            <xm:f>'Menu '!$D$2:$D$9</xm:f>
          </x14:formula1>
          <xm:sqref>B7</xm:sqref>
        </x14:dataValidation>
        <x14:dataValidation type="list" allowBlank="1" showInputMessage="1" showErrorMessage="1">
          <x14:formula1>
            <xm:f>'Menu '!$F$2:$F$3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G19" sqref="G19"/>
    </sheetView>
  </sheetViews>
  <sheetFormatPr baseColWidth="10" defaultRowHeight="15" x14ac:dyDescent="0.25"/>
  <cols>
    <col min="1" max="1" width="12.7109375" bestFit="1" customWidth="1"/>
    <col min="2" max="2" width="13.28515625" bestFit="1" customWidth="1"/>
  </cols>
  <sheetData>
    <row r="1" spans="1:6" x14ac:dyDescent="0.25">
      <c r="A1" t="s">
        <v>0</v>
      </c>
      <c r="B1" t="s">
        <v>2</v>
      </c>
      <c r="C1" t="s">
        <v>3</v>
      </c>
      <c r="D1" t="s">
        <v>8</v>
      </c>
      <c r="E1" t="s">
        <v>9</v>
      </c>
      <c r="F1" t="s">
        <v>54</v>
      </c>
    </row>
    <row r="2" spans="1:6" x14ac:dyDescent="0.25">
      <c r="A2">
        <v>86</v>
      </c>
      <c r="B2">
        <v>78</v>
      </c>
      <c r="C2">
        <v>0.75</v>
      </c>
      <c r="D2">
        <v>0.5</v>
      </c>
      <c r="E2">
        <v>2</v>
      </c>
      <c r="F2" t="s">
        <v>55</v>
      </c>
    </row>
    <row r="3" spans="1:6" x14ac:dyDescent="0.25">
      <c r="A3">
        <v>90</v>
      </c>
      <c r="B3">
        <v>84</v>
      </c>
      <c r="C3">
        <v>2</v>
      </c>
      <c r="D3">
        <v>0.75</v>
      </c>
      <c r="E3">
        <v>3</v>
      </c>
      <c r="F3" t="s">
        <v>56</v>
      </c>
    </row>
    <row r="4" spans="1:6" x14ac:dyDescent="0.25">
      <c r="A4">
        <v>96</v>
      </c>
      <c r="B4">
        <v>90</v>
      </c>
      <c r="D4">
        <v>2</v>
      </c>
      <c r="E4">
        <v>4</v>
      </c>
    </row>
    <row r="5" spans="1:6" x14ac:dyDescent="0.25">
      <c r="A5">
        <v>102</v>
      </c>
      <c r="B5">
        <v>96</v>
      </c>
      <c r="D5">
        <v>3</v>
      </c>
    </row>
    <row r="6" spans="1:6" x14ac:dyDescent="0.25">
      <c r="B6">
        <v>102</v>
      </c>
      <c r="D6">
        <v>4</v>
      </c>
    </row>
    <row r="7" spans="1:6" x14ac:dyDescent="0.25">
      <c r="D7">
        <v>5</v>
      </c>
    </row>
    <row r="8" spans="1:6" x14ac:dyDescent="0.25">
      <c r="D8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Menu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Paquet</dc:creator>
  <cp:lastModifiedBy>Alexandre Paquet</cp:lastModifiedBy>
  <dcterms:created xsi:type="dcterms:W3CDTF">2018-03-27T19:12:57Z</dcterms:created>
  <dcterms:modified xsi:type="dcterms:W3CDTF">2018-03-28T15:47:24Z</dcterms:modified>
</cp:coreProperties>
</file>