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 activeTab="2"/>
  </bookViews>
  <sheets>
    <sheet name="Menu" sheetId="1" r:id="rId1"/>
    <sheet name="Feuil1" sheetId="4" r:id="rId2"/>
    <sheet name="Elèves" sheetId="3" r:id="rId3"/>
  </sheets>
  <calcPr calcId="144525"/>
</workbook>
</file>

<file path=xl/calcChain.xml><?xml version="1.0" encoding="utf-8"?>
<calcChain xmlns="http://schemas.openxmlformats.org/spreadsheetml/2006/main">
  <c r="P86" i="3" l="1"/>
  <c r="M86" i="3"/>
  <c r="Y80" i="3"/>
  <c r="Y81" i="3"/>
  <c r="Y82" i="3"/>
  <c r="Y83" i="3"/>
  <c r="Y84" i="3"/>
  <c r="Y79" i="3"/>
  <c r="M79" i="3"/>
  <c r="M80" i="3"/>
  <c r="M81" i="3"/>
  <c r="M82" i="3"/>
  <c r="M84" i="3"/>
  <c r="M83" i="3"/>
  <c r="M94" i="3"/>
  <c r="Y94" i="3" s="1"/>
  <c r="M93" i="3"/>
  <c r="Y93" i="3" s="1"/>
  <c r="M92" i="3"/>
  <c r="M91" i="3"/>
  <c r="Y91" i="3"/>
  <c r="M90" i="3"/>
  <c r="M89" i="3"/>
  <c r="Y89" i="3"/>
  <c r="M88" i="3"/>
  <c r="M87" i="3"/>
  <c r="Y87" i="3"/>
  <c r="Y88" i="3"/>
  <c r="Y90" i="3"/>
  <c r="Y92" i="3"/>
  <c r="Q3" i="3"/>
  <c r="R3" i="3"/>
  <c r="S3" i="3"/>
  <c r="T3" i="3"/>
  <c r="U3" i="3"/>
  <c r="V3" i="3"/>
  <c r="W3" i="3"/>
  <c r="X3" i="3"/>
  <c r="Y3" i="3"/>
  <c r="Z3" i="3"/>
  <c r="Q4" i="3"/>
  <c r="R4" i="3"/>
  <c r="S4" i="3"/>
  <c r="T4" i="3"/>
  <c r="U4" i="3"/>
  <c r="V4" i="3"/>
  <c r="W4" i="3"/>
  <c r="X4" i="3"/>
  <c r="Y4" i="3"/>
  <c r="Z4" i="3"/>
  <c r="Q5" i="3"/>
  <c r="R5" i="3"/>
  <c r="S5" i="3"/>
  <c r="T5" i="3"/>
  <c r="U5" i="3"/>
  <c r="V5" i="3"/>
  <c r="W5" i="3"/>
  <c r="X5" i="3"/>
  <c r="Y5" i="3"/>
  <c r="Z5" i="3"/>
  <c r="Q6" i="3"/>
  <c r="R6" i="3"/>
  <c r="S6" i="3"/>
  <c r="T6" i="3"/>
  <c r="U6" i="3"/>
  <c r="V6" i="3"/>
  <c r="W6" i="3"/>
  <c r="X6" i="3"/>
  <c r="Y6" i="3"/>
  <c r="Z6" i="3"/>
  <c r="Q7" i="3"/>
  <c r="R7" i="3"/>
  <c r="S7" i="3"/>
  <c r="T7" i="3"/>
  <c r="U7" i="3"/>
  <c r="V7" i="3"/>
  <c r="W7" i="3"/>
  <c r="X7" i="3"/>
  <c r="Y7" i="3"/>
  <c r="Z7" i="3"/>
  <c r="Q8" i="3"/>
  <c r="R8" i="3"/>
  <c r="S8" i="3"/>
  <c r="T8" i="3"/>
  <c r="U8" i="3"/>
  <c r="V8" i="3"/>
  <c r="W8" i="3"/>
  <c r="X8" i="3"/>
  <c r="Y8" i="3"/>
  <c r="Z8" i="3"/>
  <c r="Q9" i="3"/>
  <c r="R9" i="3"/>
  <c r="S9" i="3"/>
  <c r="T9" i="3"/>
  <c r="U9" i="3"/>
  <c r="V9" i="3"/>
  <c r="W9" i="3"/>
  <c r="X9" i="3"/>
  <c r="Y9" i="3"/>
  <c r="Z9" i="3"/>
  <c r="Q10" i="3"/>
  <c r="R10" i="3"/>
  <c r="S10" i="3"/>
  <c r="T10" i="3"/>
  <c r="U10" i="3"/>
  <c r="V10" i="3"/>
  <c r="W10" i="3"/>
  <c r="X10" i="3"/>
  <c r="Y10" i="3"/>
  <c r="Z10" i="3"/>
  <c r="Q11" i="3"/>
  <c r="R11" i="3"/>
  <c r="S11" i="3"/>
  <c r="T11" i="3"/>
  <c r="U11" i="3"/>
  <c r="V11" i="3"/>
  <c r="W11" i="3"/>
  <c r="X11" i="3"/>
  <c r="Y11" i="3"/>
  <c r="Z11" i="3"/>
  <c r="Q12" i="3"/>
  <c r="R12" i="3"/>
  <c r="S12" i="3"/>
  <c r="T12" i="3"/>
  <c r="U12" i="3"/>
  <c r="V12" i="3"/>
  <c r="W12" i="3"/>
  <c r="X12" i="3"/>
  <c r="Y12" i="3"/>
  <c r="Z12" i="3"/>
  <c r="Q13" i="3"/>
  <c r="R13" i="3"/>
  <c r="S13" i="3"/>
  <c r="T13" i="3"/>
  <c r="U13" i="3"/>
  <c r="V13" i="3"/>
  <c r="W13" i="3"/>
  <c r="X13" i="3"/>
  <c r="Y13" i="3"/>
  <c r="Z13" i="3"/>
  <c r="Q14" i="3"/>
  <c r="R14" i="3"/>
  <c r="S14" i="3"/>
  <c r="T14" i="3"/>
  <c r="U14" i="3"/>
  <c r="V14" i="3"/>
  <c r="W14" i="3"/>
  <c r="X14" i="3"/>
  <c r="Y14" i="3"/>
  <c r="Z14" i="3"/>
  <c r="Q15" i="3"/>
  <c r="R15" i="3"/>
  <c r="S15" i="3"/>
  <c r="T15" i="3"/>
  <c r="U15" i="3"/>
  <c r="V15" i="3"/>
  <c r="W15" i="3"/>
  <c r="X15" i="3"/>
  <c r="Y15" i="3"/>
  <c r="Z15" i="3"/>
  <c r="Q16" i="3"/>
  <c r="R16" i="3"/>
  <c r="S16" i="3"/>
  <c r="T16" i="3"/>
  <c r="U16" i="3"/>
  <c r="V16" i="3"/>
  <c r="W16" i="3"/>
  <c r="X16" i="3"/>
  <c r="Y16" i="3"/>
  <c r="Z16" i="3"/>
  <c r="Q17" i="3"/>
  <c r="R17" i="3"/>
  <c r="S17" i="3"/>
  <c r="T17" i="3"/>
  <c r="U17" i="3"/>
  <c r="V17" i="3"/>
  <c r="W17" i="3"/>
  <c r="X17" i="3"/>
  <c r="Y17" i="3"/>
  <c r="Z17" i="3"/>
  <c r="Q18" i="3"/>
  <c r="R18" i="3"/>
  <c r="S18" i="3"/>
  <c r="T18" i="3"/>
  <c r="U18" i="3"/>
  <c r="V18" i="3"/>
  <c r="W18" i="3"/>
  <c r="X18" i="3"/>
  <c r="Y18" i="3"/>
  <c r="Z18" i="3"/>
  <c r="Q19" i="3"/>
  <c r="R19" i="3"/>
  <c r="S19" i="3"/>
  <c r="T19" i="3"/>
  <c r="U19" i="3"/>
  <c r="V19" i="3"/>
  <c r="W19" i="3"/>
  <c r="X19" i="3"/>
  <c r="Y19" i="3"/>
  <c r="Z19" i="3"/>
  <c r="Q20" i="3"/>
  <c r="R20" i="3"/>
  <c r="S20" i="3"/>
  <c r="T20" i="3"/>
  <c r="U20" i="3"/>
  <c r="V20" i="3"/>
  <c r="W20" i="3"/>
  <c r="X20" i="3"/>
  <c r="Y20" i="3"/>
  <c r="Z20" i="3"/>
  <c r="Q21" i="3"/>
  <c r="R21" i="3"/>
  <c r="S21" i="3"/>
  <c r="T21" i="3"/>
  <c r="U21" i="3"/>
  <c r="V21" i="3"/>
  <c r="W21" i="3"/>
  <c r="X21" i="3"/>
  <c r="Y21" i="3"/>
  <c r="Z21" i="3"/>
  <c r="Q22" i="3"/>
  <c r="R22" i="3"/>
  <c r="S22" i="3"/>
  <c r="T22" i="3"/>
  <c r="U22" i="3"/>
  <c r="V22" i="3"/>
  <c r="W22" i="3"/>
  <c r="X22" i="3"/>
  <c r="Y22" i="3"/>
  <c r="Z22" i="3"/>
  <c r="Q23" i="3"/>
  <c r="R23" i="3"/>
  <c r="S23" i="3"/>
  <c r="T23" i="3"/>
  <c r="U23" i="3"/>
  <c r="V23" i="3"/>
  <c r="W23" i="3"/>
  <c r="X23" i="3"/>
  <c r="Y23" i="3"/>
  <c r="Z23" i="3"/>
  <c r="Q24" i="3"/>
  <c r="R24" i="3"/>
  <c r="S24" i="3"/>
  <c r="T24" i="3"/>
  <c r="U24" i="3"/>
  <c r="V24" i="3"/>
  <c r="W24" i="3"/>
  <c r="X24" i="3"/>
  <c r="Y24" i="3"/>
  <c r="Z24" i="3"/>
  <c r="Q25" i="3"/>
  <c r="R25" i="3"/>
  <c r="S25" i="3"/>
  <c r="T25" i="3"/>
  <c r="U25" i="3"/>
  <c r="V25" i="3"/>
  <c r="W25" i="3"/>
  <c r="X25" i="3"/>
  <c r="Y25" i="3"/>
  <c r="Z25" i="3"/>
  <c r="Q26" i="3"/>
  <c r="R26" i="3"/>
  <c r="S26" i="3"/>
  <c r="T26" i="3"/>
  <c r="U26" i="3"/>
  <c r="V26" i="3"/>
  <c r="W26" i="3"/>
  <c r="X26" i="3"/>
  <c r="Y26" i="3"/>
  <c r="Z26" i="3"/>
  <c r="Q27" i="3"/>
  <c r="R27" i="3"/>
  <c r="S27" i="3"/>
  <c r="T27" i="3"/>
  <c r="U27" i="3"/>
  <c r="V27" i="3"/>
  <c r="W27" i="3"/>
  <c r="X27" i="3"/>
  <c r="Y27" i="3"/>
  <c r="Z27" i="3"/>
  <c r="Q28" i="3"/>
  <c r="R28" i="3"/>
  <c r="S28" i="3"/>
  <c r="T28" i="3"/>
  <c r="U28" i="3"/>
  <c r="V28" i="3"/>
  <c r="W28" i="3"/>
  <c r="X28" i="3"/>
  <c r="Y28" i="3"/>
  <c r="Z28" i="3"/>
  <c r="Q29" i="3"/>
  <c r="R29" i="3"/>
  <c r="S29" i="3"/>
  <c r="T29" i="3"/>
  <c r="U29" i="3"/>
  <c r="V29" i="3"/>
  <c r="W29" i="3"/>
  <c r="X29" i="3"/>
  <c r="Y29" i="3"/>
  <c r="Z29" i="3"/>
  <c r="Q30" i="3"/>
  <c r="R30" i="3"/>
  <c r="S30" i="3"/>
  <c r="T30" i="3"/>
  <c r="U30" i="3"/>
  <c r="V30" i="3"/>
  <c r="W30" i="3"/>
  <c r="X30" i="3"/>
  <c r="Y30" i="3"/>
  <c r="Z30" i="3"/>
  <c r="Q31" i="3"/>
  <c r="R31" i="3"/>
  <c r="S31" i="3"/>
  <c r="T31" i="3"/>
  <c r="U31" i="3"/>
  <c r="V31" i="3"/>
  <c r="W31" i="3"/>
  <c r="X31" i="3"/>
  <c r="Y31" i="3"/>
  <c r="Z31" i="3"/>
  <c r="Q32" i="3"/>
  <c r="R32" i="3"/>
  <c r="S32" i="3"/>
  <c r="T32" i="3"/>
  <c r="U32" i="3"/>
  <c r="V32" i="3"/>
  <c r="W32" i="3"/>
  <c r="X32" i="3"/>
  <c r="Y32" i="3"/>
  <c r="Z32" i="3"/>
  <c r="Q33" i="3"/>
  <c r="R33" i="3"/>
  <c r="S33" i="3"/>
  <c r="T33" i="3"/>
  <c r="U33" i="3"/>
  <c r="V33" i="3"/>
  <c r="W33" i="3"/>
  <c r="X33" i="3"/>
  <c r="Y33" i="3"/>
  <c r="Z33" i="3"/>
  <c r="Q34" i="3"/>
  <c r="R34" i="3"/>
  <c r="S34" i="3"/>
  <c r="T34" i="3"/>
  <c r="U34" i="3"/>
  <c r="V34" i="3"/>
  <c r="W34" i="3"/>
  <c r="X34" i="3"/>
  <c r="Y34" i="3"/>
  <c r="Z34" i="3"/>
  <c r="Q35" i="3"/>
  <c r="R35" i="3"/>
  <c r="S35" i="3"/>
  <c r="T35" i="3"/>
  <c r="U35" i="3"/>
  <c r="V35" i="3"/>
  <c r="W35" i="3"/>
  <c r="X35" i="3"/>
  <c r="Y35" i="3"/>
  <c r="Z35" i="3"/>
  <c r="Q36" i="3"/>
  <c r="R36" i="3"/>
  <c r="S36" i="3"/>
  <c r="T36" i="3"/>
  <c r="U36" i="3"/>
  <c r="V36" i="3"/>
  <c r="W36" i="3"/>
  <c r="X36" i="3"/>
  <c r="Y36" i="3"/>
  <c r="Z36" i="3"/>
  <c r="Q37" i="3"/>
  <c r="R37" i="3"/>
  <c r="S37" i="3"/>
  <c r="T37" i="3"/>
  <c r="U37" i="3"/>
  <c r="V37" i="3"/>
  <c r="W37" i="3"/>
  <c r="X37" i="3"/>
  <c r="Y37" i="3"/>
  <c r="Z37" i="3"/>
  <c r="Q38" i="3"/>
  <c r="R38" i="3"/>
  <c r="S38" i="3"/>
  <c r="T38" i="3"/>
  <c r="U38" i="3"/>
  <c r="V38" i="3"/>
  <c r="W38" i="3"/>
  <c r="X38" i="3"/>
  <c r="Y38" i="3"/>
  <c r="Z38" i="3"/>
  <c r="Q39" i="3"/>
  <c r="R39" i="3"/>
  <c r="S39" i="3"/>
  <c r="T39" i="3"/>
  <c r="U39" i="3"/>
  <c r="V39" i="3"/>
  <c r="W39" i="3"/>
  <c r="X39" i="3"/>
  <c r="Y39" i="3"/>
  <c r="Z39" i="3"/>
  <c r="Q40" i="3"/>
  <c r="R40" i="3"/>
  <c r="S40" i="3"/>
  <c r="T40" i="3"/>
  <c r="U40" i="3"/>
  <c r="V40" i="3"/>
  <c r="W40" i="3"/>
  <c r="X40" i="3"/>
  <c r="Y40" i="3"/>
  <c r="Z40" i="3"/>
  <c r="Q41" i="3"/>
  <c r="R41" i="3"/>
  <c r="S41" i="3"/>
  <c r="T41" i="3"/>
  <c r="U41" i="3"/>
  <c r="V41" i="3"/>
  <c r="W41" i="3"/>
  <c r="X41" i="3"/>
  <c r="Y41" i="3"/>
  <c r="Z41" i="3"/>
  <c r="Q42" i="3"/>
  <c r="R42" i="3"/>
  <c r="S42" i="3"/>
  <c r="T42" i="3"/>
  <c r="U42" i="3"/>
  <c r="V42" i="3"/>
  <c r="W42" i="3"/>
  <c r="X42" i="3"/>
  <c r="Y42" i="3"/>
  <c r="Z42" i="3"/>
  <c r="Q43" i="3"/>
  <c r="R43" i="3"/>
  <c r="S43" i="3"/>
  <c r="T43" i="3"/>
  <c r="U43" i="3"/>
  <c r="V43" i="3"/>
  <c r="W43" i="3"/>
  <c r="X43" i="3"/>
  <c r="Y43" i="3"/>
  <c r="Z43" i="3"/>
  <c r="Q44" i="3"/>
  <c r="R44" i="3"/>
  <c r="S44" i="3"/>
  <c r="T44" i="3"/>
  <c r="U44" i="3"/>
  <c r="V44" i="3"/>
  <c r="W44" i="3"/>
  <c r="X44" i="3"/>
  <c r="Y44" i="3"/>
  <c r="Z44" i="3"/>
  <c r="Q45" i="3"/>
  <c r="R45" i="3"/>
  <c r="S45" i="3"/>
  <c r="T45" i="3"/>
  <c r="U45" i="3"/>
  <c r="V45" i="3"/>
  <c r="W45" i="3"/>
  <c r="X45" i="3"/>
  <c r="Y45" i="3"/>
  <c r="Z45" i="3"/>
  <c r="Q46" i="3"/>
  <c r="R46" i="3"/>
  <c r="S46" i="3"/>
  <c r="T46" i="3"/>
  <c r="U46" i="3"/>
  <c r="V46" i="3"/>
  <c r="W46" i="3"/>
  <c r="X46" i="3"/>
  <c r="Y46" i="3"/>
  <c r="Z46" i="3"/>
  <c r="Q47" i="3"/>
  <c r="R47" i="3"/>
  <c r="S47" i="3"/>
  <c r="T47" i="3"/>
  <c r="U47" i="3"/>
  <c r="V47" i="3"/>
  <c r="W47" i="3"/>
  <c r="X47" i="3"/>
  <c r="Y47" i="3"/>
  <c r="Z47" i="3"/>
  <c r="Q48" i="3"/>
  <c r="R48" i="3"/>
  <c r="S48" i="3"/>
  <c r="T48" i="3"/>
  <c r="U48" i="3"/>
  <c r="V48" i="3"/>
  <c r="W48" i="3"/>
  <c r="X48" i="3"/>
  <c r="Y48" i="3"/>
  <c r="Z48" i="3"/>
  <c r="Q49" i="3"/>
  <c r="R49" i="3"/>
  <c r="S49" i="3"/>
  <c r="T49" i="3"/>
  <c r="U49" i="3"/>
  <c r="V49" i="3"/>
  <c r="W49" i="3"/>
  <c r="X49" i="3"/>
  <c r="Y49" i="3"/>
  <c r="Z49" i="3"/>
  <c r="Q50" i="3"/>
  <c r="R50" i="3"/>
  <c r="S50" i="3"/>
  <c r="T50" i="3"/>
  <c r="U50" i="3"/>
  <c r="V50" i="3"/>
  <c r="W50" i="3"/>
  <c r="X50" i="3"/>
  <c r="Y50" i="3"/>
  <c r="Z50" i="3"/>
  <c r="Q51" i="3"/>
  <c r="R51" i="3"/>
  <c r="S51" i="3"/>
  <c r="T51" i="3"/>
  <c r="U51" i="3"/>
  <c r="V51" i="3"/>
  <c r="W51" i="3"/>
  <c r="X51" i="3"/>
  <c r="Y51" i="3"/>
  <c r="Z51" i="3"/>
  <c r="Q52" i="3"/>
  <c r="R52" i="3"/>
  <c r="S52" i="3"/>
  <c r="T52" i="3"/>
  <c r="U52" i="3"/>
  <c r="V52" i="3"/>
  <c r="W52" i="3"/>
  <c r="X52" i="3"/>
  <c r="Y52" i="3"/>
  <c r="Z52" i="3"/>
  <c r="Q53" i="3"/>
  <c r="R53" i="3"/>
  <c r="S53" i="3"/>
  <c r="T53" i="3"/>
  <c r="U53" i="3"/>
  <c r="V53" i="3"/>
  <c r="W53" i="3"/>
  <c r="X53" i="3"/>
  <c r="Y53" i="3"/>
  <c r="Z53" i="3"/>
  <c r="Q54" i="3"/>
  <c r="R54" i="3"/>
  <c r="S54" i="3"/>
  <c r="T54" i="3"/>
  <c r="U54" i="3"/>
  <c r="V54" i="3"/>
  <c r="W54" i="3"/>
  <c r="X54" i="3"/>
  <c r="Y54" i="3"/>
  <c r="Z54" i="3"/>
  <c r="Q55" i="3"/>
  <c r="R55" i="3"/>
  <c r="S55" i="3"/>
  <c r="T55" i="3"/>
  <c r="U55" i="3"/>
  <c r="V55" i="3"/>
  <c r="W55" i="3"/>
  <c r="X55" i="3"/>
  <c r="Y55" i="3"/>
  <c r="Z55" i="3"/>
  <c r="Q56" i="3"/>
  <c r="R56" i="3"/>
  <c r="S56" i="3"/>
  <c r="T56" i="3"/>
  <c r="U56" i="3"/>
  <c r="V56" i="3"/>
  <c r="W56" i="3"/>
  <c r="X56" i="3"/>
  <c r="Y56" i="3"/>
  <c r="Z56" i="3"/>
  <c r="Q57" i="3"/>
  <c r="R57" i="3"/>
  <c r="S57" i="3"/>
  <c r="T57" i="3"/>
  <c r="U57" i="3"/>
  <c r="V57" i="3"/>
  <c r="W57" i="3"/>
  <c r="X57" i="3"/>
  <c r="Y57" i="3"/>
  <c r="Z57" i="3"/>
  <c r="Q58" i="3"/>
  <c r="R58" i="3"/>
  <c r="S58" i="3"/>
  <c r="T58" i="3"/>
  <c r="U58" i="3"/>
  <c r="V58" i="3"/>
  <c r="W58" i="3"/>
  <c r="X58" i="3"/>
  <c r="Y58" i="3"/>
  <c r="Z58" i="3"/>
  <c r="Q59" i="3"/>
  <c r="R59" i="3"/>
  <c r="S59" i="3"/>
  <c r="T59" i="3"/>
  <c r="U59" i="3"/>
  <c r="V59" i="3"/>
  <c r="W59" i="3"/>
  <c r="X59" i="3"/>
  <c r="Y59" i="3"/>
  <c r="Z59" i="3"/>
  <c r="Q60" i="3"/>
  <c r="R60" i="3"/>
  <c r="S60" i="3"/>
  <c r="T60" i="3"/>
  <c r="U60" i="3"/>
  <c r="V60" i="3"/>
  <c r="W60" i="3"/>
  <c r="X60" i="3"/>
  <c r="Y60" i="3"/>
  <c r="Z60" i="3"/>
  <c r="Q61" i="3"/>
  <c r="R61" i="3"/>
  <c r="S61" i="3"/>
  <c r="T61" i="3"/>
  <c r="U61" i="3"/>
  <c r="V61" i="3"/>
  <c r="W61" i="3"/>
  <c r="X61" i="3"/>
  <c r="Y61" i="3"/>
  <c r="Z61" i="3"/>
  <c r="Q62" i="3"/>
  <c r="R62" i="3"/>
  <c r="S62" i="3"/>
  <c r="T62" i="3"/>
  <c r="U62" i="3"/>
  <c r="V62" i="3"/>
  <c r="W62" i="3"/>
  <c r="X62" i="3"/>
  <c r="Y62" i="3"/>
  <c r="Z62" i="3"/>
  <c r="Q63" i="3"/>
  <c r="R63" i="3"/>
  <c r="S63" i="3"/>
  <c r="T63" i="3"/>
  <c r="U63" i="3"/>
  <c r="V63" i="3"/>
  <c r="W63" i="3"/>
  <c r="X63" i="3"/>
  <c r="Y63" i="3"/>
  <c r="Z63" i="3"/>
  <c r="Q64" i="3"/>
  <c r="R64" i="3"/>
  <c r="S64" i="3"/>
  <c r="T64" i="3"/>
  <c r="U64" i="3"/>
  <c r="V64" i="3"/>
  <c r="W64" i="3"/>
  <c r="X64" i="3"/>
  <c r="Y64" i="3"/>
  <c r="Z64" i="3"/>
  <c r="Q65" i="3"/>
  <c r="R65" i="3"/>
  <c r="S65" i="3"/>
  <c r="T65" i="3"/>
  <c r="U65" i="3"/>
  <c r="V65" i="3"/>
  <c r="W65" i="3"/>
  <c r="X65" i="3"/>
  <c r="Y65" i="3"/>
  <c r="Z65" i="3"/>
  <c r="Q66" i="3"/>
  <c r="R66" i="3"/>
  <c r="S66" i="3"/>
  <c r="T66" i="3"/>
  <c r="U66" i="3"/>
  <c r="V66" i="3"/>
  <c r="W66" i="3"/>
  <c r="X66" i="3"/>
  <c r="Y66" i="3"/>
  <c r="Z66" i="3"/>
  <c r="Q67" i="3"/>
  <c r="R67" i="3"/>
  <c r="S67" i="3"/>
  <c r="T67" i="3"/>
  <c r="U67" i="3"/>
  <c r="V67" i="3"/>
  <c r="W67" i="3"/>
  <c r="X67" i="3"/>
  <c r="Y67" i="3"/>
  <c r="Z67" i="3"/>
  <c r="Q68" i="3"/>
  <c r="R68" i="3"/>
  <c r="S68" i="3"/>
  <c r="T68" i="3"/>
  <c r="U68" i="3"/>
  <c r="V68" i="3"/>
  <c r="W68" i="3"/>
  <c r="X68" i="3"/>
  <c r="Y68" i="3"/>
  <c r="Z68" i="3"/>
  <c r="Q69" i="3"/>
  <c r="R69" i="3"/>
  <c r="S69" i="3"/>
  <c r="T69" i="3"/>
  <c r="U69" i="3"/>
  <c r="V69" i="3"/>
  <c r="W69" i="3"/>
  <c r="X69" i="3"/>
  <c r="Y69" i="3"/>
  <c r="Z69" i="3"/>
  <c r="Q70" i="3"/>
  <c r="R70" i="3"/>
  <c r="S70" i="3"/>
  <c r="T70" i="3"/>
  <c r="U70" i="3"/>
  <c r="V70" i="3"/>
  <c r="W70" i="3"/>
  <c r="X70" i="3"/>
  <c r="Y70" i="3"/>
  <c r="Z70" i="3"/>
  <c r="Q71" i="3"/>
  <c r="R71" i="3"/>
  <c r="S71" i="3"/>
  <c r="T71" i="3"/>
  <c r="U71" i="3"/>
  <c r="V71" i="3"/>
  <c r="W71" i="3"/>
  <c r="X71" i="3"/>
  <c r="Y71" i="3"/>
  <c r="Z71" i="3"/>
  <c r="Q72" i="3"/>
  <c r="R72" i="3"/>
  <c r="S72" i="3"/>
  <c r="T72" i="3"/>
  <c r="U72" i="3"/>
  <c r="V72" i="3"/>
  <c r="W72" i="3"/>
  <c r="X72" i="3"/>
  <c r="Y72" i="3"/>
  <c r="Z72" i="3"/>
  <c r="Q73" i="3"/>
  <c r="R73" i="3"/>
  <c r="S73" i="3"/>
  <c r="T73" i="3"/>
  <c r="U73" i="3"/>
  <c r="V73" i="3"/>
  <c r="W73" i="3"/>
  <c r="X73" i="3"/>
  <c r="Y73" i="3"/>
  <c r="Z73" i="3"/>
  <c r="Q74" i="3"/>
  <c r="R74" i="3"/>
  <c r="S74" i="3"/>
  <c r="T74" i="3"/>
  <c r="U74" i="3"/>
  <c r="V74" i="3"/>
  <c r="W74" i="3"/>
  <c r="X74" i="3"/>
  <c r="Y74" i="3"/>
  <c r="Z74" i="3"/>
  <c r="Q75" i="3"/>
  <c r="R75" i="3"/>
  <c r="S75" i="3"/>
  <c r="T75" i="3"/>
  <c r="U75" i="3"/>
  <c r="V75" i="3"/>
  <c r="W75" i="3"/>
  <c r="X75" i="3"/>
  <c r="Y75" i="3"/>
  <c r="Z75" i="3"/>
  <c r="Q76" i="3"/>
  <c r="R76" i="3"/>
  <c r="S76" i="3"/>
  <c r="T76" i="3"/>
  <c r="U76" i="3"/>
  <c r="V76" i="3"/>
  <c r="W76" i="3"/>
  <c r="X76" i="3"/>
  <c r="Y76" i="3"/>
  <c r="Z76" i="3"/>
  <c r="Z2" i="3"/>
  <c r="Y2" i="3"/>
  <c r="X2" i="3"/>
  <c r="W2" i="3"/>
  <c r="V2" i="3"/>
  <c r="U2" i="3"/>
  <c r="T2" i="3"/>
  <c r="S2" i="3"/>
  <c r="R2" i="3"/>
  <c r="Q2" i="3"/>
  <c r="P85" i="3" s="1"/>
  <c r="Y86" i="3" l="1"/>
  <c r="S85" i="3"/>
  <c r="V85" i="3"/>
  <c r="Y85" i="3" s="1"/>
  <c r="M85" i="3"/>
  <c r="B26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F12" i="3" l="1"/>
  <c r="G12" i="3"/>
  <c r="H12" i="3"/>
  <c r="I12" i="3"/>
  <c r="J12" i="3"/>
  <c r="F6" i="3"/>
  <c r="G6" i="3"/>
  <c r="H6" i="3"/>
  <c r="I6" i="3"/>
  <c r="J6" i="3"/>
  <c r="F5" i="3"/>
  <c r="G5" i="3"/>
  <c r="H5" i="3"/>
  <c r="I5" i="3"/>
  <c r="J5" i="3"/>
  <c r="F13" i="3"/>
  <c r="G13" i="3"/>
  <c r="H13" i="3"/>
  <c r="I13" i="3"/>
  <c r="J13" i="3"/>
  <c r="F14" i="3"/>
  <c r="G14" i="3"/>
  <c r="H14" i="3"/>
  <c r="I14" i="3"/>
  <c r="J14" i="3"/>
  <c r="F7" i="3"/>
  <c r="G7" i="3"/>
  <c r="H7" i="3"/>
  <c r="I7" i="3"/>
  <c r="J7" i="3"/>
  <c r="F8" i="3"/>
  <c r="G8" i="3"/>
  <c r="H8" i="3"/>
  <c r="I8" i="3"/>
  <c r="J8" i="3"/>
  <c r="F3" i="3"/>
  <c r="G3" i="3"/>
  <c r="H3" i="3"/>
  <c r="I3" i="3"/>
  <c r="J3" i="3"/>
  <c r="F9" i="3"/>
  <c r="G9" i="3"/>
  <c r="H9" i="3"/>
  <c r="I9" i="3"/>
  <c r="J9" i="3"/>
  <c r="F10" i="3"/>
  <c r="G10" i="3"/>
  <c r="H10" i="3"/>
  <c r="I10" i="3"/>
  <c r="J10" i="3"/>
  <c r="F11" i="3"/>
  <c r="G11" i="3"/>
  <c r="H11" i="3"/>
  <c r="I11" i="3"/>
  <c r="J11" i="3"/>
  <c r="F4" i="3"/>
  <c r="G4" i="3"/>
  <c r="H4" i="3"/>
  <c r="I4" i="3"/>
  <c r="J4" i="3"/>
  <c r="F15" i="3"/>
  <c r="G15" i="3"/>
  <c r="H15" i="3"/>
  <c r="I15" i="3"/>
  <c r="J15" i="3"/>
  <c r="F16" i="3"/>
  <c r="G16" i="3"/>
  <c r="H16" i="3"/>
  <c r="I16" i="3"/>
  <c r="J16" i="3"/>
  <c r="F17" i="3"/>
  <c r="G17" i="3"/>
  <c r="H17" i="3"/>
  <c r="I17" i="3"/>
  <c r="J17" i="3"/>
  <c r="F18" i="3"/>
  <c r="G18" i="3"/>
  <c r="H18" i="3"/>
  <c r="I18" i="3"/>
  <c r="J18" i="3"/>
  <c r="F19" i="3"/>
  <c r="G19" i="3"/>
  <c r="H19" i="3"/>
  <c r="I19" i="3"/>
  <c r="J19" i="3"/>
  <c r="F20" i="3"/>
  <c r="G20" i="3"/>
  <c r="H20" i="3"/>
  <c r="I20" i="3"/>
  <c r="J20" i="3"/>
  <c r="F21" i="3"/>
  <c r="G21" i="3"/>
  <c r="H21" i="3"/>
  <c r="I21" i="3"/>
  <c r="J21" i="3"/>
  <c r="F22" i="3"/>
  <c r="G22" i="3"/>
  <c r="H22" i="3"/>
  <c r="I22" i="3"/>
  <c r="J22" i="3"/>
  <c r="F23" i="3"/>
  <c r="G23" i="3"/>
  <c r="H23" i="3"/>
  <c r="I23" i="3"/>
  <c r="J23" i="3"/>
  <c r="F24" i="3"/>
  <c r="G24" i="3"/>
  <c r="H24" i="3"/>
  <c r="I24" i="3"/>
  <c r="J24" i="3"/>
  <c r="F25" i="3"/>
  <c r="G25" i="3"/>
  <c r="H25" i="3"/>
  <c r="I25" i="3"/>
  <c r="J25" i="3"/>
  <c r="F26" i="3"/>
  <c r="G26" i="3"/>
  <c r="H26" i="3"/>
  <c r="I26" i="3"/>
  <c r="J26" i="3"/>
  <c r="F27" i="3"/>
  <c r="G27" i="3"/>
  <c r="H27" i="3"/>
  <c r="I27" i="3"/>
  <c r="J27" i="3"/>
  <c r="F28" i="3"/>
  <c r="G28" i="3"/>
  <c r="H28" i="3"/>
  <c r="I28" i="3"/>
  <c r="J28" i="3"/>
  <c r="F29" i="3"/>
  <c r="G29" i="3"/>
  <c r="H29" i="3"/>
  <c r="I29" i="3"/>
  <c r="J29" i="3"/>
  <c r="F30" i="3"/>
  <c r="G30" i="3"/>
  <c r="H30" i="3"/>
  <c r="I30" i="3"/>
  <c r="J30" i="3"/>
  <c r="F31" i="3"/>
  <c r="G31" i="3"/>
  <c r="H31" i="3"/>
  <c r="I31" i="3"/>
  <c r="J31" i="3"/>
  <c r="F32" i="3"/>
  <c r="G32" i="3"/>
  <c r="H32" i="3"/>
  <c r="I32" i="3"/>
  <c r="J32" i="3"/>
  <c r="F33" i="3"/>
  <c r="G33" i="3"/>
  <c r="H33" i="3"/>
  <c r="I33" i="3"/>
  <c r="J33" i="3"/>
  <c r="F34" i="3"/>
  <c r="G34" i="3"/>
  <c r="H34" i="3"/>
  <c r="I34" i="3"/>
  <c r="J34" i="3"/>
  <c r="F35" i="3"/>
  <c r="G35" i="3"/>
  <c r="H35" i="3"/>
  <c r="I35" i="3"/>
  <c r="J35" i="3"/>
  <c r="F36" i="3"/>
  <c r="G36" i="3"/>
  <c r="H36" i="3"/>
  <c r="I36" i="3"/>
  <c r="J36" i="3"/>
  <c r="F37" i="3"/>
  <c r="G37" i="3"/>
  <c r="H37" i="3"/>
  <c r="I37" i="3"/>
  <c r="J37" i="3"/>
  <c r="F38" i="3"/>
  <c r="G38" i="3"/>
  <c r="H38" i="3"/>
  <c r="I38" i="3"/>
  <c r="J38" i="3"/>
  <c r="F39" i="3"/>
  <c r="G39" i="3"/>
  <c r="H39" i="3"/>
  <c r="I39" i="3"/>
  <c r="J39" i="3"/>
  <c r="F40" i="3"/>
  <c r="G40" i="3"/>
  <c r="H40" i="3"/>
  <c r="I40" i="3"/>
  <c r="J40" i="3"/>
  <c r="F41" i="3"/>
  <c r="G41" i="3"/>
  <c r="H41" i="3"/>
  <c r="I41" i="3"/>
  <c r="J41" i="3"/>
  <c r="F42" i="3"/>
  <c r="G42" i="3"/>
  <c r="H42" i="3"/>
  <c r="I42" i="3"/>
  <c r="J42" i="3"/>
  <c r="F43" i="3"/>
  <c r="G43" i="3"/>
  <c r="H43" i="3"/>
  <c r="I43" i="3"/>
  <c r="J43" i="3"/>
  <c r="F44" i="3"/>
  <c r="G44" i="3"/>
  <c r="H44" i="3"/>
  <c r="I44" i="3"/>
  <c r="J44" i="3"/>
  <c r="F45" i="3"/>
  <c r="G45" i="3"/>
  <c r="H45" i="3"/>
  <c r="I45" i="3"/>
  <c r="J45" i="3"/>
  <c r="F46" i="3"/>
  <c r="G46" i="3"/>
  <c r="H46" i="3"/>
  <c r="I46" i="3"/>
  <c r="J46" i="3"/>
  <c r="F47" i="3"/>
  <c r="G47" i="3"/>
  <c r="H47" i="3"/>
  <c r="I47" i="3"/>
  <c r="J47" i="3"/>
  <c r="F48" i="3"/>
  <c r="G48" i="3"/>
  <c r="H48" i="3"/>
  <c r="I48" i="3"/>
  <c r="J48" i="3"/>
  <c r="F49" i="3"/>
  <c r="G49" i="3"/>
  <c r="H49" i="3"/>
  <c r="I49" i="3"/>
  <c r="J49" i="3"/>
  <c r="F50" i="3"/>
  <c r="G50" i="3"/>
  <c r="H50" i="3"/>
  <c r="I50" i="3"/>
  <c r="J50" i="3"/>
  <c r="F51" i="3"/>
  <c r="G51" i="3"/>
  <c r="H51" i="3"/>
  <c r="I51" i="3"/>
  <c r="J51" i="3"/>
  <c r="F52" i="3"/>
  <c r="G52" i="3"/>
  <c r="H52" i="3"/>
  <c r="I52" i="3"/>
  <c r="J52" i="3"/>
  <c r="F53" i="3"/>
  <c r="G53" i="3"/>
  <c r="H53" i="3"/>
  <c r="I53" i="3"/>
  <c r="J53" i="3"/>
  <c r="F54" i="3"/>
  <c r="G54" i="3"/>
  <c r="H54" i="3"/>
  <c r="I54" i="3"/>
  <c r="J54" i="3"/>
  <c r="F55" i="3"/>
  <c r="G55" i="3"/>
  <c r="H55" i="3"/>
  <c r="I55" i="3"/>
  <c r="J55" i="3"/>
  <c r="F56" i="3"/>
  <c r="G56" i="3"/>
  <c r="H56" i="3"/>
  <c r="I56" i="3"/>
  <c r="J56" i="3"/>
  <c r="F57" i="3"/>
  <c r="G57" i="3"/>
  <c r="H57" i="3"/>
  <c r="I57" i="3"/>
  <c r="J57" i="3"/>
  <c r="F58" i="3"/>
  <c r="G58" i="3"/>
  <c r="H58" i="3"/>
  <c r="I58" i="3"/>
  <c r="J58" i="3"/>
  <c r="F59" i="3"/>
  <c r="G59" i="3"/>
  <c r="H59" i="3"/>
  <c r="I59" i="3"/>
  <c r="J59" i="3"/>
  <c r="F60" i="3"/>
  <c r="G60" i="3"/>
  <c r="H60" i="3"/>
  <c r="I60" i="3"/>
  <c r="J60" i="3"/>
  <c r="F61" i="3"/>
  <c r="G61" i="3"/>
  <c r="H61" i="3"/>
  <c r="I61" i="3"/>
  <c r="J61" i="3"/>
  <c r="F62" i="3"/>
  <c r="G62" i="3"/>
  <c r="H62" i="3"/>
  <c r="I62" i="3"/>
  <c r="J62" i="3"/>
  <c r="F63" i="3"/>
  <c r="G63" i="3"/>
  <c r="H63" i="3"/>
  <c r="I63" i="3"/>
  <c r="J63" i="3"/>
  <c r="F64" i="3"/>
  <c r="G64" i="3"/>
  <c r="H64" i="3"/>
  <c r="I64" i="3"/>
  <c r="J64" i="3"/>
  <c r="F65" i="3"/>
  <c r="G65" i="3"/>
  <c r="H65" i="3"/>
  <c r="I65" i="3"/>
  <c r="J65" i="3"/>
  <c r="F66" i="3"/>
  <c r="G66" i="3"/>
  <c r="H66" i="3"/>
  <c r="I66" i="3"/>
  <c r="J66" i="3"/>
  <c r="F67" i="3"/>
  <c r="G67" i="3"/>
  <c r="H67" i="3"/>
  <c r="I67" i="3"/>
  <c r="J67" i="3"/>
  <c r="F68" i="3"/>
  <c r="G68" i="3"/>
  <c r="H68" i="3"/>
  <c r="I68" i="3"/>
  <c r="J68" i="3"/>
  <c r="F69" i="3"/>
  <c r="G69" i="3"/>
  <c r="H69" i="3"/>
  <c r="I69" i="3"/>
  <c r="J69" i="3"/>
  <c r="F70" i="3"/>
  <c r="G70" i="3"/>
  <c r="H70" i="3"/>
  <c r="I70" i="3"/>
  <c r="J70" i="3"/>
  <c r="F71" i="3"/>
  <c r="G71" i="3"/>
  <c r="H71" i="3"/>
  <c r="I71" i="3"/>
  <c r="J71" i="3"/>
  <c r="F72" i="3"/>
  <c r="G72" i="3"/>
  <c r="H72" i="3"/>
  <c r="I72" i="3"/>
  <c r="J72" i="3"/>
  <c r="F73" i="3"/>
  <c r="G73" i="3"/>
  <c r="H73" i="3"/>
  <c r="I73" i="3"/>
  <c r="J73" i="3"/>
  <c r="F74" i="3"/>
  <c r="G74" i="3"/>
  <c r="H74" i="3"/>
  <c r="I74" i="3"/>
  <c r="J74" i="3"/>
  <c r="F75" i="3"/>
  <c r="G75" i="3"/>
  <c r="H75" i="3"/>
  <c r="I75" i="3"/>
  <c r="J75" i="3"/>
  <c r="F76" i="3"/>
  <c r="G76" i="3"/>
  <c r="H76" i="3"/>
  <c r="I76" i="3"/>
  <c r="J76" i="3"/>
  <c r="J2" i="3"/>
  <c r="I2" i="3"/>
  <c r="I77" i="3" s="1"/>
  <c r="H2" i="3"/>
  <c r="G2" i="3"/>
  <c r="F2" i="3"/>
  <c r="G77" i="3" l="1"/>
  <c r="AA4" i="3"/>
  <c r="AA8" i="3"/>
  <c r="H77" i="3"/>
  <c r="AA7" i="3"/>
  <c r="AA9" i="3"/>
  <c r="AA5" i="3"/>
  <c r="F77" i="3"/>
  <c r="AA2" i="3"/>
  <c r="J77" i="3"/>
  <c r="AA3" i="3"/>
  <c r="AA6" i="3"/>
  <c r="AA76" i="3"/>
  <c r="AA75" i="3"/>
  <c r="AA74" i="3"/>
  <c r="AA73" i="3"/>
  <c r="AA72" i="3"/>
  <c r="AA71" i="3"/>
  <c r="AA70" i="3"/>
  <c r="AA69" i="3"/>
  <c r="AA68" i="3"/>
  <c r="AA67" i="3"/>
  <c r="AA66" i="3"/>
  <c r="AA65" i="3"/>
  <c r="AA64" i="3"/>
  <c r="AA63" i="3"/>
  <c r="AA62" i="3"/>
  <c r="AA61" i="3"/>
  <c r="AA60" i="3"/>
  <c r="AA59" i="3"/>
  <c r="AA58" i="3"/>
  <c r="AA57" i="3"/>
  <c r="AA56" i="3"/>
  <c r="AA55" i="3"/>
  <c r="AA54" i="3"/>
  <c r="AA53" i="3"/>
  <c r="AA52" i="3"/>
  <c r="AA11" i="3"/>
  <c r="AA10" i="3"/>
  <c r="AA14" i="3"/>
  <c r="AA13" i="3"/>
  <c r="AA51" i="3"/>
  <c r="AA50" i="3"/>
  <c r="AA49" i="3"/>
  <c r="AA48" i="3"/>
  <c r="AA47" i="3"/>
  <c r="AA46" i="3"/>
  <c r="AA45" i="3"/>
  <c r="AA44" i="3"/>
  <c r="AA43" i="3"/>
  <c r="AA42" i="3"/>
  <c r="AA41" i="3"/>
  <c r="AA40" i="3"/>
  <c r="AA39" i="3"/>
  <c r="AA38" i="3"/>
  <c r="AA37" i="3"/>
  <c r="AA36" i="3"/>
  <c r="AA35" i="3"/>
  <c r="AA34" i="3"/>
  <c r="AA33" i="3"/>
  <c r="AA32" i="3"/>
  <c r="AA31" i="3"/>
  <c r="AA30" i="3"/>
  <c r="AA29" i="3"/>
  <c r="AA28" i="3"/>
  <c r="AA27" i="3"/>
  <c r="AA26" i="3"/>
  <c r="AA25" i="3"/>
  <c r="AA24" i="3"/>
  <c r="AA23" i="3"/>
  <c r="AA22" i="3"/>
  <c r="AA21" i="3"/>
  <c r="AA20" i="3"/>
  <c r="AA19" i="3"/>
  <c r="AA18" i="3"/>
  <c r="AA17" i="3"/>
  <c r="AA16" i="3"/>
  <c r="AA15" i="3"/>
  <c r="AA12" i="3"/>
</calcChain>
</file>

<file path=xl/sharedStrings.xml><?xml version="1.0" encoding="utf-8"?>
<sst xmlns="http://schemas.openxmlformats.org/spreadsheetml/2006/main" count="194" uniqueCount="135">
  <si>
    <t>N° du menu</t>
  </si>
  <si>
    <t>Formation commune et/ou optionnelle obligatoire</t>
  </si>
  <si>
    <t>Religion (2h)</t>
  </si>
  <si>
    <t>Français (4h)</t>
  </si>
  <si>
    <t>Géo.(2h)</t>
  </si>
  <si>
    <t>Histoire (2h)</t>
  </si>
  <si>
    <t>Ed. phys.(2h)</t>
  </si>
  <si>
    <t xml:space="preserve">Langue 1  </t>
  </si>
  <si>
    <t xml:space="preserve">Langue 2    </t>
  </si>
  <si>
    <t>AC Français</t>
  </si>
  <si>
    <t>Math.</t>
  </si>
  <si>
    <t>Sciences</t>
  </si>
  <si>
    <t>Latin</t>
  </si>
  <si>
    <t>Economie</t>
  </si>
  <si>
    <t>Allemand</t>
  </si>
  <si>
    <t>AC Sciences</t>
  </si>
  <si>
    <t>Sc. Soc.</t>
  </si>
  <si>
    <t>Art d’ex.</t>
  </si>
  <si>
    <t>Bio app</t>
  </si>
  <si>
    <t>Labo bio</t>
  </si>
  <si>
    <t>TOTAL</t>
  </si>
  <si>
    <t>CHOIX</t>
  </si>
  <si>
    <t>Rentrer 0, 2 ou 4</t>
  </si>
  <si>
    <t>Rentrer 0 ou 1</t>
  </si>
  <si>
    <t>Rentrer 2 ou 4</t>
  </si>
  <si>
    <t>Noms</t>
  </si>
  <si>
    <t>Menus</t>
  </si>
  <si>
    <t>Al-Bayati Zahraa</t>
  </si>
  <si>
    <t>Antoine Hubert</t>
  </si>
  <si>
    <t>Arnould Charlotte</t>
  </si>
  <si>
    <t>Arnould Clémence</t>
  </si>
  <si>
    <t>Bai Charlotte</t>
  </si>
  <si>
    <t>Bay Laurie</t>
  </si>
  <si>
    <t>Beghin Florette</t>
  </si>
  <si>
    <t>Bindels Marion</t>
  </si>
  <si>
    <t>Binet Romain</t>
  </si>
  <si>
    <t>Borlon Manon</t>
  </si>
  <si>
    <t>Boulard Valentine</t>
  </si>
  <si>
    <t>Bourguignon Juliette</t>
  </si>
  <si>
    <t>Breithof Victor</t>
  </si>
  <si>
    <t>Brisy Camie</t>
  </si>
  <si>
    <t>Brulet Martin</t>
  </si>
  <si>
    <t>Bukanga Noé</t>
  </si>
  <si>
    <t>Chisogne Martin</t>
  </si>
  <si>
    <t>Colson Edwige</t>
  </si>
  <si>
    <t>Cravatte Thomas</t>
  </si>
  <si>
    <t>Dacier Estelle</t>
  </si>
  <si>
    <t>Davreux Justin</t>
  </si>
  <si>
    <t>Debauche Adelaïde</t>
  </si>
  <si>
    <t>Degros Pierre-Frédéric</t>
  </si>
  <si>
    <t>Demblon Michelle</t>
  </si>
  <si>
    <t>Denis Agathe</t>
  </si>
  <si>
    <t>Denis Laurane</t>
  </si>
  <si>
    <t>Detaille Laura</t>
  </si>
  <si>
    <t>Donmez Sahra</t>
  </si>
  <si>
    <t>Dourte Charline</t>
  </si>
  <si>
    <t>Dupont Gauthier</t>
  </si>
  <si>
    <t>Elias Timandra</t>
  </si>
  <si>
    <t>Evrard Amauri</t>
  </si>
  <si>
    <t>Freson Victoria</t>
  </si>
  <si>
    <t>Gebka Alesija</t>
  </si>
  <si>
    <t>Gerard Marion</t>
  </si>
  <si>
    <t>Gillet Bastien</t>
  </si>
  <si>
    <t>Goka Charlotte</t>
  </si>
  <si>
    <t>Grandry Sashka</t>
  </si>
  <si>
    <t>Hardy Luc</t>
  </si>
  <si>
    <t>Havelange Alix</t>
  </si>
  <si>
    <t>Henneaux Victoria</t>
  </si>
  <si>
    <t>Hennuy Aurélie</t>
  </si>
  <si>
    <t>Hennuy Clémence</t>
  </si>
  <si>
    <t>Henoumont Léonie</t>
  </si>
  <si>
    <t>Hubermont Charlotte</t>
  </si>
  <si>
    <t>Iacopetta Charlotte</t>
  </si>
  <si>
    <t>Jacques Marie</t>
  </si>
  <si>
    <t>Jacquet Valentyne</t>
  </si>
  <si>
    <t>Javaux Augustin</t>
  </si>
  <si>
    <t>Kivunghe Kinda Mutamba Célya</t>
  </si>
  <si>
    <t>Krasniqi Sulyman</t>
  </si>
  <si>
    <t>Lamoline Hubert</t>
  </si>
  <si>
    <t>Legrand Charline</t>
  </si>
  <si>
    <t>Lemaire Lorine</t>
  </si>
  <si>
    <t>Levis Charlotte</t>
  </si>
  <si>
    <t>Lorant Marie</t>
  </si>
  <si>
    <t>Louvigny Jade</t>
  </si>
  <si>
    <t>Martin-Etienne Florian</t>
  </si>
  <si>
    <t>Mathay Alexandre</t>
  </si>
  <si>
    <t>Moreno Maud</t>
  </si>
  <si>
    <t>Panier Shanel</t>
  </si>
  <si>
    <t>Pirenne Louise</t>
  </si>
  <si>
    <t>Piron Guillaume</t>
  </si>
  <si>
    <t>Rochet Lea</t>
  </si>
  <si>
    <t>Schmit Gaëlle</t>
  </si>
  <si>
    <t>Slachmuylders Clara</t>
  </si>
  <si>
    <t>Suetens Lucas</t>
  </si>
  <si>
    <t>Taton Sylvain</t>
  </si>
  <si>
    <t>Ulweling Margaux</t>
  </si>
  <si>
    <t>Vandeverre Aline</t>
  </si>
  <si>
    <t>Willem Nathanaëlle</t>
  </si>
  <si>
    <t>Wyns Gauthier</t>
  </si>
  <si>
    <t>Hurt Victor</t>
  </si>
  <si>
    <t>Jacoby Mathis</t>
  </si>
  <si>
    <t>VANGEYTE Océane</t>
  </si>
  <si>
    <t>Menu</t>
  </si>
  <si>
    <t>Total</t>
  </si>
  <si>
    <t>erreur dans le menu 1 et 3</t>
  </si>
  <si>
    <t>Garçons</t>
  </si>
  <si>
    <t>Filles</t>
  </si>
  <si>
    <t>3ème degré</t>
  </si>
  <si>
    <t>N1</t>
  </si>
  <si>
    <t>A1</t>
  </si>
  <si>
    <t>N2</t>
  </si>
  <si>
    <t>A2</t>
  </si>
  <si>
    <t>AC</t>
  </si>
  <si>
    <t>Néerl 1</t>
  </si>
  <si>
    <t>Néerl 1
(4h)</t>
  </si>
  <si>
    <t>Anglais 1
(4h)</t>
  </si>
  <si>
    <t>Néerl 2
(4h)</t>
  </si>
  <si>
    <t>Anglais 2
(4h)</t>
  </si>
  <si>
    <t>AC Néerl 1
(2h)</t>
  </si>
  <si>
    <t>AC Neerl 2
(2h)</t>
  </si>
  <si>
    <t>Math 2</t>
  </si>
  <si>
    <t>Math 4</t>
  </si>
  <si>
    <t>Math 6</t>
  </si>
  <si>
    <t>Math 8</t>
  </si>
  <si>
    <t>Sciences 3</t>
  </si>
  <si>
    <t>Sciences 7</t>
  </si>
  <si>
    <t>Math</t>
  </si>
  <si>
    <t>Totaux</t>
  </si>
  <si>
    <t>Anglais 1</t>
  </si>
  <si>
    <t>Néerl 2</t>
  </si>
  <si>
    <t>Anglais 2</t>
  </si>
  <si>
    <t>AC Néerl 1</t>
  </si>
  <si>
    <t>AC Neerl 2</t>
  </si>
  <si>
    <t>4H</t>
  </si>
  <si>
    <t>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</si>
</sst>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365F91"/>
        <bgColor indexed="64"/>
      </patternFill>
    </fill>
    <fill>
      <patternFill patternType="solid">
        <fgColor rgb="FFCCC0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vertical="top" wrapText="1"/>
    </xf>
    <xf numFmtId="0" fontId="0" fillId="4" borderId="2" xfId="0" applyFill="1" applyBorder="1" applyAlignment="1">
      <alignment vertical="center" wrapText="1"/>
    </xf>
    <xf numFmtId="0" fontId="0" fillId="4" borderId="3" xfId="0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5" borderId="6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2" borderId="3" xfId="0" applyFill="1" applyBorder="1" applyAlignment="1">
      <alignment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4" borderId="2" xfId="0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7" xfId="0" applyFill="1" applyBorder="1" applyAlignment="1">
      <alignment vertical="top" wrapText="1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0" fillId="0" borderId="12" xfId="0" applyBorder="1" applyAlignment="1">
      <alignment horizontal="center"/>
    </xf>
    <xf numFmtId="0" fontId="0" fillId="4" borderId="12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 textRotation="90" wrapText="1"/>
    </xf>
    <xf numFmtId="0" fontId="0" fillId="11" borderId="12" xfId="0" applyFill="1" applyBorder="1" applyAlignment="1">
      <alignment horizontal="center"/>
    </xf>
    <xf numFmtId="0" fontId="0" fillId="0" borderId="1" xfId="0" applyBorder="1" applyAlignment="1">
      <alignment vertical="center" textRotation="90" wrapText="1"/>
    </xf>
    <xf numFmtId="0" fontId="0" fillId="4" borderId="4" xfId="0" applyFill="1" applyBorder="1" applyAlignment="1">
      <alignment vertical="center" textRotation="90" wrapText="1"/>
    </xf>
    <xf numFmtId="0" fontId="0" fillId="11" borderId="13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0" fillId="13" borderId="12" xfId="0" applyFill="1" applyBorder="1" applyAlignment="1">
      <alignment horizontal="center"/>
    </xf>
    <xf numFmtId="0" fontId="0" fillId="13" borderId="2" xfId="0" applyFill="1" applyBorder="1" applyAlignment="1">
      <alignment horizontal="center" vertical="center" textRotation="90" wrapText="1"/>
    </xf>
    <xf numFmtId="2" fontId="0" fillId="12" borderId="12" xfId="0" applyNumberFormat="1" applyFill="1" applyBorder="1" applyAlignment="1">
      <alignment horizontal="center" textRotation="90"/>
    </xf>
    <xf numFmtId="0" fontId="0" fillId="13" borderId="0" xfId="0" applyFill="1" applyAlignment="1">
      <alignment horizontal="center"/>
    </xf>
    <xf numFmtId="0" fontId="0" fillId="13" borderId="0" xfId="0" applyFill="1"/>
    <xf numFmtId="2" fontId="0" fillId="12" borderId="0" xfId="0" applyNumberFormat="1" applyFill="1" applyBorder="1" applyAlignment="1">
      <alignment horizontal="center" textRotation="90"/>
    </xf>
    <xf numFmtId="0" fontId="0" fillId="12" borderId="13" xfId="0" applyFill="1" applyBorder="1" applyAlignment="1">
      <alignment horizontal="center"/>
    </xf>
    <xf numFmtId="0" fontId="0" fillId="13" borderId="12" xfId="0" applyFill="1" applyBorder="1" applyAlignment="1">
      <alignment horizontal="center" vertical="center" textRotation="90" wrapText="1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0" fillId="4" borderId="0" xfId="0" applyFill="1" applyBorder="1" applyAlignment="1">
      <alignment vertical="center"/>
    </xf>
    <xf numFmtId="0" fontId="1" fillId="4" borderId="0" xfId="0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left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8"/>
  <sheetViews>
    <sheetView workbookViewId="0">
      <selection activeCell="F33" sqref="F33"/>
    </sheetView>
  </sheetViews>
  <sheetFormatPr baseColWidth="10" defaultRowHeight="15" x14ac:dyDescent="0.25"/>
  <cols>
    <col min="1" max="1" width="17.140625" customWidth="1"/>
    <col min="2" max="33" width="5" customWidth="1"/>
  </cols>
  <sheetData>
    <row r="1" spans="1:34" ht="15.75" thickBot="1" x14ac:dyDescent="0.3">
      <c r="A1" t="s">
        <v>107</v>
      </c>
    </row>
    <row r="2" spans="1:34" x14ac:dyDescent="0.25">
      <c r="A2" s="1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22"/>
    </row>
    <row r="3" spans="1:34" ht="15" customHeight="1" x14ac:dyDescent="0.25">
      <c r="A3" s="26" t="s">
        <v>0</v>
      </c>
      <c r="B3" s="4">
        <v>1</v>
      </c>
      <c r="C3" s="4">
        <v>2</v>
      </c>
      <c r="D3" s="4">
        <v>3</v>
      </c>
      <c r="E3" s="4">
        <v>4</v>
      </c>
      <c r="F3" s="4">
        <v>5</v>
      </c>
      <c r="G3" s="4">
        <v>6</v>
      </c>
      <c r="H3" s="4">
        <v>7</v>
      </c>
      <c r="I3" s="4">
        <v>8</v>
      </c>
      <c r="J3" s="4">
        <v>9</v>
      </c>
      <c r="K3" s="4">
        <v>10</v>
      </c>
      <c r="L3" s="4">
        <v>11</v>
      </c>
      <c r="M3" s="4">
        <v>12</v>
      </c>
      <c r="N3" s="4">
        <v>13</v>
      </c>
      <c r="O3" s="4">
        <v>14</v>
      </c>
      <c r="P3" s="4">
        <v>15</v>
      </c>
      <c r="Q3" s="4">
        <v>16</v>
      </c>
      <c r="R3" s="4">
        <v>17</v>
      </c>
      <c r="S3" s="4">
        <v>18</v>
      </c>
      <c r="T3" s="4">
        <v>19</v>
      </c>
      <c r="U3" s="4">
        <v>20</v>
      </c>
      <c r="V3" s="4">
        <v>21</v>
      </c>
      <c r="W3" s="4">
        <v>22</v>
      </c>
      <c r="X3" s="4">
        <v>23</v>
      </c>
      <c r="Y3" s="4">
        <v>24</v>
      </c>
      <c r="Z3" s="4">
        <v>25</v>
      </c>
      <c r="AA3" s="4">
        <v>26</v>
      </c>
      <c r="AB3" s="4">
        <v>27</v>
      </c>
      <c r="AC3" s="4">
        <v>28</v>
      </c>
      <c r="AD3" s="4">
        <v>29</v>
      </c>
      <c r="AE3" s="4">
        <v>30</v>
      </c>
      <c r="AF3" s="4">
        <v>31</v>
      </c>
      <c r="AG3" s="23">
        <v>32</v>
      </c>
    </row>
    <row r="4" spans="1:34" ht="15.75" thickBot="1" x14ac:dyDescent="0.3">
      <c r="A4" s="2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24"/>
    </row>
    <row r="5" spans="1:34" ht="15.75" thickBot="1" x14ac:dyDescent="0.3">
      <c r="A5" s="56" t="s">
        <v>1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</row>
    <row r="6" spans="1:34" ht="17.25" customHeight="1" x14ac:dyDescent="0.25">
      <c r="A6" s="6" t="s">
        <v>2</v>
      </c>
      <c r="B6" s="18">
        <v>2</v>
      </c>
      <c r="C6" s="18">
        <v>2</v>
      </c>
      <c r="D6" s="18">
        <v>2</v>
      </c>
      <c r="E6" s="18">
        <v>2</v>
      </c>
      <c r="F6" s="18">
        <v>2</v>
      </c>
      <c r="G6" s="18">
        <v>2</v>
      </c>
      <c r="H6" s="18">
        <v>2</v>
      </c>
      <c r="I6" s="18">
        <v>2</v>
      </c>
      <c r="J6" s="18">
        <v>2</v>
      </c>
      <c r="K6" s="18">
        <v>2</v>
      </c>
      <c r="L6" s="18">
        <v>2</v>
      </c>
      <c r="M6" s="18">
        <v>2</v>
      </c>
      <c r="N6" s="18">
        <v>2</v>
      </c>
      <c r="O6" s="18">
        <v>2</v>
      </c>
      <c r="P6" s="18">
        <v>2</v>
      </c>
      <c r="Q6" s="18">
        <v>2</v>
      </c>
      <c r="R6" s="18">
        <v>2</v>
      </c>
      <c r="S6" s="18">
        <v>2</v>
      </c>
      <c r="T6" s="18">
        <v>2</v>
      </c>
      <c r="U6" s="18">
        <v>2</v>
      </c>
      <c r="V6" s="18">
        <v>2</v>
      </c>
      <c r="W6" s="18">
        <v>2</v>
      </c>
      <c r="X6" s="18">
        <v>2</v>
      </c>
      <c r="Y6" s="18">
        <v>2</v>
      </c>
      <c r="Z6" s="18">
        <v>2</v>
      </c>
      <c r="AA6" s="18">
        <v>2</v>
      </c>
      <c r="AB6" s="18">
        <v>2</v>
      </c>
      <c r="AC6" s="18">
        <v>2</v>
      </c>
      <c r="AD6" s="18">
        <v>2</v>
      </c>
      <c r="AE6" s="18">
        <v>2</v>
      </c>
      <c r="AF6" s="18">
        <v>2</v>
      </c>
      <c r="AG6" s="18">
        <v>2</v>
      </c>
    </row>
    <row r="7" spans="1:34" ht="17.25" customHeight="1" x14ac:dyDescent="0.25">
      <c r="A7" s="6" t="s">
        <v>3</v>
      </c>
      <c r="B7" s="18">
        <v>4</v>
      </c>
      <c r="C7" s="18">
        <v>4</v>
      </c>
      <c r="D7" s="18">
        <v>4</v>
      </c>
      <c r="E7" s="18">
        <v>4</v>
      </c>
      <c r="F7" s="18">
        <v>4</v>
      </c>
      <c r="G7" s="18">
        <v>4</v>
      </c>
      <c r="H7" s="18">
        <v>4</v>
      </c>
      <c r="I7" s="18">
        <v>4</v>
      </c>
      <c r="J7" s="18">
        <v>4</v>
      </c>
      <c r="K7" s="18">
        <v>4</v>
      </c>
      <c r="L7" s="18">
        <v>4</v>
      </c>
      <c r="M7" s="18">
        <v>4</v>
      </c>
      <c r="N7" s="18">
        <v>4</v>
      </c>
      <c r="O7" s="18">
        <v>4</v>
      </c>
      <c r="P7" s="18">
        <v>4</v>
      </c>
      <c r="Q7" s="18">
        <v>4</v>
      </c>
      <c r="R7" s="18">
        <v>4</v>
      </c>
      <c r="S7" s="18">
        <v>4</v>
      </c>
      <c r="T7" s="18">
        <v>4</v>
      </c>
      <c r="U7" s="18">
        <v>4</v>
      </c>
      <c r="V7" s="18">
        <v>4</v>
      </c>
      <c r="W7" s="18">
        <v>4</v>
      </c>
      <c r="X7" s="18">
        <v>4</v>
      </c>
      <c r="Y7" s="18">
        <v>4</v>
      </c>
      <c r="Z7" s="18">
        <v>4</v>
      </c>
      <c r="AA7" s="18">
        <v>4</v>
      </c>
      <c r="AB7" s="18">
        <v>4</v>
      </c>
      <c r="AC7" s="18">
        <v>4</v>
      </c>
      <c r="AD7" s="18">
        <v>4</v>
      </c>
      <c r="AE7" s="18">
        <v>4</v>
      </c>
      <c r="AF7" s="18">
        <v>4</v>
      </c>
      <c r="AG7" s="18">
        <v>4</v>
      </c>
    </row>
    <row r="8" spans="1:34" ht="17.25" customHeight="1" x14ac:dyDescent="0.25">
      <c r="A8" s="6" t="s">
        <v>4</v>
      </c>
      <c r="B8" s="18">
        <v>2</v>
      </c>
      <c r="C8" s="18">
        <v>2</v>
      </c>
      <c r="D8" s="18">
        <v>2</v>
      </c>
      <c r="E8" s="18">
        <v>2</v>
      </c>
      <c r="F8" s="18">
        <v>2</v>
      </c>
      <c r="G8" s="18">
        <v>2</v>
      </c>
      <c r="H8" s="18">
        <v>2</v>
      </c>
      <c r="I8" s="18">
        <v>2</v>
      </c>
      <c r="J8" s="18">
        <v>2</v>
      </c>
      <c r="K8" s="18">
        <v>2</v>
      </c>
      <c r="L8" s="18">
        <v>2</v>
      </c>
      <c r="M8" s="18">
        <v>2</v>
      </c>
      <c r="N8" s="18">
        <v>2</v>
      </c>
      <c r="O8" s="18">
        <v>2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2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</row>
    <row r="9" spans="1:34" ht="17.25" customHeight="1" x14ac:dyDescent="0.25">
      <c r="A9" s="6" t="s">
        <v>5</v>
      </c>
      <c r="B9" s="18">
        <v>2</v>
      </c>
      <c r="C9" s="18">
        <v>2</v>
      </c>
      <c r="D9" s="18">
        <v>2</v>
      </c>
      <c r="E9" s="18">
        <v>2</v>
      </c>
      <c r="F9" s="18">
        <v>2</v>
      </c>
      <c r="G9" s="18">
        <v>2</v>
      </c>
      <c r="H9" s="18">
        <v>2</v>
      </c>
      <c r="I9" s="18">
        <v>2</v>
      </c>
      <c r="J9" s="18">
        <v>2</v>
      </c>
      <c r="K9" s="18">
        <v>2</v>
      </c>
      <c r="L9" s="18">
        <v>2</v>
      </c>
      <c r="M9" s="18">
        <v>2</v>
      </c>
      <c r="N9" s="18">
        <v>2</v>
      </c>
      <c r="O9" s="18">
        <v>2</v>
      </c>
      <c r="P9" s="18">
        <v>2</v>
      </c>
      <c r="Q9" s="18">
        <v>2</v>
      </c>
      <c r="R9" s="18">
        <v>2</v>
      </c>
      <c r="S9" s="18">
        <v>2</v>
      </c>
      <c r="T9" s="18">
        <v>2</v>
      </c>
      <c r="U9" s="18">
        <v>2</v>
      </c>
      <c r="V9" s="18">
        <v>2</v>
      </c>
      <c r="W9" s="18">
        <v>2</v>
      </c>
      <c r="X9" s="18">
        <v>2</v>
      </c>
      <c r="Y9" s="18">
        <v>2</v>
      </c>
      <c r="Z9" s="18">
        <v>2</v>
      </c>
      <c r="AA9" s="18">
        <v>2</v>
      </c>
      <c r="AB9" s="18">
        <v>2</v>
      </c>
      <c r="AC9" s="18">
        <v>2</v>
      </c>
      <c r="AD9" s="18">
        <v>2</v>
      </c>
      <c r="AE9" s="18">
        <v>2</v>
      </c>
      <c r="AF9" s="18">
        <v>2</v>
      </c>
      <c r="AG9" s="18">
        <v>2</v>
      </c>
    </row>
    <row r="10" spans="1:34" ht="17.25" customHeight="1" thickBot="1" x14ac:dyDescent="0.3">
      <c r="A10" s="7" t="s">
        <v>6</v>
      </c>
      <c r="B10" s="18">
        <v>2</v>
      </c>
      <c r="C10" s="18">
        <v>2</v>
      </c>
      <c r="D10" s="18">
        <v>2</v>
      </c>
      <c r="E10" s="18">
        <v>2</v>
      </c>
      <c r="F10" s="18">
        <v>2</v>
      </c>
      <c r="G10" s="18">
        <v>2</v>
      </c>
      <c r="H10" s="18">
        <v>2</v>
      </c>
      <c r="I10" s="18">
        <v>2</v>
      </c>
      <c r="J10" s="18">
        <v>2</v>
      </c>
      <c r="K10" s="18">
        <v>2</v>
      </c>
      <c r="L10" s="18">
        <v>2</v>
      </c>
      <c r="M10" s="18">
        <v>2</v>
      </c>
      <c r="N10" s="18">
        <v>2</v>
      </c>
      <c r="O10" s="18">
        <v>2</v>
      </c>
      <c r="P10" s="18">
        <v>2</v>
      </c>
      <c r="Q10" s="18">
        <v>2</v>
      </c>
      <c r="R10" s="18">
        <v>2</v>
      </c>
      <c r="S10" s="18">
        <v>2</v>
      </c>
      <c r="T10" s="18">
        <v>2</v>
      </c>
      <c r="U10" s="18">
        <v>2</v>
      </c>
      <c r="V10" s="18">
        <v>2</v>
      </c>
      <c r="W10" s="18">
        <v>2</v>
      </c>
      <c r="X10" s="18">
        <v>2</v>
      </c>
      <c r="Y10" s="18">
        <v>2</v>
      </c>
      <c r="Z10" s="18">
        <v>2</v>
      </c>
      <c r="AA10" s="18">
        <v>2</v>
      </c>
      <c r="AB10" s="18">
        <v>2</v>
      </c>
      <c r="AC10" s="18">
        <v>2</v>
      </c>
      <c r="AD10" s="18">
        <v>2</v>
      </c>
      <c r="AE10" s="18">
        <v>2</v>
      </c>
      <c r="AF10" s="18">
        <v>2</v>
      </c>
      <c r="AG10" s="18">
        <v>2</v>
      </c>
    </row>
    <row r="11" spans="1:34" ht="15.75" thickBot="1" x14ac:dyDescent="0.3">
      <c r="A11" s="8" t="s">
        <v>7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t="s">
        <v>24</v>
      </c>
    </row>
    <row r="12" spans="1:34" ht="15.75" thickBot="1" x14ac:dyDescent="0.3">
      <c r="A12" s="8" t="s">
        <v>8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t="s">
        <v>22</v>
      </c>
    </row>
    <row r="13" spans="1:34" ht="15.75" thickBot="1" x14ac:dyDescent="0.3">
      <c r="A13" s="8" t="s">
        <v>9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t="s">
        <v>23</v>
      </c>
    </row>
    <row r="14" spans="1:34" ht="15.75" thickBot="1" x14ac:dyDescent="0.3">
      <c r="A14" s="7" t="s">
        <v>10</v>
      </c>
      <c r="B14" s="9">
        <v>2</v>
      </c>
      <c r="C14" s="9">
        <v>2</v>
      </c>
      <c r="D14" s="9">
        <v>2</v>
      </c>
      <c r="E14" s="9">
        <v>2</v>
      </c>
      <c r="F14" s="9">
        <v>2</v>
      </c>
      <c r="G14" s="9">
        <v>2</v>
      </c>
      <c r="H14" s="9">
        <v>2</v>
      </c>
      <c r="I14" s="9">
        <v>2</v>
      </c>
      <c r="J14" s="10">
        <v>4</v>
      </c>
      <c r="K14" s="10">
        <v>4</v>
      </c>
      <c r="L14" s="10">
        <v>4</v>
      </c>
      <c r="M14" s="10">
        <v>4</v>
      </c>
      <c r="N14" s="10">
        <v>4</v>
      </c>
      <c r="O14" s="10">
        <v>4</v>
      </c>
      <c r="P14" s="10">
        <v>4</v>
      </c>
      <c r="Q14" s="10">
        <v>4</v>
      </c>
      <c r="R14" s="10">
        <v>4</v>
      </c>
      <c r="S14" s="10">
        <v>4</v>
      </c>
      <c r="T14" s="10">
        <v>4</v>
      </c>
      <c r="U14" s="11">
        <v>6</v>
      </c>
      <c r="V14" s="11">
        <v>6</v>
      </c>
      <c r="W14" s="11">
        <v>6</v>
      </c>
      <c r="X14" s="11">
        <v>6</v>
      </c>
      <c r="Y14" s="11">
        <v>6</v>
      </c>
      <c r="Z14" s="11">
        <v>6</v>
      </c>
      <c r="AA14" s="11">
        <v>6</v>
      </c>
      <c r="AB14" s="11">
        <v>6</v>
      </c>
      <c r="AC14" s="12">
        <v>8</v>
      </c>
      <c r="AD14" s="12">
        <v>8</v>
      </c>
      <c r="AE14" s="12">
        <v>8</v>
      </c>
      <c r="AF14" s="12">
        <v>8</v>
      </c>
      <c r="AG14" s="12">
        <v>8</v>
      </c>
    </row>
    <row r="15" spans="1:34" ht="15.75" thickBot="1" x14ac:dyDescent="0.3">
      <c r="A15" s="7" t="s">
        <v>11</v>
      </c>
      <c r="B15" s="9">
        <v>3</v>
      </c>
      <c r="C15" s="9">
        <v>3</v>
      </c>
      <c r="D15" s="9">
        <v>3</v>
      </c>
      <c r="E15" s="9">
        <v>3</v>
      </c>
      <c r="F15" s="9">
        <v>3</v>
      </c>
      <c r="G15" s="9">
        <v>3</v>
      </c>
      <c r="H15" s="9">
        <v>3</v>
      </c>
      <c r="I15" s="9">
        <v>3</v>
      </c>
      <c r="J15" s="10">
        <v>3</v>
      </c>
      <c r="K15" s="10">
        <v>3</v>
      </c>
      <c r="L15" s="10">
        <v>3</v>
      </c>
      <c r="M15" s="10">
        <v>3</v>
      </c>
      <c r="N15" s="10">
        <v>3</v>
      </c>
      <c r="O15" s="10">
        <v>3</v>
      </c>
      <c r="P15" s="10">
        <v>3</v>
      </c>
      <c r="Q15" s="10">
        <v>3</v>
      </c>
      <c r="R15" s="13">
        <v>7</v>
      </c>
      <c r="S15" s="13">
        <v>7</v>
      </c>
      <c r="T15" s="13">
        <v>7</v>
      </c>
      <c r="U15" s="11">
        <v>3</v>
      </c>
      <c r="V15" s="11">
        <v>3</v>
      </c>
      <c r="W15" s="11">
        <v>3</v>
      </c>
      <c r="X15" s="11">
        <v>3</v>
      </c>
      <c r="Y15" s="11">
        <v>3</v>
      </c>
      <c r="Z15" s="13">
        <v>7</v>
      </c>
      <c r="AA15" s="13">
        <v>7</v>
      </c>
      <c r="AB15" s="13">
        <v>7</v>
      </c>
      <c r="AC15" s="12">
        <v>3</v>
      </c>
      <c r="AD15" s="12">
        <v>3</v>
      </c>
      <c r="AE15" s="13">
        <v>7</v>
      </c>
      <c r="AF15" s="13">
        <v>7</v>
      </c>
      <c r="AG15" s="13">
        <v>7</v>
      </c>
    </row>
    <row r="16" spans="1:34" ht="15.75" thickBot="1" x14ac:dyDescent="0.3">
      <c r="A16" s="7" t="s">
        <v>12</v>
      </c>
      <c r="B16" s="9">
        <v>4</v>
      </c>
      <c r="C16" s="9"/>
      <c r="D16" s="9"/>
      <c r="E16" s="9"/>
      <c r="F16" s="9">
        <v>4</v>
      </c>
      <c r="G16" s="9"/>
      <c r="H16" s="9"/>
      <c r="I16" s="9"/>
      <c r="J16" s="10"/>
      <c r="K16" s="10">
        <v>4</v>
      </c>
      <c r="L16" s="10"/>
      <c r="M16" s="10"/>
      <c r="N16" s="10"/>
      <c r="O16" s="10"/>
      <c r="P16" s="10">
        <v>4</v>
      </c>
      <c r="Q16" s="10"/>
      <c r="R16" s="10"/>
      <c r="S16" s="10"/>
      <c r="T16" s="10">
        <v>4</v>
      </c>
      <c r="U16" s="11"/>
      <c r="V16" s="11">
        <v>4</v>
      </c>
      <c r="W16" s="11"/>
      <c r="X16" s="11">
        <v>4</v>
      </c>
      <c r="Y16" s="11"/>
      <c r="Z16" s="11"/>
      <c r="AA16" s="11"/>
      <c r="AB16" s="11">
        <v>4</v>
      </c>
      <c r="AC16" s="12"/>
      <c r="AD16" s="12"/>
      <c r="AE16" s="12"/>
      <c r="AF16" s="12"/>
      <c r="AG16" s="19">
        <v>4</v>
      </c>
    </row>
    <row r="17" spans="1:33" ht="15.75" thickBot="1" x14ac:dyDescent="0.3">
      <c r="A17" s="7" t="s">
        <v>13</v>
      </c>
      <c r="B17" s="9"/>
      <c r="C17" s="9"/>
      <c r="D17" s="9"/>
      <c r="E17" s="9"/>
      <c r="F17" s="9"/>
      <c r="G17" s="9">
        <v>4</v>
      </c>
      <c r="H17" s="9">
        <v>4</v>
      </c>
      <c r="I17" s="9"/>
      <c r="J17" s="10">
        <v>4</v>
      </c>
      <c r="K17" s="10"/>
      <c r="L17" s="10"/>
      <c r="M17" s="10"/>
      <c r="N17" s="10">
        <v>4</v>
      </c>
      <c r="O17" s="10"/>
      <c r="P17" s="10">
        <v>4</v>
      </c>
      <c r="Q17" s="10"/>
      <c r="R17" s="10"/>
      <c r="S17" s="10"/>
      <c r="T17" s="10"/>
      <c r="U17" s="11">
        <v>4</v>
      </c>
      <c r="V17" s="11"/>
      <c r="W17" s="11">
        <v>4</v>
      </c>
      <c r="X17" s="11">
        <v>4</v>
      </c>
      <c r="Y17" s="11"/>
      <c r="Z17" s="11"/>
      <c r="AA17" s="11"/>
      <c r="AB17" s="11"/>
      <c r="AC17" s="12"/>
      <c r="AD17" s="12">
        <v>4</v>
      </c>
      <c r="AE17" s="12"/>
      <c r="AF17" s="12"/>
      <c r="AG17" s="19"/>
    </row>
    <row r="18" spans="1:33" ht="15.75" thickBot="1" x14ac:dyDescent="0.3">
      <c r="A18" s="7" t="s">
        <v>14</v>
      </c>
      <c r="B18" s="9"/>
      <c r="C18" s="9">
        <v>4</v>
      </c>
      <c r="D18" s="9"/>
      <c r="E18" s="9">
        <v>4</v>
      </c>
      <c r="F18" s="9"/>
      <c r="G18" s="9">
        <v>4</v>
      </c>
      <c r="H18" s="9"/>
      <c r="I18" s="9"/>
      <c r="J18" s="10"/>
      <c r="K18" s="10"/>
      <c r="L18" s="10">
        <v>4</v>
      </c>
      <c r="M18" s="10"/>
      <c r="N18" s="10">
        <v>4</v>
      </c>
      <c r="O18" s="10">
        <v>4</v>
      </c>
      <c r="P18" s="10"/>
      <c r="Q18" s="10"/>
      <c r="R18" s="10"/>
      <c r="S18" s="10">
        <v>4</v>
      </c>
      <c r="T18" s="10"/>
      <c r="U18" s="11"/>
      <c r="V18" s="11"/>
      <c r="W18" s="11">
        <v>4</v>
      </c>
      <c r="X18" s="11"/>
      <c r="Y18" s="11"/>
      <c r="Z18" s="11"/>
      <c r="AA18" s="11">
        <v>4</v>
      </c>
      <c r="AB18" s="11"/>
      <c r="AC18" s="12"/>
      <c r="AD18" s="12"/>
      <c r="AE18" s="12"/>
      <c r="AF18" s="12">
        <v>4</v>
      </c>
      <c r="AG18" s="19"/>
    </row>
    <row r="19" spans="1:33" ht="15.75" thickBot="1" x14ac:dyDescent="0.3">
      <c r="A19" s="7" t="s">
        <v>15</v>
      </c>
      <c r="B19" s="9"/>
      <c r="C19" s="9"/>
      <c r="D19" s="9">
        <v>2</v>
      </c>
      <c r="E19" s="9">
        <v>2</v>
      </c>
      <c r="F19" s="9"/>
      <c r="G19" s="9"/>
      <c r="H19" s="9"/>
      <c r="I19" s="9"/>
      <c r="J19" s="10"/>
      <c r="K19" s="10"/>
      <c r="L19" s="10"/>
      <c r="M19" s="10">
        <v>2</v>
      </c>
      <c r="N19" s="10"/>
      <c r="O19" s="10">
        <v>2</v>
      </c>
      <c r="P19" s="10"/>
      <c r="Q19" s="10"/>
      <c r="R19" s="10"/>
      <c r="S19" s="10"/>
      <c r="T19" s="10"/>
      <c r="U19" s="11"/>
      <c r="V19" s="11"/>
      <c r="W19" s="11"/>
      <c r="X19" s="11"/>
      <c r="Y19" s="11"/>
      <c r="Z19" s="11"/>
      <c r="AA19" s="11"/>
      <c r="AB19" s="11"/>
      <c r="AC19" s="12"/>
      <c r="AD19" s="12"/>
      <c r="AE19" s="12"/>
      <c r="AF19" s="12"/>
      <c r="AG19" s="19"/>
    </row>
    <row r="20" spans="1:33" ht="15.75" thickBot="1" x14ac:dyDescent="0.3">
      <c r="A20" s="7" t="s">
        <v>16</v>
      </c>
      <c r="B20" s="9">
        <v>4</v>
      </c>
      <c r="C20" s="9"/>
      <c r="D20" s="9">
        <v>4</v>
      </c>
      <c r="E20" s="9">
        <v>4</v>
      </c>
      <c r="F20" s="9"/>
      <c r="G20" s="9"/>
      <c r="H20" s="9"/>
      <c r="I20" s="9"/>
      <c r="J20" s="10"/>
      <c r="K20" s="10"/>
      <c r="L20" s="10"/>
      <c r="M20" s="10">
        <v>4</v>
      </c>
      <c r="N20" s="10"/>
      <c r="O20" s="10">
        <v>4</v>
      </c>
      <c r="P20" s="10"/>
      <c r="Q20" s="10"/>
      <c r="R20" s="10"/>
      <c r="S20" s="10"/>
      <c r="T20" s="10"/>
      <c r="U20" s="11"/>
      <c r="V20" s="11"/>
      <c r="W20" s="11"/>
      <c r="X20" s="11"/>
      <c r="Y20" s="11"/>
      <c r="Z20" s="11"/>
      <c r="AA20" s="11"/>
      <c r="AB20" s="11"/>
      <c r="AC20" s="12"/>
      <c r="AD20" s="12"/>
      <c r="AE20" s="12"/>
      <c r="AF20" s="12"/>
      <c r="AG20" s="19"/>
    </row>
    <row r="21" spans="1:33" ht="15.75" thickBot="1" x14ac:dyDescent="0.3">
      <c r="A21" s="7" t="s">
        <v>17</v>
      </c>
      <c r="B21" s="9">
        <v>4</v>
      </c>
      <c r="C21" s="9"/>
      <c r="D21" s="9"/>
      <c r="E21" s="9"/>
      <c r="F21" s="9"/>
      <c r="G21" s="9"/>
      <c r="H21" s="9"/>
      <c r="I21" s="9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1"/>
      <c r="V21" s="11"/>
      <c r="W21" s="11"/>
      <c r="X21" s="11"/>
      <c r="Y21" s="11"/>
      <c r="Z21" s="11"/>
      <c r="AA21" s="11"/>
      <c r="AB21" s="11"/>
      <c r="AC21" s="12"/>
      <c r="AD21" s="12"/>
      <c r="AE21" s="12"/>
      <c r="AF21" s="12"/>
      <c r="AG21" s="19"/>
    </row>
    <row r="22" spans="1:33" ht="15.75" thickBot="1" x14ac:dyDescent="0.3">
      <c r="A22" s="7" t="s">
        <v>18</v>
      </c>
      <c r="B22" s="9"/>
      <c r="C22" s="9"/>
      <c r="D22" s="9"/>
      <c r="E22" s="9"/>
      <c r="F22" s="9"/>
      <c r="G22" s="9"/>
      <c r="H22" s="9"/>
      <c r="I22" s="9">
        <v>4</v>
      </c>
      <c r="J22" s="10"/>
      <c r="K22" s="10"/>
      <c r="L22" s="10"/>
      <c r="M22" s="10"/>
      <c r="N22" s="10"/>
      <c r="O22" s="10"/>
      <c r="P22" s="10"/>
      <c r="Q22" s="10">
        <v>4</v>
      </c>
      <c r="R22" s="10"/>
      <c r="S22" s="10"/>
      <c r="T22" s="10"/>
      <c r="U22" s="11"/>
      <c r="V22" s="11"/>
      <c r="W22" s="11"/>
      <c r="X22" s="11"/>
      <c r="Y22" s="11">
        <v>4</v>
      </c>
      <c r="Z22" s="11"/>
      <c r="AA22" s="11"/>
      <c r="AB22" s="11"/>
      <c r="AC22" s="12"/>
      <c r="AD22" s="12"/>
      <c r="AE22" s="12"/>
      <c r="AF22" s="12"/>
      <c r="AG22" s="19"/>
    </row>
    <row r="23" spans="1:33" ht="15.75" thickBot="1" x14ac:dyDescent="0.3">
      <c r="A23" s="7" t="s">
        <v>19</v>
      </c>
      <c r="B23" s="9"/>
      <c r="C23" s="9"/>
      <c r="D23" s="9"/>
      <c r="E23" s="9"/>
      <c r="F23" s="9"/>
      <c r="G23" s="9"/>
      <c r="H23" s="9"/>
      <c r="I23" s="9">
        <v>4</v>
      </c>
      <c r="J23" s="10"/>
      <c r="K23" s="10"/>
      <c r="L23" s="10"/>
      <c r="M23" s="10"/>
      <c r="N23" s="10"/>
      <c r="O23" s="10"/>
      <c r="P23" s="10"/>
      <c r="Q23" s="10">
        <v>4</v>
      </c>
      <c r="R23" s="10"/>
      <c r="S23" s="10"/>
      <c r="T23" s="10"/>
      <c r="U23" s="11"/>
      <c r="V23" s="11"/>
      <c r="W23" s="11"/>
      <c r="X23" s="11"/>
      <c r="Y23" s="11">
        <v>4</v>
      </c>
      <c r="Z23" s="11"/>
      <c r="AA23" s="11"/>
      <c r="AB23" s="11"/>
      <c r="AC23" s="12"/>
      <c r="AD23" s="12"/>
      <c r="AE23" s="12"/>
      <c r="AF23" s="12"/>
      <c r="AG23" s="19"/>
    </row>
    <row r="24" spans="1:33" ht="15.75" thickBot="1" x14ac:dyDescent="0.3">
      <c r="A24" s="7" t="s">
        <v>20</v>
      </c>
      <c r="B24" s="14">
        <v>30</v>
      </c>
      <c r="C24" s="14">
        <v>21</v>
      </c>
      <c r="D24" s="14">
        <v>23</v>
      </c>
      <c r="E24" s="14">
        <v>27</v>
      </c>
      <c r="F24" s="14">
        <v>21</v>
      </c>
      <c r="G24" s="14">
        <v>25</v>
      </c>
      <c r="H24" s="14">
        <v>21</v>
      </c>
      <c r="I24" s="14">
        <v>25</v>
      </c>
      <c r="J24" s="14">
        <v>23</v>
      </c>
      <c r="K24" s="14">
        <v>23</v>
      </c>
      <c r="L24" s="14">
        <v>23</v>
      </c>
      <c r="M24" s="14">
        <v>25</v>
      </c>
      <c r="N24" s="14">
        <v>27</v>
      </c>
      <c r="O24" s="14">
        <v>29</v>
      </c>
      <c r="P24" s="14">
        <v>27</v>
      </c>
      <c r="Q24" s="14">
        <v>27</v>
      </c>
      <c r="R24" s="14">
        <v>23</v>
      </c>
      <c r="S24" s="14">
        <v>27</v>
      </c>
      <c r="T24" s="14">
        <v>27</v>
      </c>
      <c r="U24" s="14">
        <v>25</v>
      </c>
      <c r="V24" s="14">
        <v>25</v>
      </c>
      <c r="W24" s="14">
        <v>29</v>
      </c>
      <c r="X24" s="14">
        <v>29</v>
      </c>
      <c r="Y24" s="14">
        <v>29</v>
      </c>
      <c r="Z24" s="14">
        <v>25</v>
      </c>
      <c r="AA24" s="14">
        <v>29</v>
      </c>
      <c r="AB24" s="14">
        <v>29</v>
      </c>
      <c r="AC24" s="14">
        <v>23</v>
      </c>
      <c r="AD24" s="14">
        <v>27</v>
      </c>
      <c r="AE24" s="14">
        <v>27</v>
      </c>
      <c r="AF24" s="14">
        <v>31</v>
      </c>
      <c r="AG24" s="20">
        <v>31</v>
      </c>
    </row>
    <row r="25" spans="1:33" ht="15.75" thickBot="1" x14ac:dyDescent="0.3">
      <c r="A25" s="15" t="s">
        <v>21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21"/>
    </row>
    <row r="26" spans="1:33" x14ac:dyDescent="0.25">
      <c r="A26" s="17"/>
      <c r="B26">
        <f t="shared" ref="B26:AF26" si="0">B24-(SUM(B14:B23))</f>
        <v>13</v>
      </c>
      <c r="C26">
        <f t="shared" si="0"/>
        <v>12</v>
      </c>
      <c r="D26">
        <f t="shared" si="0"/>
        <v>12</v>
      </c>
      <c r="E26">
        <f t="shared" si="0"/>
        <v>12</v>
      </c>
      <c r="F26">
        <f t="shared" si="0"/>
        <v>12</v>
      </c>
      <c r="G26">
        <f t="shared" si="0"/>
        <v>12</v>
      </c>
      <c r="H26">
        <f t="shared" si="0"/>
        <v>12</v>
      </c>
      <c r="I26">
        <f t="shared" si="0"/>
        <v>12</v>
      </c>
      <c r="J26">
        <f t="shared" si="0"/>
        <v>12</v>
      </c>
      <c r="K26">
        <f t="shared" si="0"/>
        <v>12</v>
      </c>
      <c r="L26">
        <f t="shared" si="0"/>
        <v>12</v>
      </c>
      <c r="M26">
        <f t="shared" si="0"/>
        <v>12</v>
      </c>
      <c r="N26">
        <f t="shared" si="0"/>
        <v>12</v>
      </c>
      <c r="O26">
        <f t="shared" si="0"/>
        <v>12</v>
      </c>
      <c r="P26">
        <f t="shared" si="0"/>
        <v>12</v>
      </c>
      <c r="Q26">
        <f t="shared" si="0"/>
        <v>12</v>
      </c>
      <c r="R26">
        <f t="shared" si="0"/>
        <v>12</v>
      </c>
      <c r="S26">
        <f t="shared" si="0"/>
        <v>12</v>
      </c>
      <c r="T26">
        <f t="shared" si="0"/>
        <v>12</v>
      </c>
      <c r="U26">
        <f t="shared" si="0"/>
        <v>12</v>
      </c>
      <c r="V26">
        <f t="shared" si="0"/>
        <v>12</v>
      </c>
      <c r="W26">
        <f t="shared" si="0"/>
        <v>12</v>
      </c>
      <c r="X26">
        <f t="shared" si="0"/>
        <v>12</v>
      </c>
      <c r="Y26">
        <f t="shared" si="0"/>
        <v>12</v>
      </c>
      <c r="Z26">
        <f t="shared" si="0"/>
        <v>12</v>
      </c>
      <c r="AA26">
        <f t="shared" si="0"/>
        <v>12</v>
      </c>
      <c r="AB26">
        <f t="shared" si="0"/>
        <v>12</v>
      </c>
      <c r="AC26">
        <f t="shared" si="0"/>
        <v>12</v>
      </c>
      <c r="AD26">
        <f t="shared" si="0"/>
        <v>12</v>
      </c>
      <c r="AE26">
        <f t="shared" si="0"/>
        <v>12</v>
      </c>
      <c r="AF26">
        <f t="shared" si="0"/>
        <v>12</v>
      </c>
      <c r="AG26">
        <f>AG24-(SUM(AG14:AG23))</f>
        <v>12</v>
      </c>
    </row>
    <row r="28" spans="1:33" x14ac:dyDescent="0.25">
      <c r="B28" t="s">
        <v>104</v>
      </c>
    </row>
  </sheetData>
  <mergeCells count="1">
    <mergeCell ref="A5:AG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"/>
  <sheetViews>
    <sheetView workbookViewId="0">
      <selection activeCell="O3" sqref="O3"/>
    </sheetView>
  </sheetViews>
  <sheetFormatPr baseColWidth="10" defaultRowHeight="15" x14ac:dyDescent="0.25"/>
  <cols>
    <col min="1" max="1" width="11.42578125" style="25"/>
    <col min="2" max="2" width="12.28515625" style="27" bestFit="1" customWidth="1"/>
    <col min="3" max="3" width="12.140625" style="27" bestFit="1" customWidth="1"/>
    <col min="4" max="4" width="8.7109375" style="27" bestFit="1" customWidth="1"/>
    <col min="5" max="5" width="12" style="27" bestFit="1" customWidth="1"/>
    <col min="6" max="6" width="12.42578125" style="27" bestFit="1" customWidth="1"/>
    <col min="7" max="9" width="12.42578125" style="27" customWidth="1"/>
    <col min="10" max="10" width="9.5703125" style="27" bestFit="1" customWidth="1"/>
    <col min="11" max="11" width="10.42578125" style="27" bestFit="1" customWidth="1"/>
    <col min="12" max="12" width="11" style="27" bestFit="1" customWidth="1"/>
    <col min="13" max="13" width="6.140625" style="27" bestFit="1" customWidth="1"/>
    <col min="14" max="14" width="8.5703125" style="27" bestFit="1" customWidth="1"/>
    <col min="15" max="15" width="5.28515625" style="27" bestFit="1" customWidth="1"/>
    <col min="16" max="16" width="9.7109375" style="27" bestFit="1" customWidth="1"/>
    <col min="17" max="17" width="9.5703125" style="27" bestFit="1" customWidth="1"/>
    <col min="18" max="18" width="11.42578125" style="27"/>
    <col min="19" max="19" width="7.42578125" style="27" bestFit="1" customWidth="1"/>
    <col min="20" max="20" width="8.5703125" style="27" bestFit="1" customWidth="1"/>
    <col min="21" max="21" width="7.5703125" style="27" bestFit="1" customWidth="1"/>
    <col min="22" max="22" width="8.42578125" style="27" bestFit="1" customWidth="1"/>
    <col min="23" max="23" width="6.5703125" style="27" bestFit="1" customWidth="1"/>
  </cols>
  <sheetData>
    <row r="1" spans="1:24" ht="15.75" thickBot="1" x14ac:dyDescent="0.3">
      <c r="A1" s="30" t="s">
        <v>102</v>
      </c>
      <c r="B1" s="28" t="s">
        <v>2</v>
      </c>
      <c r="C1" s="28" t="s">
        <v>3</v>
      </c>
      <c r="D1" s="28" t="s">
        <v>4</v>
      </c>
      <c r="E1" s="28" t="s">
        <v>5</v>
      </c>
      <c r="F1" s="28" t="s">
        <v>6</v>
      </c>
      <c r="G1" s="50" t="s">
        <v>108</v>
      </c>
      <c r="H1" s="50" t="s">
        <v>109</v>
      </c>
      <c r="I1" s="50" t="s">
        <v>110</v>
      </c>
      <c r="J1" s="50" t="s">
        <v>111</v>
      </c>
      <c r="K1" s="51" t="s">
        <v>112</v>
      </c>
      <c r="L1" s="51" t="s">
        <v>112</v>
      </c>
      <c r="M1" s="28" t="s">
        <v>10</v>
      </c>
      <c r="N1" s="28" t="s">
        <v>11</v>
      </c>
      <c r="O1" s="28" t="s">
        <v>12</v>
      </c>
      <c r="P1" s="28" t="s">
        <v>13</v>
      </c>
      <c r="Q1" s="28" t="s">
        <v>14</v>
      </c>
      <c r="R1" s="28" t="s">
        <v>15</v>
      </c>
      <c r="S1" s="28" t="s">
        <v>16</v>
      </c>
      <c r="T1" s="28" t="s">
        <v>17</v>
      </c>
      <c r="U1" s="28" t="s">
        <v>18</v>
      </c>
      <c r="V1" s="28" t="s">
        <v>19</v>
      </c>
      <c r="W1" s="29" t="s">
        <v>20</v>
      </c>
    </row>
    <row r="2" spans="1:24" ht="15.75" thickBot="1" x14ac:dyDescent="0.3">
      <c r="A2" s="31">
        <v>1</v>
      </c>
      <c r="B2" s="32">
        <v>2</v>
      </c>
      <c r="C2" s="32">
        <v>4</v>
      </c>
      <c r="D2" s="32">
        <v>2</v>
      </c>
      <c r="E2" s="32">
        <v>2</v>
      </c>
      <c r="F2" s="32">
        <v>2</v>
      </c>
      <c r="M2" s="33">
        <v>2</v>
      </c>
      <c r="N2" s="33">
        <v>3</v>
      </c>
      <c r="O2" s="33">
        <v>4</v>
      </c>
      <c r="P2" s="33"/>
      <c r="Q2" s="33"/>
      <c r="R2" s="33"/>
      <c r="S2" s="33">
        <v>4</v>
      </c>
      <c r="T2" s="33">
        <v>4</v>
      </c>
      <c r="U2" s="33"/>
      <c r="V2" s="34"/>
      <c r="W2" s="14">
        <v>30</v>
      </c>
      <c r="X2" s="41"/>
    </row>
    <row r="3" spans="1:24" ht="15.75" thickBot="1" x14ac:dyDescent="0.3">
      <c r="A3" s="31">
        <v>2</v>
      </c>
      <c r="B3" s="32">
        <v>2</v>
      </c>
      <c r="C3" s="32">
        <v>4</v>
      </c>
      <c r="D3" s="32">
        <v>2</v>
      </c>
      <c r="E3" s="32">
        <v>2</v>
      </c>
      <c r="F3" s="32">
        <v>2</v>
      </c>
      <c r="M3" s="33">
        <v>2</v>
      </c>
      <c r="N3" s="33">
        <v>3</v>
      </c>
      <c r="O3" s="33"/>
      <c r="P3" s="33"/>
      <c r="Q3" s="33">
        <v>4</v>
      </c>
      <c r="R3" s="33"/>
      <c r="S3" s="33"/>
      <c r="T3" s="33"/>
      <c r="U3" s="33"/>
      <c r="V3" s="33"/>
      <c r="W3" s="14">
        <v>21</v>
      </c>
      <c r="X3" s="41"/>
    </row>
    <row r="4" spans="1:24" ht="15.75" thickBot="1" x14ac:dyDescent="0.3">
      <c r="A4" s="31">
        <v>3</v>
      </c>
      <c r="B4" s="32">
        <v>2</v>
      </c>
      <c r="C4" s="32">
        <v>4</v>
      </c>
      <c r="D4" s="32">
        <v>2</v>
      </c>
      <c r="E4" s="32">
        <v>2</v>
      </c>
      <c r="F4" s="32">
        <v>2</v>
      </c>
      <c r="M4" s="33">
        <v>2</v>
      </c>
      <c r="N4" s="33">
        <v>3</v>
      </c>
      <c r="O4" s="33"/>
      <c r="P4" s="33"/>
      <c r="Q4" s="33"/>
      <c r="R4" s="33">
        <v>2</v>
      </c>
      <c r="S4" s="33">
        <v>4</v>
      </c>
      <c r="T4" s="33"/>
      <c r="U4" s="33"/>
      <c r="V4" s="33"/>
      <c r="W4" s="14">
        <v>23</v>
      </c>
      <c r="X4" s="41"/>
    </row>
    <row r="5" spans="1:24" ht="15.75" thickBot="1" x14ac:dyDescent="0.3">
      <c r="A5" s="31">
        <v>4</v>
      </c>
      <c r="B5" s="32">
        <v>2</v>
      </c>
      <c r="C5" s="32">
        <v>4</v>
      </c>
      <c r="D5" s="32">
        <v>2</v>
      </c>
      <c r="E5" s="32">
        <v>2</v>
      </c>
      <c r="F5" s="32">
        <v>2</v>
      </c>
      <c r="M5" s="33">
        <v>2</v>
      </c>
      <c r="N5" s="33">
        <v>3</v>
      </c>
      <c r="O5" s="33"/>
      <c r="P5" s="33"/>
      <c r="Q5" s="33">
        <v>4</v>
      </c>
      <c r="R5" s="33">
        <v>2</v>
      </c>
      <c r="S5" s="33">
        <v>4</v>
      </c>
      <c r="T5" s="33"/>
      <c r="U5" s="33"/>
      <c r="V5" s="33"/>
      <c r="W5" s="14">
        <v>27</v>
      </c>
      <c r="X5" s="41"/>
    </row>
    <row r="6" spans="1:24" ht="15.75" thickBot="1" x14ac:dyDescent="0.3">
      <c r="A6" s="31">
        <v>5</v>
      </c>
      <c r="B6" s="32">
        <v>2</v>
      </c>
      <c r="C6" s="32">
        <v>4</v>
      </c>
      <c r="D6" s="32">
        <v>2</v>
      </c>
      <c r="E6" s="32">
        <v>2</v>
      </c>
      <c r="F6" s="32">
        <v>2</v>
      </c>
      <c r="M6" s="33">
        <v>2</v>
      </c>
      <c r="N6" s="33">
        <v>3</v>
      </c>
      <c r="O6" s="33">
        <v>4</v>
      </c>
      <c r="P6" s="33"/>
      <c r="Q6" s="33"/>
      <c r="R6" s="33"/>
      <c r="S6" s="33"/>
      <c r="T6" s="33"/>
      <c r="U6" s="33"/>
      <c r="V6" s="33"/>
      <c r="W6" s="14">
        <v>21</v>
      </c>
      <c r="X6" s="41"/>
    </row>
    <row r="7" spans="1:24" ht="15.75" thickBot="1" x14ac:dyDescent="0.3">
      <c r="A7" s="31">
        <v>6</v>
      </c>
      <c r="B7" s="32">
        <v>2</v>
      </c>
      <c r="C7" s="32">
        <v>4</v>
      </c>
      <c r="D7" s="32">
        <v>2</v>
      </c>
      <c r="E7" s="32">
        <v>2</v>
      </c>
      <c r="F7" s="32">
        <v>2</v>
      </c>
      <c r="M7" s="33">
        <v>2</v>
      </c>
      <c r="N7" s="33">
        <v>3</v>
      </c>
      <c r="O7" s="33"/>
      <c r="P7" s="33">
        <v>4</v>
      </c>
      <c r="Q7" s="33">
        <v>4</v>
      </c>
      <c r="R7" s="33"/>
      <c r="S7" s="33"/>
      <c r="T7" s="33"/>
      <c r="U7" s="33"/>
      <c r="V7" s="33"/>
      <c r="W7" s="14">
        <v>25</v>
      </c>
      <c r="X7" s="41"/>
    </row>
    <row r="8" spans="1:24" ht="15.75" thickBot="1" x14ac:dyDescent="0.3">
      <c r="A8" s="31">
        <v>7</v>
      </c>
      <c r="B8" s="32">
        <v>2</v>
      </c>
      <c r="C8" s="32">
        <v>4</v>
      </c>
      <c r="D8" s="32">
        <v>2</v>
      </c>
      <c r="E8" s="32">
        <v>2</v>
      </c>
      <c r="F8" s="32">
        <v>2</v>
      </c>
      <c r="M8" s="33">
        <v>2</v>
      </c>
      <c r="N8" s="33">
        <v>3</v>
      </c>
      <c r="O8" s="33"/>
      <c r="P8" s="33">
        <v>4</v>
      </c>
      <c r="Q8" s="33"/>
      <c r="R8" s="33"/>
      <c r="S8" s="33"/>
      <c r="T8" s="33"/>
      <c r="U8" s="33"/>
      <c r="V8" s="33"/>
      <c r="W8" s="14">
        <v>21</v>
      </c>
      <c r="X8" s="41"/>
    </row>
    <row r="9" spans="1:24" ht="15.75" thickBot="1" x14ac:dyDescent="0.3">
      <c r="A9" s="31">
        <v>8</v>
      </c>
      <c r="B9" s="32">
        <v>2</v>
      </c>
      <c r="C9" s="32">
        <v>4</v>
      </c>
      <c r="D9" s="32">
        <v>2</v>
      </c>
      <c r="E9" s="32">
        <v>2</v>
      </c>
      <c r="F9" s="32">
        <v>2</v>
      </c>
      <c r="M9" s="33">
        <v>2</v>
      </c>
      <c r="N9" s="33">
        <v>3</v>
      </c>
      <c r="O9" s="33"/>
      <c r="P9" s="33"/>
      <c r="Q9" s="33"/>
      <c r="R9" s="33"/>
      <c r="S9" s="33"/>
      <c r="T9" s="33"/>
      <c r="U9" s="33">
        <v>4</v>
      </c>
      <c r="V9" s="33">
        <v>4</v>
      </c>
      <c r="W9" s="14">
        <v>25</v>
      </c>
      <c r="X9" s="41"/>
    </row>
    <row r="10" spans="1:24" ht="15.75" thickBot="1" x14ac:dyDescent="0.3">
      <c r="A10" s="31">
        <v>9</v>
      </c>
      <c r="B10" s="32">
        <v>2</v>
      </c>
      <c r="C10" s="32">
        <v>4</v>
      </c>
      <c r="D10" s="32">
        <v>2</v>
      </c>
      <c r="E10" s="32">
        <v>2</v>
      </c>
      <c r="F10" s="32">
        <v>2</v>
      </c>
      <c r="M10" s="33">
        <v>4</v>
      </c>
      <c r="N10" s="33">
        <v>3</v>
      </c>
      <c r="O10" s="33"/>
      <c r="P10" s="33">
        <v>4</v>
      </c>
      <c r="Q10" s="33"/>
      <c r="R10" s="33"/>
      <c r="S10" s="33"/>
      <c r="T10" s="33"/>
      <c r="U10" s="33"/>
      <c r="V10" s="33"/>
      <c r="W10" s="14">
        <v>23</v>
      </c>
      <c r="X10" s="41"/>
    </row>
    <row r="11" spans="1:24" ht="15.75" thickBot="1" x14ac:dyDescent="0.3">
      <c r="A11" s="31">
        <v>10</v>
      </c>
      <c r="B11" s="32">
        <v>2</v>
      </c>
      <c r="C11" s="32">
        <v>4</v>
      </c>
      <c r="D11" s="32">
        <v>2</v>
      </c>
      <c r="E11" s="32">
        <v>2</v>
      </c>
      <c r="F11" s="32">
        <v>2</v>
      </c>
      <c r="M11" s="33">
        <v>4</v>
      </c>
      <c r="N11" s="33">
        <v>3</v>
      </c>
      <c r="O11" s="33">
        <v>4</v>
      </c>
      <c r="P11" s="33"/>
      <c r="Q11" s="33"/>
      <c r="R11" s="33"/>
      <c r="S11" s="33"/>
      <c r="T11" s="33"/>
      <c r="U11" s="33"/>
      <c r="V11" s="33"/>
      <c r="W11" s="14">
        <v>23</v>
      </c>
      <c r="X11" s="41"/>
    </row>
    <row r="12" spans="1:24" ht="15.75" thickBot="1" x14ac:dyDescent="0.3">
      <c r="A12" s="31">
        <v>11</v>
      </c>
      <c r="B12" s="32">
        <v>2</v>
      </c>
      <c r="C12" s="32">
        <v>4</v>
      </c>
      <c r="D12" s="32">
        <v>2</v>
      </c>
      <c r="E12" s="32">
        <v>2</v>
      </c>
      <c r="F12" s="32">
        <v>2</v>
      </c>
      <c r="M12" s="33">
        <v>4</v>
      </c>
      <c r="N12" s="33">
        <v>3</v>
      </c>
      <c r="O12" s="33"/>
      <c r="P12" s="33"/>
      <c r="Q12" s="33">
        <v>4</v>
      </c>
      <c r="R12" s="33"/>
      <c r="S12" s="33"/>
      <c r="T12" s="33"/>
      <c r="U12" s="33"/>
      <c r="V12" s="33"/>
      <c r="W12" s="14">
        <v>23</v>
      </c>
      <c r="X12" s="41"/>
    </row>
    <row r="13" spans="1:24" ht="15.75" thickBot="1" x14ac:dyDescent="0.3">
      <c r="A13" s="31">
        <v>12</v>
      </c>
      <c r="B13" s="32">
        <v>2</v>
      </c>
      <c r="C13" s="32">
        <v>4</v>
      </c>
      <c r="D13" s="32">
        <v>2</v>
      </c>
      <c r="E13" s="32">
        <v>2</v>
      </c>
      <c r="F13" s="32">
        <v>2</v>
      </c>
      <c r="M13" s="33">
        <v>4</v>
      </c>
      <c r="N13" s="33">
        <v>3</v>
      </c>
      <c r="O13" s="33"/>
      <c r="P13" s="33"/>
      <c r="Q13" s="33"/>
      <c r="R13" s="33">
        <v>2</v>
      </c>
      <c r="S13" s="33">
        <v>4</v>
      </c>
      <c r="T13" s="33"/>
      <c r="U13" s="33"/>
      <c r="V13" s="33"/>
      <c r="W13" s="14">
        <v>25</v>
      </c>
      <c r="X13" s="41"/>
    </row>
    <row r="14" spans="1:24" ht="15.75" thickBot="1" x14ac:dyDescent="0.3">
      <c r="A14" s="31">
        <v>13</v>
      </c>
      <c r="B14" s="32">
        <v>2</v>
      </c>
      <c r="C14" s="32">
        <v>4</v>
      </c>
      <c r="D14" s="32">
        <v>2</v>
      </c>
      <c r="E14" s="32">
        <v>2</v>
      </c>
      <c r="F14" s="32">
        <v>2</v>
      </c>
      <c r="M14" s="33">
        <v>4</v>
      </c>
      <c r="N14" s="33">
        <v>3</v>
      </c>
      <c r="O14" s="33"/>
      <c r="P14" s="33">
        <v>4</v>
      </c>
      <c r="Q14" s="33">
        <v>4</v>
      </c>
      <c r="R14" s="33"/>
      <c r="S14" s="33"/>
      <c r="T14" s="33"/>
      <c r="U14" s="33"/>
      <c r="V14" s="33"/>
      <c r="W14" s="14">
        <v>27</v>
      </c>
      <c r="X14" s="41"/>
    </row>
    <row r="15" spans="1:24" ht="15.75" thickBot="1" x14ac:dyDescent="0.3">
      <c r="A15" s="31">
        <v>14</v>
      </c>
      <c r="B15" s="32">
        <v>2</v>
      </c>
      <c r="C15" s="32">
        <v>4</v>
      </c>
      <c r="D15" s="32">
        <v>2</v>
      </c>
      <c r="E15" s="32">
        <v>2</v>
      </c>
      <c r="F15" s="32">
        <v>2</v>
      </c>
      <c r="M15" s="33">
        <v>4</v>
      </c>
      <c r="N15" s="33">
        <v>3</v>
      </c>
      <c r="O15" s="33"/>
      <c r="P15" s="33"/>
      <c r="Q15" s="33">
        <v>4</v>
      </c>
      <c r="R15" s="33">
        <v>2</v>
      </c>
      <c r="S15" s="33">
        <v>4</v>
      </c>
      <c r="T15" s="33"/>
      <c r="U15" s="33"/>
      <c r="V15" s="33"/>
      <c r="W15" s="14">
        <v>29</v>
      </c>
      <c r="X15" s="41"/>
    </row>
    <row r="16" spans="1:24" ht="15.75" thickBot="1" x14ac:dyDescent="0.3">
      <c r="A16" s="31">
        <v>15</v>
      </c>
      <c r="B16" s="32">
        <v>2</v>
      </c>
      <c r="C16" s="32">
        <v>4</v>
      </c>
      <c r="D16" s="32">
        <v>2</v>
      </c>
      <c r="E16" s="32">
        <v>2</v>
      </c>
      <c r="F16" s="32">
        <v>2</v>
      </c>
      <c r="M16" s="33">
        <v>4</v>
      </c>
      <c r="N16" s="33">
        <v>3</v>
      </c>
      <c r="O16" s="33">
        <v>4</v>
      </c>
      <c r="P16" s="33">
        <v>4</v>
      </c>
      <c r="Q16" s="33"/>
      <c r="R16" s="33"/>
      <c r="S16" s="33"/>
      <c r="T16" s="33"/>
      <c r="U16" s="33"/>
      <c r="V16" s="33"/>
      <c r="W16" s="14">
        <v>27</v>
      </c>
      <c r="X16" s="41"/>
    </row>
    <row r="17" spans="1:24" ht="15.75" thickBot="1" x14ac:dyDescent="0.3">
      <c r="A17" s="31">
        <v>16</v>
      </c>
      <c r="B17" s="32">
        <v>2</v>
      </c>
      <c r="C17" s="32">
        <v>4</v>
      </c>
      <c r="D17" s="32">
        <v>2</v>
      </c>
      <c r="E17" s="32">
        <v>2</v>
      </c>
      <c r="F17" s="32">
        <v>2</v>
      </c>
      <c r="M17" s="33">
        <v>4</v>
      </c>
      <c r="N17" s="33">
        <v>3</v>
      </c>
      <c r="O17" s="33"/>
      <c r="P17" s="33"/>
      <c r="Q17" s="33"/>
      <c r="R17" s="33"/>
      <c r="S17" s="33"/>
      <c r="T17" s="33"/>
      <c r="U17" s="33">
        <v>4</v>
      </c>
      <c r="V17" s="33">
        <v>4</v>
      </c>
      <c r="W17" s="14">
        <v>27</v>
      </c>
      <c r="X17" s="41"/>
    </row>
    <row r="18" spans="1:24" ht="15.75" thickBot="1" x14ac:dyDescent="0.3">
      <c r="A18" s="31">
        <v>17</v>
      </c>
      <c r="B18" s="32">
        <v>2</v>
      </c>
      <c r="C18" s="32">
        <v>4</v>
      </c>
      <c r="D18" s="32">
        <v>2</v>
      </c>
      <c r="E18" s="32">
        <v>2</v>
      </c>
      <c r="F18" s="32">
        <v>2</v>
      </c>
      <c r="M18" s="33">
        <v>4</v>
      </c>
      <c r="N18" s="33">
        <v>7</v>
      </c>
      <c r="O18" s="33"/>
      <c r="P18" s="33"/>
      <c r="Q18" s="33"/>
      <c r="R18" s="33"/>
      <c r="S18" s="33"/>
      <c r="T18" s="33"/>
      <c r="U18" s="33"/>
      <c r="V18" s="33"/>
      <c r="W18" s="14">
        <v>23</v>
      </c>
      <c r="X18" s="41"/>
    </row>
    <row r="19" spans="1:24" ht="15.75" thickBot="1" x14ac:dyDescent="0.3">
      <c r="A19" s="31">
        <v>18</v>
      </c>
      <c r="B19" s="32">
        <v>2</v>
      </c>
      <c r="C19" s="32">
        <v>4</v>
      </c>
      <c r="D19" s="32">
        <v>2</v>
      </c>
      <c r="E19" s="32">
        <v>2</v>
      </c>
      <c r="F19" s="32">
        <v>2</v>
      </c>
      <c r="M19" s="33">
        <v>4</v>
      </c>
      <c r="N19" s="33">
        <v>7</v>
      </c>
      <c r="O19" s="33"/>
      <c r="P19" s="33"/>
      <c r="Q19" s="33">
        <v>4</v>
      </c>
      <c r="R19" s="33"/>
      <c r="S19" s="33"/>
      <c r="T19" s="33"/>
      <c r="U19" s="33"/>
      <c r="V19" s="33"/>
      <c r="W19" s="14">
        <v>27</v>
      </c>
      <c r="X19" s="41"/>
    </row>
    <row r="20" spans="1:24" ht="15.75" thickBot="1" x14ac:dyDescent="0.3">
      <c r="A20" s="31">
        <v>19</v>
      </c>
      <c r="B20" s="32">
        <v>2</v>
      </c>
      <c r="C20" s="32">
        <v>4</v>
      </c>
      <c r="D20" s="32">
        <v>2</v>
      </c>
      <c r="E20" s="32">
        <v>2</v>
      </c>
      <c r="F20" s="32">
        <v>2</v>
      </c>
      <c r="M20" s="33">
        <v>4</v>
      </c>
      <c r="N20" s="33">
        <v>7</v>
      </c>
      <c r="O20" s="33">
        <v>4</v>
      </c>
      <c r="P20" s="33"/>
      <c r="Q20" s="33"/>
      <c r="R20" s="33"/>
      <c r="S20" s="33"/>
      <c r="T20" s="33"/>
      <c r="U20" s="33"/>
      <c r="V20" s="33"/>
      <c r="W20" s="14">
        <v>27</v>
      </c>
      <c r="X20" s="41"/>
    </row>
    <row r="21" spans="1:24" ht="15.75" thickBot="1" x14ac:dyDescent="0.3">
      <c r="A21" s="31">
        <v>20</v>
      </c>
      <c r="B21" s="32">
        <v>2</v>
      </c>
      <c r="C21" s="32">
        <v>4</v>
      </c>
      <c r="D21" s="32">
        <v>2</v>
      </c>
      <c r="E21" s="32">
        <v>2</v>
      </c>
      <c r="F21" s="32">
        <v>2</v>
      </c>
      <c r="M21" s="33">
        <v>6</v>
      </c>
      <c r="N21" s="33">
        <v>3</v>
      </c>
      <c r="O21" s="33"/>
      <c r="P21" s="33">
        <v>4</v>
      </c>
      <c r="Q21" s="33"/>
      <c r="R21" s="33"/>
      <c r="S21" s="33"/>
      <c r="T21" s="33"/>
      <c r="U21" s="33"/>
      <c r="V21" s="33"/>
      <c r="W21" s="14">
        <v>25</v>
      </c>
      <c r="X21" s="41"/>
    </row>
    <row r="22" spans="1:24" ht="15.75" thickBot="1" x14ac:dyDescent="0.3">
      <c r="A22" s="31">
        <v>21</v>
      </c>
      <c r="B22" s="32">
        <v>2</v>
      </c>
      <c r="C22" s="32">
        <v>4</v>
      </c>
      <c r="D22" s="32">
        <v>2</v>
      </c>
      <c r="E22" s="32">
        <v>2</v>
      </c>
      <c r="F22" s="32">
        <v>2</v>
      </c>
      <c r="M22" s="33">
        <v>6</v>
      </c>
      <c r="N22" s="33">
        <v>3</v>
      </c>
      <c r="O22" s="33">
        <v>4</v>
      </c>
      <c r="P22" s="33"/>
      <c r="Q22" s="33"/>
      <c r="R22" s="33"/>
      <c r="S22" s="33"/>
      <c r="T22" s="33"/>
      <c r="U22" s="33"/>
      <c r="V22" s="33"/>
      <c r="W22" s="14">
        <v>25</v>
      </c>
      <c r="X22" s="41"/>
    </row>
    <row r="23" spans="1:24" ht="15.75" thickBot="1" x14ac:dyDescent="0.3">
      <c r="A23" s="31">
        <v>22</v>
      </c>
      <c r="B23" s="32">
        <v>2</v>
      </c>
      <c r="C23" s="32">
        <v>4</v>
      </c>
      <c r="D23" s="32">
        <v>2</v>
      </c>
      <c r="E23" s="32">
        <v>2</v>
      </c>
      <c r="F23" s="32">
        <v>2</v>
      </c>
      <c r="M23" s="33">
        <v>6</v>
      </c>
      <c r="N23" s="33">
        <v>3</v>
      </c>
      <c r="O23" s="33"/>
      <c r="P23" s="33">
        <v>4</v>
      </c>
      <c r="Q23" s="33">
        <v>4</v>
      </c>
      <c r="R23" s="33"/>
      <c r="S23" s="33"/>
      <c r="T23" s="33"/>
      <c r="U23" s="33"/>
      <c r="V23" s="33"/>
      <c r="W23" s="14">
        <v>29</v>
      </c>
      <c r="X23" s="41"/>
    </row>
    <row r="24" spans="1:24" ht="15.75" thickBot="1" x14ac:dyDescent="0.3">
      <c r="A24" s="31">
        <v>23</v>
      </c>
      <c r="B24" s="32">
        <v>2</v>
      </c>
      <c r="C24" s="32">
        <v>4</v>
      </c>
      <c r="D24" s="32">
        <v>2</v>
      </c>
      <c r="E24" s="32">
        <v>2</v>
      </c>
      <c r="F24" s="32">
        <v>2</v>
      </c>
      <c r="M24" s="33">
        <v>6</v>
      </c>
      <c r="N24" s="33">
        <v>3</v>
      </c>
      <c r="O24" s="33">
        <v>4</v>
      </c>
      <c r="P24" s="33">
        <v>4</v>
      </c>
      <c r="Q24" s="33"/>
      <c r="R24" s="33"/>
      <c r="S24" s="33"/>
      <c r="T24" s="33"/>
      <c r="U24" s="33"/>
      <c r="V24" s="33"/>
      <c r="W24" s="14">
        <v>29</v>
      </c>
      <c r="X24" s="41"/>
    </row>
    <row r="25" spans="1:24" ht="15.75" thickBot="1" x14ac:dyDescent="0.3">
      <c r="A25" s="31">
        <v>24</v>
      </c>
      <c r="B25" s="32">
        <v>2</v>
      </c>
      <c r="C25" s="32">
        <v>4</v>
      </c>
      <c r="D25" s="32">
        <v>2</v>
      </c>
      <c r="E25" s="32">
        <v>2</v>
      </c>
      <c r="F25" s="32">
        <v>2</v>
      </c>
      <c r="M25" s="33">
        <v>6</v>
      </c>
      <c r="N25" s="33">
        <v>3</v>
      </c>
      <c r="O25" s="33"/>
      <c r="P25" s="33"/>
      <c r="Q25" s="33"/>
      <c r="R25" s="33"/>
      <c r="S25" s="33"/>
      <c r="T25" s="33"/>
      <c r="U25" s="33">
        <v>4</v>
      </c>
      <c r="V25" s="33">
        <v>4</v>
      </c>
      <c r="W25" s="14">
        <v>29</v>
      </c>
      <c r="X25" s="41"/>
    </row>
    <row r="26" spans="1:24" ht="15.75" thickBot="1" x14ac:dyDescent="0.3">
      <c r="A26" s="31">
        <v>25</v>
      </c>
      <c r="B26" s="32">
        <v>2</v>
      </c>
      <c r="C26" s="32">
        <v>4</v>
      </c>
      <c r="D26" s="32">
        <v>2</v>
      </c>
      <c r="E26" s="32">
        <v>2</v>
      </c>
      <c r="F26" s="32">
        <v>2</v>
      </c>
      <c r="M26" s="33">
        <v>6</v>
      </c>
      <c r="N26" s="33">
        <v>7</v>
      </c>
      <c r="O26" s="33"/>
      <c r="P26" s="33"/>
      <c r="Q26" s="33"/>
      <c r="R26" s="33"/>
      <c r="S26" s="33"/>
      <c r="T26" s="33"/>
      <c r="U26" s="33"/>
      <c r="V26" s="33"/>
      <c r="W26" s="14">
        <v>25</v>
      </c>
      <c r="X26" s="41"/>
    </row>
    <row r="27" spans="1:24" ht="15.75" thickBot="1" x14ac:dyDescent="0.3">
      <c r="A27" s="31">
        <v>26</v>
      </c>
      <c r="B27" s="32">
        <v>2</v>
      </c>
      <c r="C27" s="32">
        <v>4</v>
      </c>
      <c r="D27" s="32">
        <v>2</v>
      </c>
      <c r="E27" s="32">
        <v>2</v>
      </c>
      <c r="F27" s="32">
        <v>2</v>
      </c>
      <c r="M27" s="33">
        <v>6</v>
      </c>
      <c r="N27" s="33">
        <v>7</v>
      </c>
      <c r="O27" s="33"/>
      <c r="P27" s="33"/>
      <c r="Q27" s="33">
        <v>4</v>
      </c>
      <c r="R27" s="33"/>
      <c r="S27" s="33"/>
      <c r="T27" s="33"/>
      <c r="U27" s="33"/>
      <c r="V27" s="33"/>
      <c r="W27" s="14">
        <v>29</v>
      </c>
      <c r="X27" s="41"/>
    </row>
    <row r="28" spans="1:24" ht="15.75" thickBot="1" x14ac:dyDescent="0.3">
      <c r="A28" s="31">
        <v>27</v>
      </c>
      <c r="B28" s="32">
        <v>2</v>
      </c>
      <c r="C28" s="32">
        <v>4</v>
      </c>
      <c r="D28" s="32">
        <v>2</v>
      </c>
      <c r="E28" s="32">
        <v>2</v>
      </c>
      <c r="F28" s="32">
        <v>2</v>
      </c>
      <c r="M28" s="33">
        <v>6</v>
      </c>
      <c r="N28" s="33">
        <v>7</v>
      </c>
      <c r="O28" s="33">
        <v>4</v>
      </c>
      <c r="P28" s="33"/>
      <c r="Q28" s="33"/>
      <c r="R28" s="33"/>
      <c r="S28" s="33"/>
      <c r="T28" s="33"/>
      <c r="U28" s="33"/>
      <c r="V28" s="33"/>
      <c r="W28" s="14">
        <v>29</v>
      </c>
      <c r="X28" s="41"/>
    </row>
    <row r="29" spans="1:24" ht="15.75" thickBot="1" x14ac:dyDescent="0.3">
      <c r="A29" s="31">
        <v>28</v>
      </c>
      <c r="B29" s="32">
        <v>2</v>
      </c>
      <c r="C29" s="32">
        <v>4</v>
      </c>
      <c r="D29" s="32">
        <v>2</v>
      </c>
      <c r="E29" s="32">
        <v>2</v>
      </c>
      <c r="F29" s="32">
        <v>2</v>
      </c>
      <c r="M29" s="33">
        <v>8</v>
      </c>
      <c r="N29" s="33">
        <v>3</v>
      </c>
      <c r="O29" s="33"/>
      <c r="P29" s="33"/>
      <c r="Q29" s="33"/>
      <c r="R29" s="33"/>
      <c r="S29" s="33"/>
      <c r="T29" s="33"/>
      <c r="U29" s="33"/>
      <c r="V29" s="33"/>
      <c r="W29" s="14">
        <v>23</v>
      </c>
      <c r="X29" s="41"/>
    </row>
    <row r="30" spans="1:24" ht="15.75" thickBot="1" x14ac:dyDescent="0.3">
      <c r="A30" s="31">
        <v>29</v>
      </c>
      <c r="B30" s="32">
        <v>2</v>
      </c>
      <c r="C30" s="32">
        <v>4</v>
      </c>
      <c r="D30" s="32">
        <v>2</v>
      </c>
      <c r="E30" s="32">
        <v>2</v>
      </c>
      <c r="F30" s="32">
        <v>2</v>
      </c>
      <c r="M30" s="33">
        <v>8</v>
      </c>
      <c r="N30" s="33">
        <v>3</v>
      </c>
      <c r="O30" s="33"/>
      <c r="P30" s="33">
        <v>4</v>
      </c>
      <c r="Q30" s="33"/>
      <c r="R30" s="33"/>
      <c r="S30" s="33"/>
      <c r="T30" s="33"/>
      <c r="U30" s="33"/>
      <c r="V30" s="33"/>
      <c r="W30" s="14">
        <v>27</v>
      </c>
      <c r="X30" s="41"/>
    </row>
    <row r="31" spans="1:24" ht="15.75" thickBot="1" x14ac:dyDescent="0.3">
      <c r="A31" s="31">
        <v>30</v>
      </c>
      <c r="B31" s="32">
        <v>2</v>
      </c>
      <c r="C31" s="32">
        <v>4</v>
      </c>
      <c r="D31" s="32">
        <v>2</v>
      </c>
      <c r="E31" s="32">
        <v>2</v>
      </c>
      <c r="F31" s="32">
        <v>2</v>
      </c>
      <c r="M31" s="33">
        <v>8</v>
      </c>
      <c r="N31" s="33">
        <v>7</v>
      </c>
      <c r="O31" s="33"/>
      <c r="P31" s="33"/>
      <c r="Q31" s="33"/>
      <c r="R31" s="33"/>
      <c r="S31" s="33"/>
      <c r="T31" s="33"/>
      <c r="U31" s="33"/>
      <c r="V31" s="33"/>
      <c r="W31" s="14">
        <v>27</v>
      </c>
      <c r="X31" s="41"/>
    </row>
    <row r="32" spans="1:24" ht="15.75" thickBot="1" x14ac:dyDescent="0.3">
      <c r="A32" s="31">
        <v>31</v>
      </c>
      <c r="B32" s="32">
        <v>2</v>
      </c>
      <c r="C32" s="32">
        <v>4</v>
      </c>
      <c r="D32" s="32">
        <v>2</v>
      </c>
      <c r="E32" s="32">
        <v>2</v>
      </c>
      <c r="F32" s="32">
        <v>2</v>
      </c>
      <c r="M32" s="33">
        <v>8</v>
      </c>
      <c r="N32" s="33">
        <v>7</v>
      </c>
      <c r="O32" s="33"/>
      <c r="P32" s="33"/>
      <c r="Q32" s="33">
        <v>4</v>
      </c>
      <c r="R32" s="33"/>
      <c r="S32" s="33"/>
      <c r="T32" s="33"/>
      <c r="U32" s="33"/>
      <c r="V32" s="33"/>
      <c r="W32" s="14">
        <v>31</v>
      </c>
      <c r="X32" s="41"/>
    </row>
    <row r="33" spans="1:24" ht="15.75" thickBot="1" x14ac:dyDescent="0.3">
      <c r="A33" s="31">
        <v>32</v>
      </c>
      <c r="B33" s="32">
        <v>2</v>
      </c>
      <c r="C33" s="32">
        <v>4</v>
      </c>
      <c r="D33" s="32">
        <v>2</v>
      </c>
      <c r="E33" s="32">
        <v>2</v>
      </c>
      <c r="F33" s="32">
        <v>2</v>
      </c>
      <c r="M33" s="33">
        <v>8</v>
      </c>
      <c r="N33" s="33">
        <v>7</v>
      </c>
      <c r="O33" s="33">
        <v>4</v>
      </c>
      <c r="P33" s="33"/>
      <c r="Q33" s="33"/>
      <c r="R33" s="33"/>
      <c r="S33" s="33"/>
      <c r="T33" s="33"/>
      <c r="U33" s="33"/>
      <c r="V33" s="33"/>
      <c r="W33" s="20">
        <v>31</v>
      </c>
      <c r="X33" s="41"/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4"/>
  <sheetViews>
    <sheetView tabSelected="1" workbookViewId="0">
      <pane ySplit="1" topLeftCell="A2" activePane="bottomLeft" state="frozen"/>
      <selection pane="bottomLeft" activeCell="B1" sqref="B1"/>
    </sheetView>
  </sheetViews>
  <sheetFormatPr baseColWidth="10" defaultRowHeight="15" x14ac:dyDescent="0.25"/>
  <cols>
    <col min="1" max="1" width="11.42578125" style="25"/>
    <col min="2" max="2" width="29.28515625" bestFit="1" customWidth="1"/>
    <col min="3" max="4" width="4.42578125" customWidth="1"/>
    <col min="5" max="5" width="11.42578125" style="25"/>
    <col min="6" max="26" width="5.42578125" customWidth="1"/>
  </cols>
  <sheetData>
    <row r="1" spans="1:34" ht="53.25" customHeight="1" x14ac:dyDescent="0.25">
      <c r="B1" t="s">
        <v>25</v>
      </c>
      <c r="C1" s="44" t="s">
        <v>105</v>
      </c>
      <c r="D1" s="49" t="s">
        <v>106</v>
      </c>
      <c r="E1" s="48" t="s">
        <v>26</v>
      </c>
      <c r="F1" s="38" t="s">
        <v>2</v>
      </c>
      <c r="G1" s="35" t="s">
        <v>3</v>
      </c>
      <c r="H1" s="35" t="s">
        <v>4</v>
      </c>
      <c r="I1" s="35" t="s">
        <v>5</v>
      </c>
      <c r="J1" s="35" t="s">
        <v>6</v>
      </c>
      <c r="K1" s="37" t="s">
        <v>114</v>
      </c>
      <c r="L1" s="37" t="s">
        <v>115</v>
      </c>
      <c r="M1" s="37" t="s">
        <v>116</v>
      </c>
      <c r="N1" s="37" t="s">
        <v>117</v>
      </c>
      <c r="O1" s="37" t="s">
        <v>118</v>
      </c>
      <c r="P1" s="37" t="s">
        <v>119</v>
      </c>
      <c r="Q1" s="35" t="s">
        <v>10</v>
      </c>
      <c r="R1" s="35" t="s">
        <v>11</v>
      </c>
      <c r="S1" s="35" t="s">
        <v>12</v>
      </c>
      <c r="T1" s="35" t="s">
        <v>13</v>
      </c>
      <c r="U1" s="35" t="s">
        <v>14</v>
      </c>
      <c r="V1" s="35" t="s">
        <v>15</v>
      </c>
      <c r="W1" s="35" t="s">
        <v>16</v>
      </c>
      <c r="X1" s="35" t="s">
        <v>17</v>
      </c>
      <c r="Y1" s="35" t="s">
        <v>18</v>
      </c>
      <c r="Z1" s="35" t="s">
        <v>19</v>
      </c>
      <c r="AA1" s="43" t="s">
        <v>103</v>
      </c>
      <c r="AC1" s="50"/>
      <c r="AD1" s="50"/>
      <c r="AE1" s="50"/>
      <c r="AF1" s="50"/>
      <c r="AG1" s="51"/>
      <c r="AH1" s="51"/>
    </row>
    <row r="2" spans="1:34" x14ac:dyDescent="0.25">
      <c r="A2" s="25">
        <v>1</v>
      </c>
      <c r="B2" t="s">
        <v>27</v>
      </c>
      <c r="C2" s="47"/>
      <c r="D2" s="45"/>
      <c r="E2" s="40">
        <v>1</v>
      </c>
      <c r="F2" s="39">
        <f>IFERROR(VLOOKUP($E2,Feuil1!$A$2:$W$33,2,FALSE),"")</f>
        <v>2</v>
      </c>
      <c r="G2" s="36">
        <f>IFERROR(VLOOKUP($E2,Feuil1!$A$2:$W$33,3,FALSE),"")</f>
        <v>4</v>
      </c>
      <c r="H2" s="36">
        <f>IFERROR(VLOOKUP($E2,Feuil1!$A$2:$W$33,4,FALSE),"")</f>
        <v>2</v>
      </c>
      <c r="I2" s="36">
        <f>IFERROR(VLOOKUP($E2,Feuil1!$A$2:$W$33,5,FALSE),"")</f>
        <v>2</v>
      </c>
      <c r="J2" s="36">
        <f>IFERROR(VLOOKUP($E2,Feuil1!$A$2:$W$33,6,FALSE),"")</f>
        <v>2</v>
      </c>
      <c r="K2" s="31"/>
      <c r="L2" s="31"/>
      <c r="M2" s="31"/>
      <c r="N2" s="31"/>
      <c r="O2" s="31"/>
      <c r="P2" s="31"/>
      <c r="Q2" s="36">
        <f>IFERROR(VLOOKUP($E2,Feuil1!$A$2:$W$33,13,FALSE),"")</f>
        <v>2</v>
      </c>
      <c r="R2" s="36">
        <f>IFERROR(VLOOKUP($E2,Feuil1!$A$2:$W$33,14,FALSE),"")</f>
        <v>3</v>
      </c>
      <c r="S2" s="36">
        <f>IFERROR(VLOOKUP($E2,Feuil1!$A$2:$W$33,15,FALSE),"")</f>
        <v>4</v>
      </c>
      <c r="T2" s="36">
        <f>IFERROR(VLOOKUP($E2,Feuil1!$A$2:$W$33,16,FALSE),"")</f>
        <v>0</v>
      </c>
      <c r="U2" s="36">
        <f>IFERROR(VLOOKUP($E2,Feuil1!$A$2:$W$33,17,FALSE),"")</f>
        <v>0</v>
      </c>
      <c r="V2" s="36">
        <f>IFERROR(VLOOKUP($E2,Feuil1!$A$2:$W$33,18,FALSE),"")</f>
        <v>0</v>
      </c>
      <c r="W2" s="36">
        <f>IFERROR(VLOOKUP($E2,Feuil1!$A$2:$W$33,19,FALSE),"")</f>
        <v>4</v>
      </c>
      <c r="X2" s="36">
        <f>IFERROR(VLOOKUP($E2,Feuil1!$A$2:$W$33,20,FALSE),"")</f>
        <v>4</v>
      </c>
      <c r="Y2" s="36">
        <f>IFERROR(VLOOKUP($E2,Feuil1!$A$2:$W$33,21,FALSE),"")</f>
        <v>0</v>
      </c>
      <c r="Z2" s="36">
        <f>IFERROR(VLOOKUP($E2,Feuil1!$A$2:$W$33,22,FALSE),"")</f>
        <v>0</v>
      </c>
      <c r="AA2" s="42">
        <f>SUM(F2:Z2)</f>
        <v>29</v>
      </c>
    </row>
    <row r="3" spans="1:34" x14ac:dyDescent="0.25">
      <c r="A3" s="25">
        <v>1</v>
      </c>
      <c r="B3" t="s">
        <v>35</v>
      </c>
      <c r="C3" s="47"/>
      <c r="D3" s="45"/>
      <c r="E3" s="40">
        <v>2</v>
      </c>
      <c r="F3" s="39">
        <f>IFERROR(VLOOKUP($E3,Feuil1!$A$2:$W$33,2,FALSE),"")</f>
        <v>2</v>
      </c>
      <c r="G3" s="36">
        <f>IFERROR(VLOOKUP($E3,Feuil1!$A$2:$W$33,3,FALSE),"")</f>
        <v>4</v>
      </c>
      <c r="H3" s="36">
        <f>IFERROR(VLOOKUP($E3,Feuil1!$A$2:$W$33,4,FALSE),"")</f>
        <v>2</v>
      </c>
      <c r="I3" s="36">
        <f>IFERROR(VLOOKUP($E3,Feuil1!$A$2:$W$33,5,FALSE),"")</f>
        <v>2</v>
      </c>
      <c r="J3" s="36">
        <f>IFERROR(VLOOKUP($E3,Feuil1!$A$2:$W$33,6,FALSE),"")</f>
        <v>2</v>
      </c>
      <c r="K3" s="31"/>
      <c r="L3" s="31"/>
      <c r="M3" s="31"/>
      <c r="N3" s="31"/>
      <c r="O3" s="31"/>
      <c r="P3" s="31"/>
      <c r="Q3" s="36">
        <f>IFERROR(VLOOKUP($E3,Feuil1!$A$2:$W$33,13,FALSE),"")</f>
        <v>2</v>
      </c>
      <c r="R3" s="36">
        <f>IFERROR(VLOOKUP($E3,Feuil1!$A$2:$W$33,14,FALSE),"")</f>
        <v>3</v>
      </c>
      <c r="S3" s="36">
        <f>IFERROR(VLOOKUP($E3,Feuil1!$A$2:$W$33,15,FALSE),"")</f>
        <v>0</v>
      </c>
      <c r="T3" s="36">
        <f>IFERROR(VLOOKUP($E3,Feuil1!$A$2:$W$33,16,FALSE),"")</f>
        <v>0</v>
      </c>
      <c r="U3" s="36">
        <f>IFERROR(VLOOKUP($E3,Feuil1!$A$2:$W$33,17,FALSE),"")</f>
        <v>4</v>
      </c>
      <c r="V3" s="36">
        <f>IFERROR(VLOOKUP($E3,Feuil1!$A$2:$W$33,18,FALSE),"")</f>
        <v>0</v>
      </c>
      <c r="W3" s="36">
        <f>IFERROR(VLOOKUP($E3,Feuil1!$A$2:$W$33,19,FALSE),"")</f>
        <v>0</v>
      </c>
      <c r="X3" s="36">
        <f>IFERROR(VLOOKUP($E3,Feuil1!$A$2:$W$33,20,FALSE),"")</f>
        <v>0</v>
      </c>
      <c r="Y3" s="36">
        <f>IFERROR(VLOOKUP($E3,Feuil1!$A$2:$W$33,21,FALSE),"")</f>
        <v>0</v>
      </c>
      <c r="Z3" s="36">
        <f>IFERROR(VLOOKUP($E3,Feuil1!$A$2:$W$33,22,FALSE),"")</f>
        <v>0</v>
      </c>
      <c r="AA3" s="42">
        <f t="shared" ref="AA3:AA66" si="0">SUM(F3:Z3)</f>
        <v>21</v>
      </c>
    </row>
    <row r="4" spans="1:34" x14ac:dyDescent="0.25">
      <c r="A4" s="25">
        <v>1</v>
      </c>
      <c r="B4" t="s">
        <v>39</v>
      </c>
      <c r="C4" s="47"/>
      <c r="D4" s="45"/>
      <c r="E4" s="40">
        <v>3</v>
      </c>
      <c r="F4" s="39">
        <f>IFERROR(VLOOKUP($E4,Feuil1!$A$2:$W$33,2,FALSE),"")</f>
        <v>2</v>
      </c>
      <c r="G4" s="36">
        <f>IFERROR(VLOOKUP($E4,Feuil1!$A$2:$W$33,3,FALSE),"")</f>
        <v>4</v>
      </c>
      <c r="H4" s="36">
        <f>IFERROR(VLOOKUP($E4,Feuil1!$A$2:$W$33,4,FALSE),"")</f>
        <v>2</v>
      </c>
      <c r="I4" s="36">
        <f>IFERROR(VLOOKUP($E4,Feuil1!$A$2:$W$33,5,FALSE),"")</f>
        <v>2</v>
      </c>
      <c r="J4" s="36">
        <f>IFERROR(VLOOKUP($E4,Feuil1!$A$2:$W$33,6,FALSE),"")</f>
        <v>2</v>
      </c>
      <c r="K4" s="31"/>
      <c r="L4" s="31"/>
      <c r="M4" s="31"/>
      <c r="N4" s="31"/>
      <c r="O4" s="31"/>
      <c r="P4" s="31"/>
      <c r="Q4" s="36">
        <f>IFERROR(VLOOKUP($E4,Feuil1!$A$2:$W$33,13,FALSE),"")</f>
        <v>2</v>
      </c>
      <c r="R4" s="36">
        <f>IFERROR(VLOOKUP($E4,Feuil1!$A$2:$W$33,14,FALSE),"")</f>
        <v>3</v>
      </c>
      <c r="S4" s="36">
        <f>IFERROR(VLOOKUP($E4,Feuil1!$A$2:$W$33,15,FALSE),"")</f>
        <v>0</v>
      </c>
      <c r="T4" s="36">
        <f>IFERROR(VLOOKUP($E4,Feuil1!$A$2:$W$33,16,FALSE),"")</f>
        <v>0</v>
      </c>
      <c r="U4" s="36">
        <f>IFERROR(VLOOKUP($E4,Feuil1!$A$2:$W$33,17,FALSE),"")</f>
        <v>0</v>
      </c>
      <c r="V4" s="36">
        <f>IFERROR(VLOOKUP($E4,Feuil1!$A$2:$W$33,18,FALSE),"")</f>
        <v>2</v>
      </c>
      <c r="W4" s="36">
        <f>IFERROR(VLOOKUP($E4,Feuil1!$A$2:$W$33,19,FALSE),"")</f>
        <v>4</v>
      </c>
      <c r="X4" s="36">
        <f>IFERROR(VLOOKUP($E4,Feuil1!$A$2:$W$33,20,FALSE),"")</f>
        <v>0</v>
      </c>
      <c r="Y4" s="36">
        <f>IFERROR(VLOOKUP($E4,Feuil1!$A$2:$W$33,21,FALSE),"")</f>
        <v>0</v>
      </c>
      <c r="Z4" s="36">
        <f>IFERROR(VLOOKUP($E4,Feuil1!$A$2:$W$33,22,FALSE),"")</f>
        <v>0</v>
      </c>
      <c r="AA4" s="42">
        <f t="shared" si="0"/>
        <v>23</v>
      </c>
    </row>
    <row r="5" spans="1:34" x14ac:dyDescent="0.25">
      <c r="A5" s="25">
        <v>1</v>
      </c>
      <c r="B5" t="s">
        <v>30</v>
      </c>
      <c r="C5" s="47"/>
      <c r="D5" s="45"/>
      <c r="E5" s="40">
        <v>4</v>
      </c>
      <c r="F5" s="39">
        <f>IFERROR(VLOOKUP($E5,Feuil1!$A$2:$W$33,2,FALSE),"")</f>
        <v>2</v>
      </c>
      <c r="G5" s="36">
        <f>IFERROR(VLOOKUP($E5,Feuil1!$A$2:$W$33,3,FALSE),"")</f>
        <v>4</v>
      </c>
      <c r="H5" s="36">
        <f>IFERROR(VLOOKUP($E5,Feuil1!$A$2:$W$33,4,FALSE),"")</f>
        <v>2</v>
      </c>
      <c r="I5" s="36">
        <f>IFERROR(VLOOKUP($E5,Feuil1!$A$2:$W$33,5,FALSE),"")</f>
        <v>2</v>
      </c>
      <c r="J5" s="36">
        <f>IFERROR(VLOOKUP($E5,Feuil1!$A$2:$W$33,6,FALSE),"")</f>
        <v>2</v>
      </c>
      <c r="K5" s="31"/>
      <c r="L5" s="31"/>
      <c r="M5" s="31"/>
      <c r="N5" s="31"/>
      <c r="O5" s="31"/>
      <c r="P5" s="31"/>
      <c r="Q5" s="36">
        <f>IFERROR(VLOOKUP($E5,Feuil1!$A$2:$W$33,13,FALSE),"")</f>
        <v>2</v>
      </c>
      <c r="R5" s="36">
        <f>IFERROR(VLOOKUP($E5,Feuil1!$A$2:$W$33,14,FALSE),"")</f>
        <v>3</v>
      </c>
      <c r="S5" s="36">
        <f>IFERROR(VLOOKUP($E5,Feuil1!$A$2:$W$33,15,FALSE),"")</f>
        <v>0</v>
      </c>
      <c r="T5" s="36">
        <f>IFERROR(VLOOKUP($E5,Feuil1!$A$2:$W$33,16,FALSE),"")</f>
        <v>0</v>
      </c>
      <c r="U5" s="36">
        <f>IFERROR(VLOOKUP($E5,Feuil1!$A$2:$W$33,17,FALSE),"")</f>
        <v>4</v>
      </c>
      <c r="V5" s="36">
        <f>IFERROR(VLOOKUP($E5,Feuil1!$A$2:$W$33,18,FALSE),"")</f>
        <v>2</v>
      </c>
      <c r="W5" s="36">
        <f>IFERROR(VLOOKUP($E5,Feuil1!$A$2:$W$33,19,FALSE),"")</f>
        <v>4</v>
      </c>
      <c r="X5" s="36">
        <f>IFERROR(VLOOKUP($E5,Feuil1!$A$2:$W$33,20,FALSE),"")</f>
        <v>0</v>
      </c>
      <c r="Y5" s="36">
        <f>IFERROR(VLOOKUP($E5,Feuil1!$A$2:$W$33,21,FALSE),"")</f>
        <v>0</v>
      </c>
      <c r="Z5" s="36">
        <f>IFERROR(VLOOKUP($E5,Feuil1!$A$2:$W$33,22,FALSE),"")</f>
        <v>0</v>
      </c>
      <c r="AA5" s="42">
        <f t="shared" si="0"/>
        <v>27</v>
      </c>
    </row>
    <row r="6" spans="1:34" x14ac:dyDescent="0.25">
      <c r="A6" s="25">
        <v>1</v>
      </c>
      <c r="B6" t="s">
        <v>29</v>
      </c>
      <c r="C6" s="47"/>
      <c r="D6" s="45"/>
      <c r="E6" s="40">
        <v>5</v>
      </c>
      <c r="F6" s="39">
        <f>IFERROR(VLOOKUP($E6,Feuil1!$A$2:$W$33,2,FALSE),"")</f>
        <v>2</v>
      </c>
      <c r="G6" s="36">
        <f>IFERROR(VLOOKUP($E6,Feuil1!$A$2:$W$33,3,FALSE),"")</f>
        <v>4</v>
      </c>
      <c r="H6" s="36">
        <f>IFERROR(VLOOKUP($E6,Feuil1!$A$2:$W$33,4,FALSE),"")</f>
        <v>2</v>
      </c>
      <c r="I6" s="36">
        <f>IFERROR(VLOOKUP($E6,Feuil1!$A$2:$W$33,5,FALSE),"")</f>
        <v>2</v>
      </c>
      <c r="J6" s="36">
        <f>IFERROR(VLOOKUP($E6,Feuil1!$A$2:$W$33,6,FALSE),"")</f>
        <v>2</v>
      </c>
      <c r="K6" s="31"/>
      <c r="L6" s="31"/>
      <c r="M6" s="31"/>
      <c r="N6" s="31"/>
      <c r="O6" s="31"/>
      <c r="P6" s="31"/>
      <c r="Q6" s="36">
        <f>IFERROR(VLOOKUP($E6,Feuil1!$A$2:$W$33,13,FALSE),"")</f>
        <v>2</v>
      </c>
      <c r="R6" s="36">
        <f>IFERROR(VLOOKUP($E6,Feuil1!$A$2:$W$33,14,FALSE),"")</f>
        <v>3</v>
      </c>
      <c r="S6" s="36">
        <f>IFERROR(VLOOKUP($E6,Feuil1!$A$2:$W$33,15,FALSE),"")</f>
        <v>4</v>
      </c>
      <c r="T6" s="36">
        <f>IFERROR(VLOOKUP($E6,Feuil1!$A$2:$W$33,16,FALSE),"")</f>
        <v>0</v>
      </c>
      <c r="U6" s="36">
        <f>IFERROR(VLOOKUP($E6,Feuil1!$A$2:$W$33,17,FALSE),"")</f>
        <v>0</v>
      </c>
      <c r="V6" s="36">
        <f>IFERROR(VLOOKUP($E6,Feuil1!$A$2:$W$33,18,FALSE),"")</f>
        <v>0</v>
      </c>
      <c r="W6" s="36">
        <f>IFERROR(VLOOKUP($E6,Feuil1!$A$2:$W$33,19,FALSE),"")</f>
        <v>0</v>
      </c>
      <c r="X6" s="36">
        <f>IFERROR(VLOOKUP($E6,Feuil1!$A$2:$W$33,20,FALSE),"")</f>
        <v>0</v>
      </c>
      <c r="Y6" s="36">
        <f>IFERROR(VLOOKUP($E6,Feuil1!$A$2:$W$33,21,FALSE),"")</f>
        <v>0</v>
      </c>
      <c r="Z6" s="36">
        <f>IFERROR(VLOOKUP($E6,Feuil1!$A$2:$W$33,22,FALSE),"")</f>
        <v>0</v>
      </c>
      <c r="AA6" s="42">
        <f t="shared" si="0"/>
        <v>21</v>
      </c>
    </row>
    <row r="7" spans="1:34" x14ac:dyDescent="0.25">
      <c r="A7" s="25">
        <v>1</v>
      </c>
      <c r="B7" t="s">
        <v>33</v>
      </c>
      <c r="C7" s="47"/>
      <c r="D7" s="45"/>
      <c r="E7" s="40">
        <v>6</v>
      </c>
      <c r="F7" s="39">
        <f>IFERROR(VLOOKUP($E7,Feuil1!$A$2:$W$33,2,FALSE),"")</f>
        <v>2</v>
      </c>
      <c r="G7" s="36">
        <f>IFERROR(VLOOKUP($E7,Feuil1!$A$2:$W$33,3,FALSE),"")</f>
        <v>4</v>
      </c>
      <c r="H7" s="36">
        <f>IFERROR(VLOOKUP($E7,Feuil1!$A$2:$W$33,4,FALSE),"")</f>
        <v>2</v>
      </c>
      <c r="I7" s="36">
        <f>IFERROR(VLOOKUP($E7,Feuil1!$A$2:$W$33,5,FALSE),"")</f>
        <v>2</v>
      </c>
      <c r="J7" s="36">
        <f>IFERROR(VLOOKUP($E7,Feuil1!$A$2:$W$33,6,FALSE),"")</f>
        <v>2</v>
      </c>
      <c r="K7" s="31"/>
      <c r="L7" s="31"/>
      <c r="M7" s="31"/>
      <c r="N7" s="31"/>
      <c r="O7" s="31"/>
      <c r="P7" s="31"/>
      <c r="Q7" s="36">
        <f>IFERROR(VLOOKUP($E7,Feuil1!$A$2:$W$33,13,FALSE),"")</f>
        <v>2</v>
      </c>
      <c r="R7" s="36">
        <f>IFERROR(VLOOKUP($E7,Feuil1!$A$2:$W$33,14,FALSE),"")</f>
        <v>3</v>
      </c>
      <c r="S7" s="36">
        <f>IFERROR(VLOOKUP($E7,Feuil1!$A$2:$W$33,15,FALSE),"")</f>
        <v>0</v>
      </c>
      <c r="T7" s="36">
        <f>IFERROR(VLOOKUP($E7,Feuil1!$A$2:$W$33,16,FALSE),"")</f>
        <v>4</v>
      </c>
      <c r="U7" s="36">
        <f>IFERROR(VLOOKUP($E7,Feuil1!$A$2:$W$33,17,FALSE),"")</f>
        <v>4</v>
      </c>
      <c r="V7" s="36">
        <f>IFERROR(VLOOKUP($E7,Feuil1!$A$2:$W$33,18,FALSE),"")</f>
        <v>0</v>
      </c>
      <c r="W7" s="36">
        <f>IFERROR(VLOOKUP($E7,Feuil1!$A$2:$W$33,19,FALSE),"")</f>
        <v>0</v>
      </c>
      <c r="X7" s="36">
        <f>IFERROR(VLOOKUP($E7,Feuil1!$A$2:$W$33,20,FALSE),"")</f>
        <v>0</v>
      </c>
      <c r="Y7" s="36">
        <f>IFERROR(VLOOKUP($E7,Feuil1!$A$2:$W$33,21,FALSE),"")</f>
        <v>0</v>
      </c>
      <c r="Z7" s="36">
        <f>IFERROR(VLOOKUP($E7,Feuil1!$A$2:$W$33,22,FALSE),"")</f>
        <v>0</v>
      </c>
      <c r="AA7" s="42">
        <f t="shared" si="0"/>
        <v>25</v>
      </c>
    </row>
    <row r="8" spans="1:34" x14ac:dyDescent="0.25">
      <c r="A8" s="25">
        <v>1</v>
      </c>
      <c r="B8" t="s">
        <v>34</v>
      </c>
      <c r="C8" s="47"/>
      <c r="D8" s="45"/>
      <c r="E8" s="40">
        <v>7</v>
      </c>
      <c r="F8" s="39">
        <f>IFERROR(VLOOKUP($E8,Feuil1!$A$2:$W$33,2,FALSE),"")</f>
        <v>2</v>
      </c>
      <c r="G8" s="36">
        <f>IFERROR(VLOOKUP($E8,Feuil1!$A$2:$W$33,3,FALSE),"")</f>
        <v>4</v>
      </c>
      <c r="H8" s="36">
        <f>IFERROR(VLOOKUP($E8,Feuil1!$A$2:$W$33,4,FALSE),"")</f>
        <v>2</v>
      </c>
      <c r="I8" s="36">
        <f>IFERROR(VLOOKUP($E8,Feuil1!$A$2:$W$33,5,FALSE),"")</f>
        <v>2</v>
      </c>
      <c r="J8" s="36">
        <f>IFERROR(VLOOKUP($E8,Feuil1!$A$2:$W$33,6,FALSE),"")</f>
        <v>2</v>
      </c>
      <c r="K8" s="31"/>
      <c r="L8" s="31"/>
      <c r="M8" s="31"/>
      <c r="N8" s="31"/>
      <c r="O8" s="31"/>
      <c r="P8" s="31"/>
      <c r="Q8" s="36">
        <f>IFERROR(VLOOKUP($E8,Feuil1!$A$2:$W$33,13,FALSE),"")</f>
        <v>2</v>
      </c>
      <c r="R8" s="36">
        <f>IFERROR(VLOOKUP($E8,Feuil1!$A$2:$W$33,14,FALSE),"")</f>
        <v>3</v>
      </c>
      <c r="S8" s="36">
        <f>IFERROR(VLOOKUP($E8,Feuil1!$A$2:$W$33,15,FALSE),"")</f>
        <v>0</v>
      </c>
      <c r="T8" s="36">
        <f>IFERROR(VLOOKUP($E8,Feuil1!$A$2:$W$33,16,FALSE),"")</f>
        <v>4</v>
      </c>
      <c r="U8" s="36">
        <f>IFERROR(VLOOKUP($E8,Feuil1!$A$2:$W$33,17,FALSE),"")</f>
        <v>0</v>
      </c>
      <c r="V8" s="36">
        <f>IFERROR(VLOOKUP($E8,Feuil1!$A$2:$W$33,18,FALSE),"")</f>
        <v>0</v>
      </c>
      <c r="W8" s="36">
        <f>IFERROR(VLOOKUP($E8,Feuil1!$A$2:$W$33,19,FALSE),"")</f>
        <v>0</v>
      </c>
      <c r="X8" s="36">
        <f>IFERROR(VLOOKUP($E8,Feuil1!$A$2:$W$33,20,FALSE),"")</f>
        <v>0</v>
      </c>
      <c r="Y8" s="36">
        <f>IFERROR(VLOOKUP($E8,Feuil1!$A$2:$W$33,21,FALSE),"")</f>
        <v>0</v>
      </c>
      <c r="Z8" s="36">
        <f>IFERROR(VLOOKUP($E8,Feuil1!$A$2:$W$33,22,FALSE),"")</f>
        <v>0</v>
      </c>
      <c r="AA8" s="42">
        <f t="shared" si="0"/>
        <v>21</v>
      </c>
    </row>
    <row r="9" spans="1:34" x14ac:dyDescent="0.25">
      <c r="A9" s="25">
        <v>1</v>
      </c>
      <c r="B9" t="s">
        <v>36</v>
      </c>
      <c r="C9" s="47"/>
      <c r="D9" s="45"/>
      <c r="E9" s="40">
        <v>8</v>
      </c>
      <c r="F9" s="39">
        <f>IFERROR(VLOOKUP($E9,Feuil1!$A$2:$W$33,2,FALSE),"")</f>
        <v>2</v>
      </c>
      <c r="G9" s="36">
        <f>IFERROR(VLOOKUP($E9,Feuil1!$A$2:$W$33,3,FALSE),"")</f>
        <v>4</v>
      </c>
      <c r="H9" s="36">
        <f>IFERROR(VLOOKUP($E9,Feuil1!$A$2:$W$33,4,FALSE),"")</f>
        <v>2</v>
      </c>
      <c r="I9" s="36">
        <f>IFERROR(VLOOKUP($E9,Feuil1!$A$2:$W$33,5,FALSE),"")</f>
        <v>2</v>
      </c>
      <c r="J9" s="36">
        <f>IFERROR(VLOOKUP($E9,Feuil1!$A$2:$W$33,6,FALSE),"")</f>
        <v>2</v>
      </c>
      <c r="K9" s="31"/>
      <c r="L9" s="31"/>
      <c r="M9" s="31"/>
      <c r="N9" s="31"/>
      <c r="O9" s="31"/>
      <c r="P9" s="31"/>
      <c r="Q9" s="36">
        <f>IFERROR(VLOOKUP($E9,Feuil1!$A$2:$W$33,13,FALSE),"")</f>
        <v>2</v>
      </c>
      <c r="R9" s="36">
        <f>IFERROR(VLOOKUP($E9,Feuil1!$A$2:$W$33,14,FALSE),"")</f>
        <v>3</v>
      </c>
      <c r="S9" s="36">
        <f>IFERROR(VLOOKUP($E9,Feuil1!$A$2:$W$33,15,FALSE),"")</f>
        <v>0</v>
      </c>
      <c r="T9" s="36">
        <f>IFERROR(VLOOKUP($E9,Feuil1!$A$2:$W$33,16,FALSE),"")</f>
        <v>0</v>
      </c>
      <c r="U9" s="36">
        <f>IFERROR(VLOOKUP($E9,Feuil1!$A$2:$W$33,17,FALSE),"")</f>
        <v>0</v>
      </c>
      <c r="V9" s="36">
        <f>IFERROR(VLOOKUP($E9,Feuil1!$A$2:$W$33,18,FALSE),"")</f>
        <v>0</v>
      </c>
      <c r="W9" s="36">
        <f>IFERROR(VLOOKUP($E9,Feuil1!$A$2:$W$33,19,FALSE),"")</f>
        <v>0</v>
      </c>
      <c r="X9" s="36">
        <f>IFERROR(VLOOKUP($E9,Feuil1!$A$2:$W$33,20,FALSE),"")</f>
        <v>0</v>
      </c>
      <c r="Y9" s="36">
        <f>IFERROR(VLOOKUP($E9,Feuil1!$A$2:$W$33,21,FALSE),"")</f>
        <v>4</v>
      </c>
      <c r="Z9" s="36">
        <f>IFERROR(VLOOKUP($E9,Feuil1!$A$2:$W$33,22,FALSE),"")</f>
        <v>4</v>
      </c>
      <c r="AA9" s="42">
        <f t="shared" si="0"/>
        <v>25</v>
      </c>
    </row>
    <row r="10" spans="1:34" x14ac:dyDescent="0.25">
      <c r="A10" s="25">
        <v>1</v>
      </c>
      <c r="B10" t="s">
        <v>37</v>
      </c>
      <c r="C10" s="47"/>
      <c r="D10" s="46"/>
      <c r="E10" s="40">
        <v>9</v>
      </c>
      <c r="F10" s="39">
        <f>IFERROR(VLOOKUP($E10,Feuil1!$A$2:$W$33,2,FALSE),"")</f>
        <v>2</v>
      </c>
      <c r="G10" s="36">
        <f>IFERROR(VLOOKUP($E10,Feuil1!$A$2:$W$33,3,FALSE),"")</f>
        <v>4</v>
      </c>
      <c r="H10" s="36">
        <f>IFERROR(VLOOKUP($E10,Feuil1!$A$2:$W$33,4,FALSE),"")</f>
        <v>2</v>
      </c>
      <c r="I10" s="36">
        <f>IFERROR(VLOOKUP($E10,Feuil1!$A$2:$W$33,5,FALSE),"")</f>
        <v>2</v>
      </c>
      <c r="J10" s="36">
        <f>IFERROR(VLOOKUP($E10,Feuil1!$A$2:$W$33,6,FALSE),"")</f>
        <v>2</v>
      </c>
      <c r="K10" s="31"/>
      <c r="L10" s="31"/>
      <c r="M10" s="31"/>
      <c r="N10" s="31"/>
      <c r="O10" s="31"/>
      <c r="P10" s="31"/>
      <c r="Q10" s="36">
        <f>IFERROR(VLOOKUP($E10,Feuil1!$A$2:$W$33,13,FALSE),"")</f>
        <v>4</v>
      </c>
      <c r="R10" s="36">
        <f>IFERROR(VLOOKUP($E10,Feuil1!$A$2:$W$33,14,FALSE),"")</f>
        <v>3</v>
      </c>
      <c r="S10" s="36">
        <f>IFERROR(VLOOKUP($E10,Feuil1!$A$2:$W$33,15,FALSE),"")</f>
        <v>0</v>
      </c>
      <c r="T10" s="36">
        <f>IFERROR(VLOOKUP($E10,Feuil1!$A$2:$W$33,16,FALSE),"")</f>
        <v>4</v>
      </c>
      <c r="U10" s="36">
        <f>IFERROR(VLOOKUP($E10,Feuil1!$A$2:$W$33,17,FALSE),"")</f>
        <v>0</v>
      </c>
      <c r="V10" s="36">
        <f>IFERROR(VLOOKUP($E10,Feuil1!$A$2:$W$33,18,FALSE),"")</f>
        <v>0</v>
      </c>
      <c r="W10" s="36">
        <f>IFERROR(VLOOKUP($E10,Feuil1!$A$2:$W$33,19,FALSE),"")</f>
        <v>0</v>
      </c>
      <c r="X10" s="36">
        <f>IFERROR(VLOOKUP($E10,Feuil1!$A$2:$W$33,20,FALSE),"")</f>
        <v>0</v>
      </c>
      <c r="Y10" s="36">
        <f>IFERROR(VLOOKUP($E10,Feuil1!$A$2:$W$33,21,FALSE),"")</f>
        <v>0</v>
      </c>
      <c r="Z10" s="36">
        <f>IFERROR(VLOOKUP($E10,Feuil1!$A$2:$W$33,22,FALSE),"")</f>
        <v>0</v>
      </c>
      <c r="AA10" s="42">
        <f t="shared" si="0"/>
        <v>23</v>
      </c>
    </row>
    <row r="11" spans="1:34" x14ac:dyDescent="0.25">
      <c r="A11" s="25">
        <v>1</v>
      </c>
      <c r="B11" t="s">
        <v>38</v>
      </c>
      <c r="C11" s="47"/>
      <c r="D11" s="46"/>
      <c r="E11" s="40">
        <v>10</v>
      </c>
      <c r="F11" s="39">
        <f>IFERROR(VLOOKUP($E11,Feuil1!$A$2:$W$33,2,FALSE),"")</f>
        <v>2</v>
      </c>
      <c r="G11" s="36">
        <f>IFERROR(VLOOKUP($E11,Feuil1!$A$2:$W$33,3,FALSE),"")</f>
        <v>4</v>
      </c>
      <c r="H11" s="36">
        <f>IFERROR(VLOOKUP($E11,Feuil1!$A$2:$W$33,4,FALSE),"")</f>
        <v>2</v>
      </c>
      <c r="I11" s="36">
        <f>IFERROR(VLOOKUP($E11,Feuil1!$A$2:$W$33,5,FALSE),"")</f>
        <v>2</v>
      </c>
      <c r="J11" s="36">
        <f>IFERROR(VLOOKUP($E11,Feuil1!$A$2:$W$33,6,FALSE),"")</f>
        <v>2</v>
      </c>
      <c r="K11" s="31"/>
      <c r="L11" s="31"/>
      <c r="M11" s="31"/>
      <c r="N11" s="31"/>
      <c r="O11" s="31"/>
      <c r="P11" s="31"/>
      <c r="Q11" s="36">
        <f>IFERROR(VLOOKUP($E11,Feuil1!$A$2:$W$33,13,FALSE),"")</f>
        <v>4</v>
      </c>
      <c r="R11" s="36">
        <f>IFERROR(VLOOKUP($E11,Feuil1!$A$2:$W$33,14,FALSE),"")</f>
        <v>3</v>
      </c>
      <c r="S11" s="36">
        <f>IFERROR(VLOOKUP($E11,Feuil1!$A$2:$W$33,15,FALSE),"")</f>
        <v>4</v>
      </c>
      <c r="T11" s="36">
        <f>IFERROR(VLOOKUP($E11,Feuil1!$A$2:$W$33,16,FALSE),"")</f>
        <v>0</v>
      </c>
      <c r="U11" s="36">
        <f>IFERROR(VLOOKUP($E11,Feuil1!$A$2:$W$33,17,FALSE),"")</f>
        <v>0</v>
      </c>
      <c r="V11" s="36">
        <f>IFERROR(VLOOKUP($E11,Feuil1!$A$2:$W$33,18,FALSE),"")</f>
        <v>0</v>
      </c>
      <c r="W11" s="36">
        <f>IFERROR(VLOOKUP($E11,Feuil1!$A$2:$W$33,19,FALSE),"")</f>
        <v>0</v>
      </c>
      <c r="X11" s="36">
        <f>IFERROR(VLOOKUP($E11,Feuil1!$A$2:$W$33,20,FALSE),"")</f>
        <v>0</v>
      </c>
      <c r="Y11" s="36">
        <f>IFERROR(VLOOKUP($E11,Feuil1!$A$2:$W$33,21,FALSE),"")</f>
        <v>0</v>
      </c>
      <c r="Z11" s="36">
        <f>IFERROR(VLOOKUP($E11,Feuil1!$A$2:$W$33,22,FALSE),"")</f>
        <v>0</v>
      </c>
      <c r="AA11" s="42">
        <f t="shared" si="0"/>
        <v>23</v>
      </c>
    </row>
    <row r="12" spans="1:34" x14ac:dyDescent="0.25">
      <c r="A12" s="25">
        <v>1</v>
      </c>
      <c r="B12" t="s">
        <v>28</v>
      </c>
      <c r="C12" s="47"/>
      <c r="D12" s="46"/>
      <c r="E12" s="40">
        <v>11</v>
      </c>
      <c r="F12" s="39">
        <f>IFERROR(VLOOKUP($E12,Feuil1!$A$2:$W$33,2,FALSE),"")</f>
        <v>2</v>
      </c>
      <c r="G12" s="36">
        <f>IFERROR(VLOOKUP($E12,Feuil1!$A$2:$W$33,3,FALSE),"")</f>
        <v>4</v>
      </c>
      <c r="H12" s="36">
        <f>IFERROR(VLOOKUP($E12,Feuil1!$A$2:$W$33,4,FALSE),"")</f>
        <v>2</v>
      </c>
      <c r="I12" s="36">
        <f>IFERROR(VLOOKUP($E12,Feuil1!$A$2:$W$33,5,FALSE),"")</f>
        <v>2</v>
      </c>
      <c r="J12" s="36">
        <f>IFERROR(VLOOKUP($E12,Feuil1!$A$2:$W$33,6,FALSE),"")</f>
        <v>2</v>
      </c>
      <c r="K12" s="31"/>
      <c r="L12" s="31"/>
      <c r="M12" s="31"/>
      <c r="N12" s="31"/>
      <c r="O12" s="31"/>
      <c r="P12" s="31"/>
      <c r="Q12" s="36">
        <f>IFERROR(VLOOKUP($E12,Feuil1!$A$2:$W$33,13,FALSE),"")</f>
        <v>4</v>
      </c>
      <c r="R12" s="36">
        <f>IFERROR(VLOOKUP($E12,Feuil1!$A$2:$W$33,14,FALSE),"")</f>
        <v>3</v>
      </c>
      <c r="S12" s="36">
        <f>IFERROR(VLOOKUP($E12,Feuil1!$A$2:$W$33,15,FALSE),"")</f>
        <v>0</v>
      </c>
      <c r="T12" s="36">
        <f>IFERROR(VLOOKUP($E12,Feuil1!$A$2:$W$33,16,FALSE),"")</f>
        <v>0</v>
      </c>
      <c r="U12" s="36">
        <f>IFERROR(VLOOKUP($E12,Feuil1!$A$2:$W$33,17,FALSE),"")</f>
        <v>4</v>
      </c>
      <c r="V12" s="36">
        <f>IFERROR(VLOOKUP($E12,Feuil1!$A$2:$W$33,18,FALSE),"")</f>
        <v>0</v>
      </c>
      <c r="W12" s="36">
        <f>IFERROR(VLOOKUP($E12,Feuil1!$A$2:$W$33,19,FALSE),"")</f>
        <v>0</v>
      </c>
      <c r="X12" s="36">
        <f>IFERROR(VLOOKUP($E12,Feuil1!$A$2:$W$33,20,FALSE),"")</f>
        <v>0</v>
      </c>
      <c r="Y12" s="36">
        <f>IFERROR(VLOOKUP($E12,Feuil1!$A$2:$W$33,21,FALSE),"")</f>
        <v>0</v>
      </c>
      <c r="Z12" s="36">
        <f>IFERROR(VLOOKUP($E12,Feuil1!$A$2:$W$33,22,FALSE),"")</f>
        <v>0</v>
      </c>
      <c r="AA12" s="42">
        <f t="shared" si="0"/>
        <v>23</v>
      </c>
    </row>
    <row r="13" spans="1:34" x14ac:dyDescent="0.25">
      <c r="A13" s="25">
        <v>1</v>
      </c>
      <c r="B13" t="s">
        <v>31</v>
      </c>
      <c r="C13" s="47"/>
      <c r="D13" s="46"/>
      <c r="E13" s="40">
        <v>12</v>
      </c>
      <c r="F13" s="39">
        <f>IFERROR(VLOOKUP($E13,Feuil1!$A$2:$W$33,2,FALSE),"")</f>
        <v>2</v>
      </c>
      <c r="G13" s="36">
        <f>IFERROR(VLOOKUP($E13,Feuil1!$A$2:$W$33,3,FALSE),"")</f>
        <v>4</v>
      </c>
      <c r="H13" s="36">
        <f>IFERROR(VLOOKUP($E13,Feuil1!$A$2:$W$33,4,FALSE),"")</f>
        <v>2</v>
      </c>
      <c r="I13" s="36">
        <f>IFERROR(VLOOKUP($E13,Feuil1!$A$2:$W$33,5,FALSE),"")</f>
        <v>2</v>
      </c>
      <c r="J13" s="36">
        <f>IFERROR(VLOOKUP($E13,Feuil1!$A$2:$W$33,6,FALSE),"")</f>
        <v>2</v>
      </c>
      <c r="K13" s="31"/>
      <c r="L13" s="31"/>
      <c r="M13" s="31"/>
      <c r="N13" s="31"/>
      <c r="O13" s="31"/>
      <c r="P13" s="31"/>
      <c r="Q13" s="36">
        <f>IFERROR(VLOOKUP($E13,Feuil1!$A$2:$W$33,13,FALSE),"")</f>
        <v>4</v>
      </c>
      <c r="R13" s="36">
        <f>IFERROR(VLOOKUP($E13,Feuil1!$A$2:$W$33,14,FALSE),"")</f>
        <v>3</v>
      </c>
      <c r="S13" s="36">
        <f>IFERROR(VLOOKUP($E13,Feuil1!$A$2:$W$33,15,FALSE),"")</f>
        <v>0</v>
      </c>
      <c r="T13" s="36">
        <f>IFERROR(VLOOKUP($E13,Feuil1!$A$2:$W$33,16,FALSE),"")</f>
        <v>0</v>
      </c>
      <c r="U13" s="36">
        <f>IFERROR(VLOOKUP($E13,Feuil1!$A$2:$W$33,17,FALSE),"")</f>
        <v>0</v>
      </c>
      <c r="V13" s="36">
        <f>IFERROR(VLOOKUP($E13,Feuil1!$A$2:$W$33,18,FALSE),"")</f>
        <v>2</v>
      </c>
      <c r="W13" s="36">
        <f>IFERROR(VLOOKUP($E13,Feuil1!$A$2:$W$33,19,FALSE),"")</f>
        <v>4</v>
      </c>
      <c r="X13" s="36">
        <f>IFERROR(VLOOKUP($E13,Feuil1!$A$2:$W$33,20,FALSE),"")</f>
        <v>0</v>
      </c>
      <c r="Y13" s="36">
        <f>IFERROR(VLOOKUP($E13,Feuil1!$A$2:$W$33,21,FALSE),"")</f>
        <v>0</v>
      </c>
      <c r="Z13" s="36">
        <f>IFERROR(VLOOKUP($E13,Feuil1!$A$2:$W$33,22,FALSE),"")</f>
        <v>0</v>
      </c>
      <c r="AA13" s="42">
        <f t="shared" si="0"/>
        <v>25</v>
      </c>
    </row>
    <row r="14" spans="1:34" x14ac:dyDescent="0.25">
      <c r="A14" s="25">
        <v>1</v>
      </c>
      <c r="B14" t="s">
        <v>32</v>
      </c>
      <c r="C14" s="47"/>
      <c r="D14" s="46"/>
      <c r="E14" s="40">
        <v>13</v>
      </c>
      <c r="F14" s="39">
        <f>IFERROR(VLOOKUP($E14,Feuil1!$A$2:$W$33,2,FALSE),"")</f>
        <v>2</v>
      </c>
      <c r="G14" s="36">
        <f>IFERROR(VLOOKUP($E14,Feuil1!$A$2:$W$33,3,FALSE),"")</f>
        <v>4</v>
      </c>
      <c r="H14" s="36">
        <f>IFERROR(VLOOKUP($E14,Feuil1!$A$2:$W$33,4,FALSE),"")</f>
        <v>2</v>
      </c>
      <c r="I14" s="36">
        <f>IFERROR(VLOOKUP($E14,Feuil1!$A$2:$W$33,5,FALSE),"")</f>
        <v>2</v>
      </c>
      <c r="J14" s="36">
        <f>IFERROR(VLOOKUP($E14,Feuil1!$A$2:$W$33,6,FALSE),"")</f>
        <v>2</v>
      </c>
      <c r="K14" s="31"/>
      <c r="L14" s="31"/>
      <c r="M14" s="31"/>
      <c r="N14" s="31"/>
      <c r="O14" s="31"/>
      <c r="P14" s="31"/>
      <c r="Q14" s="36">
        <f>IFERROR(VLOOKUP($E14,Feuil1!$A$2:$W$33,13,FALSE),"")</f>
        <v>4</v>
      </c>
      <c r="R14" s="36">
        <f>IFERROR(VLOOKUP($E14,Feuil1!$A$2:$W$33,14,FALSE),"")</f>
        <v>3</v>
      </c>
      <c r="S14" s="36">
        <f>IFERROR(VLOOKUP($E14,Feuil1!$A$2:$W$33,15,FALSE),"")</f>
        <v>0</v>
      </c>
      <c r="T14" s="36">
        <f>IFERROR(VLOOKUP($E14,Feuil1!$A$2:$W$33,16,FALSE),"")</f>
        <v>4</v>
      </c>
      <c r="U14" s="36">
        <f>IFERROR(VLOOKUP($E14,Feuil1!$A$2:$W$33,17,FALSE),"")</f>
        <v>4</v>
      </c>
      <c r="V14" s="36">
        <f>IFERROR(VLOOKUP($E14,Feuil1!$A$2:$W$33,18,FALSE),"")</f>
        <v>0</v>
      </c>
      <c r="W14" s="36">
        <f>IFERROR(VLOOKUP($E14,Feuil1!$A$2:$W$33,19,FALSE),"")</f>
        <v>0</v>
      </c>
      <c r="X14" s="36">
        <f>IFERROR(VLOOKUP($E14,Feuil1!$A$2:$W$33,20,FALSE),"")</f>
        <v>0</v>
      </c>
      <c r="Y14" s="36">
        <f>IFERROR(VLOOKUP($E14,Feuil1!$A$2:$W$33,21,FALSE),"")</f>
        <v>0</v>
      </c>
      <c r="Z14" s="36">
        <f>IFERROR(VLOOKUP($E14,Feuil1!$A$2:$W$33,22,FALSE),"")</f>
        <v>0</v>
      </c>
      <c r="AA14" s="42">
        <f t="shared" si="0"/>
        <v>27</v>
      </c>
    </row>
    <row r="15" spans="1:34" x14ac:dyDescent="0.25">
      <c r="A15" s="25">
        <v>1</v>
      </c>
      <c r="B15" t="s">
        <v>40</v>
      </c>
      <c r="C15" s="47"/>
      <c r="D15" s="46"/>
      <c r="E15" s="40">
        <v>14</v>
      </c>
      <c r="F15" s="39">
        <f>IFERROR(VLOOKUP($E15,Feuil1!$A$2:$W$33,2,FALSE),"")</f>
        <v>2</v>
      </c>
      <c r="G15" s="36">
        <f>IFERROR(VLOOKUP($E15,Feuil1!$A$2:$W$33,3,FALSE),"")</f>
        <v>4</v>
      </c>
      <c r="H15" s="36">
        <f>IFERROR(VLOOKUP($E15,Feuil1!$A$2:$W$33,4,FALSE),"")</f>
        <v>2</v>
      </c>
      <c r="I15" s="36">
        <f>IFERROR(VLOOKUP($E15,Feuil1!$A$2:$W$33,5,FALSE),"")</f>
        <v>2</v>
      </c>
      <c r="J15" s="36">
        <f>IFERROR(VLOOKUP($E15,Feuil1!$A$2:$W$33,6,FALSE),"")</f>
        <v>2</v>
      </c>
      <c r="K15" s="31"/>
      <c r="L15" s="31"/>
      <c r="M15" s="31"/>
      <c r="N15" s="31"/>
      <c r="O15" s="31"/>
      <c r="P15" s="31"/>
      <c r="Q15" s="36">
        <f>IFERROR(VLOOKUP($E15,Feuil1!$A$2:$W$33,13,FALSE),"")</f>
        <v>4</v>
      </c>
      <c r="R15" s="36">
        <f>IFERROR(VLOOKUP($E15,Feuil1!$A$2:$W$33,14,FALSE),"")</f>
        <v>3</v>
      </c>
      <c r="S15" s="36">
        <f>IFERROR(VLOOKUP($E15,Feuil1!$A$2:$W$33,15,FALSE),"")</f>
        <v>0</v>
      </c>
      <c r="T15" s="36">
        <f>IFERROR(VLOOKUP($E15,Feuil1!$A$2:$W$33,16,FALSE),"")</f>
        <v>0</v>
      </c>
      <c r="U15" s="36">
        <f>IFERROR(VLOOKUP($E15,Feuil1!$A$2:$W$33,17,FALSE),"")</f>
        <v>4</v>
      </c>
      <c r="V15" s="36">
        <f>IFERROR(VLOOKUP($E15,Feuil1!$A$2:$W$33,18,FALSE),"")</f>
        <v>2</v>
      </c>
      <c r="W15" s="36">
        <f>IFERROR(VLOOKUP($E15,Feuil1!$A$2:$W$33,19,FALSE),"")</f>
        <v>4</v>
      </c>
      <c r="X15" s="36">
        <f>IFERROR(VLOOKUP($E15,Feuil1!$A$2:$W$33,20,FALSE),"")</f>
        <v>0</v>
      </c>
      <c r="Y15" s="36">
        <f>IFERROR(VLOOKUP($E15,Feuil1!$A$2:$W$33,21,FALSE),"")</f>
        <v>0</v>
      </c>
      <c r="Z15" s="36">
        <f>IFERROR(VLOOKUP($E15,Feuil1!$A$2:$W$33,22,FALSE),"")</f>
        <v>0</v>
      </c>
      <c r="AA15" s="42">
        <f t="shared" si="0"/>
        <v>29</v>
      </c>
    </row>
    <row r="16" spans="1:34" x14ac:dyDescent="0.25">
      <c r="A16" s="25">
        <v>1</v>
      </c>
      <c r="B16" t="s">
        <v>41</v>
      </c>
      <c r="C16" s="47"/>
      <c r="D16" s="46"/>
      <c r="E16" s="40">
        <v>15</v>
      </c>
      <c r="F16" s="39">
        <f>IFERROR(VLOOKUP($E16,Feuil1!$A$2:$W$33,2,FALSE),"")</f>
        <v>2</v>
      </c>
      <c r="G16" s="36">
        <f>IFERROR(VLOOKUP($E16,Feuil1!$A$2:$W$33,3,FALSE),"")</f>
        <v>4</v>
      </c>
      <c r="H16" s="36">
        <f>IFERROR(VLOOKUP($E16,Feuil1!$A$2:$W$33,4,FALSE),"")</f>
        <v>2</v>
      </c>
      <c r="I16" s="36">
        <f>IFERROR(VLOOKUP($E16,Feuil1!$A$2:$W$33,5,FALSE),"")</f>
        <v>2</v>
      </c>
      <c r="J16" s="36">
        <f>IFERROR(VLOOKUP($E16,Feuil1!$A$2:$W$33,6,FALSE),"")</f>
        <v>2</v>
      </c>
      <c r="K16" s="31"/>
      <c r="L16" s="31"/>
      <c r="M16" s="31"/>
      <c r="N16" s="31"/>
      <c r="O16" s="31"/>
      <c r="P16" s="31"/>
      <c r="Q16" s="36">
        <f>IFERROR(VLOOKUP($E16,Feuil1!$A$2:$W$33,13,FALSE),"")</f>
        <v>4</v>
      </c>
      <c r="R16" s="36">
        <f>IFERROR(VLOOKUP($E16,Feuil1!$A$2:$W$33,14,FALSE),"")</f>
        <v>3</v>
      </c>
      <c r="S16" s="36">
        <f>IFERROR(VLOOKUP($E16,Feuil1!$A$2:$W$33,15,FALSE),"")</f>
        <v>4</v>
      </c>
      <c r="T16" s="36">
        <f>IFERROR(VLOOKUP($E16,Feuil1!$A$2:$W$33,16,FALSE),"")</f>
        <v>4</v>
      </c>
      <c r="U16" s="36">
        <f>IFERROR(VLOOKUP($E16,Feuil1!$A$2:$W$33,17,FALSE),"")</f>
        <v>0</v>
      </c>
      <c r="V16" s="36">
        <f>IFERROR(VLOOKUP($E16,Feuil1!$A$2:$W$33,18,FALSE),"")</f>
        <v>0</v>
      </c>
      <c r="W16" s="36">
        <f>IFERROR(VLOOKUP($E16,Feuil1!$A$2:$W$33,19,FALSE),"")</f>
        <v>0</v>
      </c>
      <c r="X16" s="36">
        <f>IFERROR(VLOOKUP($E16,Feuil1!$A$2:$W$33,20,FALSE),"")</f>
        <v>0</v>
      </c>
      <c r="Y16" s="36">
        <f>IFERROR(VLOOKUP($E16,Feuil1!$A$2:$W$33,21,FALSE),"")</f>
        <v>0</v>
      </c>
      <c r="Z16" s="36">
        <f>IFERROR(VLOOKUP($E16,Feuil1!$A$2:$W$33,22,FALSE),"")</f>
        <v>0</v>
      </c>
      <c r="AA16" s="42">
        <f t="shared" si="0"/>
        <v>27</v>
      </c>
    </row>
    <row r="17" spans="1:27" x14ac:dyDescent="0.25">
      <c r="A17" s="25">
        <v>1</v>
      </c>
      <c r="B17" t="s">
        <v>42</v>
      </c>
      <c r="C17" s="47"/>
      <c r="D17" s="46"/>
      <c r="E17" s="40">
        <v>16</v>
      </c>
      <c r="F17" s="39">
        <f>IFERROR(VLOOKUP($E17,Feuil1!$A$2:$W$33,2,FALSE),"")</f>
        <v>2</v>
      </c>
      <c r="G17" s="36">
        <f>IFERROR(VLOOKUP($E17,Feuil1!$A$2:$W$33,3,FALSE),"")</f>
        <v>4</v>
      </c>
      <c r="H17" s="36">
        <f>IFERROR(VLOOKUP($E17,Feuil1!$A$2:$W$33,4,FALSE),"")</f>
        <v>2</v>
      </c>
      <c r="I17" s="36">
        <f>IFERROR(VLOOKUP($E17,Feuil1!$A$2:$W$33,5,FALSE),"")</f>
        <v>2</v>
      </c>
      <c r="J17" s="36">
        <f>IFERROR(VLOOKUP($E17,Feuil1!$A$2:$W$33,6,FALSE),"")</f>
        <v>2</v>
      </c>
      <c r="K17" s="31"/>
      <c r="L17" s="31"/>
      <c r="M17" s="31"/>
      <c r="N17" s="31"/>
      <c r="O17" s="31"/>
      <c r="P17" s="31"/>
      <c r="Q17" s="36">
        <f>IFERROR(VLOOKUP($E17,Feuil1!$A$2:$W$33,13,FALSE),"")</f>
        <v>4</v>
      </c>
      <c r="R17" s="36">
        <f>IFERROR(VLOOKUP($E17,Feuil1!$A$2:$W$33,14,FALSE),"")</f>
        <v>3</v>
      </c>
      <c r="S17" s="36">
        <f>IFERROR(VLOOKUP($E17,Feuil1!$A$2:$W$33,15,FALSE),"")</f>
        <v>0</v>
      </c>
      <c r="T17" s="36">
        <f>IFERROR(VLOOKUP($E17,Feuil1!$A$2:$W$33,16,FALSE),"")</f>
        <v>0</v>
      </c>
      <c r="U17" s="36">
        <f>IFERROR(VLOOKUP($E17,Feuil1!$A$2:$W$33,17,FALSE),"")</f>
        <v>0</v>
      </c>
      <c r="V17" s="36">
        <f>IFERROR(VLOOKUP($E17,Feuil1!$A$2:$W$33,18,FALSE),"")</f>
        <v>0</v>
      </c>
      <c r="W17" s="36">
        <f>IFERROR(VLOOKUP($E17,Feuil1!$A$2:$W$33,19,FALSE),"")</f>
        <v>0</v>
      </c>
      <c r="X17" s="36">
        <f>IFERROR(VLOOKUP($E17,Feuil1!$A$2:$W$33,20,FALSE),"")</f>
        <v>0</v>
      </c>
      <c r="Y17" s="36">
        <f>IFERROR(VLOOKUP($E17,Feuil1!$A$2:$W$33,21,FALSE),"")</f>
        <v>4</v>
      </c>
      <c r="Z17" s="36">
        <f>IFERROR(VLOOKUP($E17,Feuil1!$A$2:$W$33,22,FALSE),"")</f>
        <v>4</v>
      </c>
      <c r="AA17" s="42">
        <f t="shared" si="0"/>
        <v>27</v>
      </c>
    </row>
    <row r="18" spans="1:27" x14ac:dyDescent="0.25">
      <c r="A18" s="25">
        <v>1</v>
      </c>
      <c r="B18" t="s">
        <v>43</v>
      </c>
      <c r="C18" s="47"/>
      <c r="D18" s="46"/>
      <c r="E18" s="40">
        <v>17</v>
      </c>
      <c r="F18" s="39">
        <f>IFERROR(VLOOKUP($E18,Feuil1!$A$2:$W$33,2,FALSE),"")</f>
        <v>2</v>
      </c>
      <c r="G18" s="36">
        <f>IFERROR(VLOOKUP($E18,Feuil1!$A$2:$W$33,3,FALSE),"")</f>
        <v>4</v>
      </c>
      <c r="H18" s="36">
        <f>IFERROR(VLOOKUP($E18,Feuil1!$A$2:$W$33,4,FALSE),"")</f>
        <v>2</v>
      </c>
      <c r="I18" s="36">
        <f>IFERROR(VLOOKUP($E18,Feuil1!$A$2:$W$33,5,FALSE),"")</f>
        <v>2</v>
      </c>
      <c r="J18" s="36">
        <f>IFERROR(VLOOKUP($E18,Feuil1!$A$2:$W$33,6,FALSE),"")</f>
        <v>2</v>
      </c>
      <c r="K18" s="31"/>
      <c r="L18" s="31"/>
      <c r="M18" s="31"/>
      <c r="N18" s="31"/>
      <c r="O18" s="31"/>
      <c r="P18" s="31"/>
      <c r="Q18" s="36">
        <f>IFERROR(VLOOKUP($E18,Feuil1!$A$2:$W$33,13,FALSE),"")</f>
        <v>4</v>
      </c>
      <c r="R18" s="36">
        <f>IFERROR(VLOOKUP($E18,Feuil1!$A$2:$W$33,14,FALSE),"")</f>
        <v>7</v>
      </c>
      <c r="S18" s="36">
        <f>IFERROR(VLOOKUP($E18,Feuil1!$A$2:$W$33,15,FALSE),"")</f>
        <v>0</v>
      </c>
      <c r="T18" s="36">
        <f>IFERROR(VLOOKUP($E18,Feuil1!$A$2:$W$33,16,FALSE),"")</f>
        <v>0</v>
      </c>
      <c r="U18" s="36">
        <f>IFERROR(VLOOKUP($E18,Feuil1!$A$2:$W$33,17,FALSE),"")</f>
        <v>0</v>
      </c>
      <c r="V18" s="36">
        <f>IFERROR(VLOOKUP($E18,Feuil1!$A$2:$W$33,18,FALSE),"")</f>
        <v>0</v>
      </c>
      <c r="W18" s="36">
        <f>IFERROR(VLOOKUP($E18,Feuil1!$A$2:$W$33,19,FALSE),"")</f>
        <v>0</v>
      </c>
      <c r="X18" s="36">
        <f>IFERROR(VLOOKUP($E18,Feuil1!$A$2:$W$33,20,FALSE),"")</f>
        <v>0</v>
      </c>
      <c r="Y18" s="36">
        <f>IFERROR(VLOOKUP($E18,Feuil1!$A$2:$W$33,21,FALSE),"")</f>
        <v>0</v>
      </c>
      <c r="Z18" s="36">
        <f>IFERROR(VLOOKUP($E18,Feuil1!$A$2:$W$33,22,FALSE),"")</f>
        <v>0</v>
      </c>
      <c r="AA18" s="42">
        <f t="shared" si="0"/>
        <v>23</v>
      </c>
    </row>
    <row r="19" spans="1:27" x14ac:dyDescent="0.25">
      <c r="A19" s="25">
        <v>1</v>
      </c>
      <c r="B19" t="s">
        <v>44</v>
      </c>
      <c r="C19" s="47"/>
      <c r="D19" s="46"/>
      <c r="E19" s="40">
        <v>18</v>
      </c>
      <c r="F19" s="39">
        <f>IFERROR(VLOOKUP($E19,Feuil1!$A$2:$W$33,2,FALSE),"")</f>
        <v>2</v>
      </c>
      <c r="G19" s="36">
        <f>IFERROR(VLOOKUP($E19,Feuil1!$A$2:$W$33,3,FALSE),"")</f>
        <v>4</v>
      </c>
      <c r="H19" s="36">
        <f>IFERROR(VLOOKUP($E19,Feuil1!$A$2:$W$33,4,FALSE),"")</f>
        <v>2</v>
      </c>
      <c r="I19" s="36">
        <f>IFERROR(VLOOKUP($E19,Feuil1!$A$2:$W$33,5,FALSE),"")</f>
        <v>2</v>
      </c>
      <c r="J19" s="36">
        <f>IFERROR(VLOOKUP($E19,Feuil1!$A$2:$W$33,6,FALSE),"")</f>
        <v>2</v>
      </c>
      <c r="K19" s="31"/>
      <c r="L19" s="31"/>
      <c r="M19" s="31"/>
      <c r="N19" s="31"/>
      <c r="O19" s="31"/>
      <c r="P19" s="31"/>
      <c r="Q19" s="36">
        <f>IFERROR(VLOOKUP($E19,Feuil1!$A$2:$W$33,13,FALSE),"")</f>
        <v>4</v>
      </c>
      <c r="R19" s="36">
        <f>IFERROR(VLOOKUP($E19,Feuil1!$A$2:$W$33,14,FALSE),"")</f>
        <v>7</v>
      </c>
      <c r="S19" s="36">
        <f>IFERROR(VLOOKUP($E19,Feuil1!$A$2:$W$33,15,FALSE),"")</f>
        <v>0</v>
      </c>
      <c r="T19" s="36">
        <f>IFERROR(VLOOKUP($E19,Feuil1!$A$2:$W$33,16,FALSE),"")</f>
        <v>0</v>
      </c>
      <c r="U19" s="36">
        <f>IFERROR(VLOOKUP($E19,Feuil1!$A$2:$W$33,17,FALSE),"")</f>
        <v>4</v>
      </c>
      <c r="V19" s="36">
        <f>IFERROR(VLOOKUP($E19,Feuil1!$A$2:$W$33,18,FALSE),"")</f>
        <v>0</v>
      </c>
      <c r="W19" s="36">
        <f>IFERROR(VLOOKUP($E19,Feuil1!$A$2:$W$33,19,FALSE),"")</f>
        <v>0</v>
      </c>
      <c r="X19" s="36">
        <f>IFERROR(VLOOKUP($E19,Feuil1!$A$2:$W$33,20,FALSE),"")</f>
        <v>0</v>
      </c>
      <c r="Y19" s="36">
        <f>IFERROR(VLOOKUP($E19,Feuil1!$A$2:$W$33,21,FALSE),"")</f>
        <v>0</v>
      </c>
      <c r="Z19" s="36">
        <f>IFERROR(VLOOKUP($E19,Feuil1!$A$2:$W$33,22,FALSE),"")</f>
        <v>0</v>
      </c>
      <c r="AA19" s="42">
        <f t="shared" si="0"/>
        <v>27</v>
      </c>
    </row>
    <row r="20" spans="1:27" x14ac:dyDescent="0.25">
      <c r="A20" s="25">
        <v>1</v>
      </c>
      <c r="B20" t="s">
        <v>45</v>
      </c>
      <c r="C20" s="47"/>
      <c r="D20" s="46"/>
      <c r="E20" s="40">
        <v>19</v>
      </c>
      <c r="F20" s="39">
        <f>IFERROR(VLOOKUP($E20,Feuil1!$A$2:$W$33,2,FALSE),"")</f>
        <v>2</v>
      </c>
      <c r="G20" s="36">
        <f>IFERROR(VLOOKUP($E20,Feuil1!$A$2:$W$33,3,FALSE),"")</f>
        <v>4</v>
      </c>
      <c r="H20" s="36">
        <f>IFERROR(VLOOKUP($E20,Feuil1!$A$2:$W$33,4,FALSE),"")</f>
        <v>2</v>
      </c>
      <c r="I20" s="36">
        <f>IFERROR(VLOOKUP($E20,Feuil1!$A$2:$W$33,5,FALSE),"")</f>
        <v>2</v>
      </c>
      <c r="J20" s="36">
        <f>IFERROR(VLOOKUP($E20,Feuil1!$A$2:$W$33,6,FALSE),"")</f>
        <v>2</v>
      </c>
      <c r="K20" s="31"/>
      <c r="L20" s="31"/>
      <c r="M20" s="31"/>
      <c r="N20" s="31"/>
      <c r="O20" s="31"/>
      <c r="P20" s="31"/>
      <c r="Q20" s="36">
        <f>IFERROR(VLOOKUP($E20,Feuil1!$A$2:$W$33,13,FALSE),"")</f>
        <v>4</v>
      </c>
      <c r="R20" s="36">
        <f>IFERROR(VLOOKUP($E20,Feuil1!$A$2:$W$33,14,FALSE),"")</f>
        <v>7</v>
      </c>
      <c r="S20" s="36">
        <f>IFERROR(VLOOKUP($E20,Feuil1!$A$2:$W$33,15,FALSE),"")</f>
        <v>4</v>
      </c>
      <c r="T20" s="36">
        <f>IFERROR(VLOOKUP($E20,Feuil1!$A$2:$W$33,16,FALSE),"")</f>
        <v>0</v>
      </c>
      <c r="U20" s="36">
        <f>IFERROR(VLOOKUP($E20,Feuil1!$A$2:$W$33,17,FALSE),"")</f>
        <v>0</v>
      </c>
      <c r="V20" s="36">
        <f>IFERROR(VLOOKUP($E20,Feuil1!$A$2:$W$33,18,FALSE),"")</f>
        <v>0</v>
      </c>
      <c r="W20" s="36">
        <f>IFERROR(VLOOKUP($E20,Feuil1!$A$2:$W$33,19,FALSE),"")</f>
        <v>0</v>
      </c>
      <c r="X20" s="36">
        <f>IFERROR(VLOOKUP($E20,Feuil1!$A$2:$W$33,20,FALSE),"")</f>
        <v>0</v>
      </c>
      <c r="Y20" s="36">
        <f>IFERROR(VLOOKUP($E20,Feuil1!$A$2:$W$33,21,FALSE),"")</f>
        <v>0</v>
      </c>
      <c r="Z20" s="36">
        <f>IFERROR(VLOOKUP($E20,Feuil1!$A$2:$W$33,22,FALSE),"")</f>
        <v>0</v>
      </c>
      <c r="AA20" s="42">
        <f t="shared" si="0"/>
        <v>27</v>
      </c>
    </row>
    <row r="21" spans="1:27" x14ac:dyDescent="0.25">
      <c r="A21" s="25">
        <v>1</v>
      </c>
      <c r="B21" t="s">
        <v>46</v>
      </c>
      <c r="C21" s="47"/>
      <c r="D21" s="46"/>
      <c r="E21" s="40">
        <v>20</v>
      </c>
      <c r="F21" s="39">
        <f>IFERROR(VLOOKUP($E21,Feuil1!$A$2:$W$33,2,FALSE),"")</f>
        <v>2</v>
      </c>
      <c r="G21" s="36">
        <f>IFERROR(VLOOKUP($E21,Feuil1!$A$2:$W$33,3,FALSE),"")</f>
        <v>4</v>
      </c>
      <c r="H21" s="36">
        <f>IFERROR(VLOOKUP($E21,Feuil1!$A$2:$W$33,4,FALSE),"")</f>
        <v>2</v>
      </c>
      <c r="I21" s="36">
        <f>IFERROR(VLOOKUP($E21,Feuil1!$A$2:$W$33,5,FALSE),"")</f>
        <v>2</v>
      </c>
      <c r="J21" s="36">
        <f>IFERROR(VLOOKUP($E21,Feuil1!$A$2:$W$33,6,FALSE),"")</f>
        <v>2</v>
      </c>
      <c r="K21" s="31"/>
      <c r="L21" s="31"/>
      <c r="M21" s="31"/>
      <c r="N21" s="31"/>
      <c r="O21" s="31"/>
      <c r="P21" s="31"/>
      <c r="Q21" s="36">
        <f>IFERROR(VLOOKUP($E21,Feuil1!$A$2:$W$33,13,FALSE),"")</f>
        <v>6</v>
      </c>
      <c r="R21" s="36">
        <f>IFERROR(VLOOKUP($E21,Feuil1!$A$2:$W$33,14,FALSE),"")</f>
        <v>3</v>
      </c>
      <c r="S21" s="36">
        <f>IFERROR(VLOOKUP($E21,Feuil1!$A$2:$W$33,15,FALSE),"")</f>
        <v>0</v>
      </c>
      <c r="T21" s="36">
        <f>IFERROR(VLOOKUP($E21,Feuil1!$A$2:$W$33,16,FALSE),"")</f>
        <v>4</v>
      </c>
      <c r="U21" s="36">
        <f>IFERROR(VLOOKUP($E21,Feuil1!$A$2:$W$33,17,FALSE),"")</f>
        <v>0</v>
      </c>
      <c r="V21" s="36">
        <f>IFERROR(VLOOKUP($E21,Feuil1!$A$2:$W$33,18,FALSE),"")</f>
        <v>0</v>
      </c>
      <c r="W21" s="36">
        <f>IFERROR(VLOOKUP($E21,Feuil1!$A$2:$W$33,19,FALSE),"")</f>
        <v>0</v>
      </c>
      <c r="X21" s="36">
        <f>IFERROR(VLOOKUP($E21,Feuil1!$A$2:$W$33,20,FALSE),"")</f>
        <v>0</v>
      </c>
      <c r="Y21" s="36">
        <f>IFERROR(VLOOKUP($E21,Feuil1!$A$2:$W$33,21,FALSE),"")</f>
        <v>0</v>
      </c>
      <c r="Z21" s="36">
        <f>IFERROR(VLOOKUP($E21,Feuil1!$A$2:$W$33,22,FALSE),"")</f>
        <v>0</v>
      </c>
      <c r="AA21" s="42">
        <f t="shared" si="0"/>
        <v>25</v>
      </c>
    </row>
    <row r="22" spans="1:27" x14ac:dyDescent="0.25">
      <c r="A22" s="25">
        <v>1</v>
      </c>
      <c r="B22" t="s">
        <v>47</v>
      </c>
      <c r="C22" s="47"/>
      <c r="D22" s="46"/>
      <c r="E22" s="40">
        <v>21</v>
      </c>
      <c r="F22" s="39">
        <f>IFERROR(VLOOKUP($E22,Feuil1!$A$2:$W$33,2,FALSE),"")</f>
        <v>2</v>
      </c>
      <c r="G22" s="36">
        <f>IFERROR(VLOOKUP($E22,Feuil1!$A$2:$W$33,3,FALSE),"")</f>
        <v>4</v>
      </c>
      <c r="H22" s="36">
        <f>IFERROR(VLOOKUP($E22,Feuil1!$A$2:$W$33,4,FALSE),"")</f>
        <v>2</v>
      </c>
      <c r="I22" s="36">
        <f>IFERROR(VLOOKUP($E22,Feuil1!$A$2:$W$33,5,FALSE),"")</f>
        <v>2</v>
      </c>
      <c r="J22" s="36">
        <f>IFERROR(VLOOKUP($E22,Feuil1!$A$2:$W$33,6,FALSE),"")</f>
        <v>2</v>
      </c>
      <c r="K22" s="31"/>
      <c r="L22" s="31"/>
      <c r="M22" s="31"/>
      <c r="N22" s="31"/>
      <c r="O22" s="31"/>
      <c r="P22" s="31"/>
      <c r="Q22" s="36">
        <f>IFERROR(VLOOKUP($E22,Feuil1!$A$2:$W$33,13,FALSE),"")</f>
        <v>6</v>
      </c>
      <c r="R22" s="36">
        <f>IFERROR(VLOOKUP($E22,Feuil1!$A$2:$W$33,14,FALSE),"")</f>
        <v>3</v>
      </c>
      <c r="S22" s="36">
        <f>IFERROR(VLOOKUP($E22,Feuil1!$A$2:$W$33,15,FALSE),"")</f>
        <v>4</v>
      </c>
      <c r="T22" s="36">
        <f>IFERROR(VLOOKUP($E22,Feuil1!$A$2:$W$33,16,FALSE),"")</f>
        <v>0</v>
      </c>
      <c r="U22" s="36">
        <f>IFERROR(VLOOKUP($E22,Feuil1!$A$2:$W$33,17,FALSE),"")</f>
        <v>0</v>
      </c>
      <c r="V22" s="36">
        <f>IFERROR(VLOOKUP($E22,Feuil1!$A$2:$W$33,18,FALSE),"")</f>
        <v>0</v>
      </c>
      <c r="W22" s="36">
        <f>IFERROR(VLOOKUP($E22,Feuil1!$A$2:$W$33,19,FALSE),"")</f>
        <v>0</v>
      </c>
      <c r="X22" s="36">
        <f>IFERROR(VLOOKUP($E22,Feuil1!$A$2:$W$33,20,FALSE),"")</f>
        <v>0</v>
      </c>
      <c r="Y22" s="36">
        <f>IFERROR(VLOOKUP($E22,Feuil1!$A$2:$W$33,21,FALSE),"")</f>
        <v>0</v>
      </c>
      <c r="Z22" s="36">
        <f>IFERROR(VLOOKUP($E22,Feuil1!$A$2:$W$33,22,FALSE),"")</f>
        <v>0</v>
      </c>
      <c r="AA22" s="42">
        <f t="shared" si="0"/>
        <v>25</v>
      </c>
    </row>
    <row r="23" spans="1:27" x14ac:dyDescent="0.25">
      <c r="A23" s="25">
        <v>1</v>
      </c>
      <c r="B23" t="s">
        <v>48</v>
      </c>
      <c r="C23" s="47"/>
      <c r="D23" s="46"/>
      <c r="E23" s="40">
        <v>22</v>
      </c>
      <c r="F23" s="39">
        <f>IFERROR(VLOOKUP($E23,Feuil1!$A$2:$W$33,2,FALSE),"")</f>
        <v>2</v>
      </c>
      <c r="G23" s="36">
        <f>IFERROR(VLOOKUP($E23,Feuil1!$A$2:$W$33,3,FALSE),"")</f>
        <v>4</v>
      </c>
      <c r="H23" s="36">
        <f>IFERROR(VLOOKUP($E23,Feuil1!$A$2:$W$33,4,FALSE),"")</f>
        <v>2</v>
      </c>
      <c r="I23" s="36">
        <f>IFERROR(VLOOKUP($E23,Feuil1!$A$2:$W$33,5,FALSE),"")</f>
        <v>2</v>
      </c>
      <c r="J23" s="36">
        <f>IFERROR(VLOOKUP($E23,Feuil1!$A$2:$W$33,6,FALSE),"")</f>
        <v>2</v>
      </c>
      <c r="K23" s="31"/>
      <c r="L23" s="31"/>
      <c r="M23" s="31"/>
      <c r="N23" s="31"/>
      <c r="O23" s="31"/>
      <c r="P23" s="31"/>
      <c r="Q23" s="36">
        <f>IFERROR(VLOOKUP($E23,Feuil1!$A$2:$W$33,13,FALSE),"")</f>
        <v>6</v>
      </c>
      <c r="R23" s="36">
        <f>IFERROR(VLOOKUP($E23,Feuil1!$A$2:$W$33,14,FALSE),"")</f>
        <v>3</v>
      </c>
      <c r="S23" s="36">
        <f>IFERROR(VLOOKUP($E23,Feuil1!$A$2:$W$33,15,FALSE),"")</f>
        <v>0</v>
      </c>
      <c r="T23" s="36">
        <f>IFERROR(VLOOKUP($E23,Feuil1!$A$2:$W$33,16,FALSE),"")</f>
        <v>4</v>
      </c>
      <c r="U23" s="36">
        <f>IFERROR(VLOOKUP($E23,Feuil1!$A$2:$W$33,17,FALSE),"")</f>
        <v>4</v>
      </c>
      <c r="V23" s="36">
        <f>IFERROR(VLOOKUP($E23,Feuil1!$A$2:$W$33,18,FALSE),"")</f>
        <v>0</v>
      </c>
      <c r="W23" s="36">
        <f>IFERROR(VLOOKUP($E23,Feuil1!$A$2:$W$33,19,FALSE),"")</f>
        <v>0</v>
      </c>
      <c r="X23" s="36">
        <f>IFERROR(VLOOKUP($E23,Feuil1!$A$2:$W$33,20,FALSE),"")</f>
        <v>0</v>
      </c>
      <c r="Y23" s="36">
        <f>IFERROR(VLOOKUP($E23,Feuil1!$A$2:$W$33,21,FALSE),"")</f>
        <v>0</v>
      </c>
      <c r="Z23" s="36">
        <f>IFERROR(VLOOKUP($E23,Feuil1!$A$2:$W$33,22,FALSE),"")</f>
        <v>0</v>
      </c>
      <c r="AA23" s="42">
        <f t="shared" si="0"/>
        <v>29</v>
      </c>
    </row>
    <row r="24" spans="1:27" x14ac:dyDescent="0.25">
      <c r="A24" s="25">
        <v>1</v>
      </c>
      <c r="B24" t="s">
        <v>49</v>
      </c>
      <c r="C24" s="47"/>
      <c r="D24" s="46"/>
      <c r="E24" s="40">
        <v>23</v>
      </c>
      <c r="F24" s="39">
        <f>IFERROR(VLOOKUP($E24,Feuil1!$A$2:$W$33,2,FALSE),"")</f>
        <v>2</v>
      </c>
      <c r="G24" s="36">
        <f>IFERROR(VLOOKUP($E24,Feuil1!$A$2:$W$33,3,FALSE),"")</f>
        <v>4</v>
      </c>
      <c r="H24" s="36">
        <f>IFERROR(VLOOKUP($E24,Feuil1!$A$2:$W$33,4,FALSE),"")</f>
        <v>2</v>
      </c>
      <c r="I24" s="36">
        <f>IFERROR(VLOOKUP($E24,Feuil1!$A$2:$W$33,5,FALSE),"")</f>
        <v>2</v>
      </c>
      <c r="J24" s="36">
        <f>IFERROR(VLOOKUP($E24,Feuil1!$A$2:$W$33,6,FALSE),"")</f>
        <v>2</v>
      </c>
      <c r="K24" s="31"/>
      <c r="L24" s="31"/>
      <c r="M24" s="31"/>
      <c r="N24" s="31"/>
      <c r="O24" s="31"/>
      <c r="P24" s="31"/>
      <c r="Q24" s="36">
        <f>IFERROR(VLOOKUP($E24,Feuil1!$A$2:$W$33,13,FALSE),"")</f>
        <v>6</v>
      </c>
      <c r="R24" s="36">
        <f>IFERROR(VLOOKUP($E24,Feuil1!$A$2:$W$33,14,FALSE),"")</f>
        <v>3</v>
      </c>
      <c r="S24" s="36">
        <f>IFERROR(VLOOKUP($E24,Feuil1!$A$2:$W$33,15,FALSE),"")</f>
        <v>4</v>
      </c>
      <c r="T24" s="36">
        <f>IFERROR(VLOOKUP($E24,Feuil1!$A$2:$W$33,16,FALSE),"")</f>
        <v>4</v>
      </c>
      <c r="U24" s="36">
        <f>IFERROR(VLOOKUP($E24,Feuil1!$A$2:$W$33,17,FALSE),"")</f>
        <v>0</v>
      </c>
      <c r="V24" s="36">
        <f>IFERROR(VLOOKUP($E24,Feuil1!$A$2:$W$33,18,FALSE),"")</f>
        <v>0</v>
      </c>
      <c r="W24" s="36">
        <f>IFERROR(VLOOKUP($E24,Feuil1!$A$2:$W$33,19,FALSE),"")</f>
        <v>0</v>
      </c>
      <c r="X24" s="36">
        <f>IFERROR(VLOOKUP($E24,Feuil1!$A$2:$W$33,20,FALSE),"")</f>
        <v>0</v>
      </c>
      <c r="Y24" s="36">
        <f>IFERROR(VLOOKUP($E24,Feuil1!$A$2:$W$33,21,FALSE),"")</f>
        <v>0</v>
      </c>
      <c r="Z24" s="36">
        <f>IFERROR(VLOOKUP($E24,Feuil1!$A$2:$W$33,22,FALSE),"")</f>
        <v>0</v>
      </c>
      <c r="AA24" s="42">
        <f t="shared" si="0"/>
        <v>29</v>
      </c>
    </row>
    <row r="25" spans="1:27" x14ac:dyDescent="0.25">
      <c r="A25" s="25">
        <v>1</v>
      </c>
      <c r="B25" t="s">
        <v>50</v>
      </c>
      <c r="C25" s="47"/>
      <c r="D25" s="46"/>
      <c r="E25" s="40">
        <v>24</v>
      </c>
      <c r="F25" s="39">
        <f>IFERROR(VLOOKUP($E25,Feuil1!$A$2:$W$33,2,FALSE),"")</f>
        <v>2</v>
      </c>
      <c r="G25" s="36">
        <f>IFERROR(VLOOKUP($E25,Feuil1!$A$2:$W$33,3,FALSE),"")</f>
        <v>4</v>
      </c>
      <c r="H25" s="36">
        <f>IFERROR(VLOOKUP($E25,Feuil1!$A$2:$W$33,4,FALSE),"")</f>
        <v>2</v>
      </c>
      <c r="I25" s="36">
        <f>IFERROR(VLOOKUP($E25,Feuil1!$A$2:$W$33,5,FALSE),"")</f>
        <v>2</v>
      </c>
      <c r="J25" s="36">
        <f>IFERROR(VLOOKUP($E25,Feuil1!$A$2:$W$33,6,FALSE),"")</f>
        <v>2</v>
      </c>
      <c r="K25" s="31"/>
      <c r="L25" s="31"/>
      <c r="M25" s="31"/>
      <c r="N25" s="31"/>
      <c r="O25" s="31"/>
      <c r="P25" s="31"/>
      <c r="Q25" s="36">
        <f>IFERROR(VLOOKUP($E25,Feuil1!$A$2:$W$33,13,FALSE),"")</f>
        <v>6</v>
      </c>
      <c r="R25" s="36">
        <f>IFERROR(VLOOKUP($E25,Feuil1!$A$2:$W$33,14,FALSE),"")</f>
        <v>3</v>
      </c>
      <c r="S25" s="36">
        <f>IFERROR(VLOOKUP($E25,Feuil1!$A$2:$W$33,15,FALSE),"")</f>
        <v>0</v>
      </c>
      <c r="T25" s="36">
        <f>IFERROR(VLOOKUP($E25,Feuil1!$A$2:$W$33,16,FALSE),"")</f>
        <v>0</v>
      </c>
      <c r="U25" s="36">
        <f>IFERROR(VLOOKUP($E25,Feuil1!$A$2:$W$33,17,FALSE),"")</f>
        <v>0</v>
      </c>
      <c r="V25" s="36">
        <f>IFERROR(VLOOKUP($E25,Feuil1!$A$2:$W$33,18,FALSE),"")</f>
        <v>0</v>
      </c>
      <c r="W25" s="36">
        <f>IFERROR(VLOOKUP($E25,Feuil1!$A$2:$W$33,19,FALSE),"")</f>
        <v>0</v>
      </c>
      <c r="X25" s="36">
        <f>IFERROR(VLOOKUP($E25,Feuil1!$A$2:$W$33,20,FALSE),"")</f>
        <v>0</v>
      </c>
      <c r="Y25" s="36">
        <f>IFERROR(VLOOKUP($E25,Feuil1!$A$2:$W$33,21,FALSE),"")</f>
        <v>4</v>
      </c>
      <c r="Z25" s="36">
        <f>IFERROR(VLOOKUP($E25,Feuil1!$A$2:$W$33,22,FALSE),"")</f>
        <v>4</v>
      </c>
      <c r="AA25" s="42">
        <f t="shared" si="0"/>
        <v>29</v>
      </c>
    </row>
    <row r="26" spans="1:27" x14ac:dyDescent="0.25">
      <c r="A26" s="25">
        <v>1</v>
      </c>
      <c r="B26" t="s">
        <v>51</v>
      </c>
      <c r="C26" s="47"/>
      <c r="D26" s="46"/>
      <c r="E26" s="40">
        <v>25</v>
      </c>
      <c r="F26" s="39">
        <f>IFERROR(VLOOKUP($E26,Feuil1!$A$2:$W$33,2,FALSE),"")</f>
        <v>2</v>
      </c>
      <c r="G26" s="36">
        <f>IFERROR(VLOOKUP($E26,Feuil1!$A$2:$W$33,3,FALSE),"")</f>
        <v>4</v>
      </c>
      <c r="H26" s="36">
        <f>IFERROR(VLOOKUP($E26,Feuil1!$A$2:$W$33,4,FALSE),"")</f>
        <v>2</v>
      </c>
      <c r="I26" s="36">
        <f>IFERROR(VLOOKUP($E26,Feuil1!$A$2:$W$33,5,FALSE),"")</f>
        <v>2</v>
      </c>
      <c r="J26" s="36">
        <f>IFERROR(VLOOKUP($E26,Feuil1!$A$2:$W$33,6,FALSE),"")</f>
        <v>2</v>
      </c>
      <c r="K26" s="31"/>
      <c r="L26" s="31"/>
      <c r="M26" s="31"/>
      <c r="N26" s="31"/>
      <c r="O26" s="31"/>
      <c r="P26" s="31"/>
      <c r="Q26" s="36">
        <f>IFERROR(VLOOKUP($E26,Feuil1!$A$2:$W$33,13,FALSE),"")</f>
        <v>6</v>
      </c>
      <c r="R26" s="36">
        <f>IFERROR(VLOOKUP($E26,Feuil1!$A$2:$W$33,14,FALSE),"")</f>
        <v>7</v>
      </c>
      <c r="S26" s="36">
        <f>IFERROR(VLOOKUP($E26,Feuil1!$A$2:$W$33,15,FALSE),"")</f>
        <v>0</v>
      </c>
      <c r="T26" s="36">
        <f>IFERROR(VLOOKUP($E26,Feuil1!$A$2:$W$33,16,FALSE),"")</f>
        <v>0</v>
      </c>
      <c r="U26" s="36">
        <f>IFERROR(VLOOKUP($E26,Feuil1!$A$2:$W$33,17,FALSE),"")</f>
        <v>0</v>
      </c>
      <c r="V26" s="36">
        <f>IFERROR(VLOOKUP($E26,Feuil1!$A$2:$W$33,18,FALSE),"")</f>
        <v>0</v>
      </c>
      <c r="W26" s="36">
        <f>IFERROR(VLOOKUP($E26,Feuil1!$A$2:$W$33,19,FALSE),"")</f>
        <v>0</v>
      </c>
      <c r="X26" s="36">
        <f>IFERROR(VLOOKUP($E26,Feuil1!$A$2:$W$33,20,FALSE),"")</f>
        <v>0</v>
      </c>
      <c r="Y26" s="36">
        <f>IFERROR(VLOOKUP($E26,Feuil1!$A$2:$W$33,21,FALSE),"")</f>
        <v>0</v>
      </c>
      <c r="Z26" s="36">
        <f>IFERROR(VLOOKUP($E26,Feuil1!$A$2:$W$33,22,FALSE),"")</f>
        <v>0</v>
      </c>
      <c r="AA26" s="42">
        <f t="shared" si="0"/>
        <v>25</v>
      </c>
    </row>
    <row r="27" spans="1:27" x14ac:dyDescent="0.25">
      <c r="A27" s="25">
        <v>1</v>
      </c>
      <c r="B27" t="s">
        <v>52</v>
      </c>
      <c r="C27" s="47"/>
      <c r="D27" s="46"/>
      <c r="E27" s="40">
        <v>26</v>
      </c>
      <c r="F27" s="39">
        <f>IFERROR(VLOOKUP($E27,Feuil1!$A$2:$W$33,2,FALSE),"")</f>
        <v>2</v>
      </c>
      <c r="G27" s="36">
        <f>IFERROR(VLOOKUP($E27,Feuil1!$A$2:$W$33,3,FALSE),"")</f>
        <v>4</v>
      </c>
      <c r="H27" s="36">
        <f>IFERROR(VLOOKUP($E27,Feuil1!$A$2:$W$33,4,FALSE),"")</f>
        <v>2</v>
      </c>
      <c r="I27" s="36">
        <f>IFERROR(VLOOKUP($E27,Feuil1!$A$2:$W$33,5,FALSE),"")</f>
        <v>2</v>
      </c>
      <c r="J27" s="36">
        <f>IFERROR(VLOOKUP($E27,Feuil1!$A$2:$W$33,6,FALSE),"")</f>
        <v>2</v>
      </c>
      <c r="K27" s="31"/>
      <c r="L27" s="31"/>
      <c r="M27" s="31"/>
      <c r="N27" s="31"/>
      <c r="O27" s="31"/>
      <c r="P27" s="31"/>
      <c r="Q27" s="36">
        <f>IFERROR(VLOOKUP($E27,Feuil1!$A$2:$W$33,13,FALSE),"")</f>
        <v>6</v>
      </c>
      <c r="R27" s="36">
        <f>IFERROR(VLOOKUP($E27,Feuil1!$A$2:$W$33,14,FALSE),"")</f>
        <v>7</v>
      </c>
      <c r="S27" s="36">
        <f>IFERROR(VLOOKUP($E27,Feuil1!$A$2:$W$33,15,FALSE),"")</f>
        <v>0</v>
      </c>
      <c r="T27" s="36">
        <f>IFERROR(VLOOKUP($E27,Feuil1!$A$2:$W$33,16,FALSE),"")</f>
        <v>0</v>
      </c>
      <c r="U27" s="36">
        <f>IFERROR(VLOOKUP($E27,Feuil1!$A$2:$W$33,17,FALSE),"")</f>
        <v>4</v>
      </c>
      <c r="V27" s="36">
        <f>IFERROR(VLOOKUP($E27,Feuil1!$A$2:$W$33,18,FALSE),"")</f>
        <v>0</v>
      </c>
      <c r="W27" s="36">
        <f>IFERROR(VLOOKUP($E27,Feuil1!$A$2:$W$33,19,FALSE),"")</f>
        <v>0</v>
      </c>
      <c r="X27" s="36">
        <f>IFERROR(VLOOKUP($E27,Feuil1!$A$2:$W$33,20,FALSE),"")</f>
        <v>0</v>
      </c>
      <c r="Y27" s="36">
        <f>IFERROR(VLOOKUP($E27,Feuil1!$A$2:$W$33,21,FALSE),"")</f>
        <v>0</v>
      </c>
      <c r="Z27" s="36">
        <f>IFERROR(VLOOKUP($E27,Feuil1!$A$2:$W$33,22,FALSE),"")</f>
        <v>0</v>
      </c>
      <c r="AA27" s="42">
        <f t="shared" si="0"/>
        <v>29</v>
      </c>
    </row>
    <row r="28" spans="1:27" x14ac:dyDescent="0.25">
      <c r="A28" s="25">
        <v>1</v>
      </c>
      <c r="B28" t="s">
        <v>53</v>
      </c>
      <c r="C28" s="47"/>
      <c r="D28" s="46"/>
      <c r="E28" s="40">
        <v>27</v>
      </c>
      <c r="F28" s="39">
        <f>IFERROR(VLOOKUP($E28,Feuil1!$A$2:$W$33,2,FALSE),"")</f>
        <v>2</v>
      </c>
      <c r="G28" s="36">
        <f>IFERROR(VLOOKUP($E28,Feuil1!$A$2:$W$33,3,FALSE),"")</f>
        <v>4</v>
      </c>
      <c r="H28" s="36">
        <f>IFERROR(VLOOKUP($E28,Feuil1!$A$2:$W$33,4,FALSE),"")</f>
        <v>2</v>
      </c>
      <c r="I28" s="36">
        <f>IFERROR(VLOOKUP($E28,Feuil1!$A$2:$W$33,5,FALSE),"")</f>
        <v>2</v>
      </c>
      <c r="J28" s="36">
        <f>IFERROR(VLOOKUP($E28,Feuil1!$A$2:$W$33,6,FALSE),"")</f>
        <v>2</v>
      </c>
      <c r="K28" s="31"/>
      <c r="L28" s="31"/>
      <c r="M28" s="31"/>
      <c r="N28" s="31"/>
      <c r="O28" s="31"/>
      <c r="P28" s="31"/>
      <c r="Q28" s="36">
        <f>IFERROR(VLOOKUP($E28,Feuil1!$A$2:$W$33,13,FALSE),"")</f>
        <v>6</v>
      </c>
      <c r="R28" s="36">
        <f>IFERROR(VLOOKUP($E28,Feuil1!$A$2:$W$33,14,FALSE),"")</f>
        <v>7</v>
      </c>
      <c r="S28" s="36">
        <f>IFERROR(VLOOKUP($E28,Feuil1!$A$2:$W$33,15,FALSE),"")</f>
        <v>4</v>
      </c>
      <c r="T28" s="36">
        <f>IFERROR(VLOOKUP($E28,Feuil1!$A$2:$W$33,16,FALSE),"")</f>
        <v>0</v>
      </c>
      <c r="U28" s="36">
        <f>IFERROR(VLOOKUP($E28,Feuil1!$A$2:$W$33,17,FALSE),"")</f>
        <v>0</v>
      </c>
      <c r="V28" s="36">
        <f>IFERROR(VLOOKUP($E28,Feuil1!$A$2:$W$33,18,FALSE),"")</f>
        <v>0</v>
      </c>
      <c r="W28" s="36">
        <f>IFERROR(VLOOKUP($E28,Feuil1!$A$2:$W$33,19,FALSE),"")</f>
        <v>0</v>
      </c>
      <c r="X28" s="36">
        <f>IFERROR(VLOOKUP($E28,Feuil1!$A$2:$W$33,20,FALSE),"")</f>
        <v>0</v>
      </c>
      <c r="Y28" s="36">
        <f>IFERROR(VLOOKUP($E28,Feuil1!$A$2:$W$33,21,FALSE),"")</f>
        <v>0</v>
      </c>
      <c r="Z28" s="36">
        <f>IFERROR(VLOOKUP($E28,Feuil1!$A$2:$W$33,22,FALSE),"")</f>
        <v>0</v>
      </c>
      <c r="AA28" s="42">
        <f t="shared" si="0"/>
        <v>29</v>
      </c>
    </row>
    <row r="29" spans="1:27" x14ac:dyDescent="0.25">
      <c r="A29" s="25">
        <v>1</v>
      </c>
      <c r="B29" t="s">
        <v>54</v>
      </c>
      <c r="C29" s="47"/>
      <c r="D29" s="46"/>
      <c r="E29" s="40">
        <v>28</v>
      </c>
      <c r="F29" s="39">
        <f>IFERROR(VLOOKUP($E29,Feuil1!$A$2:$W$33,2,FALSE),"")</f>
        <v>2</v>
      </c>
      <c r="G29" s="36">
        <f>IFERROR(VLOOKUP($E29,Feuil1!$A$2:$W$33,3,FALSE),"")</f>
        <v>4</v>
      </c>
      <c r="H29" s="36">
        <f>IFERROR(VLOOKUP($E29,Feuil1!$A$2:$W$33,4,FALSE),"")</f>
        <v>2</v>
      </c>
      <c r="I29" s="36">
        <f>IFERROR(VLOOKUP($E29,Feuil1!$A$2:$W$33,5,FALSE),"")</f>
        <v>2</v>
      </c>
      <c r="J29" s="36">
        <f>IFERROR(VLOOKUP($E29,Feuil1!$A$2:$W$33,6,FALSE),"")</f>
        <v>2</v>
      </c>
      <c r="K29" s="31"/>
      <c r="L29" s="31"/>
      <c r="M29" s="31"/>
      <c r="N29" s="31"/>
      <c r="O29" s="31"/>
      <c r="P29" s="31"/>
      <c r="Q29" s="36">
        <f>IFERROR(VLOOKUP($E29,Feuil1!$A$2:$W$33,13,FALSE),"")</f>
        <v>8</v>
      </c>
      <c r="R29" s="36">
        <f>IFERROR(VLOOKUP($E29,Feuil1!$A$2:$W$33,14,FALSE),"")</f>
        <v>3</v>
      </c>
      <c r="S29" s="36">
        <f>IFERROR(VLOOKUP($E29,Feuil1!$A$2:$W$33,15,FALSE),"")</f>
        <v>0</v>
      </c>
      <c r="T29" s="36">
        <f>IFERROR(VLOOKUP($E29,Feuil1!$A$2:$W$33,16,FALSE),"")</f>
        <v>0</v>
      </c>
      <c r="U29" s="36">
        <f>IFERROR(VLOOKUP($E29,Feuil1!$A$2:$W$33,17,FALSE),"")</f>
        <v>0</v>
      </c>
      <c r="V29" s="36">
        <f>IFERROR(VLOOKUP($E29,Feuil1!$A$2:$W$33,18,FALSE),"")</f>
        <v>0</v>
      </c>
      <c r="W29" s="36">
        <f>IFERROR(VLOOKUP($E29,Feuil1!$A$2:$W$33,19,FALSE),"")</f>
        <v>0</v>
      </c>
      <c r="X29" s="36">
        <f>IFERROR(VLOOKUP($E29,Feuil1!$A$2:$W$33,20,FALSE),"")</f>
        <v>0</v>
      </c>
      <c r="Y29" s="36">
        <f>IFERROR(VLOOKUP($E29,Feuil1!$A$2:$W$33,21,FALSE),"")</f>
        <v>0</v>
      </c>
      <c r="Z29" s="36">
        <f>IFERROR(VLOOKUP($E29,Feuil1!$A$2:$W$33,22,FALSE),"")</f>
        <v>0</v>
      </c>
      <c r="AA29" s="42">
        <f t="shared" si="0"/>
        <v>23</v>
      </c>
    </row>
    <row r="30" spans="1:27" x14ac:dyDescent="0.25">
      <c r="A30" s="25">
        <v>1</v>
      </c>
      <c r="B30" t="s">
        <v>55</v>
      </c>
      <c r="C30" s="47"/>
      <c r="D30" s="46"/>
      <c r="E30" s="40">
        <v>29</v>
      </c>
      <c r="F30" s="39">
        <f>IFERROR(VLOOKUP($E30,Feuil1!$A$2:$W$33,2,FALSE),"")</f>
        <v>2</v>
      </c>
      <c r="G30" s="36">
        <f>IFERROR(VLOOKUP($E30,Feuil1!$A$2:$W$33,3,FALSE),"")</f>
        <v>4</v>
      </c>
      <c r="H30" s="36">
        <f>IFERROR(VLOOKUP($E30,Feuil1!$A$2:$W$33,4,FALSE),"")</f>
        <v>2</v>
      </c>
      <c r="I30" s="36">
        <f>IFERROR(VLOOKUP($E30,Feuil1!$A$2:$W$33,5,FALSE),"")</f>
        <v>2</v>
      </c>
      <c r="J30" s="36">
        <f>IFERROR(VLOOKUP($E30,Feuil1!$A$2:$W$33,6,FALSE),"")</f>
        <v>2</v>
      </c>
      <c r="K30" s="31"/>
      <c r="L30" s="31"/>
      <c r="M30" s="31"/>
      <c r="N30" s="31"/>
      <c r="O30" s="31"/>
      <c r="P30" s="31"/>
      <c r="Q30" s="36">
        <f>IFERROR(VLOOKUP($E30,Feuil1!$A$2:$W$33,13,FALSE),"")</f>
        <v>8</v>
      </c>
      <c r="R30" s="36">
        <f>IFERROR(VLOOKUP($E30,Feuil1!$A$2:$W$33,14,FALSE),"")</f>
        <v>3</v>
      </c>
      <c r="S30" s="36">
        <f>IFERROR(VLOOKUP($E30,Feuil1!$A$2:$W$33,15,FALSE),"")</f>
        <v>0</v>
      </c>
      <c r="T30" s="36">
        <f>IFERROR(VLOOKUP($E30,Feuil1!$A$2:$W$33,16,FALSE),"")</f>
        <v>4</v>
      </c>
      <c r="U30" s="36">
        <f>IFERROR(VLOOKUP($E30,Feuil1!$A$2:$W$33,17,FALSE),"")</f>
        <v>0</v>
      </c>
      <c r="V30" s="36">
        <f>IFERROR(VLOOKUP($E30,Feuil1!$A$2:$W$33,18,FALSE),"")</f>
        <v>0</v>
      </c>
      <c r="W30" s="36">
        <f>IFERROR(VLOOKUP($E30,Feuil1!$A$2:$W$33,19,FALSE),"")</f>
        <v>0</v>
      </c>
      <c r="X30" s="36">
        <f>IFERROR(VLOOKUP($E30,Feuil1!$A$2:$W$33,20,FALSE),"")</f>
        <v>0</v>
      </c>
      <c r="Y30" s="36">
        <f>IFERROR(VLOOKUP($E30,Feuil1!$A$2:$W$33,21,FALSE),"")</f>
        <v>0</v>
      </c>
      <c r="Z30" s="36">
        <f>IFERROR(VLOOKUP($E30,Feuil1!$A$2:$W$33,22,FALSE),"")</f>
        <v>0</v>
      </c>
      <c r="AA30" s="42">
        <f t="shared" si="0"/>
        <v>27</v>
      </c>
    </row>
    <row r="31" spans="1:27" x14ac:dyDescent="0.25">
      <c r="A31" s="25">
        <v>1</v>
      </c>
      <c r="B31" t="s">
        <v>56</v>
      </c>
      <c r="C31" s="47"/>
      <c r="D31" s="46"/>
      <c r="E31" s="40">
        <v>30</v>
      </c>
      <c r="F31" s="39">
        <f>IFERROR(VLOOKUP($E31,Feuil1!$A$2:$W$33,2,FALSE),"")</f>
        <v>2</v>
      </c>
      <c r="G31" s="36">
        <f>IFERROR(VLOOKUP($E31,Feuil1!$A$2:$W$33,3,FALSE),"")</f>
        <v>4</v>
      </c>
      <c r="H31" s="36">
        <f>IFERROR(VLOOKUP($E31,Feuil1!$A$2:$W$33,4,FALSE),"")</f>
        <v>2</v>
      </c>
      <c r="I31" s="36">
        <f>IFERROR(VLOOKUP($E31,Feuil1!$A$2:$W$33,5,FALSE),"")</f>
        <v>2</v>
      </c>
      <c r="J31" s="36">
        <f>IFERROR(VLOOKUP($E31,Feuil1!$A$2:$W$33,6,FALSE),"")</f>
        <v>2</v>
      </c>
      <c r="K31" s="31"/>
      <c r="L31" s="31"/>
      <c r="M31" s="31"/>
      <c r="N31" s="31"/>
      <c r="O31" s="31"/>
      <c r="P31" s="31"/>
      <c r="Q31" s="36">
        <f>IFERROR(VLOOKUP($E31,Feuil1!$A$2:$W$33,13,FALSE),"")</f>
        <v>8</v>
      </c>
      <c r="R31" s="36">
        <f>IFERROR(VLOOKUP($E31,Feuil1!$A$2:$W$33,14,FALSE),"")</f>
        <v>7</v>
      </c>
      <c r="S31" s="36">
        <f>IFERROR(VLOOKUP($E31,Feuil1!$A$2:$W$33,15,FALSE),"")</f>
        <v>0</v>
      </c>
      <c r="T31" s="36">
        <f>IFERROR(VLOOKUP($E31,Feuil1!$A$2:$W$33,16,FALSE),"")</f>
        <v>0</v>
      </c>
      <c r="U31" s="36">
        <f>IFERROR(VLOOKUP($E31,Feuil1!$A$2:$W$33,17,FALSE),"")</f>
        <v>0</v>
      </c>
      <c r="V31" s="36">
        <f>IFERROR(VLOOKUP($E31,Feuil1!$A$2:$W$33,18,FALSE),"")</f>
        <v>0</v>
      </c>
      <c r="W31" s="36">
        <f>IFERROR(VLOOKUP($E31,Feuil1!$A$2:$W$33,19,FALSE),"")</f>
        <v>0</v>
      </c>
      <c r="X31" s="36">
        <f>IFERROR(VLOOKUP($E31,Feuil1!$A$2:$W$33,20,FALSE),"")</f>
        <v>0</v>
      </c>
      <c r="Y31" s="36">
        <f>IFERROR(VLOOKUP($E31,Feuil1!$A$2:$W$33,21,FALSE),"")</f>
        <v>0</v>
      </c>
      <c r="Z31" s="36">
        <f>IFERROR(VLOOKUP($E31,Feuil1!$A$2:$W$33,22,FALSE),"")</f>
        <v>0</v>
      </c>
      <c r="AA31" s="42">
        <f t="shared" si="0"/>
        <v>27</v>
      </c>
    </row>
    <row r="32" spans="1:27" x14ac:dyDescent="0.25">
      <c r="A32" s="25">
        <v>1</v>
      </c>
      <c r="B32" t="s">
        <v>57</v>
      </c>
      <c r="C32" s="47"/>
      <c r="D32" s="46"/>
      <c r="E32" s="40">
        <v>31</v>
      </c>
      <c r="F32" s="39">
        <f>IFERROR(VLOOKUP($E32,Feuil1!$A$2:$W$33,2,FALSE),"")</f>
        <v>2</v>
      </c>
      <c r="G32" s="36">
        <f>IFERROR(VLOOKUP($E32,Feuil1!$A$2:$W$33,3,FALSE),"")</f>
        <v>4</v>
      </c>
      <c r="H32" s="36">
        <f>IFERROR(VLOOKUP($E32,Feuil1!$A$2:$W$33,4,FALSE),"")</f>
        <v>2</v>
      </c>
      <c r="I32" s="36">
        <f>IFERROR(VLOOKUP($E32,Feuil1!$A$2:$W$33,5,FALSE),"")</f>
        <v>2</v>
      </c>
      <c r="J32" s="36">
        <f>IFERROR(VLOOKUP($E32,Feuil1!$A$2:$W$33,6,FALSE),"")</f>
        <v>2</v>
      </c>
      <c r="K32" s="31"/>
      <c r="L32" s="31"/>
      <c r="M32" s="31"/>
      <c r="N32" s="31"/>
      <c r="O32" s="31"/>
      <c r="P32" s="31"/>
      <c r="Q32" s="36">
        <f>IFERROR(VLOOKUP($E32,Feuil1!$A$2:$W$33,13,FALSE),"")</f>
        <v>8</v>
      </c>
      <c r="R32" s="36">
        <f>IFERROR(VLOOKUP($E32,Feuil1!$A$2:$W$33,14,FALSE),"")</f>
        <v>7</v>
      </c>
      <c r="S32" s="36">
        <f>IFERROR(VLOOKUP($E32,Feuil1!$A$2:$W$33,15,FALSE),"")</f>
        <v>0</v>
      </c>
      <c r="T32" s="36">
        <f>IFERROR(VLOOKUP($E32,Feuil1!$A$2:$W$33,16,FALSE),"")</f>
        <v>0</v>
      </c>
      <c r="U32" s="36">
        <f>IFERROR(VLOOKUP($E32,Feuil1!$A$2:$W$33,17,FALSE),"")</f>
        <v>4</v>
      </c>
      <c r="V32" s="36">
        <f>IFERROR(VLOOKUP($E32,Feuil1!$A$2:$W$33,18,FALSE),"")</f>
        <v>0</v>
      </c>
      <c r="W32" s="36">
        <f>IFERROR(VLOOKUP($E32,Feuil1!$A$2:$W$33,19,FALSE),"")</f>
        <v>0</v>
      </c>
      <c r="X32" s="36">
        <f>IFERROR(VLOOKUP($E32,Feuil1!$A$2:$W$33,20,FALSE),"")</f>
        <v>0</v>
      </c>
      <c r="Y32" s="36">
        <f>IFERROR(VLOOKUP($E32,Feuil1!$A$2:$W$33,21,FALSE),"")</f>
        <v>0</v>
      </c>
      <c r="Z32" s="36">
        <f>IFERROR(VLOOKUP($E32,Feuil1!$A$2:$W$33,22,FALSE),"")</f>
        <v>0</v>
      </c>
      <c r="AA32" s="42">
        <f t="shared" si="0"/>
        <v>31</v>
      </c>
    </row>
    <row r="33" spans="1:27" x14ac:dyDescent="0.25">
      <c r="A33" s="25">
        <v>1</v>
      </c>
      <c r="B33" t="s">
        <v>58</v>
      </c>
      <c r="C33" s="47"/>
      <c r="D33" s="46"/>
      <c r="E33" s="40">
        <v>32</v>
      </c>
      <c r="F33" s="39">
        <f>IFERROR(VLOOKUP($E33,Feuil1!$A$2:$W$33,2,FALSE),"")</f>
        <v>2</v>
      </c>
      <c r="G33" s="36">
        <f>IFERROR(VLOOKUP($E33,Feuil1!$A$2:$W$33,3,FALSE),"")</f>
        <v>4</v>
      </c>
      <c r="H33" s="36">
        <f>IFERROR(VLOOKUP($E33,Feuil1!$A$2:$W$33,4,FALSE),"")</f>
        <v>2</v>
      </c>
      <c r="I33" s="36">
        <f>IFERROR(VLOOKUP($E33,Feuil1!$A$2:$W$33,5,FALSE),"")</f>
        <v>2</v>
      </c>
      <c r="J33" s="36">
        <f>IFERROR(VLOOKUP($E33,Feuil1!$A$2:$W$33,6,FALSE),"")</f>
        <v>2</v>
      </c>
      <c r="K33" s="31"/>
      <c r="L33" s="31"/>
      <c r="M33" s="31"/>
      <c r="N33" s="31"/>
      <c r="O33" s="31"/>
      <c r="P33" s="31"/>
      <c r="Q33" s="36">
        <f>IFERROR(VLOOKUP($E33,Feuil1!$A$2:$W$33,13,FALSE),"")</f>
        <v>8</v>
      </c>
      <c r="R33" s="36">
        <f>IFERROR(VLOOKUP($E33,Feuil1!$A$2:$W$33,14,FALSE),"")</f>
        <v>7</v>
      </c>
      <c r="S33" s="36">
        <f>IFERROR(VLOOKUP($E33,Feuil1!$A$2:$W$33,15,FALSE),"")</f>
        <v>4</v>
      </c>
      <c r="T33" s="36">
        <f>IFERROR(VLOOKUP($E33,Feuil1!$A$2:$W$33,16,FALSE),"")</f>
        <v>0</v>
      </c>
      <c r="U33" s="36">
        <f>IFERROR(VLOOKUP($E33,Feuil1!$A$2:$W$33,17,FALSE),"")</f>
        <v>0</v>
      </c>
      <c r="V33" s="36">
        <f>IFERROR(VLOOKUP($E33,Feuil1!$A$2:$W$33,18,FALSE),"")</f>
        <v>0</v>
      </c>
      <c r="W33" s="36">
        <f>IFERROR(VLOOKUP($E33,Feuil1!$A$2:$W$33,19,FALSE),"")</f>
        <v>0</v>
      </c>
      <c r="X33" s="36">
        <f>IFERROR(VLOOKUP($E33,Feuil1!$A$2:$W$33,20,FALSE),"")</f>
        <v>0</v>
      </c>
      <c r="Y33" s="36">
        <f>IFERROR(VLOOKUP($E33,Feuil1!$A$2:$W$33,21,FALSE),"")</f>
        <v>0</v>
      </c>
      <c r="Z33" s="36">
        <f>IFERROR(VLOOKUP($E33,Feuil1!$A$2:$W$33,22,FALSE),"")</f>
        <v>0</v>
      </c>
      <c r="AA33" s="42">
        <f t="shared" si="0"/>
        <v>31</v>
      </c>
    </row>
    <row r="34" spans="1:27" x14ac:dyDescent="0.25">
      <c r="A34" s="25">
        <v>1</v>
      </c>
      <c r="B34" t="s">
        <v>59</v>
      </c>
      <c r="C34" s="47"/>
      <c r="D34" s="46"/>
      <c r="E34" s="40">
        <v>1</v>
      </c>
      <c r="F34" s="39">
        <f>IFERROR(VLOOKUP($E34,Feuil1!$A$2:$W$33,2,FALSE),"")</f>
        <v>2</v>
      </c>
      <c r="G34" s="36">
        <f>IFERROR(VLOOKUP($E34,Feuil1!$A$2:$W$33,3,FALSE),"")</f>
        <v>4</v>
      </c>
      <c r="H34" s="36">
        <f>IFERROR(VLOOKUP($E34,Feuil1!$A$2:$W$33,4,FALSE),"")</f>
        <v>2</v>
      </c>
      <c r="I34" s="36">
        <f>IFERROR(VLOOKUP($E34,Feuil1!$A$2:$W$33,5,FALSE),"")</f>
        <v>2</v>
      </c>
      <c r="J34" s="36">
        <f>IFERROR(VLOOKUP($E34,Feuil1!$A$2:$W$33,6,FALSE),"")</f>
        <v>2</v>
      </c>
      <c r="K34" s="31"/>
      <c r="L34" s="31"/>
      <c r="M34" s="31"/>
      <c r="N34" s="31"/>
      <c r="O34" s="31"/>
      <c r="P34" s="31"/>
      <c r="Q34" s="36">
        <f>IFERROR(VLOOKUP($E34,Feuil1!$A$2:$W$33,13,FALSE),"")</f>
        <v>2</v>
      </c>
      <c r="R34" s="36">
        <f>IFERROR(VLOOKUP($E34,Feuil1!$A$2:$W$33,14,FALSE),"")</f>
        <v>3</v>
      </c>
      <c r="S34" s="36">
        <f>IFERROR(VLOOKUP($E34,Feuil1!$A$2:$W$33,15,FALSE),"")</f>
        <v>4</v>
      </c>
      <c r="T34" s="36">
        <f>IFERROR(VLOOKUP($E34,Feuil1!$A$2:$W$33,16,FALSE),"")</f>
        <v>0</v>
      </c>
      <c r="U34" s="36">
        <f>IFERROR(VLOOKUP($E34,Feuil1!$A$2:$W$33,17,FALSE),"")</f>
        <v>0</v>
      </c>
      <c r="V34" s="36">
        <f>IFERROR(VLOOKUP($E34,Feuil1!$A$2:$W$33,18,FALSE),"")</f>
        <v>0</v>
      </c>
      <c r="W34" s="36">
        <f>IFERROR(VLOOKUP($E34,Feuil1!$A$2:$W$33,19,FALSE),"")</f>
        <v>4</v>
      </c>
      <c r="X34" s="36">
        <f>IFERROR(VLOOKUP($E34,Feuil1!$A$2:$W$33,20,FALSE),"")</f>
        <v>4</v>
      </c>
      <c r="Y34" s="36">
        <f>IFERROR(VLOOKUP($E34,Feuil1!$A$2:$W$33,21,FALSE),"")</f>
        <v>0</v>
      </c>
      <c r="Z34" s="36">
        <f>IFERROR(VLOOKUP($E34,Feuil1!$A$2:$W$33,22,FALSE),"")</f>
        <v>0</v>
      </c>
      <c r="AA34" s="42">
        <f t="shared" si="0"/>
        <v>29</v>
      </c>
    </row>
    <row r="35" spans="1:27" x14ac:dyDescent="0.25">
      <c r="A35" s="25">
        <v>1</v>
      </c>
      <c r="B35" t="s">
        <v>60</v>
      </c>
      <c r="C35" s="47"/>
      <c r="D35" s="46"/>
      <c r="E35" s="40">
        <v>2</v>
      </c>
      <c r="F35" s="39">
        <f>IFERROR(VLOOKUP($E35,Feuil1!$A$2:$W$33,2,FALSE),"")</f>
        <v>2</v>
      </c>
      <c r="G35" s="36">
        <f>IFERROR(VLOOKUP($E35,Feuil1!$A$2:$W$33,3,FALSE),"")</f>
        <v>4</v>
      </c>
      <c r="H35" s="36">
        <f>IFERROR(VLOOKUP($E35,Feuil1!$A$2:$W$33,4,FALSE),"")</f>
        <v>2</v>
      </c>
      <c r="I35" s="36">
        <f>IFERROR(VLOOKUP($E35,Feuil1!$A$2:$W$33,5,FALSE),"")</f>
        <v>2</v>
      </c>
      <c r="J35" s="36">
        <f>IFERROR(VLOOKUP($E35,Feuil1!$A$2:$W$33,6,FALSE),"")</f>
        <v>2</v>
      </c>
      <c r="K35" s="31"/>
      <c r="L35" s="31"/>
      <c r="M35" s="31"/>
      <c r="N35" s="31"/>
      <c r="O35" s="31"/>
      <c r="P35" s="31"/>
      <c r="Q35" s="36">
        <f>IFERROR(VLOOKUP($E35,Feuil1!$A$2:$W$33,13,FALSE),"")</f>
        <v>2</v>
      </c>
      <c r="R35" s="36">
        <f>IFERROR(VLOOKUP($E35,Feuil1!$A$2:$W$33,14,FALSE),"")</f>
        <v>3</v>
      </c>
      <c r="S35" s="36">
        <f>IFERROR(VLOOKUP($E35,Feuil1!$A$2:$W$33,15,FALSE),"")</f>
        <v>0</v>
      </c>
      <c r="T35" s="36">
        <f>IFERROR(VLOOKUP($E35,Feuil1!$A$2:$W$33,16,FALSE),"")</f>
        <v>0</v>
      </c>
      <c r="U35" s="36">
        <f>IFERROR(VLOOKUP($E35,Feuil1!$A$2:$W$33,17,FALSE),"")</f>
        <v>4</v>
      </c>
      <c r="V35" s="36">
        <f>IFERROR(VLOOKUP($E35,Feuil1!$A$2:$W$33,18,FALSE),"")</f>
        <v>0</v>
      </c>
      <c r="W35" s="36">
        <f>IFERROR(VLOOKUP($E35,Feuil1!$A$2:$W$33,19,FALSE),"")</f>
        <v>0</v>
      </c>
      <c r="X35" s="36">
        <f>IFERROR(VLOOKUP($E35,Feuil1!$A$2:$W$33,20,FALSE),"")</f>
        <v>0</v>
      </c>
      <c r="Y35" s="36">
        <f>IFERROR(VLOOKUP($E35,Feuil1!$A$2:$W$33,21,FALSE),"")</f>
        <v>0</v>
      </c>
      <c r="Z35" s="36">
        <f>IFERROR(VLOOKUP($E35,Feuil1!$A$2:$W$33,22,FALSE),"")</f>
        <v>0</v>
      </c>
      <c r="AA35" s="42">
        <f t="shared" si="0"/>
        <v>21</v>
      </c>
    </row>
    <row r="36" spans="1:27" x14ac:dyDescent="0.25">
      <c r="A36" s="25">
        <v>1</v>
      </c>
      <c r="B36" t="s">
        <v>61</v>
      </c>
      <c r="C36" s="47"/>
      <c r="D36" s="46"/>
      <c r="E36" s="40">
        <v>3</v>
      </c>
      <c r="F36" s="39">
        <f>IFERROR(VLOOKUP($E36,Feuil1!$A$2:$W$33,2,FALSE),"")</f>
        <v>2</v>
      </c>
      <c r="G36" s="36">
        <f>IFERROR(VLOOKUP($E36,Feuil1!$A$2:$W$33,3,FALSE),"")</f>
        <v>4</v>
      </c>
      <c r="H36" s="36">
        <f>IFERROR(VLOOKUP($E36,Feuil1!$A$2:$W$33,4,FALSE),"")</f>
        <v>2</v>
      </c>
      <c r="I36" s="36">
        <f>IFERROR(VLOOKUP($E36,Feuil1!$A$2:$W$33,5,FALSE),"")</f>
        <v>2</v>
      </c>
      <c r="J36" s="36">
        <f>IFERROR(VLOOKUP($E36,Feuil1!$A$2:$W$33,6,FALSE),"")</f>
        <v>2</v>
      </c>
      <c r="K36" s="31"/>
      <c r="L36" s="31"/>
      <c r="M36" s="31"/>
      <c r="N36" s="31"/>
      <c r="O36" s="31"/>
      <c r="P36" s="31"/>
      <c r="Q36" s="36">
        <f>IFERROR(VLOOKUP($E36,Feuil1!$A$2:$W$33,13,FALSE),"")</f>
        <v>2</v>
      </c>
      <c r="R36" s="36">
        <f>IFERROR(VLOOKUP($E36,Feuil1!$A$2:$W$33,14,FALSE),"")</f>
        <v>3</v>
      </c>
      <c r="S36" s="36">
        <f>IFERROR(VLOOKUP($E36,Feuil1!$A$2:$W$33,15,FALSE),"")</f>
        <v>0</v>
      </c>
      <c r="T36" s="36">
        <f>IFERROR(VLOOKUP($E36,Feuil1!$A$2:$W$33,16,FALSE),"")</f>
        <v>0</v>
      </c>
      <c r="U36" s="36">
        <f>IFERROR(VLOOKUP($E36,Feuil1!$A$2:$W$33,17,FALSE),"")</f>
        <v>0</v>
      </c>
      <c r="V36" s="36">
        <f>IFERROR(VLOOKUP($E36,Feuil1!$A$2:$W$33,18,FALSE),"")</f>
        <v>2</v>
      </c>
      <c r="W36" s="36">
        <f>IFERROR(VLOOKUP($E36,Feuil1!$A$2:$W$33,19,FALSE),"")</f>
        <v>4</v>
      </c>
      <c r="X36" s="36">
        <f>IFERROR(VLOOKUP($E36,Feuil1!$A$2:$W$33,20,FALSE),"")</f>
        <v>0</v>
      </c>
      <c r="Y36" s="36">
        <f>IFERROR(VLOOKUP($E36,Feuil1!$A$2:$W$33,21,FALSE),"")</f>
        <v>0</v>
      </c>
      <c r="Z36" s="36">
        <f>IFERROR(VLOOKUP($E36,Feuil1!$A$2:$W$33,22,FALSE),"")</f>
        <v>0</v>
      </c>
      <c r="AA36" s="42">
        <f t="shared" si="0"/>
        <v>23</v>
      </c>
    </row>
    <row r="37" spans="1:27" x14ac:dyDescent="0.25">
      <c r="A37" s="25">
        <v>1</v>
      </c>
      <c r="B37" t="s">
        <v>62</v>
      </c>
      <c r="C37" s="47"/>
      <c r="D37" s="46"/>
      <c r="E37" s="40">
        <v>4</v>
      </c>
      <c r="F37" s="39">
        <f>IFERROR(VLOOKUP($E37,Feuil1!$A$2:$W$33,2,FALSE),"")</f>
        <v>2</v>
      </c>
      <c r="G37" s="36">
        <f>IFERROR(VLOOKUP($E37,Feuil1!$A$2:$W$33,3,FALSE),"")</f>
        <v>4</v>
      </c>
      <c r="H37" s="36">
        <f>IFERROR(VLOOKUP($E37,Feuil1!$A$2:$W$33,4,FALSE),"")</f>
        <v>2</v>
      </c>
      <c r="I37" s="36">
        <f>IFERROR(VLOOKUP($E37,Feuil1!$A$2:$W$33,5,FALSE),"")</f>
        <v>2</v>
      </c>
      <c r="J37" s="36">
        <f>IFERROR(VLOOKUP($E37,Feuil1!$A$2:$W$33,6,FALSE),"")</f>
        <v>2</v>
      </c>
      <c r="K37" s="31"/>
      <c r="L37" s="31"/>
      <c r="M37" s="31"/>
      <c r="N37" s="31"/>
      <c r="O37" s="31"/>
      <c r="P37" s="31"/>
      <c r="Q37" s="36">
        <f>IFERROR(VLOOKUP($E37,Feuil1!$A$2:$W$33,13,FALSE),"")</f>
        <v>2</v>
      </c>
      <c r="R37" s="36">
        <f>IFERROR(VLOOKUP($E37,Feuil1!$A$2:$W$33,14,FALSE),"")</f>
        <v>3</v>
      </c>
      <c r="S37" s="36">
        <f>IFERROR(VLOOKUP($E37,Feuil1!$A$2:$W$33,15,FALSE),"")</f>
        <v>0</v>
      </c>
      <c r="T37" s="36">
        <f>IFERROR(VLOOKUP($E37,Feuil1!$A$2:$W$33,16,FALSE),"")</f>
        <v>0</v>
      </c>
      <c r="U37" s="36">
        <f>IFERROR(VLOOKUP($E37,Feuil1!$A$2:$W$33,17,FALSE),"")</f>
        <v>4</v>
      </c>
      <c r="V37" s="36">
        <f>IFERROR(VLOOKUP($E37,Feuil1!$A$2:$W$33,18,FALSE),"")</f>
        <v>2</v>
      </c>
      <c r="W37" s="36">
        <f>IFERROR(VLOOKUP($E37,Feuil1!$A$2:$W$33,19,FALSE),"")</f>
        <v>4</v>
      </c>
      <c r="X37" s="36">
        <f>IFERROR(VLOOKUP($E37,Feuil1!$A$2:$W$33,20,FALSE),"")</f>
        <v>0</v>
      </c>
      <c r="Y37" s="36">
        <f>IFERROR(VLOOKUP($E37,Feuil1!$A$2:$W$33,21,FALSE),"")</f>
        <v>0</v>
      </c>
      <c r="Z37" s="36">
        <f>IFERROR(VLOOKUP($E37,Feuil1!$A$2:$W$33,22,FALSE),"")</f>
        <v>0</v>
      </c>
      <c r="AA37" s="42">
        <f t="shared" si="0"/>
        <v>27</v>
      </c>
    </row>
    <row r="38" spans="1:27" x14ac:dyDescent="0.25">
      <c r="A38" s="25">
        <v>1</v>
      </c>
      <c r="B38" t="s">
        <v>63</v>
      </c>
      <c r="C38" s="47"/>
      <c r="D38" s="46"/>
      <c r="E38" s="40">
        <v>5</v>
      </c>
      <c r="F38" s="39">
        <f>IFERROR(VLOOKUP($E38,Feuil1!$A$2:$W$33,2,FALSE),"")</f>
        <v>2</v>
      </c>
      <c r="G38" s="36">
        <f>IFERROR(VLOOKUP($E38,Feuil1!$A$2:$W$33,3,FALSE),"")</f>
        <v>4</v>
      </c>
      <c r="H38" s="36">
        <f>IFERROR(VLOOKUP($E38,Feuil1!$A$2:$W$33,4,FALSE),"")</f>
        <v>2</v>
      </c>
      <c r="I38" s="36">
        <f>IFERROR(VLOOKUP($E38,Feuil1!$A$2:$W$33,5,FALSE),"")</f>
        <v>2</v>
      </c>
      <c r="J38" s="36">
        <f>IFERROR(VLOOKUP($E38,Feuil1!$A$2:$W$33,6,FALSE),"")</f>
        <v>2</v>
      </c>
      <c r="K38" s="31"/>
      <c r="L38" s="31"/>
      <c r="M38" s="31"/>
      <c r="N38" s="31"/>
      <c r="O38" s="31"/>
      <c r="P38" s="31"/>
      <c r="Q38" s="36">
        <f>IFERROR(VLOOKUP($E38,Feuil1!$A$2:$W$33,13,FALSE),"")</f>
        <v>2</v>
      </c>
      <c r="R38" s="36">
        <f>IFERROR(VLOOKUP($E38,Feuil1!$A$2:$W$33,14,FALSE),"")</f>
        <v>3</v>
      </c>
      <c r="S38" s="36">
        <f>IFERROR(VLOOKUP($E38,Feuil1!$A$2:$W$33,15,FALSE),"")</f>
        <v>4</v>
      </c>
      <c r="T38" s="36">
        <f>IFERROR(VLOOKUP($E38,Feuil1!$A$2:$W$33,16,FALSE),"")</f>
        <v>0</v>
      </c>
      <c r="U38" s="36">
        <f>IFERROR(VLOOKUP($E38,Feuil1!$A$2:$W$33,17,FALSE),"")</f>
        <v>0</v>
      </c>
      <c r="V38" s="36">
        <f>IFERROR(VLOOKUP($E38,Feuil1!$A$2:$W$33,18,FALSE),"")</f>
        <v>0</v>
      </c>
      <c r="W38" s="36">
        <f>IFERROR(VLOOKUP($E38,Feuil1!$A$2:$W$33,19,FALSE),"")</f>
        <v>0</v>
      </c>
      <c r="X38" s="36">
        <f>IFERROR(VLOOKUP($E38,Feuil1!$A$2:$W$33,20,FALSE),"")</f>
        <v>0</v>
      </c>
      <c r="Y38" s="36">
        <f>IFERROR(VLOOKUP($E38,Feuil1!$A$2:$W$33,21,FALSE),"")</f>
        <v>0</v>
      </c>
      <c r="Z38" s="36">
        <f>IFERROR(VLOOKUP($E38,Feuil1!$A$2:$W$33,22,FALSE),"")</f>
        <v>0</v>
      </c>
      <c r="AA38" s="42">
        <f t="shared" si="0"/>
        <v>21</v>
      </c>
    </row>
    <row r="39" spans="1:27" x14ac:dyDescent="0.25">
      <c r="A39" s="25">
        <v>1</v>
      </c>
      <c r="B39" t="s">
        <v>64</v>
      </c>
      <c r="C39" s="47"/>
      <c r="D39" s="46"/>
      <c r="E39" s="40">
        <v>6</v>
      </c>
      <c r="F39" s="39">
        <f>IFERROR(VLOOKUP($E39,Feuil1!$A$2:$W$33,2,FALSE),"")</f>
        <v>2</v>
      </c>
      <c r="G39" s="36">
        <f>IFERROR(VLOOKUP($E39,Feuil1!$A$2:$W$33,3,FALSE),"")</f>
        <v>4</v>
      </c>
      <c r="H39" s="36">
        <f>IFERROR(VLOOKUP($E39,Feuil1!$A$2:$W$33,4,FALSE),"")</f>
        <v>2</v>
      </c>
      <c r="I39" s="36">
        <f>IFERROR(VLOOKUP($E39,Feuil1!$A$2:$W$33,5,FALSE),"")</f>
        <v>2</v>
      </c>
      <c r="J39" s="36">
        <f>IFERROR(VLOOKUP($E39,Feuil1!$A$2:$W$33,6,FALSE),"")</f>
        <v>2</v>
      </c>
      <c r="K39" s="31"/>
      <c r="L39" s="31"/>
      <c r="M39" s="31"/>
      <c r="N39" s="31"/>
      <c r="O39" s="31"/>
      <c r="P39" s="31"/>
      <c r="Q39" s="36">
        <f>IFERROR(VLOOKUP($E39,Feuil1!$A$2:$W$33,13,FALSE),"")</f>
        <v>2</v>
      </c>
      <c r="R39" s="36">
        <f>IFERROR(VLOOKUP($E39,Feuil1!$A$2:$W$33,14,FALSE),"")</f>
        <v>3</v>
      </c>
      <c r="S39" s="36">
        <f>IFERROR(VLOOKUP($E39,Feuil1!$A$2:$W$33,15,FALSE),"")</f>
        <v>0</v>
      </c>
      <c r="T39" s="36">
        <f>IFERROR(VLOOKUP($E39,Feuil1!$A$2:$W$33,16,FALSE),"")</f>
        <v>4</v>
      </c>
      <c r="U39" s="36">
        <f>IFERROR(VLOOKUP($E39,Feuil1!$A$2:$W$33,17,FALSE),"")</f>
        <v>4</v>
      </c>
      <c r="V39" s="36">
        <f>IFERROR(VLOOKUP($E39,Feuil1!$A$2:$W$33,18,FALSE),"")</f>
        <v>0</v>
      </c>
      <c r="W39" s="36">
        <f>IFERROR(VLOOKUP($E39,Feuil1!$A$2:$W$33,19,FALSE),"")</f>
        <v>0</v>
      </c>
      <c r="X39" s="36">
        <f>IFERROR(VLOOKUP($E39,Feuil1!$A$2:$W$33,20,FALSE),"")</f>
        <v>0</v>
      </c>
      <c r="Y39" s="36">
        <f>IFERROR(VLOOKUP($E39,Feuil1!$A$2:$W$33,21,FALSE),"")</f>
        <v>0</v>
      </c>
      <c r="Z39" s="36">
        <f>IFERROR(VLOOKUP($E39,Feuil1!$A$2:$W$33,22,FALSE),"")</f>
        <v>0</v>
      </c>
      <c r="AA39" s="42">
        <f t="shared" si="0"/>
        <v>25</v>
      </c>
    </row>
    <row r="40" spans="1:27" x14ac:dyDescent="0.25">
      <c r="A40" s="25">
        <v>1</v>
      </c>
      <c r="B40" t="s">
        <v>65</v>
      </c>
      <c r="C40" s="47"/>
      <c r="D40" s="46"/>
      <c r="E40" s="40">
        <v>7</v>
      </c>
      <c r="F40" s="39">
        <f>IFERROR(VLOOKUP($E40,Feuil1!$A$2:$W$33,2,FALSE),"")</f>
        <v>2</v>
      </c>
      <c r="G40" s="36">
        <f>IFERROR(VLOOKUP($E40,Feuil1!$A$2:$W$33,3,FALSE),"")</f>
        <v>4</v>
      </c>
      <c r="H40" s="36">
        <f>IFERROR(VLOOKUP($E40,Feuil1!$A$2:$W$33,4,FALSE),"")</f>
        <v>2</v>
      </c>
      <c r="I40" s="36">
        <f>IFERROR(VLOOKUP($E40,Feuil1!$A$2:$W$33,5,FALSE),"")</f>
        <v>2</v>
      </c>
      <c r="J40" s="36">
        <f>IFERROR(VLOOKUP($E40,Feuil1!$A$2:$W$33,6,FALSE),"")</f>
        <v>2</v>
      </c>
      <c r="K40" s="31"/>
      <c r="L40" s="31"/>
      <c r="M40" s="31"/>
      <c r="N40" s="31"/>
      <c r="O40" s="31"/>
      <c r="P40" s="31"/>
      <c r="Q40" s="36">
        <f>IFERROR(VLOOKUP($E40,Feuil1!$A$2:$W$33,13,FALSE),"")</f>
        <v>2</v>
      </c>
      <c r="R40" s="36">
        <f>IFERROR(VLOOKUP($E40,Feuil1!$A$2:$W$33,14,FALSE),"")</f>
        <v>3</v>
      </c>
      <c r="S40" s="36">
        <f>IFERROR(VLOOKUP($E40,Feuil1!$A$2:$W$33,15,FALSE),"")</f>
        <v>0</v>
      </c>
      <c r="T40" s="36">
        <f>IFERROR(VLOOKUP($E40,Feuil1!$A$2:$W$33,16,FALSE),"")</f>
        <v>4</v>
      </c>
      <c r="U40" s="36">
        <f>IFERROR(VLOOKUP($E40,Feuil1!$A$2:$W$33,17,FALSE),"")</f>
        <v>0</v>
      </c>
      <c r="V40" s="36">
        <f>IFERROR(VLOOKUP($E40,Feuil1!$A$2:$W$33,18,FALSE),"")</f>
        <v>0</v>
      </c>
      <c r="W40" s="36">
        <f>IFERROR(VLOOKUP($E40,Feuil1!$A$2:$W$33,19,FALSE),"")</f>
        <v>0</v>
      </c>
      <c r="X40" s="36">
        <f>IFERROR(VLOOKUP($E40,Feuil1!$A$2:$W$33,20,FALSE),"")</f>
        <v>0</v>
      </c>
      <c r="Y40" s="36">
        <f>IFERROR(VLOOKUP($E40,Feuil1!$A$2:$W$33,21,FALSE),"")</f>
        <v>0</v>
      </c>
      <c r="Z40" s="36">
        <f>IFERROR(VLOOKUP($E40,Feuil1!$A$2:$W$33,22,FALSE),"")</f>
        <v>0</v>
      </c>
      <c r="AA40" s="42">
        <f t="shared" si="0"/>
        <v>21</v>
      </c>
    </row>
    <row r="41" spans="1:27" x14ac:dyDescent="0.25">
      <c r="A41" s="25">
        <v>1</v>
      </c>
      <c r="B41" t="s">
        <v>66</v>
      </c>
      <c r="C41" s="47"/>
      <c r="D41" s="46"/>
      <c r="E41" s="40">
        <v>8</v>
      </c>
      <c r="F41" s="39">
        <f>IFERROR(VLOOKUP($E41,Feuil1!$A$2:$W$33,2,FALSE),"")</f>
        <v>2</v>
      </c>
      <c r="G41" s="36">
        <f>IFERROR(VLOOKUP($E41,Feuil1!$A$2:$W$33,3,FALSE),"")</f>
        <v>4</v>
      </c>
      <c r="H41" s="36">
        <f>IFERROR(VLOOKUP($E41,Feuil1!$A$2:$W$33,4,FALSE),"")</f>
        <v>2</v>
      </c>
      <c r="I41" s="36">
        <f>IFERROR(VLOOKUP($E41,Feuil1!$A$2:$W$33,5,FALSE),"")</f>
        <v>2</v>
      </c>
      <c r="J41" s="36">
        <f>IFERROR(VLOOKUP($E41,Feuil1!$A$2:$W$33,6,FALSE),"")</f>
        <v>2</v>
      </c>
      <c r="K41" s="31"/>
      <c r="L41" s="31"/>
      <c r="M41" s="31"/>
      <c r="N41" s="31"/>
      <c r="O41" s="31"/>
      <c r="P41" s="31"/>
      <c r="Q41" s="36">
        <f>IFERROR(VLOOKUP($E41,Feuil1!$A$2:$W$33,13,FALSE),"")</f>
        <v>2</v>
      </c>
      <c r="R41" s="36">
        <f>IFERROR(VLOOKUP($E41,Feuil1!$A$2:$W$33,14,FALSE),"")</f>
        <v>3</v>
      </c>
      <c r="S41" s="36">
        <f>IFERROR(VLOOKUP($E41,Feuil1!$A$2:$W$33,15,FALSE),"")</f>
        <v>0</v>
      </c>
      <c r="T41" s="36">
        <f>IFERROR(VLOOKUP($E41,Feuil1!$A$2:$W$33,16,FALSE),"")</f>
        <v>0</v>
      </c>
      <c r="U41" s="36">
        <f>IFERROR(VLOOKUP($E41,Feuil1!$A$2:$W$33,17,FALSE),"")</f>
        <v>0</v>
      </c>
      <c r="V41" s="36">
        <f>IFERROR(VLOOKUP($E41,Feuil1!$A$2:$W$33,18,FALSE),"")</f>
        <v>0</v>
      </c>
      <c r="W41" s="36">
        <f>IFERROR(VLOOKUP($E41,Feuil1!$A$2:$W$33,19,FALSE),"")</f>
        <v>0</v>
      </c>
      <c r="X41" s="36">
        <f>IFERROR(VLOOKUP($E41,Feuil1!$A$2:$W$33,20,FALSE),"")</f>
        <v>0</v>
      </c>
      <c r="Y41" s="36">
        <f>IFERROR(VLOOKUP($E41,Feuil1!$A$2:$W$33,21,FALSE),"")</f>
        <v>4</v>
      </c>
      <c r="Z41" s="36">
        <f>IFERROR(VLOOKUP($E41,Feuil1!$A$2:$W$33,22,FALSE),"")</f>
        <v>4</v>
      </c>
      <c r="AA41" s="42">
        <f t="shared" si="0"/>
        <v>25</v>
      </c>
    </row>
    <row r="42" spans="1:27" x14ac:dyDescent="0.25">
      <c r="A42" s="25">
        <v>1</v>
      </c>
      <c r="B42" t="s">
        <v>67</v>
      </c>
      <c r="C42" s="47"/>
      <c r="D42" s="46"/>
      <c r="E42" s="40">
        <v>9</v>
      </c>
      <c r="F42" s="39">
        <f>IFERROR(VLOOKUP($E42,Feuil1!$A$2:$W$33,2,FALSE),"")</f>
        <v>2</v>
      </c>
      <c r="G42" s="36">
        <f>IFERROR(VLOOKUP($E42,Feuil1!$A$2:$W$33,3,FALSE),"")</f>
        <v>4</v>
      </c>
      <c r="H42" s="36">
        <f>IFERROR(VLOOKUP($E42,Feuil1!$A$2:$W$33,4,FALSE),"")</f>
        <v>2</v>
      </c>
      <c r="I42" s="36">
        <f>IFERROR(VLOOKUP($E42,Feuil1!$A$2:$W$33,5,FALSE),"")</f>
        <v>2</v>
      </c>
      <c r="J42" s="36">
        <f>IFERROR(VLOOKUP($E42,Feuil1!$A$2:$W$33,6,FALSE),"")</f>
        <v>2</v>
      </c>
      <c r="K42" s="31"/>
      <c r="L42" s="31"/>
      <c r="M42" s="31"/>
      <c r="N42" s="31"/>
      <c r="O42" s="31"/>
      <c r="P42" s="31"/>
      <c r="Q42" s="36">
        <f>IFERROR(VLOOKUP($E42,Feuil1!$A$2:$W$33,13,FALSE),"")</f>
        <v>4</v>
      </c>
      <c r="R42" s="36">
        <f>IFERROR(VLOOKUP($E42,Feuil1!$A$2:$W$33,14,FALSE),"")</f>
        <v>3</v>
      </c>
      <c r="S42" s="36">
        <f>IFERROR(VLOOKUP($E42,Feuil1!$A$2:$W$33,15,FALSE),"")</f>
        <v>0</v>
      </c>
      <c r="T42" s="36">
        <f>IFERROR(VLOOKUP($E42,Feuil1!$A$2:$W$33,16,FALSE),"")</f>
        <v>4</v>
      </c>
      <c r="U42" s="36">
        <f>IFERROR(VLOOKUP($E42,Feuil1!$A$2:$W$33,17,FALSE),"")</f>
        <v>0</v>
      </c>
      <c r="V42" s="36">
        <f>IFERROR(VLOOKUP($E42,Feuil1!$A$2:$W$33,18,FALSE),"")</f>
        <v>0</v>
      </c>
      <c r="W42" s="36">
        <f>IFERROR(VLOOKUP($E42,Feuil1!$A$2:$W$33,19,FALSE),"")</f>
        <v>0</v>
      </c>
      <c r="X42" s="36">
        <f>IFERROR(VLOOKUP($E42,Feuil1!$A$2:$W$33,20,FALSE),"")</f>
        <v>0</v>
      </c>
      <c r="Y42" s="36">
        <f>IFERROR(VLOOKUP($E42,Feuil1!$A$2:$W$33,21,FALSE),"")</f>
        <v>0</v>
      </c>
      <c r="Z42" s="36">
        <f>IFERROR(VLOOKUP($E42,Feuil1!$A$2:$W$33,22,FALSE),"")</f>
        <v>0</v>
      </c>
      <c r="AA42" s="42">
        <f t="shared" si="0"/>
        <v>23</v>
      </c>
    </row>
    <row r="43" spans="1:27" x14ac:dyDescent="0.25">
      <c r="A43" s="25">
        <v>1</v>
      </c>
      <c r="B43" t="s">
        <v>68</v>
      </c>
      <c r="C43" s="47"/>
      <c r="D43" s="46"/>
      <c r="E43" s="40">
        <v>10</v>
      </c>
      <c r="F43" s="39">
        <f>IFERROR(VLOOKUP($E43,Feuil1!$A$2:$W$33,2,FALSE),"")</f>
        <v>2</v>
      </c>
      <c r="G43" s="36">
        <f>IFERROR(VLOOKUP($E43,Feuil1!$A$2:$W$33,3,FALSE),"")</f>
        <v>4</v>
      </c>
      <c r="H43" s="36">
        <f>IFERROR(VLOOKUP($E43,Feuil1!$A$2:$W$33,4,FALSE),"")</f>
        <v>2</v>
      </c>
      <c r="I43" s="36">
        <f>IFERROR(VLOOKUP($E43,Feuil1!$A$2:$W$33,5,FALSE),"")</f>
        <v>2</v>
      </c>
      <c r="J43" s="36">
        <f>IFERROR(VLOOKUP($E43,Feuil1!$A$2:$W$33,6,FALSE),"")</f>
        <v>2</v>
      </c>
      <c r="K43" s="31"/>
      <c r="L43" s="31"/>
      <c r="M43" s="31"/>
      <c r="N43" s="31"/>
      <c r="O43" s="31"/>
      <c r="P43" s="31"/>
      <c r="Q43" s="36">
        <f>IFERROR(VLOOKUP($E43,Feuil1!$A$2:$W$33,13,FALSE),"")</f>
        <v>4</v>
      </c>
      <c r="R43" s="36">
        <f>IFERROR(VLOOKUP($E43,Feuil1!$A$2:$W$33,14,FALSE),"")</f>
        <v>3</v>
      </c>
      <c r="S43" s="36">
        <f>IFERROR(VLOOKUP($E43,Feuil1!$A$2:$W$33,15,FALSE),"")</f>
        <v>4</v>
      </c>
      <c r="T43" s="36">
        <f>IFERROR(VLOOKUP($E43,Feuil1!$A$2:$W$33,16,FALSE),"")</f>
        <v>0</v>
      </c>
      <c r="U43" s="36">
        <f>IFERROR(VLOOKUP($E43,Feuil1!$A$2:$W$33,17,FALSE),"")</f>
        <v>0</v>
      </c>
      <c r="V43" s="36">
        <f>IFERROR(VLOOKUP($E43,Feuil1!$A$2:$W$33,18,FALSE),"")</f>
        <v>0</v>
      </c>
      <c r="W43" s="36">
        <f>IFERROR(VLOOKUP($E43,Feuil1!$A$2:$W$33,19,FALSE),"")</f>
        <v>0</v>
      </c>
      <c r="X43" s="36">
        <f>IFERROR(VLOOKUP($E43,Feuil1!$A$2:$W$33,20,FALSE),"")</f>
        <v>0</v>
      </c>
      <c r="Y43" s="36">
        <f>IFERROR(VLOOKUP($E43,Feuil1!$A$2:$W$33,21,FALSE),"")</f>
        <v>0</v>
      </c>
      <c r="Z43" s="36">
        <f>IFERROR(VLOOKUP($E43,Feuil1!$A$2:$W$33,22,FALSE),"")</f>
        <v>0</v>
      </c>
      <c r="AA43" s="42">
        <f t="shared" si="0"/>
        <v>23</v>
      </c>
    </row>
    <row r="44" spans="1:27" x14ac:dyDescent="0.25">
      <c r="A44" s="25">
        <v>1</v>
      </c>
      <c r="B44" t="s">
        <v>69</v>
      </c>
      <c r="C44" s="47"/>
      <c r="D44" s="46"/>
      <c r="E44" s="40">
        <v>11</v>
      </c>
      <c r="F44" s="39">
        <f>IFERROR(VLOOKUP($E44,Feuil1!$A$2:$W$33,2,FALSE),"")</f>
        <v>2</v>
      </c>
      <c r="G44" s="36">
        <f>IFERROR(VLOOKUP($E44,Feuil1!$A$2:$W$33,3,FALSE),"")</f>
        <v>4</v>
      </c>
      <c r="H44" s="36">
        <f>IFERROR(VLOOKUP($E44,Feuil1!$A$2:$W$33,4,FALSE),"")</f>
        <v>2</v>
      </c>
      <c r="I44" s="36">
        <f>IFERROR(VLOOKUP($E44,Feuil1!$A$2:$W$33,5,FALSE),"")</f>
        <v>2</v>
      </c>
      <c r="J44" s="36">
        <f>IFERROR(VLOOKUP($E44,Feuil1!$A$2:$W$33,6,FALSE),"")</f>
        <v>2</v>
      </c>
      <c r="K44" s="31"/>
      <c r="L44" s="31"/>
      <c r="M44" s="31"/>
      <c r="N44" s="31"/>
      <c r="O44" s="31"/>
      <c r="P44" s="31"/>
      <c r="Q44" s="36">
        <f>IFERROR(VLOOKUP($E44,Feuil1!$A$2:$W$33,13,FALSE),"")</f>
        <v>4</v>
      </c>
      <c r="R44" s="36">
        <f>IFERROR(VLOOKUP($E44,Feuil1!$A$2:$W$33,14,FALSE),"")</f>
        <v>3</v>
      </c>
      <c r="S44" s="36">
        <f>IFERROR(VLOOKUP($E44,Feuil1!$A$2:$W$33,15,FALSE),"")</f>
        <v>0</v>
      </c>
      <c r="T44" s="36">
        <f>IFERROR(VLOOKUP($E44,Feuil1!$A$2:$W$33,16,FALSE),"")</f>
        <v>0</v>
      </c>
      <c r="U44" s="36">
        <f>IFERROR(VLOOKUP($E44,Feuil1!$A$2:$W$33,17,FALSE),"")</f>
        <v>4</v>
      </c>
      <c r="V44" s="36">
        <f>IFERROR(VLOOKUP($E44,Feuil1!$A$2:$W$33,18,FALSE),"")</f>
        <v>0</v>
      </c>
      <c r="W44" s="36">
        <f>IFERROR(VLOOKUP($E44,Feuil1!$A$2:$W$33,19,FALSE),"")</f>
        <v>0</v>
      </c>
      <c r="X44" s="36">
        <f>IFERROR(VLOOKUP($E44,Feuil1!$A$2:$W$33,20,FALSE),"")</f>
        <v>0</v>
      </c>
      <c r="Y44" s="36">
        <f>IFERROR(VLOOKUP($E44,Feuil1!$A$2:$W$33,21,FALSE),"")</f>
        <v>0</v>
      </c>
      <c r="Z44" s="36">
        <f>IFERROR(VLOOKUP($E44,Feuil1!$A$2:$W$33,22,FALSE),"")</f>
        <v>0</v>
      </c>
      <c r="AA44" s="42">
        <f t="shared" si="0"/>
        <v>23</v>
      </c>
    </row>
    <row r="45" spans="1:27" x14ac:dyDescent="0.25">
      <c r="A45" s="25">
        <v>1</v>
      </c>
      <c r="B45" t="s">
        <v>70</v>
      </c>
      <c r="C45" s="47"/>
      <c r="D45" s="46"/>
      <c r="E45" s="40">
        <v>12</v>
      </c>
      <c r="F45" s="39">
        <f>IFERROR(VLOOKUP($E45,Feuil1!$A$2:$W$33,2,FALSE),"")</f>
        <v>2</v>
      </c>
      <c r="G45" s="36">
        <f>IFERROR(VLOOKUP($E45,Feuil1!$A$2:$W$33,3,FALSE),"")</f>
        <v>4</v>
      </c>
      <c r="H45" s="36">
        <f>IFERROR(VLOOKUP($E45,Feuil1!$A$2:$W$33,4,FALSE),"")</f>
        <v>2</v>
      </c>
      <c r="I45" s="36">
        <f>IFERROR(VLOOKUP($E45,Feuil1!$A$2:$W$33,5,FALSE),"")</f>
        <v>2</v>
      </c>
      <c r="J45" s="36">
        <f>IFERROR(VLOOKUP($E45,Feuil1!$A$2:$W$33,6,FALSE),"")</f>
        <v>2</v>
      </c>
      <c r="K45" s="31"/>
      <c r="L45" s="31"/>
      <c r="M45" s="31"/>
      <c r="N45" s="31"/>
      <c r="O45" s="31"/>
      <c r="P45" s="31"/>
      <c r="Q45" s="36">
        <f>IFERROR(VLOOKUP($E45,Feuil1!$A$2:$W$33,13,FALSE),"")</f>
        <v>4</v>
      </c>
      <c r="R45" s="36">
        <f>IFERROR(VLOOKUP($E45,Feuil1!$A$2:$W$33,14,FALSE),"")</f>
        <v>3</v>
      </c>
      <c r="S45" s="36">
        <f>IFERROR(VLOOKUP($E45,Feuil1!$A$2:$W$33,15,FALSE),"")</f>
        <v>0</v>
      </c>
      <c r="T45" s="36">
        <f>IFERROR(VLOOKUP($E45,Feuil1!$A$2:$W$33,16,FALSE),"")</f>
        <v>0</v>
      </c>
      <c r="U45" s="36">
        <f>IFERROR(VLOOKUP($E45,Feuil1!$A$2:$W$33,17,FALSE),"")</f>
        <v>0</v>
      </c>
      <c r="V45" s="36">
        <f>IFERROR(VLOOKUP($E45,Feuil1!$A$2:$W$33,18,FALSE),"")</f>
        <v>2</v>
      </c>
      <c r="W45" s="36">
        <f>IFERROR(VLOOKUP($E45,Feuil1!$A$2:$W$33,19,FALSE),"")</f>
        <v>4</v>
      </c>
      <c r="X45" s="36">
        <f>IFERROR(VLOOKUP($E45,Feuil1!$A$2:$W$33,20,FALSE),"")</f>
        <v>0</v>
      </c>
      <c r="Y45" s="36">
        <f>IFERROR(VLOOKUP($E45,Feuil1!$A$2:$W$33,21,FALSE),"")</f>
        <v>0</v>
      </c>
      <c r="Z45" s="36">
        <f>IFERROR(VLOOKUP($E45,Feuil1!$A$2:$W$33,22,FALSE),"")</f>
        <v>0</v>
      </c>
      <c r="AA45" s="42">
        <f t="shared" si="0"/>
        <v>25</v>
      </c>
    </row>
    <row r="46" spans="1:27" x14ac:dyDescent="0.25">
      <c r="A46" s="25">
        <v>1</v>
      </c>
      <c r="B46" t="s">
        <v>71</v>
      </c>
      <c r="C46" s="47"/>
      <c r="D46" s="46"/>
      <c r="E46" s="40">
        <v>13</v>
      </c>
      <c r="F46" s="39">
        <f>IFERROR(VLOOKUP($E46,Feuil1!$A$2:$W$33,2,FALSE),"")</f>
        <v>2</v>
      </c>
      <c r="G46" s="36">
        <f>IFERROR(VLOOKUP($E46,Feuil1!$A$2:$W$33,3,FALSE),"")</f>
        <v>4</v>
      </c>
      <c r="H46" s="36">
        <f>IFERROR(VLOOKUP($E46,Feuil1!$A$2:$W$33,4,FALSE),"")</f>
        <v>2</v>
      </c>
      <c r="I46" s="36">
        <f>IFERROR(VLOOKUP($E46,Feuil1!$A$2:$W$33,5,FALSE),"")</f>
        <v>2</v>
      </c>
      <c r="J46" s="36">
        <f>IFERROR(VLOOKUP($E46,Feuil1!$A$2:$W$33,6,FALSE),"")</f>
        <v>2</v>
      </c>
      <c r="K46" s="31"/>
      <c r="L46" s="31"/>
      <c r="M46" s="31"/>
      <c r="N46" s="31"/>
      <c r="O46" s="31"/>
      <c r="P46" s="31"/>
      <c r="Q46" s="36">
        <f>IFERROR(VLOOKUP($E46,Feuil1!$A$2:$W$33,13,FALSE),"")</f>
        <v>4</v>
      </c>
      <c r="R46" s="36">
        <f>IFERROR(VLOOKUP($E46,Feuil1!$A$2:$W$33,14,FALSE),"")</f>
        <v>3</v>
      </c>
      <c r="S46" s="36">
        <f>IFERROR(VLOOKUP($E46,Feuil1!$A$2:$W$33,15,FALSE),"")</f>
        <v>0</v>
      </c>
      <c r="T46" s="36">
        <f>IFERROR(VLOOKUP($E46,Feuil1!$A$2:$W$33,16,FALSE),"")</f>
        <v>4</v>
      </c>
      <c r="U46" s="36">
        <f>IFERROR(VLOOKUP($E46,Feuil1!$A$2:$W$33,17,FALSE),"")</f>
        <v>4</v>
      </c>
      <c r="V46" s="36">
        <f>IFERROR(VLOOKUP($E46,Feuil1!$A$2:$W$33,18,FALSE),"")</f>
        <v>0</v>
      </c>
      <c r="W46" s="36">
        <f>IFERROR(VLOOKUP($E46,Feuil1!$A$2:$W$33,19,FALSE),"")</f>
        <v>0</v>
      </c>
      <c r="X46" s="36">
        <f>IFERROR(VLOOKUP($E46,Feuil1!$A$2:$W$33,20,FALSE),"")</f>
        <v>0</v>
      </c>
      <c r="Y46" s="36">
        <f>IFERROR(VLOOKUP($E46,Feuil1!$A$2:$W$33,21,FALSE),"")</f>
        <v>0</v>
      </c>
      <c r="Z46" s="36">
        <f>IFERROR(VLOOKUP($E46,Feuil1!$A$2:$W$33,22,FALSE),"")</f>
        <v>0</v>
      </c>
      <c r="AA46" s="42">
        <f t="shared" si="0"/>
        <v>27</v>
      </c>
    </row>
    <row r="47" spans="1:27" x14ac:dyDescent="0.25">
      <c r="A47" s="25">
        <v>1</v>
      </c>
      <c r="B47" t="s">
        <v>72</v>
      </c>
      <c r="C47" s="47"/>
      <c r="D47" s="46"/>
      <c r="E47" s="40">
        <v>14</v>
      </c>
      <c r="F47" s="39">
        <f>IFERROR(VLOOKUP($E47,Feuil1!$A$2:$W$33,2,FALSE),"")</f>
        <v>2</v>
      </c>
      <c r="G47" s="36">
        <f>IFERROR(VLOOKUP($E47,Feuil1!$A$2:$W$33,3,FALSE),"")</f>
        <v>4</v>
      </c>
      <c r="H47" s="36">
        <f>IFERROR(VLOOKUP($E47,Feuil1!$A$2:$W$33,4,FALSE),"")</f>
        <v>2</v>
      </c>
      <c r="I47" s="36">
        <f>IFERROR(VLOOKUP($E47,Feuil1!$A$2:$W$33,5,FALSE),"")</f>
        <v>2</v>
      </c>
      <c r="J47" s="36">
        <f>IFERROR(VLOOKUP($E47,Feuil1!$A$2:$W$33,6,FALSE),"")</f>
        <v>2</v>
      </c>
      <c r="K47" s="31"/>
      <c r="L47" s="31"/>
      <c r="M47" s="31"/>
      <c r="N47" s="31"/>
      <c r="O47" s="31"/>
      <c r="P47" s="31"/>
      <c r="Q47" s="36">
        <f>IFERROR(VLOOKUP($E47,Feuil1!$A$2:$W$33,13,FALSE),"")</f>
        <v>4</v>
      </c>
      <c r="R47" s="36">
        <f>IFERROR(VLOOKUP($E47,Feuil1!$A$2:$W$33,14,FALSE),"")</f>
        <v>3</v>
      </c>
      <c r="S47" s="36">
        <f>IFERROR(VLOOKUP($E47,Feuil1!$A$2:$W$33,15,FALSE),"")</f>
        <v>0</v>
      </c>
      <c r="T47" s="36">
        <f>IFERROR(VLOOKUP($E47,Feuil1!$A$2:$W$33,16,FALSE),"")</f>
        <v>0</v>
      </c>
      <c r="U47" s="36">
        <f>IFERROR(VLOOKUP($E47,Feuil1!$A$2:$W$33,17,FALSE),"")</f>
        <v>4</v>
      </c>
      <c r="V47" s="36">
        <f>IFERROR(VLOOKUP($E47,Feuil1!$A$2:$W$33,18,FALSE),"")</f>
        <v>2</v>
      </c>
      <c r="W47" s="36">
        <f>IFERROR(VLOOKUP($E47,Feuil1!$A$2:$W$33,19,FALSE),"")</f>
        <v>4</v>
      </c>
      <c r="X47" s="36">
        <f>IFERROR(VLOOKUP($E47,Feuil1!$A$2:$W$33,20,FALSE),"")</f>
        <v>0</v>
      </c>
      <c r="Y47" s="36">
        <f>IFERROR(VLOOKUP($E47,Feuil1!$A$2:$W$33,21,FALSE),"")</f>
        <v>0</v>
      </c>
      <c r="Z47" s="36">
        <f>IFERROR(VLOOKUP($E47,Feuil1!$A$2:$W$33,22,FALSE),"")</f>
        <v>0</v>
      </c>
      <c r="AA47" s="42">
        <f t="shared" si="0"/>
        <v>29</v>
      </c>
    </row>
    <row r="48" spans="1:27" x14ac:dyDescent="0.25">
      <c r="A48" s="25">
        <v>1</v>
      </c>
      <c r="B48" t="s">
        <v>73</v>
      </c>
      <c r="C48" s="47"/>
      <c r="D48" s="46"/>
      <c r="E48" s="40">
        <v>15</v>
      </c>
      <c r="F48" s="39">
        <f>IFERROR(VLOOKUP($E48,Feuil1!$A$2:$W$33,2,FALSE),"")</f>
        <v>2</v>
      </c>
      <c r="G48" s="36">
        <f>IFERROR(VLOOKUP($E48,Feuil1!$A$2:$W$33,3,FALSE),"")</f>
        <v>4</v>
      </c>
      <c r="H48" s="36">
        <f>IFERROR(VLOOKUP($E48,Feuil1!$A$2:$W$33,4,FALSE),"")</f>
        <v>2</v>
      </c>
      <c r="I48" s="36">
        <f>IFERROR(VLOOKUP($E48,Feuil1!$A$2:$W$33,5,FALSE),"")</f>
        <v>2</v>
      </c>
      <c r="J48" s="36">
        <f>IFERROR(VLOOKUP($E48,Feuil1!$A$2:$W$33,6,FALSE),"")</f>
        <v>2</v>
      </c>
      <c r="K48" s="31"/>
      <c r="L48" s="31"/>
      <c r="M48" s="31"/>
      <c r="N48" s="31"/>
      <c r="O48" s="31"/>
      <c r="P48" s="31"/>
      <c r="Q48" s="36">
        <f>IFERROR(VLOOKUP($E48,Feuil1!$A$2:$W$33,13,FALSE),"")</f>
        <v>4</v>
      </c>
      <c r="R48" s="36">
        <f>IFERROR(VLOOKUP($E48,Feuil1!$A$2:$W$33,14,FALSE),"")</f>
        <v>3</v>
      </c>
      <c r="S48" s="36">
        <f>IFERROR(VLOOKUP($E48,Feuil1!$A$2:$W$33,15,FALSE),"")</f>
        <v>4</v>
      </c>
      <c r="T48" s="36">
        <f>IFERROR(VLOOKUP($E48,Feuil1!$A$2:$W$33,16,FALSE),"")</f>
        <v>4</v>
      </c>
      <c r="U48" s="36">
        <f>IFERROR(VLOOKUP($E48,Feuil1!$A$2:$W$33,17,FALSE),"")</f>
        <v>0</v>
      </c>
      <c r="V48" s="36">
        <f>IFERROR(VLOOKUP($E48,Feuil1!$A$2:$W$33,18,FALSE),"")</f>
        <v>0</v>
      </c>
      <c r="W48" s="36">
        <f>IFERROR(VLOOKUP($E48,Feuil1!$A$2:$W$33,19,FALSE),"")</f>
        <v>0</v>
      </c>
      <c r="X48" s="36">
        <f>IFERROR(VLOOKUP($E48,Feuil1!$A$2:$W$33,20,FALSE),"")</f>
        <v>0</v>
      </c>
      <c r="Y48" s="36">
        <f>IFERROR(VLOOKUP($E48,Feuil1!$A$2:$W$33,21,FALSE),"")</f>
        <v>0</v>
      </c>
      <c r="Z48" s="36">
        <f>IFERROR(VLOOKUP($E48,Feuil1!$A$2:$W$33,22,FALSE),"")</f>
        <v>0</v>
      </c>
      <c r="AA48" s="42">
        <f t="shared" si="0"/>
        <v>27</v>
      </c>
    </row>
    <row r="49" spans="1:27" x14ac:dyDescent="0.25">
      <c r="A49" s="25">
        <v>1</v>
      </c>
      <c r="B49" t="s">
        <v>74</v>
      </c>
      <c r="C49" s="47"/>
      <c r="D49" s="46"/>
      <c r="E49" s="40">
        <v>16</v>
      </c>
      <c r="F49" s="39">
        <f>IFERROR(VLOOKUP($E49,Feuil1!$A$2:$W$33,2,FALSE),"")</f>
        <v>2</v>
      </c>
      <c r="G49" s="36">
        <f>IFERROR(VLOOKUP($E49,Feuil1!$A$2:$W$33,3,FALSE),"")</f>
        <v>4</v>
      </c>
      <c r="H49" s="36">
        <f>IFERROR(VLOOKUP($E49,Feuil1!$A$2:$W$33,4,FALSE),"")</f>
        <v>2</v>
      </c>
      <c r="I49" s="36">
        <f>IFERROR(VLOOKUP($E49,Feuil1!$A$2:$W$33,5,FALSE),"")</f>
        <v>2</v>
      </c>
      <c r="J49" s="36">
        <f>IFERROR(VLOOKUP($E49,Feuil1!$A$2:$W$33,6,FALSE),"")</f>
        <v>2</v>
      </c>
      <c r="K49" s="31"/>
      <c r="L49" s="31"/>
      <c r="M49" s="31"/>
      <c r="N49" s="31"/>
      <c r="O49" s="31"/>
      <c r="P49" s="31"/>
      <c r="Q49" s="36">
        <f>IFERROR(VLOOKUP($E49,Feuil1!$A$2:$W$33,13,FALSE),"")</f>
        <v>4</v>
      </c>
      <c r="R49" s="36">
        <f>IFERROR(VLOOKUP($E49,Feuil1!$A$2:$W$33,14,FALSE),"")</f>
        <v>3</v>
      </c>
      <c r="S49" s="36">
        <f>IFERROR(VLOOKUP($E49,Feuil1!$A$2:$W$33,15,FALSE),"")</f>
        <v>0</v>
      </c>
      <c r="T49" s="36">
        <f>IFERROR(VLOOKUP($E49,Feuil1!$A$2:$W$33,16,FALSE),"")</f>
        <v>0</v>
      </c>
      <c r="U49" s="36">
        <f>IFERROR(VLOOKUP($E49,Feuil1!$A$2:$W$33,17,FALSE),"")</f>
        <v>0</v>
      </c>
      <c r="V49" s="36">
        <f>IFERROR(VLOOKUP($E49,Feuil1!$A$2:$W$33,18,FALSE),"")</f>
        <v>0</v>
      </c>
      <c r="W49" s="36">
        <f>IFERROR(VLOOKUP($E49,Feuil1!$A$2:$W$33,19,FALSE),"")</f>
        <v>0</v>
      </c>
      <c r="X49" s="36">
        <f>IFERROR(VLOOKUP($E49,Feuil1!$A$2:$W$33,20,FALSE),"")</f>
        <v>0</v>
      </c>
      <c r="Y49" s="36">
        <f>IFERROR(VLOOKUP($E49,Feuil1!$A$2:$W$33,21,FALSE),"")</f>
        <v>4</v>
      </c>
      <c r="Z49" s="36">
        <f>IFERROR(VLOOKUP($E49,Feuil1!$A$2:$W$33,22,FALSE),"")</f>
        <v>4</v>
      </c>
      <c r="AA49" s="42">
        <f t="shared" si="0"/>
        <v>27</v>
      </c>
    </row>
    <row r="50" spans="1:27" x14ac:dyDescent="0.25">
      <c r="A50" s="25">
        <v>1</v>
      </c>
      <c r="B50" t="s">
        <v>75</v>
      </c>
      <c r="C50" s="47"/>
      <c r="D50" s="46"/>
      <c r="E50" s="40">
        <v>17</v>
      </c>
      <c r="F50" s="39">
        <f>IFERROR(VLOOKUP($E50,Feuil1!$A$2:$W$33,2,FALSE),"")</f>
        <v>2</v>
      </c>
      <c r="G50" s="36">
        <f>IFERROR(VLOOKUP($E50,Feuil1!$A$2:$W$33,3,FALSE),"")</f>
        <v>4</v>
      </c>
      <c r="H50" s="36">
        <f>IFERROR(VLOOKUP($E50,Feuil1!$A$2:$W$33,4,FALSE),"")</f>
        <v>2</v>
      </c>
      <c r="I50" s="36">
        <f>IFERROR(VLOOKUP($E50,Feuil1!$A$2:$W$33,5,FALSE),"")</f>
        <v>2</v>
      </c>
      <c r="J50" s="36">
        <f>IFERROR(VLOOKUP($E50,Feuil1!$A$2:$W$33,6,FALSE),"")</f>
        <v>2</v>
      </c>
      <c r="K50" s="31"/>
      <c r="L50" s="31"/>
      <c r="M50" s="31"/>
      <c r="N50" s="31"/>
      <c r="O50" s="31"/>
      <c r="P50" s="31"/>
      <c r="Q50" s="36">
        <f>IFERROR(VLOOKUP($E50,Feuil1!$A$2:$W$33,13,FALSE),"")</f>
        <v>4</v>
      </c>
      <c r="R50" s="36">
        <f>IFERROR(VLOOKUP($E50,Feuil1!$A$2:$W$33,14,FALSE),"")</f>
        <v>7</v>
      </c>
      <c r="S50" s="36">
        <f>IFERROR(VLOOKUP($E50,Feuil1!$A$2:$W$33,15,FALSE),"")</f>
        <v>0</v>
      </c>
      <c r="T50" s="36">
        <f>IFERROR(VLOOKUP($E50,Feuil1!$A$2:$W$33,16,FALSE),"")</f>
        <v>0</v>
      </c>
      <c r="U50" s="36">
        <f>IFERROR(VLOOKUP($E50,Feuil1!$A$2:$W$33,17,FALSE),"")</f>
        <v>0</v>
      </c>
      <c r="V50" s="36">
        <f>IFERROR(VLOOKUP($E50,Feuil1!$A$2:$W$33,18,FALSE),"")</f>
        <v>0</v>
      </c>
      <c r="W50" s="36">
        <f>IFERROR(VLOOKUP($E50,Feuil1!$A$2:$W$33,19,FALSE),"")</f>
        <v>0</v>
      </c>
      <c r="X50" s="36">
        <f>IFERROR(VLOOKUP($E50,Feuil1!$A$2:$W$33,20,FALSE),"")</f>
        <v>0</v>
      </c>
      <c r="Y50" s="36">
        <f>IFERROR(VLOOKUP($E50,Feuil1!$A$2:$W$33,21,FALSE),"")</f>
        <v>0</v>
      </c>
      <c r="Z50" s="36">
        <f>IFERROR(VLOOKUP($E50,Feuil1!$A$2:$W$33,22,FALSE),"")</f>
        <v>0</v>
      </c>
      <c r="AA50" s="42">
        <f t="shared" si="0"/>
        <v>23</v>
      </c>
    </row>
    <row r="51" spans="1:27" x14ac:dyDescent="0.25">
      <c r="A51" s="25">
        <v>1</v>
      </c>
      <c r="B51" t="s">
        <v>76</v>
      </c>
      <c r="C51" s="47"/>
      <c r="D51" s="46"/>
      <c r="E51" s="40">
        <v>18</v>
      </c>
      <c r="F51" s="39">
        <f>IFERROR(VLOOKUP($E51,Feuil1!$A$2:$W$33,2,FALSE),"")</f>
        <v>2</v>
      </c>
      <c r="G51" s="36">
        <f>IFERROR(VLOOKUP($E51,Feuil1!$A$2:$W$33,3,FALSE),"")</f>
        <v>4</v>
      </c>
      <c r="H51" s="36">
        <f>IFERROR(VLOOKUP($E51,Feuil1!$A$2:$W$33,4,FALSE),"")</f>
        <v>2</v>
      </c>
      <c r="I51" s="36">
        <f>IFERROR(VLOOKUP($E51,Feuil1!$A$2:$W$33,5,FALSE),"")</f>
        <v>2</v>
      </c>
      <c r="J51" s="36">
        <f>IFERROR(VLOOKUP($E51,Feuil1!$A$2:$W$33,6,FALSE),"")</f>
        <v>2</v>
      </c>
      <c r="K51" s="31"/>
      <c r="L51" s="31"/>
      <c r="M51" s="31"/>
      <c r="N51" s="31"/>
      <c r="O51" s="31"/>
      <c r="P51" s="31"/>
      <c r="Q51" s="36">
        <f>IFERROR(VLOOKUP($E51,Feuil1!$A$2:$W$33,13,FALSE),"")</f>
        <v>4</v>
      </c>
      <c r="R51" s="36">
        <f>IFERROR(VLOOKUP($E51,Feuil1!$A$2:$W$33,14,FALSE),"")</f>
        <v>7</v>
      </c>
      <c r="S51" s="36">
        <f>IFERROR(VLOOKUP($E51,Feuil1!$A$2:$W$33,15,FALSE),"")</f>
        <v>0</v>
      </c>
      <c r="T51" s="36">
        <f>IFERROR(VLOOKUP($E51,Feuil1!$A$2:$W$33,16,FALSE),"")</f>
        <v>0</v>
      </c>
      <c r="U51" s="36">
        <f>IFERROR(VLOOKUP($E51,Feuil1!$A$2:$W$33,17,FALSE),"")</f>
        <v>4</v>
      </c>
      <c r="V51" s="36">
        <f>IFERROR(VLOOKUP($E51,Feuil1!$A$2:$W$33,18,FALSE),"")</f>
        <v>0</v>
      </c>
      <c r="W51" s="36">
        <f>IFERROR(VLOOKUP($E51,Feuil1!$A$2:$W$33,19,FALSE),"")</f>
        <v>0</v>
      </c>
      <c r="X51" s="36">
        <f>IFERROR(VLOOKUP($E51,Feuil1!$A$2:$W$33,20,FALSE),"")</f>
        <v>0</v>
      </c>
      <c r="Y51" s="36">
        <f>IFERROR(VLOOKUP($E51,Feuil1!$A$2:$W$33,21,FALSE),"")</f>
        <v>0</v>
      </c>
      <c r="Z51" s="36">
        <f>IFERROR(VLOOKUP($E51,Feuil1!$A$2:$W$33,22,FALSE),"")</f>
        <v>0</v>
      </c>
      <c r="AA51" s="42">
        <f t="shared" si="0"/>
        <v>27</v>
      </c>
    </row>
    <row r="52" spans="1:27" x14ac:dyDescent="0.25">
      <c r="A52" s="25">
        <v>1</v>
      </c>
      <c r="B52" t="s">
        <v>77</v>
      </c>
      <c r="C52" s="47"/>
      <c r="D52" s="46"/>
      <c r="E52" s="40">
        <v>19</v>
      </c>
      <c r="F52" s="39">
        <f>IFERROR(VLOOKUP($E52,Feuil1!$A$2:$W$33,2,FALSE),"")</f>
        <v>2</v>
      </c>
      <c r="G52" s="36">
        <f>IFERROR(VLOOKUP($E52,Feuil1!$A$2:$W$33,3,FALSE),"")</f>
        <v>4</v>
      </c>
      <c r="H52" s="36">
        <f>IFERROR(VLOOKUP($E52,Feuil1!$A$2:$W$33,4,FALSE),"")</f>
        <v>2</v>
      </c>
      <c r="I52" s="36">
        <f>IFERROR(VLOOKUP($E52,Feuil1!$A$2:$W$33,5,FALSE),"")</f>
        <v>2</v>
      </c>
      <c r="J52" s="36">
        <f>IFERROR(VLOOKUP($E52,Feuil1!$A$2:$W$33,6,FALSE),"")</f>
        <v>2</v>
      </c>
      <c r="K52" s="31"/>
      <c r="L52" s="31"/>
      <c r="M52" s="31"/>
      <c r="N52" s="31"/>
      <c r="O52" s="31"/>
      <c r="P52" s="31"/>
      <c r="Q52" s="36">
        <f>IFERROR(VLOOKUP($E52,Feuil1!$A$2:$W$33,13,FALSE),"")</f>
        <v>4</v>
      </c>
      <c r="R52" s="36">
        <f>IFERROR(VLOOKUP($E52,Feuil1!$A$2:$W$33,14,FALSE),"")</f>
        <v>7</v>
      </c>
      <c r="S52" s="36">
        <f>IFERROR(VLOOKUP($E52,Feuil1!$A$2:$W$33,15,FALSE),"")</f>
        <v>4</v>
      </c>
      <c r="T52" s="36">
        <f>IFERROR(VLOOKUP($E52,Feuil1!$A$2:$W$33,16,FALSE),"")</f>
        <v>0</v>
      </c>
      <c r="U52" s="36">
        <f>IFERROR(VLOOKUP($E52,Feuil1!$A$2:$W$33,17,FALSE),"")</f>
        <v>0</v>
      </c>
      <c r="V52" s="36">
        <f>IFERROR(VLOOKUP($E52,Feuil1!$A$2:$W$33,18,FALSE),"")</f>
        <v>0</v>
      </c>
      <c r="W52" s="36">
        <f>IFERROR(VLOOKUP($E52,Feuil1!$A$2:$W$33,19,FALSE),"")</f>
        <v>0</v>
      </c>
      <c r="X52" s="36">
        <f>IFERROR(VLOOKUP($E52,Feuil1!$A$2:$W$33,20,FALSE),"")</f>
        <v>0</v>
      </c>
      <c r="Y52" s="36">
        <f>IFERROR(VLOOKUP($E52,Feuil1!$A$2:$W$33,21,FALSE),"")</f>
        <v>0</v>
      </c>
      <c r="Z52" s="36">
        <f>IFERROR(VLOOKUP($E52,Feuil1!$A$2:$W$33,22,FALSE),"")</f>
        <v>0</v>
      </c>
      <c r="AA52" s="42">
        <f t="shared" si="0"/>
        <v>27</v>
      </c>
    </row>
    <row r="53" spans="1:27" x14ac:dyDescent="0.25">
      <c r="A53" s="25">
        <v>1</v>
      </c>
      <c r="B53" t="s">
        <v>78</v>
      </c>
      <c r="C53" s="47"/>
      <c r="D53" s="46"/>
      <c r="E53" s="40">
        <v>20</v>
      </c>
      <c r="F53" s="39">
        <f>IFERROR(VLOOKUP($E53,Feuil1!$A$2:$W$33,2,FALSE),"")</f>
        <v>2</v>
      </c>
      <c r="G53" s="36">
        <f>IFERROR(VLOOKUP($E53,Feuil1!$A$2:$W$33,3,FALSE),"")</f>
        <v>4</v>
      </c>
      <c r="H53" s="36">
        <f>IFERROR(VLOOKUP($E53,Feuil1!$A$2:$W$33,4,FALSE),"")</f>
        <v>2</v>
      </c>
      <c r="I53" s="36">
        <f>IFERROR(VLOOKUP($E53,Feuil1!$A$2:$W$33,5,FALSE),"")</f>
        <v>2</v>
      </c>
      <c r="J53" s="36">
        <f>IFERROR(VLOOKUP($E53,Feuil1!$A$2:$W$33,6,FALSE),"")</f>
        <v>2</v>
      </c>
      <c r="K53" s="31"/>
      <c r="L53" s="31"/>
      <c r="M53" s="31"/>
      <c r="N53" s="31"/>
      <c r="O53" s="31"/>
      <c r="P53" s="31"/>
      <c r="Q53" s="36">
        <f>IFERROR(VLOOKUP($E53,Feuil1!$A$2:$W$33,13,FALSE),"")</f>
        <v>6</v>
      </c>
      <c r="R53" s="36">
        <f>IFERROR(VLOOKUP($E53,Feuil1!$A$2:$W$33,14,FALSE),"")</f>
        <v>3</v>
      </c>
      <c r="S53" s="36">
        <f>IFERROR(VLOOKUP($E53,Feuil1!$A$2:$W$33,15,FALSE),"")</f>
        <v>0</v>
      </c>
      <c r="T53" s="36">
        <f>IFERROR(VLOOKUP($E53,Feuil1!$A$2:$W$33,16,FALSE),"")</f>
        <v>4</v>
      </c>
      <c r="U53" s="36">
        <f>IFERROR(VLOOKUP($E53,Feuil1!$A$2:$W$33,17,FALSE),"")</f>
        <v>0</v>
      </c>
      <c r="V53" s="36">
        <f>IFERROR(VLOOKUP($E53,Feuil1!$A$2:$W$33,18,FALSE),"")</f>
        <v>0</v>
      </c>
      <c r="W53" s="36">
        <f>IFERROR(VLOOKUP($E53,Feuil1!$A$2:$W$33,19,FALSE),"")</f>
        <v>0</v>
      </c>
      <c r="X53" s="36">
        <f>IFERROR(VLOOKUP($E53,Feuil1!$A$2:$W$33,20,FALSE),"")</f>
        <v>0</v>
      </c>
      <c r="Y53" s="36">
        <f>IFERROR(VLOOKUP($E53,Feuil1!$A$2:$W$33,21,FALSE),"")</f>
        <v>0</v>
      </c>
      <c r="Z53" s="36">
        <f>IFERROR(VLOOKUP($E53,Feuil1!$A$2:$W$33,22,FALSE),"")</f>
        <v>0</v>
      </c>
      <c r="AA53" s="42">
        <f t="shared" si="0"/>
        <v>25</v>
      </c>
    </row>
    <row r="54" spans="1:27" x14ac:dyDescent="0.25">
      <c r="A54" s="25">
        <v>1</v>
      </c>
      <c r="B54" t="s">
        <v>79</v>
      </c>
      <c r="C54" s="47"/>
      <c r="D54" s="46"/>
      <c r="E54" s="40">
        <v>21</v>
      </c>
      <c r="F54" s="39">
        <f>IFERROR(VLOOKUP($E54,Feuil1!$A$2:$W$33,2,FALSE),"")</f>
        <v>2</v>
      </c>
      <c r="G54" s="36">
        <f>IFERROR(VLOOKUP($E54,Feuil1!$A$2:$W$33,3,FALSE),"")</f>
        <v>4</v>
      </c>
      <c r="H54" s="36">
        <f>IFERROR(VLOOKUP($E54,Feuil1!$A$2:$W$33,4,FALSE),"")</f>
        <v>2</v>
      </c>
      <c r="I54" s="36">
        <f>IFERROR(VLOOKUP($E54,Feuil1!$A$2:$W$33,5,FALSE),"")</f>
        <v>2</v>
      </c>
      <c r="J54" s="36">
        <f>IFERROR(VLOOKUP($E54,Feuil1!$A$2:$W$33,6,FALSE),"")</f>
        <v>2</v>
      </c>
      <c r="K54" s="31"/>
      <c r="L54" s="31"/>
      <c r="M54" s="31"/>
      <c r="N54" s="31"/>
      <c r="O54" s="31"/>
      <c r="P54" s="31"/>
      <c r="Q54" s="36">
        <f>IFERROR(VLOOKUP($E54,Feuil1!$A$2:$W$33,13,FALSE),"")</f>
        <v>6</v>
      </c>
      <c r="R54" s="36">
        <f>IFERROR(VLOOKUP($E54,Feuil1!$A$2:$W$33,14,FALSE),"")</f>
        <v>3</v>
      </c>
      <c r="S54" s="36">
        <f>IFERROR(VLOOKUP($E54,Feuil1!$A$2:$W$33,15,FALSE),"")</f>
        <v>4</v>
      </c>
      <c r="T54" s="36">
        <f>IFERROR(VLOOKUP($E54,Feuil1!$A$2:$W$33,16,FALSE),"")</f>
        <v>0</v>
      </c>
      <c r="U54" s="36">
        <f>IFERROR(VLOOKUP($E54,Feuil1!$A$2:$W$33,17,FALSE),"")</f>
        <v>0</v>
      </c>
      <c r="V54" s="36">
        <f>IFERROR(VLOOKUP($E54,Feuil1!$A$2:$W$33,18,FALSE),"")</f>
        <v>0</v>
      </c>
      <c r="W54" s="36">
        <f>IFERROR(VLOOKUP($E54,Feuil1!$A$2:$W$33,19,FALSE),"")</f>
        <v>0</v>
      </c>
      <c r="X54" s="36">
        <f>IFERROR(VLOOKUP($E54,Feuil1!$A$2:$W$33,20,FALSE),"")</f>
        <v>0</v>
      </c>
      <c r="Y54" s="36">
        <f>IFERROR(VLOOKUP($E54,Feuil1!$A$2:$W$33,21,FALSE),"")</f>
        <v>0</v>
      </c>
      <c r="Z54" s="36">
        <f>IFERROR(VLOOKUP($E54,Feuil1!$A$2:$W$33,22,FALSE),"")</f>
        <v>0</v>
      </c>
      <c r="AA54" s="42">
        <f t="shared" si="0"/>
        <v>25</v>
      </c>
    </row>
    <row r="55" spans="1:27" x14ac:dyDescent="0.25">
      <c r="A55" s="25">
        <v>1</v>
      </c>
      <c r="B55" t="s">
        <v>80</v>
      </c>
      <c r="C55" s="47"/>
      <c r="D55" s="46"/>
      <c r="E55" s="40">
        <v>22</v>
      </c>
      <c r="F55" s="39">
        <f>IFERROR(VLOOKUP($E55,Feuil1!$A$2:$W$33,2,FALSE),"")</f>
        <v>2</v>
      </c>
      <c r="G55" s="36">
        <f>IFERROR(VLOOKUP($E55,Feuil1!$A$2:$W$33,3,FALSE),"")</f>
        <v>4</v>
      </c>
      <c r="H55" s="36">
        <f>IFERROR(VLOOKUP($E55,Feuil1!$A$2:$W$33,4,FALSE),"")</f>
        <v>2</v>
      </c>
      <c r="I55" s="36">
        <f>IFERROR(VLOOKUP($E55,Feuil1!$A$2:$W$33,5,FALSE),"")</f>
        <v>2</v>
      </c>
      <c r="J55" s="36">
        <f>IFERROR(VLOOKUP($E55,Feuil1!$A$2:$W$33,6,FALSE),"")</f>
        <v>2</v>
      </c>
      <c r="K55" s="31"/>
      <c r="L55" s="31"/>
      <c r="M55" s="31"/>
      <c r="N55" s="31"/>
      <c r="O55" s="31"/>
      <c r="P55" s="31"/>
      <c r="Q55" s="36">
        <f>IFERROR(VLOOKUP($E55,Feuil1!$A$2:$W$33,13,FALSE),"")</f>
        <v>6</v>
      </c>
      <c r="R55" s="36">
        <f>IFERROR(VLOOKUP($E55,Feuil1!$A$2:$W$33,14,FALSE),"")</f>
        <v>3</v>
      </c>
      <c r="S55" s="36">
        <f>IFERROR(VLOOKUP($E55,Feuil1!$A$2:$W$33,15,FALSE),"")</f>
        <v>0</v>
      </c>
      <c r="T55" s="36">
        <f>IFERROR(VLOOKUP($E55,Feuil1!$A$2:$W$33,16,FALSE),"")</f>
        <v>4</v>
      </c>
      <c r="U55" s="36">
        <f>IFERROR(VLOOKUP($E55,Feuil1!$A$2:$W$33,17,FALSE),"")</f>
        <v>4</v>
      </c>
      <c r="V55" s="36">
        <f>IFERROR(VLOOKUP($E55,Feuil1!$A$2:$W$33,18,FALSE),"")</f>
        <v>0</v>
      </c>
      <c r="W55" s="36">
        <f>IFERROR(VLOOKUP($E55,Feuil1!$A$2:$W$33,19,FALSE),"")</f>
        <v>0</v>
      </c>
      <c r="X55" s="36">
        <f>IFERROR(VLOOKUP($E55,Feuil1!$A$2:$W$33,20,FALSE),"")</f>
        <v>0</v>
      </c>
      <c r="Y55" s="36">
        <f>IFERROR(VLOOKUP($E55,Feuil1!$A$2:$W$33,21,FALSE),"")</f>
        <v>0</v>
      </c>
      <c r="Z55" s="36">
        <f>IFERROR(VLOOKUP($E55,Feuil1!$A$2:$W$33,22,FALSE),"")</f>
        <v>0</v>
      </c>
      <c r="AA55" s="42">
        <f t="shared" si="0"/>
        <v>29</v>
      </c>
    </row>
    <row r="56" spans="1:27" x14ac:dyDescent="0.25">
      <c r="A56" s="25">
        <v>1</v>
      </c>
      <c r="B56" t="s">
        <v>81</v>
      </c>
      <c r="C56" s="47"/>
      <c r="D56" s="46"/>
      <c r="E56" s="40">
        <v>23</v>
      </c>
      <c r="F56" s="39">
        <f>IFERROR(VLOOKUP($E56,Feuil1!$A$2:$W$33,2,FALSE),"")</f>
        <v>2</v>
      </c>
      <c r="G56" s="36">
        <f>IFERROR(VLOOKUP($E56,Feuil1!$A$2:$W$33,3,FALSE),"")</f>
        <v>4</v>
      </c>
      <c r="H56" s="36">
        <f>IFERROR(VLOOKUP($E56,Feuil1!$A$2:$W$33,4,FALSE),"")</f>
        <v>2</v>
      </c>
      <c r="I56" s="36">
        <f>IFERROR(VLOOKUP($E56,Feuil1!$A$2:$W$33,5,FALSE),"")</f>
        <v>2</v>
      </c>
      <c r="J56" s="36">
        <f>IFERROR(VLOOKUP($E56,Feuil1!$A$2:$W$33,6,FALSE),"")</f>
        <v>2</v>
      </c>
      <c r="K56" s="31"/>
      <c r="L56" s="31"/>
      <c r="M56" s="31"/>
      <c r="N56" s="31"/>
      <c r="O56" s="31"/>
      <c r="P56" s="31"/>
      <c r="Q56" s="36">
        <f>IFERROR(VLOOKUP($E56,Feuil1!$A$2:$W$33,13,FALSE),"")</f>
        <v>6</v>
      </c>
      <c r="R56" s="36">
        <f>IFERROR(VLOOKUP($E56,Feuil1!$A$2:$W$33,14,FALSE),"")</f>
        <v>3</v>
      </c>
      <c r="S56" s="36">
        <f>IFERROR(VLOOKUP($E56,Feuil1!$A$2:$W$33,15,FALSE),"")</f>
        <v>4</v>
      </c>
      <c r="T56" s="36">
        <f>IFERROR(VLOOKUP($E56,Feuil1!$A$2:$W$33,16,FALSE),"")</f>
        <v>4</v>
      </c>
      <c r="U56" s="36">
        <f>IFERROR(VLOOKUP($E56,Feuil1!$A$2:$W$33,17,FALSE),"")</f>
        <v>0</v>
      </c>
      <c r="V56" s="36">
        <f>IFERROR(VLOOKUP($E56,Feuil1!$A$2:$W$33,18,FALSE),"")</f>
        <v>0</v>
      </c>
      <c r="W56" s="36">
        <f>IFERROR(VLOOKUP($E56,Feuil1!$A$2:$W$33,19,FALSE),"")</f>
        <v>0</v>
      </c>
      <c r="X56" s="36">
        <f>IFERROR(VLOOKUP($E56,Feuil1!$A$2:$W$33,20,FALSE),"")</f>
        <v>0</v>
      </c>
      <c r="Y56" s="36">
        <f>IFERROR(VLOOKUP($E56,Feuil1!$A$2:$W$33,21,FALSE),"")</f>
        <v>0</v>
      </c>
      <c r="Z56" s="36">
        <f>IFERROR(VLOOKUP($E56,Feuil1!$A$2:$W$33,22,FALSE),"")</f>
        <v>0</v>
      </c>
      <c r="AA56" s="42">
        <f t="shared" si="0"/>
        <v>29</v>
      </c>
    </row>
    <row r="57" spans="1:27" x14ac:dyDescent="0.25">
      <c r="A57" s="25">
        <v>1</v>
      </c>
      <c r="B57" t="s">
        <v>82</v>
      </c>
      <c r="C57" s="47"/>
      <c r="D57" s="46"/>
      <c r="E57" s="40">
        <v>24</v>
      </c>
      <c r="F57" s="39">
        <f>IFERROR(VLOOKUP($E57,Feuil1!$A$2:$W$33,2,FALSE),"")</f>
        <v>2</v>
      </c>
      <c r="G57" s="36">
        <f>IFERROR(VLOOKUP($E57,Feuil1!$A$2:$W$33,3,FALSE),"")</f>
        <v>4</v>
      </c>
      <c r="H57" s="36">
        <f>IFERROR(VLOOKUP($E57,Feuil1!$A$2:$W$33,4,FALSE),"")</f>
        <v>2</v>
      </c>
      <c r="I57" s="36">
        <f>IFERROR(VLOOKUP($E57,Feuil1!$A$2:$W$33,5,FALSE),"")</f>
        <v>2</v>
      </c>
      <c r="J57" s="36">
        <f>IFERROR(VLOOKUP($E57,Feuil1!$A$2:$W$33,6,FALSE),"")</f>
        <v>2</v>
      </c>
      <c r="K57" s="31"/>
      <c r="L57" s="31"/>
      <c r="M57" s="31"/>
      <c r="N57" s="31"/>
      <c r="O57" s="31"/>
      <c r="P57" s="31"/>
      <c r="Q57" s="36">
        <f>IFERROR(VLOOKUP($E57,Feuil1!$A$2:$W$33,13,FALSE),"")</f>
        <v>6</v>
      </c>
      <c r="R57" s="36">
        <f>IFERROR(VLOOKUP($E57,Feuil1!$A$2:$W$33,14,FALSE),"")</f>
        <v>3</v>
      </c>
      <c r="S57" s="36">
        <f>IFERROR(VLOOKUP($E57,Feuil1!$A$2:$W$33,15,FALSE),"")</f>
        <v>0</v>
      </c>
      <c r="T57" s="36">
        <f>IFERROR(VLOOKUP($E57,Feuil1!$A$2:$W$33,16,FALSE),"")</f>
        <v>0</v>
      </c>
      <c r="U57" s="36">
        <f>IFERROR(VLOOKUP($E57,Feuil1!$A$2:$W$33,17,FALSE),"")</f>
        <v>0</v>
      </c>
      <c r="V57" s="36">
        <f>IFERROR(VLOOKUP($E57,Feuil1!$A$2:$W$33,18,FALSE),"")</f>
        <v>0</v>
      </c>
      <c r="W57" s="36">
        <f>IFERROR(VLOOKUP($E57,Feuil1!$A$2:$W$33,19,FALSE),"")</f>
        <v>0</v>
      </c>
      <c r="X57" s="36">
        <f>IFERROR(VLOOKUP($E57,Feuil1!$A$2:$W$33,20,FALSE),"")</f>
        <v>0</v>
      </c>
      <c r="Y57" s="36">
        <f>IFERROR(VLOOKUP($E57,Feuil1!$A$2:$W$33,21,FALSE),"")</f>
        <v>4</v>
      </c>
      <c r="Z57" s="36">
        <f>IFERROR(VLOOKUP($E57,Feuil1!$A$2:$W$33,22,FALSE),"")</f>
        <v>4</v>
      </c>
      <c r="AA57" s="42">
        <f t="shared" si="0"/>
        <v>29</v>
      </c>
    </row>
    <row r="58" spans="1:27" x14ac:dyDescent="0.25">
      <c r="A58" s="25">
        <v>1</v>
      </c>
      <c r="B58" t="s">
        <v>83</v>
      </c>
      <c r="C58" s="47"/>
      <c r="D58" s="46"/>
      <c r="E58" s="40">
        <v>25</v>
      </c>
      <c r="F58" s="39">
        <f>IFERROR(VLOOKUP($E58,Feuil1!$A$2:$W$33,2,FALSE),"")</f>
        <v>2</v>
      </c>
      <c r="G58" s="36">
        <f>IFERROR(VLOOKUP($E58,Feuil1!$A$2:$W$33,3,FALSE),"")</f>
        <v>4</v>
      </c>
      <c r="H58" s="36">
        <f>IFERROR(VLOOKUP($E58,Feuil1!$A$2:$W$33,4,FALSE),"")</f>
        <v>2</v>
      </c>
      <c r="I58" s="36">
        <f>IFERROR(VLOOKUP($E58,Feuil1!$A$2:$W$33,5,FALSE),"")</f>
        <v>2</v>
      </c>
      <c r="J58" s="36">
        <f>IFERROR(VLOOKUP($E58,Feuil1!$A$2:$W$33,6,FALSE),"")</f>
        <v>2</v>
      </c>
      <c r="K58" s="31"/>
      <c r="L58" s="31"/>
      <c r="M58" s="31"/>
      <c r="N58" s="31"/>
      <c r="O58" s="31"/>
      <c r="P58" s="31"/>
      <c r="Q58" s="36">
        <f>IFERROR(VLOOKUP($E58,Feuil1!$A$2:$W$33,13,FALSE),"")</f>
        <v>6</v>
      </c>
      <c r="R58" s="36">
        <f>IFERROR(VLOOKUP($E58,Feuil1!$A$2:$W$33,14,FALSE),"")</f>
        <v>7</v>
      </c>
      <c r="S58" s="36">
        <f>IFERROR(VLOOKUP($E58,Feuil1!$A$2:$W$33,15,FALSE),"")</f>
        <v>0</v>
      </c>
      <c r="T58" s="36">
        <f>IFERROR(VLOOKUP($E58,Feuil1!$A$2:$W$33,16,FALSE),"")</f>
        <v>0</v>
      </c>
      <c r="U58" s="36">
        <f>IFERROR(VLOOKUP($E58,Feuil1!$A$2:$W$33,17,FALSE),"")</f>
        <v>0</v>
      </c>
      <c r="V58" s="36">
        <f>IFERROR(VLOOKUP($E58,Feuil1!$A$2:$W$33,18,FALSE),"")</f>
        <v>0</v>
      </c>
      <c r="W58" s="36">
        <f>IFERROR(VLOOKUP($E58,Feuil1!$A$2:$W$33,19,FALSE),"")</f>
        <v>0</v>
      </c>
      <c r="X58" s="36">
        <f>IFERROR(VLOOKUP($E58,Feuil1!$A$2:$W$33,20,FALSE),"")</f>
        <v>0</v>
      </c>
      <c r="Y58" s="36">
        <f>IFERROR(VLOOKUP($E58,Feuil1!$A$2:$W$33,21,FALSE),"")</f>
        <v>0</v>
      </c>
      <c r="Z58" s="36">
        <f>IFERROR(VLOOKUP($E58,Feuil1!$A$2:$W$33,22,FALSE),"")</f>
        <v>0</v>
      </c>
      <c r="AA58" s="42">
        <f t="shared" si="0"/>
        <v>25</v>
      </c>
    </row>
    <row r="59" spans="1:27" x14ac:dyDescent="0.25">
      <c r="A59" s="25">
        <v>1</v>
      </c>
      <c r="B59" t="s">
        <v>84</v>
      </c>
      <c r="C59" s="47"/>
      <c r="D59" s="46"/>
      <c r="E59" s="40">
        <v>26</v>
      </c>
      <c r="F59" s="39">
        <f>IFERROR(VLOOKUP($E59,Feuil1!$A$2:$W$33,2,FALSE),"")</f>
        <v>2</v>
      </c>
      <c r="G59" s="36">
        <f>IFERROR(VLOOKUP($E59,Feuil1!$A$2:$W$33,3,FALSE),"")</f>
        <v>4</v>
      </c>
      <c r="H59" s="36">
        <f>IFERROR(VLOOKUP($E59,Feuil1!$A$2:$W$33,4,FALSE),"")</f>
        <v>2</v>
      </c>
      <c r="I59" s="36">
        <f>IFERROR(VLOOKUP($E59,Feuil1!$A$2:$W$33,5,FALSE),"")</f>
        <v>2</v>
      </c>
      <c r="J59" s="36">
        <f>IFERROR(VLOOKUP($E59,Feuil1!$A$2:$W$33,6,FALSE),"")</f>
        <v>2</v>
      </c>
      <c r="K59" s="31"/>
      <c r="L59" s="31"/>
      <c r="M59" s="31"/>
      <c r="N59" s="31"/>
      <c r="O59" s="31"/>
      <c r="P59" s="31"/>
      <c r="Q59" s="36">
        <f>IFERROR(VLOOKUP($E59,Feuil1!$A$2:$W$33,13,FALSE),"")</f>
        <v>6</v>
      </c>
      <c r="R59" s="36">
        <f>IFERROR(VLOOKUP($E59,Feuil1!$A$2:$W$33,14,FALSE),"")</f>
        <v>7</v>
      </c>
      <c r="S59" s="36">
        <f>IFERROR(VLOOKUP($E59,Feuil1!$A$2:$W$33,15,FALSE),"")</f>
        <v>0</v>
      </c>
      <c r="T59" s="36">
        <f>IFERROR(VLOOKUP($E59,Feuil1!$A$2:$W$33,16,FALSE),"")</f>
        <v>0</v>
      </c>
      <c r="U59" s="36">
        <f>IFERROR(VLOOKUP($E59,Feuil1!$A$2:$W$33,17,FALSE),"")</f>
        <v>4</v>
      </c>
      <c r="V59" s="36">
        <f>IFERROR(VLOOKUP($E59,Feuil1!$A$2:$W$33,18,FALSE),"")</f>
        <v>0</v>
      </c>
      <c r="W59" s="36">
        <f>IFERROR(VLOOKUP($E59,Feuil1!$A$2:$W$33,19,FALSE),"")</f>
        <v>0</v>
      </c>
      <c r="X59" s="36">
        <f>IFERROR(VLOOKUP($E59,Feuil1!$A$2:$W$33,20,FALSE),"")</f>
        <v>0</v>
      </c>
      <c r="Y59" s="36">
        <f>IFERROR(VLOOKUP($E59,Feuil1!$A$2:$W$33,21,FALSE),"")</f>
        <v>0</v>
      </c>
      <c r="Z59" s="36">
        <f>IFERROR(VLOOKUP($E59,Feuil1!$A$2:$W$33,22,FALSE),"")</f>
        <v>0</v>
      </c>
      <c r="AA59" s="42">
        <f t="shared" si="0"/>
        <v>29</v>
      </c>
    </row>
    <row r="60" spans="1:27" x14ac:dyDescent="0.25">
      <c r="A60" s="25">
        <v>1</v>
      </c>
      <c r="B60" t="s">
        <v>85</v>
      </c>
      <c r="C60" s="47"/>
      <c r="D60" s="46"/>
      <c r="E60" s="40">
        <v>27</v>
      </c>
      <c r="F60" s="39">
        <f>IFERROR(VLOOKUP($E60,Feuil1!$A$2:$W$33,2,FALSE),"")</f>
        <v>2</v>
      </c>
      <c r="G60" s="36">
        <f>IFERROR(VLOOKUP($E60,Feuil1!$A$2:$W$33,3,FALSE),"")</f>
        <v>4</v>
      </c>
      <c r="H60" s="36">
        <f>IFERROR(VLOOKUP($E60,Feuil1!$A$2:$W$33,4,FALSE),"")</f>
        <v>2</v>
      </c>
      <c r="I60" s="36">
        <f>IFERROR(VLOOKUP($E60,Feuil1!$A$2:$W$33,5,FALSE),"")</f>
        <v>2</v>
      </c>
      <c r="J60" s="36">
        <f>IFERROR(VLOOKUP($E60,Feuil1!$A$2:$W$33,6,FALSE),"")</f>
        <v>2</v>
      </c>
      <c r="K60" s="31"/>
      <c r="L60" s="31"/>
      <c r="M60" s="31"/>
      <c r="N60" s="31"/>
      <c r="O60" s="31"/>
      <c r="P60" s="31"/>
      <c r="Q60" s="36">
        <f>IFERROR(VLOOKUP($E60,Feuil1!$A$2:$W$33,13,FALSE),"")</f>
        <v>6</v>
      </c>
      <c r="R60" s="36">
        <f>IFERROR(VLOOKUP($E60,Feuil1!$A$2:$W$33,14,FALSE),"")</f>
        <v>7</v>
      </c>
      <c r="S60" s="36">
        <f>IFERROR(VLOOKUP($E60,Feuil1!$A$2:$W$33,15,FALSE),"")</f>
        <v>4</v>
      </c>
      <c r="T60" s="36">
        <f>IFERROR(VLOOKUP($E60,Feuil1!$A$2:$W$33,16,FALSE),"")</f>
        <v>0</v>
      </c>
      <c r="U60" s="36">
        <f>IFERROR(VLOOKUP($E60,Feuil1!$A$2:$W$33,17,FALSE),"")</f>
        <v>0</v>
      </c>
      <c r="V60" s="36">
        <f>IFERROR(VLOOKUP($E60,Feuil1!$A$2:$W$33,18,FALSE),"")</f>
        <v>0</v>
      </c>
      <c r="W60" s="36">
        <f>IFERROR(VLOOKUP($E60,Feuil1!$A$2:$W$33,19,FALSE),"")</f>
        <v>0</v>
      </c>
      <c r="X60" s="36">
        <f>IFERROR(VLOOKUP($E60,Feuil1!$A$2:$W$33,20,FALSE),"")</f>
        <v>0</v>
      </c>
      <c r="Y60" s="36">
        <f>IFERROR(VLOOKUP($E60,Feuil1!$A$2:$W$33,21,FALSE),"")</f>
        <v>0</v>
      </c>
      <c r="Z60" s="36">
        <f>IFERROR(VLOOKUP($E60,Feuil1!$A$2:$W$33,22,FALSE),"")</f>
        <v>0</v>
      </c>
      <c r="AA60" s="42">
        <f t="shared" si="0"/>
        <v>29</v>
      </c>
    </row>
    <row r="61" spans="1:27" x14ac:dyDescent="0.25">
      <c r="A61" s="25">
        <v>1</v>
      </c>
      <c r="B61" t="s">
        <v>86</v>
      </c>
      <c r="C61" s="47"/>
      <c r="D61" s="46"/>
      <c r="E61" s="40">
        <v>28</v>
      </c>
      <c r="F61" s="39">
        <f>IFERROR(VLOOKUP($E61,Feuil1!$A$2:$W$33,2,FALSE),"")</f>
        <v>2</v>
      </c>
      <c r="G61" s="36">
        <f>IFERROR(VLOOKUP($E61,Feuil1!$A$2:$W$33,3,FALSE),"")</f>
        <v>4</v>
      </c>
      <c r="H61" s="36">
        <f>IFERROR(VLOOKUP($E61,Feuil1!$A$2:$W$33,4,FALSE),"")</f>
        <v>2</v>
      </c>
      <c r="I61" s="36">
        <f>IFERROR(VLOOKUP($E61,Feuil1!$A$2:$W$33,5,FALSE),"")</f>
        <v>2</v>
      </c>
      <c r="J61" s="36">
        <f>IFERROR(VLOOKUP($E61,Feuil1!$A$2:$W$33,6,FALSE),"")</f>
        <v>2</v>
      </c>
      <c r="K61" s="31"/>
      <c r="L61" s="31"/>
      <c r="M61" s="31"/>
      <c r="N61" s="31"/>
      <c r="O61" s="31"/>
      <c r="P61" s="31"/>
      <c r="Q61" s="36">
        <f>IFERROR(VLOOKUP($E61,Feuil1!$A$2:$W$33,13,FALSE),"")</f>
        <v>8</v>
      </c>
      <c r="R61" s="36">
        <f>IFERROR(VLOOKUP($E61,Feuil1!$A$2:$W$33,14,FALSE),"")</f>
        <v>3</v>
      </c>
      <c r="S61" s="36">
        <f>IFERROR(VLOOKUP($E61,Feuil1!$A$2:$W$33,15,FALSE),"")</f>
        <v>0</v>
      </c>
      <c r="T61" s="36">
        <f>IFERROR(VLOOKUP($E61,Feuil1!$A$2:$W$33,16,FALSE),"")</f>
        <v>0</v>
      </c>
      <c r="U61" s="36">
        <f>IFERROR(VLOOKUP($E61,Feuil1!$A$2:$W$33,17,FALSE),"")</f>
        <v>0</v>
      </c>
      <c r="V61" s="36">
        <f>IFERROR(VLOOKUP($E61,Feuil1!$A$2:$W$33,18,FALSE),"")</f>
        <v>0</v>
      </c>
      <c r="W61" s="36">
        <f>IFERROR(VLOOKUP($E61,Feuil1!$A$2:$W$33,19,FALSE),"")</f>
        <v>0</v>
      </c>
      <c r="X61" s="36">
        <f>IFERROR(VLOOKUP($E61,Feuil1!$A$2:$W$33,20,FALSE),"")</f>
        <v>0</v>
      </c>
      <c r="Y61" s="36">
        <f>IFERROR(VLOOKUP($E61,Feuil1!$A$2:$W$33,21,FALSE),"")</f>
        <v>0</v>
      </c>
      <c r="Z61" s="36">
        <f>IFERROR(VLOOKUP($E61,Feuil1!$A$2:$W$33,22,FALSE),"")</f>
        <v>0</v>
      </c>
      <c r="AA61" s="42">
        <f t="shared" si="0"/>
        <v>23</v>
      </c>
    </row>
    <row r="62" spans="1:27" x14ac:dyDescent="0.25">
      <c r="A62" s="25">
        <v>1</v>
      </c>
      <c r="B62" t="s">
        <v>87</v>
      </c>
      <c r="C62" s="47"/>
      <c r="D62" s="46"/>
      <c r="E62" s="40">
        <v>29</v>
      </c>
      <c r="F62" s="39">
        <f>IFERROR(VLOOKUP($E62,Feuil1!$A$2:$W$33,2,FALSE),"")</f>
        <v>2</v>
      </c>
      <c r="G62" s="36">
        <f>IFERROR(VLOOKUP($E62,Feuil1!$A$2:$W$33,3,FALSE),"")</f>
        <v>4</v>
      </c>
      <c r="H62" s="36">
        <f>IFERROR(VLOOKUP($E62,Feuil1!$A$2:$W$33,4,FALSE),"")</f>
        <v>2</v>
      </c>
      <c r="I62" s="36">
        <f>IFERROR(VLOOKUP($E62,Feuil1!$A$2:$W$33,5,FALSE),"")</f>
        <v>2</v>
      </c>
      <c r="J62" s="36">
        <f>IFERROR(VLOOKUP($E62,Feuil1!$A$2:$W$33,6,FALSE),"")</f>
        <v>2</v>
      </c>
      <c r="K62" s="31"/>
      <c r="L62" s="31"/>
      <c r="M62" s="31"/>
      <c r="N62" s="31"/>
      <c r="O62" s="31"/>
      <c r="P62" s="31"/>
      <c r="Q62" s="36">
        <f>IFERROR(VLOOKUP($E62,Feuil1!$A$2:$W$33,13,FALSE),"")</f>
        <v>8</v>
      </c>
      <c r="R62" s="36">
        <f>IFERROR(VLOOKUP($E62,Feuil1!$A$2:$W$33,14,FALSE),"")</f>
        <v>3</v>
      </c>
      <c r="S62" s="36">
        <f>IFERROR(VLOOKUP($E62,Feuil1!$A$2:$W$33,15,FALSE),"")</f>
        <v>0</v>
      </c>
      <c r="T62" s="36">
        <f>IFERROR(VLOOKUP($E62,Feuil1!$A$2:$W$33,16,FALSE),"")</f>
        <v>4</v>
      </c>
      <c r="U62" s="36">
        <f>IFERROR(VLOOKUP($E62,Feuil1!$A$2:$W$33,17,FALSE),"")</f>
        <v>0</v>
      </c>
      <c r="V62" s="36">
        <f>IFERROR(VLOOKUP($E62,Feuil1!$A$2:$W$33,18,FALSE),"")</f>
        <v>0</v>
      </c>
      <c r="W62" s="36">
        <f>IFERROR(VLOOKUP($E62,Feuil1!$A$2:$W$33,19,FALSE),"")</f>
        <v>0</v>
      </c>
      <c r="X62" s="36">
        <f>IFERROR(VLOOKUP($E62,Feuil1!$A$2:$W$33,20,FALSE),"")</f>
        <v>0</v>
      </c>
      <c r="Y62" s="36">
        <f>IFERROR(VLOOKUP($E62,Feuil1!$A$2:$W$33,21,FALSE),"")</f>
        <v>0</v>
      </c>
      <c r="Z62" s="36">
        <f>IFERROR(VLOOKUP($E62,Feuil1!$A$2:$W$33,22,FALSE),"")</f>
        <v>0</v>
      </c>
      <c r="AA62" s="42">
        <f t="shared" si="0"/>
        <v>27</v>
      </c>
    </row>
    <row r="63" spans="1:27" x14ac:dyDescent="0.25">
      <c r="A63" s="25">
        <v>1</v>
      </c>
      <c r="B63" t="s">
        <v>88</v>
      </c>
      <c r="C63" s="47"/>
      <c r="D63" s="46"/>
      <c r="E63" s="40">
        <v>30</v>
      </c>
      <c r="F63" s="39">
        <f>IFERROR(VLOOKUP($E63,Feuil1!$A$2:$W$33,2,FALSE),"")</f>
        <v>2</v>
      </c>
      <c r="G63" s="36">
        <f>IFERROR(VLOOKUP($E63,Feuil1!$A$2:$W$33,3,FALSE),"")</f>
        <v>4</v>
      </c>
      <c r="H63" s="36">
        <f>IFERROR(VLOOKUP($E63,Feuil1!$A$2:$W$33,4,FALSE),"")</f>
        <v>2</v>
      </c>
      <c r="I63" s="36">
        <f>IFERROR(VLOOKUP($E63,Feuil1!$A$2:$W$33,5,FALSE),"")</f>
        <v>2</v>
      </c>
      <c r="J63" s="36">
        <f>IFERROR(VLOOKUP($E63,Feuil1!$A$2:$W$33,6,FALSE),"")</f>
        <v>2</v>
      </c>
      <c r="K63" s="31"/>
      <c r="L63" s="31"/>
      <c r="M63" s="31"/>
      <c r="N63" s="31"/>
      <c r="O63" s="31"/>
      <c r="P63" s="31"/>
      <c r="Q63" s="36">
        <f>IFERROR(VLOOKUP($E63,Feuil1!$A$2:$W$33,13,FALSE),"")</f>
        <v>8</v>
      </c>
      <c r="R63" s="36">
        <f>IFERROR(VLOOKUP($E63,Feuil1!$A$2:$W$33,14,FALSE),"")</f>
        <v>7</v>
      </c>
      <c r="S63" s="36">
        <f>IFERROR(VLOOKUP($E63,Feuil1!$A$2:$W$33,15,FALSE),"")</f>
        <v>0</v>
      </c>
      <c r="T63" s="36">
        <f>IFERROR(VLOOKUP($E63,Feuil1!$A$2:$W$33,16,FALSE),"")</f>
        <v>0</v>
      </c>
      <c r="U63" s="36">
        <f>IFERROR(VLOOKUP($E63,Feuil1!$A$2:$W$33,17,FALSE),"")</f>
        <v>0</v>
      </c>
      <c r="V63" s="36">
        <f>IFERROR(VLOOKUP($E63,Feuil1!$A$2:$W$33,18,FALSE),"")</f>
        <v>0</v>
      </c>
      <c r="W63" s="36">
        <f>IFERROR(VLOOKUP($E63,Feuil1!$A$2:$W$33,19,FALSE),"")</f>
        <v>0</v>
      </c>
      <c r="X63" s="36">
        <f>IFERROR(VLOOKUP($E63,Feuil1!$A$2:$W$33,20,FALSE),"")</f>
        <v>0</v>
      </c>
      <c r="Y63" s="36">
        <f>IFERROR(VLOOKUP($E63,Feuil1!$A$2:$W$33,21,FALSE),"")</f>
        <v>0</v>
      </c>
      <c r="Z63" s="36">
        <f>IFERROR(VLOOKUP($E63,Feuil1!$A$2:$W$33,22,FALSE),"")</f>
        <v>0</v>
      </c>
      <c r="AA63" s="42">
        <f t="shared" si="0"/>
        <v>27</v>
      </c>
    </row>
    <row r="64" spans="1:27" x14ac:dyDescent="0.25">
      <c r="A64" s="25">
        <v>1</v>
      </c>
      <c r="B64" t="s">
        <v>89</v>
      </c>
      <c r="C64" s="47"/>
      <c r="D64" s="46"/>
      <c r="E64" s="40">
        <v>31</v>
      </c>
      <c r="F64" s="39">
        <f>IFERROR(VLOOKUP($E64,Feuil1!$A$2:$W$33,2,FALSE),"")</f>
        <v>2</v>
      </c>
      <c r="G64" s="36">
        <f>IFERROR(VLOOKUP($E64,Feuil1!$A$2:$W$33,3,FALSE),"")</f>
        <v>4</v>
      </c>
      <c r="H64" s="36">
        <f>IFERROR(VLOOKUP($E64,Feuil1!$A$2:$W$33,4,FALSE),"")</f>
        <v>2</v>
      </c>
      <c r="I64" s="36">
        <f>IFERROR(VLOOKUP($E64,Feuil1!$A$2:$W$33,5,FALSE),"")</f>
        <v>2</v>
      </c>
      <c r="J64" s="36">
        <f>IFERROR(VLOOKUP($E64,Feuil1!$A$2:$W$33,6,FALSE),"")</f>
        <v>2</v>
      </c>
      <c r="K64" s="31"/>
      <c r="L64" s="31"/>
      <c r="M64" s="31"/>
      <c r="N64" s="31"/>
      <c r="O64" s="31"/>
      <c r="P64" s="31"/>
      <c r="Q64" s="36">
        <f>IFERROR(VLOOKUP($E64,Feuil1!$A$2:$W$33,13,FALSE),"")</f>
        <v>8</v>
      </c>
      <c r="R64" s="36">
        <f>IFERROR(VLOOKUP($E64,Feuil1!$A$2:$W$33,14,FALSE),"")</f>
        <v>7</v>
      </c>
      <c r="S64" s="36">
        <f>IFERROR(VLOOKUP($E64,Feuil1!$A$2:$W$33,15,FALSE),"")</f>
        <v>0</v>
      </c>
      <c r="T64" s="36">
        <f>IFERROR(VLOOKUP($E64,Feuil1!$A$2:$W$33,16,FALSE),"")</f>
        <v>0</v>
      </c>
      <c r="U64" s="36">
        <f>IFERROR(VLOOKUP($E64,Feuil1!$A$2:$W$33,17,FALSE),"")</f>
        <v>4</v>
      </c>
      <c r="V64" s="36">
        <f>IFERROR(VLOOKUP($E64,Feuil1!$A$2:$W$33,18,FALSE),"")</f>
        <v>0</v>
      </c>
      <c r="W64" s="36">
        <f>IFERROR(VLOOKUP($E64,Feuil1!$A$2:$W$33,19,FALSE),"")</f>
        <v>0</v>
      </c>
      <c r="X64" s="36">
        <f>IFERROR(VLOOKUP($E64,Feuil1!$A$2:$W$33,20,FALSE),"")</f>
        <v>0</v>
      </c>
      <c r="Y64" s="36">
        <f>IFERROR(VLOOKUP($E64,Feuil1!$A$2:$W$33,21,FALSE),"")</f>
        <v>0</v>
      </c>
      <c r="Z64" s="36">
        <f>IFERROR(VLOOKUP($E64,Feuil1!$A$2:$W$33,22,FALSE),"")</f>
        <v>0</v>
      </c>
      <c r="AA64" s="42">
        <f t="shared" si="0"/>
        <v>31</v>
      </c>
    </row>
    <row r="65" spans="1:27" x14ac:dyDescent="0.25">
      <c r="A65" s="25">
        <v>1</v>
      </c>
      <c r="B65" t="s">
        <v>90</v>
      </c>
      <c r="C65" s="47"/>
      <c r="D65" s="46"/>
      <c r="E65" s="40">
        <v>32</v>
      </c>
      <c r="F65" s="39">
        <f>IFERROR(VLOOKUP($E65,Feuil1!$A$2:$W$33,2,FALSE),"")</f>
        <v>2</v>
      </c>
      <c r="G65" s="36">
        <f>IFERROR(VLOOKUP($E65,Feuil1!$A$2:$W$33,3,FALSE),"")</f>
        <v>4</v>
      </c>
      <c r="H65" s="36">
        <f>IFERROR(VLOOKUP($E65,Feuil1!$A$2:$W$33,4,FALSE),"")</f>
        <v>2</v>
      </c>
      <c r="I65" s="36">
        <f>IFERROR(VLOOKUP($E65,Feuil1!$A$2:$W$33,5,FALSE),"")</f>
        <v>2</v>
      </c>
      <c r="J65" s="36">
        <f>IFERROR(VLOOKUP($E65,Feuil1!$A$2:$W$33,6,FALSE),"")</f>
        <v>2</v>
      </c>
      <c r="K65" s="31"/>
      <c r="L65" s="31"/>
      <c r="M65" s="31"/>
      <c r="N65" s="31"/>
      <c r="O65" s="31"/>
      <c r="P65" s="31"/>
      <c r="Q65" s="36">
        <f>IFERROR(VLOOKUP($E65,Feuil1!$A$2:$W$33,13,FALSE),"")</f>
        <v>8</v>
      </c>
      <c r="R65" s="36">
        <f>IFERROR(VLOOKUP($E65,Feuil1!$A$2:$W$33,14,FALSE),"")</f>
        <v>7</v>
      </c>
      <c r="S65" s="36">
        <f>IFERROR(VLOOKUP($E65,Feuil1!$A$2:$W$33,15,FALSE),"")</f>
        <v>4</v>
      </c>
      <c r="T65" s="36">
        <f>IFERROR(VLOOKUP($E65,Feuil1!$A$2:$W$33,16,FALSE),"")</f>
        <v>0</v>
      </c>
      <c r="U65" s="36">
        <f>IFERROR(VLOOKUP($E65,Feuil1!$A$2:$W$33,17,FALSE),"")</f>
        <v>0</v>
      </c>
      <c r="V65" s="36">
        <f>IFERROR(VLOOKUP($E65,Feuil1!$A$2:$W$33,18,FALSE),"")</f>
        <v>0</v>
      </c>
      <c r="W65" s="36">
        <f>IFERROR(VLOOKUP($E65,Feuil1!$A$2:$W$33,19,FALSE),"")</f>
        <v>0</v>
      </c>
      <c r="X65" s="36">
        <f>IFERROR(VLOOKUP($E65,Feuil1!$A$2:$W$33,20,FALSE),"")</f>
        <v>0</v>
      </c>
      <c r="Y65" s="36">
        <f>IFERROR(VLOOKUP($E65,Feuil1!$A$2:$W$33,21,FALSE),"")</f>
        <v>0</v>
      </c>
      <c r="Z65" s="36">
        <f>IFERROR(VLOOKUP($E65,Feuil1!$A$2:$W$33,22,FALSE),"")</f>
        <v>0</v>
      </c>
      <c r="AA65" s="42">
        <f t="shared" si="0"/>
        <v>31</v>
      </c>
    </row>
    <row r="66" spans="1:27" x14ac:dyDescent="0.25">
      <c r="A66" s="25">
        <v>1</v>
      </c>
      <c r="B66" t="s">
        <v>91</v>
      </c>
      <c r="C66" s="47"/>
      <c r="D66" s="46"/>
      <c r="E66" s="40">
        <v>1</v>
      </c>
      <c r="F66" s="39">
        <f>IFERROR(VLOOKUP($E66,Feuil1!$A$2:$W$33,2,FALSE),"")</f>
        <v>2</v>
      </c>
      <c r="G66" s="36">
        <f>IFERROR(VLOOKUP($E66,Feuil1!$A$2:$W$33,3,FALSE),"")</f>
        <v>4</v>
      </c>
      <c r="H66" s="36">
        <f>IFERROR(VLOOKUP($E66,Feuil1!$A$2:$W$33,4,FALSE),"")</f>
        <v>2</v>
      </c>
      <c r="I66" s="36">
        <f>IFERROR(VLOOKUP($E66,Feuil1!$A$2:$W$33,5,FALSE),"")</f>
        <v>2</v>
      </c>
      <c r="J66" s="36">
        <f>IFERROR(VLOOKUP($E66,Feuil1!$A$2:$W$33,6,FALSE),"")</f>
        <v>2</v>
      </c>
      <c r="K66" s="31"/>
      <c r="L66" s="31"/>
      <c r="M66" s="31"/>
      <c r="N66" s="31"/>
      <c r="O66" s="31"/>
      <c r="P66" s="31"/>
      <c r="Q66" s="36">
        <f>IFERROR(VLOOKUP($E66,Feuil1!$A$2:$W$33,13,FALSE),"")</f>
        <v>2</v>
      </c>
      <c r="R66" s="36">
        <f>IFERROR(VLOOKUP($E66,Feuil1!$A$2:$W$33,14,FALSE),"")</f>
        <v>3</v>
      </c>
      <c r="S66" s="36">
        <f>IFERROR(VLOOKUP($E66,Feuil1!$A$2:$W$33,15,FALSE),"")</f>
        <v>4</v>
      </c>
      <c r="T66" s="36">
        <f>IFERROR(VLOOKUP($E66,Feuil1!$A$2:$W$33,16,FALSE),"")</f>
        <v>0</v>
      </c>
      <c r="U66" s="36">
        <f>IFERROR(VLOOKUP($E66,Feuil1!$A$2:$W$33,17,FALSE),"")</f>
        <v>0</v>
      </c>
      <c r="V66" s="36">
        <f>IFERROR(VLOOKUP($E66,Feuil1!$A$2:$W$33,18,FALSE),"")</f>
        <v>0</v>
      </c>
      <c r="W66" s="36">
        <f>IFERROR(VLOOKUP($E66,Feuil1!$A$2:$W$33,19,FALSE),"")</f>
        <v>4</v>
      </c>
      <c r="X66" s="36">
        <f>IFERROR(VLOOKUP($E66,Feuil1!$A$2:$W$33,20,FALSE),"")</f>
        <v>4</v>
      </c>
      <c r="Y66" s="36">
        <f>IFERROR(VLOOKUP($E66,Feuil1!$A$2:$W$33,21,FALSE),"")</f>
        <v>0</v>
      </c>
      <c r="Z66" s="36">
        <f>IFERROR(VLOOKUP($E66,Feuil1!$A$2:$W$33,22,FALSE),"")</f>
        <v>0</v>
      </c>
      <c r="AA66" s="42">
        <f t="shared" si="0"/>
        <v>29</v>
      </c>
    </row>
    <row r="67" spans="1:27" x14ac:dyDescent="0.25">
      <c r="A67" s="25">
        <v>1</v>
      </c>
      <c r="B67" t="s">
        <v>92</v>
      </c>
      <c r="C67" s="47"/>
      <c r="D67" s="46"/>
      <c r="E67" s="40">
        <v>2</v>
      </c>
      <c r="F67" s="39">
        <f>IFERROR(VLOOKUP($E67,Feuil1!$A$2:$W$33,2,FALSE),"")</f>
        <v>2</v>
      </c>
      <c r="G67" s="36">
        <f>IFERROR(VLOOKUP($E67,Feuil1!$A$2:$W$33,3,FALSE),"")</f>
        <v>4</v>
      </c>
      <c r="H67" s="36">
        <f>IFERROR(VLOOKUP($E67,Feuil1!$A$2:$W$33,4,FALSE),"")</f>
        <v>2</v>
      </c>
      <c r="I67" s="36">
        <f>IFERROR(VLOOKUP($E67,Feuil1!$A$2:$W$33,5,FALSE),"")</f>
        <v>2</v>
      </c>
      <c r="J67" s="36">
        <f>IFERROR(VLOOKUP($E67,Feuil1!$A$2:$W$33,6,FALSE),"")</f>
        <v>2</v>
      </c>
      <c r="K67" s="31"/>
      <c r="L67" s="31"/>
      <c r="M67" s="31"/>
      <c r="N67" s="31"/>
      <c r="O67" s="31"/>
      <c r="P67" s="31"/>
      <c r="Q67" s="36">
        <f>IFERROR(VLOOKUP($E67,Feuil1!$A$2:$W$33,13,FALSE),"")</f>
        <v>2</v>
      </c>
      <c r="R67" s="36">
        <f>IFERROR(VLOOKUP($E67,Feuil1!$A$2:$W$33,14,FALSE),"")</f>
        <v>3</v>
      </c>
      <c r="S67" s="36">
        <f>IFERROR(VLOOKUP($E67,Feuil1!$A$2:$W$33,15,FALSE),"")</f>
        <v>0</v>
      </c>
      <c r="T67" s="36">
        <f>IFERROR(VLOOKUP($E67,Feuil1!$A$2:$W$33,16,FALSE),"")</f>
        <v>0</v>
      </c>
      <c r="U67" s="36">
        <f>IFERROR(VLOOKUP($E67,Feuil1!$A$2:$W$33,17,FALSE),"")</f>
        <v>4</v>
      </c>
      <c r="V67" s="36">
        <f>IFERROR(VLOOKUP($E67,Feuil1!$A$2:$W$33,18,FALSE),"")</f>
        <v>0</v>
      </c>
      <c r="W67" s="36">
        <f>IFERROR(VLOOKUP($E67,Feuil1!$A$2:$W$33,19,FALSE),"")</f>
        <v>0</v>
      </c>
      <c r="X67" s="36">
        <f>IFERROR(VLOOKUP($E67,Feuil1!$A$2:$W$33,20,FALSE),"")</f>
        <v>0</v>
      </c>
      <c r="Y67" s="36">
        <f>IFERROR(VLOOKUP($E67,Feuil1!$A$2:$W$33,21,FALSE),"")</f>
        <v>0</v>
      </c>
      <c r="Z67" s="36">
        <f>IFERROR(VLOOKUP($E67,Feuil1!$A$2:$W$33,22,FALSE),"")</f>
        <v>0</v>
      </c>
      <c r="AA67" s="42">
        <f t="shared" ref="AA67:AA76" si="1">SUM(F67:Z67)</f>
        <v>21</v>
      </c>
    </row>
    <row r="68" spans="1:27" x14ac:dyDescent="0.25">
      <c r="A68" s="25">
        <v>1</v>
      </c>
      <c r="B68" t="s">
        <v>93</v>
      </c>
      <c r="C68" s="47"/>
      <c r="D68" s="46"/>
      <c r="E68" s="40">
        <v>3</v>
      </c>
      <c r="F68" s="39">
        <f>IFERROR(VLOOKUP($E68,Feuil1!$A$2:$W$33,2,FALSE),"")</f>
        <v>2</v>
      </c>
      <c r="G68" s="36">
        <f>IFERROR(VLOOKUP($E68,Feuil1!$A$2:$W$33,3,FALSE),"")</f>
        <v>4</v>
      </c>
      <c r="H68" s="36">
        <f>IFERROR(VLOOKUP($E68,Feuil1!$A$2:$W$33,4,FALSE),"")</f>
        <v>2</v>
      </c>
      <c r="I68" s="36">
        <f>IFERROR(VLOOKUP($E68,Feuil1!$A$2:$W$33,5,FALSE),"")</f>
        <v>2</v>
      </c>
      <c r="J68" s="36">
        <f>IFERROR(VLOOKUP($E68,Feuil1!$A$2:$W$33,6,FALSE),"")</f>
        <v>2</v>
      </c>
      <c r="K68" s="31"/>
      <c r="L68" s="31"/>
      <c r="M68" s="31"/>
      <c r="N68" s="31"/>
      <c r="O68" s="31"/>
      <c r="P68" s="31"/>
      <c r="Q68" s="36">
        <f>IFERROR(VLOOKUP($E68,Feuil1!$A$2:$W$33,13,FALSE),"")</f>
        <v>2</v>
      </c>
      <c r="R68" s="36">
        <f>IFERROR(VLOOKUP($E68,Feuil1!$A$2:$W$33,14,FALSE),"")</f>
        <v>3</v>
      </c>
      <c r="S68" s="36">
        <f>IFERROR(VLOOKUP($E68,Feuil1!$A$2:$W$33,15,FALSE),"")</f>
        <v>0</v>
      </c>
      <c r="T68" s="36">
        <f>IFERROR(VLOOKUP($E68,Feuil1!$A$2:$W$33,16,FALSE),"")</f>
        <v>0</v>
      </c>
      <c r="U68" s="36">
        <f>IFERROR(VLOOKUP($E68,Feuil1!$A$2:$W$33,17,FALSE),"")</f>
        <v>0</v>
      </c>
      <c r="V68" s="36">
        <f>IFERROR(VLOOKUP($E68,Feuil1!$A$2:$W$33,18,FALSE),"")</f>
        <v>2</v>
      </c>
      <c r="W68" s="36">
        <f>IFERROR(VLOOKUP($E68,Feuil1!$A$2:$W$33,19,FALSE),"")</f>
        <v>4</v>
      </c>
      <c r="X68" s="36">
        <f>IFERROR(VLOOKUP($E68,Feuil1!$A$2:$W$33,20,FALSE),"")</f>
        <v>0</v>
      </c>
      <c r="Y68" s="36">
        <f>IFERROR(VLOOKUP($E68,Feuil1!$A$2:$W$33,21,FALSE),"")</f>
        <v>0</v>
      </c>
      <c r="Z68" s="36">
        <f>IFERROR(VLOOKUP($E68,Feuil1!$A$2:$W$33,22,FALSE),"")</f>
        <v>0</v>
      </c>
      <c r="AA68" s="42">
        <f t="shared" si="1"/>
        <v>23</v>
      </c>
    </row>
    <row r="69" spans="1:27" x14ac:dyDescent="0.25">
      <c r="A69" s="25">
        <v>1</v>
      </c>
      <c r="B69" t="s">
        <v>94</v>
      </c>
      <c r="C69" s="47"/>
      <c r="D69" s="46"/>
      <c r="E69" s="40">
        <v>4</v>
      </c>
      <c r="F69" s="39">
        <f>IFERROR(VLOOKUP($E69,Feuil1!$A$2:$W$33,2,FALSE),"")</f>
        <v>2</v>
      </c>
      <c r="G69" s="36">
        <f>IFERROR(VLOOKUP($E69,Feuil1!$A$2:$W$33,3,FALSE),"")</f>
        <v>4</v>
      </c>
      <c r="H69" s="36">
        <f>IFERROR(VLOOKUP($E69,Feuil1!$A$2:$W$33,4,FALSE),"")</f>
        <v>2</v>
      </c>
      <c r="I69" s="36">
        <f>IFERROR(VLOOKUP($E69,Feuil1!$A$2:$W$33,5,FALSE),"")</f>
        <v>2</v>
      </c>
      <c r="J69" s="36">
        <f>IFERROR(VLOOKUP($E69,Feuil1!$A$2:$W$33,6,FALSE),"")</f>
        <v>2</v>
      </c>
      <c r="K69" s="31"/>
      <c r="L69" s="31"/>
      <c r="M69" s="31"/>
      <c r="N69" s="31"/>
      <c r="O69" s="31"/>
      <c r="P69" s="31"/>
      <c r="Q69" s="36">
        <f>IFERROR(VLOOKUP($E69,Feuil1!$A$2:$W$33,13,FALSE),"")</f>
        <v>2</v>
      </c>
      <c r="R69" s="36">
        <f>IFERROR(VLOOKUP($E69,Feuil1!$A$2:$W$33,14,FALSE),"")</f>
        <v>3</v>
      </c>
      <c r="S69" s="36">
        <f>IFERROR(VLOOKUP($E69,Feuil1!$A$2:$W$33,15,FALSE),"")</f>
        <v>0</v>
      </c>
      <c r="T69" s="36">
        <f>IFERROR(VLOOKUP($E69,Feuil1!$A$2:$W$33,16,FALSE),"")</f>
        <v>0</v>
      </c>
      <c r="U69" s="36">
        <f>IFERROR(VLOOKUP($E69,Feuil1!$A$2:$W$33,17,FALSE),"")</f>
        <v>4</v>
      </c>
      <c r="V69" s="36">
        <f>IFERROR(VLOOKUP($E69,Feuil1!$A$2:$W$33,18,FALSE),"")</f>
        <v>2</v>
      </c>
      <c r="W69" s="36">
        <f>IFERROR(VLOOKUP($E69,Feuil1!$A$2:$W$33,19,FALSE),"")</f>
        <v>4</v>
      </c>
      <c r="X69" s="36">
        <f>IFERROR(VLOOKUP($E69,Feuil1!$A$2:$W$33,20,FALSE),"")</f>
        <v>0</v>
      </c>
      <c r="Y69" s="36">
        <f>IFERROR(VLOOKUP($E69,Feuil1!$A$2:$W$33,21,FALSE),"")</f>
        <v>0</v>
      </c>
      <c r="Z69" s="36">
        <f>IFERROR(VLOOKUP($E69,Feuil1!$A$2:$W$33,22,FALSE),"")</f>
        <v>0</v>
      </c>
      <c r="AA69" s="42">
        <f t="shared" si="1"/>
        <v>27</v>
      </c>
    </row>
    <row r="70" spans="1:27" x14ac:dyDescent="0.25">
      <c r="A70" s="25">
        <v>1</v>
      </c>
      <c r="B70" t="s">
        <v>95</v>
      </c>
      <c r="C70" s="47"/>
      <c r="D70" s="46"/>
      <c r="E70" s="40">
        <v>5</v>
      </c>
      <c r="F70" s="39">
        <f>IFERROR(VLOOKUP($E70,Feuil1!$A$2:$W$33,2,FALSE),"")</f>
        <v>2</v>
      </c>
      <c r="G70" s="36">
        <f>IFERROR(VLOOKUP($E70,Feuil1!$A$2:$W$33,3,FALSE),"")</f>
        <v>4</v>
      </c>
      <c r="H70" s="36">
        <f>IFERROR(VLOOKUP($E70,Feuil1!$A$2:$W$33,4,FALSE),"")</f>
        <v>2</v>
      </c>
      <c r="I70" s="36">
        <f>IFERROR(VLOOKUP($E70,Feuil1!$A$2:$W$33,5,FALSE),"")</f>
        <v>2</v>
      </c>
      <c r="J70" s="36">
        <f>IFERROR(VLOOKUP($E70,Feuil1!$A$2:$W$33,6,FALSE),"")</f>
        <v>2</v>
      </c>
      <c r="K70" s="31"/>
      <c r="L70" s="31"/>
      <c r="M70" s="31"/>
      <c r="N70" s="31"/>
      <c r="O70" s="31"/>
      <c r="P70" s="31"/>
      <c r="Q70" s="36">
        <f>IFERROR(VLOOKUP($E70,Feuil1!$A$2:$W$33,13,FALSE),"")</f>
        <v>2</v>
      </c>
      <c r="R70" s="36">
        <f>IFERROR(VLOOKUP($E70,Feuil1!$A$2:$W$33,14,FALSE),"")</f>
        <v>3</v>
      </c>
      <c r="S70" s="36">
        <f>IFERROR(VLOOKUP($E70,Feuil1!$A$2:$W$33,15,FALSE),"")</f>
        <v>4</v>
      </c>
      <c r="T70" s="36">
        <f>IFERROR(VLOOKUP($E70,Feuil1!$A$2:$W$33,16,FALSE),"")</f>
        <v>0</v>
      </c>
      <c r="U70" s="36">
        <f>IFERROR(VLOOKUP($E70,Feuil1!$A$2:$W$33,17,FALSE),"")</f>
        <v>0</v>
      </c>
      <c r="V70" s="36">
        <f>IFERROR(VLOOKUP($E70,Feuil1!$A$2:$W$33,18,FALSE),"")</f>
        <v>0</v>
      </c>
      <c r="W70" s="36">
        <f>IFERROR(VLOOKUP($E70,Feuil1!$A$2:$W$33,19,FALSE),"")</f>
        <v>0</v>
      </c>
      <c r="X70" s="36">
        <f>IFERROR(VLOOKUP($E70,Feuil1!$A$2:$W$33,20,FALSE),"")</f>
        <v>0</v>
      </c>
      <c r="Y70" s="36">
        <f>IFERROR(VLOOKUP($E70,Feuil1!$A$2:$W$33,21,FALSE),"")</f>
        <v>0</v>
      </c>
      <c r="Z70" s="36">
        <f>IFERROR(VLOOKUP($E70,Feuil1!$A$2:$W$33,22,FALSE),"")</f>
        <v>0</v>
      </c>
      <c r="AA70" s="42">
        <f t="shared" si="1"/>
        <v>21</v>
      </c>
    </row>
    <row r="71" spans="1:27" x14ac:dyDescent="0.25">
      <c r="A71" s="25">
        <v>1</v>
      </c>
      <c r="B71" t="s">
        <v>96</v>
      </c>
      <c r="C71" s="47"/>
      <c r="D71" s="46"/>
      <c r="E71" s="40">
        <v>6</v>
      </c>
      <c r="F71" s="39">
        <f>IFERROR(VLOOKUP($E71,Feuil1!$A$2:$W$33,2,FALSE),"")</f>
        <v>2</v>
      </c>
      <c r="G71" s="36">
        <f>IFERROR(VLOOKUP($E71,Feuil1!$A$2:$W$33,3,FALSE),"")</f>
        <v>4</v>
      </c>
      <c r="H71" s="36">
        <f>IFERROR(VLOOKUP($E71,Feuil1!$A$2:$W$33,4,FALSE),"")</f>
        <v>2</v>
      </c>
      <c r="I71" s="36">
        <f>IFERROR(VLOOKUP($E71,Feuil1!$A$2:$W$33,5,FALSE),"")</f>
        <v>2</v>
      </c>
      <c r="J71" s="36">
        <f>IFERROR(VLOOKUP($E71,Feuil1!$A$2:$W$33,6,FALSE),"")</f>
        <v>2</v>
      </c>
      <c r="K71" s="31"/>
      <c r="L71" s="31"/>
      <c r="M71" s="31"/>
      <c r="N71" s="31"/>
      <c r="O71" s="31"/>
      <c r="P71" s="31"/>
      <c r="Q71" s="36">
        <f>IFERROR(VLOOKUP($E71,Feuil1!$A$2:$W$33,13,FALSE),"")</f>
        <v>2</v>
      </c>
      <c r="R71" s="36">
        <f>IFERROR(VLOOKUP($E71,Feuil1!$A$2:$W$33,14,FALSE),"")</f>
        <v>3</v>
      </c>
      <c r="S71" s="36">
        <f>IFERROR(VLOOKUP($E71,Feuil1!$A$2:$W$33,15,FALSE),"")</f>
        <v>0</v>
      </c>
      <c r="T71" s="36">
        <f>IFERROR(VLOOKUP($E71,Feuil1!$A$2:$W$33,16,FALSE),"")</f>
        <v>4</v>
      </c>
      <c r="U71" s="36">
        <f>IFERROR(VLOOKUP($E71,Feuil1!$A$2:$W$33,17,FALSE),"")</f>
        <v>4</v>
      </c>
      <c r="V71" s="36">
        <f>IFERROR(VLOOKUP($E71,Feuil1!$A$2:$W$33,18,FALSE),"")</f>
        <v>0</v>
      </c>
      <c r="W71" s="36">
        <f>IFERROR(VLOOKUP($E71,Feuil1!$A$2:$W$33,19,FALSE),"")</f>
        <v>0</v>
      </c>
      <c r="X71" s="36">
        <f>IFERROR(VLOOKUP($E71,Feuil1!$A$2:$W$33,20,FALSE),"")</f>
        <v>0</v>
      </c>
      <c r="Y71" s="36">
        <f>IFERROR(VLOOKUP($E71,Feuil1!$A$2:$W$33,21,FALSE),"")</f>
        <v>0</v>
      </c>
      <c r="Z71" s="36">
        <f>IFERROR(VLOOKUP($E71,Feuil1!$A$2:$W$33,22,FALSE),"")</f>
        <v>0</v>
      </c>
      <c r="AA71" s="42">
        <f t="shared" si="1"/>
        <v>25</v>
      </c>
    </row>
    <row r="72" spans="1:27" x14ac:dyDescent="0.25">
      <c r="A72" s="25">
        <v>1</v>
      </c>
      <c r="B72" t="s">
        <v>97</v>
      </c>
      <c r="C72" s="47"/>
      <c r="D72" s="46"/>
      <c r="E72" s="40">
        <v>7</v>
      </c>
      <c r="F72" s="39">
        <f>IFERROR(VLOOKUP($E72,Feuil1!$A$2:$W$33,2,FALSE),"")</f>
        <v>2</v>
      </c>
      <c r="G72" s="36">
        <f>IFERROR(VLOOKUP($E72,Feuil1!$A$2:$W$33,3,FALSE),"")</f>
        <v>4</v>
      </c>
      <c r="H72" s="36">
        <f>IFERROR(VLOOKUP($E72,Feuil1!$A$2:$W$33,4,FALSE),"")</f>
        <v>2</v>
      </c>
      <c r="I72" s="36">
        <f>IFERROR(VLOOKUP($E72,Feuil1!$A$2:$W$33,5,FALSE),"")</f>
        <v>2</v>
      </c>
      <c r="J72" s="36">
        <f>IFERROR(VLOOKUP($E72,Feuil1!$A$2:$W$33,6,FALSE),"")</f>
        <v>2</v>
      </c>
      <c r="K72" s="31"/>
      <c r="L72" s="31"/>
      <c r="M72" s="31"/>
      <c r="N72" s="31"/>
      <c r="O72" s="31"/>
      <c r="P72" s="31"/>
      <c r="Q72" s="36">
        <f>IFERROR(VLOOKUP($E72,Feuil1!$A$2:$W$33,13,FALSE),"")</f>
        <v>2</v>
      </c>
      <c r="R72" s="36">
        <f>IFERROR(VLOOKUP($E72,Feuil1!$A$2:$W$33,14,FALSE),"")</f>
        <v>3</v>
      </c>
      <c r="S72" s="36">
        <f>IFERROR(VLOOKUP($E72,Feuil1!$A$2:$W$33,15,FALSE),"")</f>
        <v>0</v>
      </c>
      <c r="T72" s="36">
        <f>IFERROR(VLOOKUP($E72,Feuil1!$A$2:$W$33,16,FALSE),"")</f>
        <v>4</v>
      </c>
      <c r="U72" s="36">
        <f>IFERROR(VLOOKUP($E72,Feuil1!$A$2:$W$33,17,FALSE),"")</f>
        <v>0</v>
      </c>
      <c r="V72" s="36">
        <f>IFERROR(VLOOKUP($E72,Feuil1!$A$2:$W$33,18,FALSE),"")</f>
        <v>0</v>
      </c>
      <c r="W72" s="36">
        <f>IFERROR(VLOOKUP($E72,Feuil1!$A$2:$W$33,19,FALSE),"")</f>
        <v>0</v>
      </c>
      <c r="X72" s="36">
        <f>IFERROR(VLOOKUP($E72,Feuil1!$A$2:$W$33,20,FALSE),"")</f>
        <v>0</v>
      </c>
      <c r="Y72" s="36">
        <f>IFERROR(VLOOKUP($E72,Feuil1!$A$2:$W$33,21,FALSE),"")</f>
        <v>0</v>
      </c>
      <c r="Z72" s="36">
        <f>IFERROR(VLOOKUP($E72,Feuil1!$A$2:$W$33,22,FALSE),"")</f>
        <v>0</v>
      </c>
      <c r="AA72" s="42">
        <f t="shared" si="1"/>
        <v>21</v>
      </c>
    </row>
    <row r="73" spans="1:27" x14ac:dyDescent="0.25">
      <c r="A73" s="25">
        <v>1</v>
      </c>
      <c r="B73" t="s">
        <v>98</v>
      </c>
      <c r="C73" s="47"/>
      <c r="D73" s="46"/>
      <c r="E73" s="40">
        <v>8</v>
      </c>
      <c r="F73" s="39">
        <f>IFERROR(VLOOKUP($E73,Feuil1!$A$2:$W$33,2,FALSE),"")</f>
        <v>2</v>
      </c>
      <c r="G73" s="36">
        <f>IFERROR(VLOOKUP($E73,Feuil1!$A$2:$W$33,3,FALSE),"")</f>
        <v>4</v>
      </c>
      <c r="H73" s="36">
        <f>IFERROR(VLOOKUP($E73,Feuil1!$A$2:$W$33,4,FALSE),"")</f>
        <v>2</v>
      </c>
      <c r="I73" s="36">
        <f>IFERROR(VLOOKUP($E73,Feuil1!$A$2:$W$33,5,FALSE),"")</f>
        <v>2</v>
      </c>
      <c r="J73" s="36">
        <f>IFERROR(VLOOKUP($E73,Feuil1!$A$2:$W$33,6,FALSE),"")</f>
        <v>2</v>
      </c>
      <c r="K73" s="31"/>
      <c r="L73" s="31"/>
      <c r="M73" s="31"/>
      <c r="N73" s="31"/>
      <c r="O73" s="31"/>
      <c r="P73" s="31"/>
      <c r="Q73" s="36">
        <f>IFERROR(VLOOKUP($E73,Feuil1!$A$2:$W$33,13,FALSE),"")</f>
        <v>2</v>
      </c>
      <c r="R73" s="36">
        <f>IFERROR(VLOOKUP($E73,Feuil1!$A$2:$W$33,14,FALSE),"")</f>
        <v>3</v>
      </c>
      <c r="S73" s="36">
        <f>IFERROR(VLOOKUP($E73,Feuil1!$A$2:$W$33,15,FALSE),"")</f>
        <v>0</v>
      </c>
      <c r="T73" s="36">
        <f>IFERROR(VLOOKUP($E73,Feuil1!$A$2:$W$33,16,FALSE),"")</f>
        <v>0</v>
      </c>
      <c r="U73" s="36">
        <f>IFERROR(VLOOKUP($E73,Feuil1!$A$2:$W$33,17,FALSE),"")</f>
        <v>0</v>
      </c>
      <c r="V73" s="36">
        <f>IFERROR(VLOOKUP($E73,Feuil1!$A$2:$W$33,18,FALSE),"")</f>
        <v>0</v>
      </c>
      <c r="W73" s="36">
        <f>IFERROR(VLOOKUP($E73,Feuil1!$A$2:$W$33,19,FALSE),"")</f>
        <v>0</v>
      </c>
      <c r="X73" s="36">
        <f>IFERROR(VLOOKUP($E73,Feuil1!$A$2:$W$33,20,FALSE),"")</f>
        <v>0</v>
      </c>
      <c r="Y73" s="36">
        <f>IFERROR(VLOOKUP($E73,Feuil1!$A$2:$W$33,21,FALSE),"")</f>
        <v>4</v>
      </c>
      <c r="Z73" s="36">
        <f>IFERROR(VLOOKUP($E73,Feuil1!$A$2:$W$33,22,FALSE),"")</f>
        <v>4</v>
      </c>
      <c r="AA73" s="42">
        <f t="shared" si="1"/>
        <v>25</v>
      </c>
    </row>
    <row r="74" spans="1:27" x14ac:dyDescent="0.25">
      <c r="A74" s="25">
        <v>1</v>
      </c>
      <c r="B74" t="s">
        <v>99</v>
      </c>
      <c r="C74" s="47"/>
      <c r="D74" s="46"/>
      <c r="E74" s="40">
        <v>9</v>
      </c>
      <c r="F74" s="39">
        <f>IFERROR(VLOOKUP($E74,Feuil1!$A$2:$W$33,2,FALSE),"")</f>
        <v>2</v>
      </c>
      <c r="G74" s="36">
        <f>IFERROR(VLOOKUP($E74,Feuil1!$A$2:$W$33,3,FALSE),"")</f>
        <v>4</v>
      </c>
      <c r="H74" s="36">
        <f>IFERROR(VLOOKUP($E74,Feuil1!$A$2:$W$33,4,FALSE),"")</f>
        <v>2</v>
      </c>
      <c r="I74" s="36">
        <f>IFERROR(VLOOKUP($E74,Feuil1!$A$2:$W$33,5,FALSE),"")</f>
        <v>2</v>
      </c>
      <c r="J74" s="36">
        <f>IFERROR(VLOOKUP($E74,Feuil1!$A$2:$W$33,6,FALSE),"")</f>
        <v>2</v>
      </c>
      <c r="K74" s="31"/>
      <c r="L74" s="31"/>
      <c r="M74" s="31"/>
      <c r="N74" s="31"/>
      <c r="O74" s="31"/>
      <c r="P74" s="31"/>
      <c r="Q74" s="36">
        <f>IFERROR(VLOOKUP($E74,Feuil1!$A$2:$W$33,13,FALSE),"")</f>
        <v>4</v>
      </c>
      <c r="R74" s="36">
        <f>IFERROR(VLOOKUP($E74,Feuil1!$A$2:$W$33,14,FALSE),"")</f>
        <v>3</v>
      </c>
      <c r="S74" s="36">
        <f>IFERROR(VLOOKUP($E74,Feuil1!$A$2:$W$33,15,FALSE),"")</f>
        <v>0</v>
      </c>
      <c r="T74" s="36">
        <f>IFERROR(VLOOKUP($E74,Feuil1!$A$2:$W$33,16,FALSE),"")</f>
        <v>4</v>
      </c>
      <c r="U74" s="36">
        <f>IFERROR(VLOOKUP($E74,Feuil1!$A$2:$W$33,17,FALSE),"")</f>
        <v>0</v>
      </c>
      <c r="V74" s="36">
        <f>IFERROR(VLOOKUP($E74,Feuil1!$A$2:$W$33,18,FALSE),"")</f>
        <v>0</v>
      </c>
      <c r="W74" s="36">
        <f>IFERROR(VLOOKUP($E74,Feuil1!$A$2:$W$33,19,FALSE),"")</f>
        <v>0</v>
      </c>
      <c r="X74" s="36">
        <f>IFERROR(VLOOKUP($E74,Feuil1!$A$2:$W$33,20,FALSE),"")</f>
        <v>0</v>
      </c>
      <c r="Y74" s="36">
        <f>IFERROR(VLOOKUP($E74,Feuil1!$A$2:$W$33,21,FALSE),"")</f>
        <v>0</v>
      </c>
      <c r="Z74" s="36">
        <f>IFERROR(VLOOKUP($E74,Feuil1!$A$2:$W$33,22,FALSE),"")</f>
        <v>0</v>
      </c>
      <c r="AA74" s="42">
        <f t="shared" si="1"/>
        <v>23</v>
      </c>
    </row>
    <row r="75" spans="1:27" x14ac:dyDescent="0.25">
      <c r="A75" s="25">
        <v>1</v>
      </c>
      <c r="B75" t="s">
        <v>100</v>
      </c>
      <c r="C75" s="47"/>
      <c r="D75" s="46"/>
      <c r="E75" s="40">
        <v>10</v>
      </c>
      <c r="F75" s="39">
        <f>IFERROR(VLOOKUP($E75,Feuil1!$A$2:$W$33,2,FALSE),"")</f>
        <v>2</v>
      </c>
      <c r="G75" s="36">
        <f>IFERROR(VLOOKUP($E75,Feuil1!$A$2:$W$33,3,FALSE),"")</f>
        <v>4</v>
      </c>
      <c r="H75" s="36">
        <f>IFERROR(VLOOKUP($E75,Feuil1!$A$2:$W$33,4,FALSE),"")</f>
        <v>2</v>
      </c>
      <c r="I75" s="36">
        <f>IFERROR(VLOOKUP($E75,Feuil1!$A$2:$W$33,5,FALSE),"")</f>
        <v>2</v>
      </c>
      <c r="J75" s="36">
        <f>IFERROR(VLOOKUP($E75,Feuil1!$A$2:$W$33,6,FALSE),"")</f>
        <v>2</v>
      </c>
      <c r="K75" s="31"/>
      <c r="L75" s="31"/>
      <c r="M75" s="31"/>
      <c r="N75" s="31"/>
      <c r="O75" s="31"/>
      <c r="P75" s="31"/>
      <c r="Q75" s="36">
        <f>IFERROR(VLOOKUP($E75,Feuil1!$A$2:$W$33,13,FALSE),"")</f>
        <v>4</v>
      </c>
      <c r="R75" s="36">
        <f>IFERROR(VLOOKUP($E75,Feuil1!$A$2:$W$33,14,FALSE),"")</f>
        <v>3</v>
      </c>
      <c r="S75" s="36">
        <f>IFERROR(VLOOKUP($E75,Feuil1!$A$2:$W$33,15,FALSE),"")</f>
        <v>4</v>
      </c>
      <c r="T75" s="36">
        <f>IFERROR(VLOOKUP($E75,Feuil1!$A$2:$W$33,16,FALSE),"")</f>
        <v>0</v>
      </c>
      <c r="U75" s="36">
        <f>IFERROR(VLOOKUP($E75,Feuil1!$A$2:$W$33,17,FALSE),"")</f>
        <v>0</v>
      </c>
      <c r="V75" s="36">
        <f>IFERROR(VLOOKUP($E75,Feuil1!$A$2:$W$33,18,FALSE),"")</f>
        <v>0</v>
      </c>
      <c r="W75" s="36">
        <f>IFERROR(VLOOKUP($E75,Feuil1!$A$2:$W$33,19,FALSE),"")</f>
        <v>0</v>
      </c>
      <c r="X75" s="36">
        <f>IFERROR(VLOOKUP($E75,Feuil1!$A$2:$W$33,20,FALSE),"")</f>
        <v>0</v>
      </c>
      <c r="Y75" s="36">
        <f>IFERROR(VLOOKUP($E75,Feuil1!$A$2:$W$33,21,FALSE),"")</f>
        <v>0</v>
      </c>
      <c r="Z75" s="36">
        <f>IFERROR(VLOOKUP($E75,Feuil1!$A$2:$W$33,22,FALSE),"")</f>
        <v>0</v>
      </c>
      <c r="AA75" s="42">
        <f t="shared" si="1"/>
        <v>23</v>
      </c>
    </row>
    <row r="76" spans="1:27" x14ac:dyDescent="0.25">
      <c r="A76" s="25">
        <v>1</v>
      </c>
      <c r="B76" t="s">
        <v>101</v>
      </c>
      <c r="C76" s="47"/>
      <c r="D76" s="46"/>
      <c r="E76" s="40">
        <v>11</v>
      </c>
      <c r="F76" s="39">
        <f>IFERROR(VLOOKUP($E76,Feuil1!$A$2:$W$33,2,FALSE),"")</f>
        <v>2</v>
      </c>
      <c r="G76" s="36">
        <f>IFERROR(VLOOKUP($E76,Feuil1!$A$2:$W$33,3,FALSE),"")</f>
        <v>4</v>
      </c>
      <c r="H76" s="36">
        <f>IFERROR(VLOOKUP($E76,Feuil1!$A$2:$W$33,4,FALSE),"")</f>
        <v>2</v>
      </c>
      <c r="I76" s="36">
        <f>IFERROR(VLOOKUP($E76,Feuil1!$A$2:$W$33,5,FALSE),"")</f>
        <v>2</v>
      </c>
      <c r="J76" s="36">
        <f>IFERROR(VLOOKUP($E76,Feuil1!$A$2:$W$33,6,FALSE),"")</f>
        <v>2</v>
      </c>
      <c r="K76" s="31"/>
      <c r="L76" s="31"/>
      <c r="M76" s="31"/>
      <c r="N76" s="31"/>
      <c r="O76" s="31"/>
      <c r="P76" s="31"/>
      <c r="Q76" s="36">
        <f>IFERROR(VLOOKUP($E76,Feuil1!$A$2:$W$33,13,FALSE),"")</f>
        <v>4</v>
      </c>
      <c r="R76" s="36">
        <f>IFERROR(VLOOKUP($E76,Feuil1!$A$2:$W$33,14,FALSE),"")</f>
        <v>3</v>
      </c>
      <c r="S76" s="36">
        <f>IFERROR(VLOOKUP($E76,Feuil1!$A$2:$W$33,15,FALSE),"")</f>
        <v>0</v>
      </c>
      <c r="T76" s="36">
        <f>IFERROR(VLOOKUP($E76,Feuil1!$A$2:$W$33,16,FALSE),"")</f>
        <v>0</v>
      </c>
      <c r="U76" s="36">
        <f>IFERROR(VLOOKUP($E76,Feuil1!$A$2:$W$33,17,FALSE),"")</f>
        <v>4</v>
      </c>
      <c r="V76" s="36">
        <f>IFERROR(VLOOKUP($E76,Feuil1!$A$2:$W$33,18,FALSE),"")</f>
        <v>0</v>
      </c>
      <c r="W76" s="36">
        <f>IFERROR(VLOOKUP($E76,Feuil1!$A$2:$W$33,19,FALSE),"")</f>
        <v>0</v>
      </c>
      <c r="X76" s="36">
        <f>IFERROR(VLOOKUP($E76,Feuil1!$A$2:$W$33,20,FALSE),"")</f>
        <v>0</v>
      </c>
      <c r="Y76" s="36">
        <f>IFERROR(VLOOKUP($E76,Feuil1!$A$2:$W$33,21,FALSE),"")</f>
        <v>0</v>
      </c>
      <c r="Z76" s="36">
        <f>IFERROR(VLOOKUP($E76,Feuil1!$A$2:$W$33,22,FALSE),"")</f>
        <v>0</v>
      </c>
      <c r="AA76" s="42">
        <f t="shared" si="1"/>
        <v>23</v>
      </c>
    </row>
    <row r="77" spans="1:27" x14ac:dyDescent="0.25">
      <c r="E77" s="25" t="s">
        <v>103</v>
      </c>
      <c r="F77" s="25">
        <f>COUNT(F2:F76)</f>
        <v>75</v>
      </c>
      <c r="G77" s="25">
        <f t="shared" ref="G77:J77" si="2">COUNT(G2:G76)</f>
        <v>75</v>
      </c>
      <c r="H77" s="25">
        <f t="shared" si="2"/>
        <v>75</v>
      </c>
      <c r="I77" s="25">
        <f t="shared" si="2"/>
        <v>75</v>
      </c>
      <c r="J77" s="25">
        <f t="shared" si="2"/>
        <v>75</v>
      </c>
    </row>
    <row r="78" spans="1:27" x14ac:dyDescent="0.25">
      <c r="W78" s="53" t="s">
        <v>127</v>
      </c>
      <c r="X78" s="52"/>
    </row>
    <row r="79" spans="1:27" x14ac:dyDescent="0.25">
      <c r="J79" t="s">
        <v>133</v>
      </c>
      <c r="K79" s="55" t="s">
        <v>113</v>
      </c>
      <c r="M79" s="25">
        <f>SUMIF(K2:K76,"4",A2:A76)</f>
        <v>0</v>
      </c>
      <c r="W79" s="55" t="s">
        <v>113</v>
      </c>
      <c r="Y79" s="54">
        <f>M79</f>
        <v>0</v>
      </c>
    </row>
    <row r="80" spans="1:27" x14ac:dyDescent="0.25">
      <c r="J80" t="s">
        <v>133</v>
      </c>
      <c r="K80" s="55" t="s">
        <v>128</v>
      </c>
      <c r="M80" s="25">
        <f>SUMIF(L2:L76,"4",A2:A76)</f>
        <v>0</v>
      </c>
      <c r="W80" s="55" t="s">
        <v>128</v>
      </c>
      <c r="Y80" s="54">
        <f t="shared" ref="Y80:Y84" si="3">M80</f>
        <v>0</v>
      </c>
    </row>
    <row r="81" spans="10:25" x14ac:dyDescent="0.25">
      <c r="J81" t="s">
        <v>133</v>
      </c>
      <c r="K81" s="55" t="s">
        <v>129</v>
      </c>
      <c r="M81" s="25">
        <f>SUMIF(M2:M76,"4",A2:A76)</f>
        <v>0</v>
      </c>
      <c r="W81" s="55" t="s">
        <v>129</v>
      </c>
      <c r="Y81" s="54">
        <f t="shared" si="3"/>
        <v>0</v>
      </c>
    </row>
    <row r="82" spans="10:25" x14ac:dyDescent="0.25">
      <c r="J82" t="s">
        <v>133</v>
      </c>
      <c r="K82" s="55" t="s">
        <v>130</v>
      </c>
      <c r="M82" s="25">
        <f>SUMIF(N2:N76,"4",A2:A76)</f>
        <v>0</v>
      </c>
      <c r="W82" s="55" t="s">
        <v>130</v>
      </c>
      <c r="Y82" s="54">
        <f t="shared" si="3"/>
        <v>0</v>
      </c>
    </row>
    <row r="83" spans="10:25" x14ac:dyDescent="0.25">
      <c r="J83" t="s">
        <v>134</v>
      </c>
      <c r="K83" s="55" t="s">
        <v>131</v>
      </c>
      <c r="M83" s="25">
        <f>SUMIF(O2:O76,"2",A2:A76)</f>
        <v>0</v>
      </c>
      <c r="W83" s="55" t="s">
        <v>131</v>
      </c>
      <c r="Y83" s="54">
        <f t="shared" si="3"/>
        <v>0</v>
      </c>
    </row>
    <row r="84" spans="10:25" x14ac:dyDescent="0.25">
      <c r="J84" t="s">
        <v>134</v>
      </c>
      <c r="K84" s="55" t="s">
        <v>132</v>
      </c>
      <c r="M84" s="25">
        <f>SUMIF(P2:P76,"2",A2:A76)</f>
        <v>0</v>
      </c>
      <c r="W84" s="55" t="s">
        <v>132</v>
      </c>
      <c r="Y84" s="54">
        <f t="shared" si="3"/>
        <v>0</v>
      </c>
    </row>
    <row r="85" spans="10:25" x14ac:dyDescent="0.25">
      <c r="K85" s="52" t="s">
        <v>120</v>
      </c>
      <c r="L85" s="52"/>
      <c r="M85" s="25">
        <f>SUMIF(Q2:Q76,"2",A2:A76)</f>
        <v>24</v>
      </c>
      <c r="N85" s="52" t="s">
        <v>121</v>
      </c>
      <c r="O85" s="52"/>
      <c r="P85" s="25">
        <f>SUMIF(Q2:Q76,"4",A2:A76)</f>
        <v>25</v>
      </c>
      <c r="Q85" s="52" t="s">
        <v>122</v>
      </c>
      <c r="R85" s="52"/>
      <c r="S85" s="25">
        <f>SUMIF(Q2:Q76,"6",A2:A76)</f>
        <v>16</v>
      </c>
      <c r="T85" s="52" t="s">
        <v>123</v>
      </c>
      <c r="U85" s="52"/>
      <c r="V85" s="25">
        <f>SUMIF(Q2:Q76,"8",A2:A76)</f>
        <v>10</v>
      </c>
      <c r="W85" s="52" t="s">
        <v>126</v>
      </c>
      <c r="X85" s="52"/>
      <c r="Y85" s="54">
        <f>V85+S85+P85+M85</f>
        <v>75</v>
      </c>
    </row>
    <row r="86" spans="10:25" x14ac:dyDescent="0.25">
      <c r="K86" s="52" t="s">
        <v>124</v>
      </c>
      <c r="L86" s="52"/>
      <c r="M86" s="25">
        <f>SUMIF(R2:R76,"3",A2:A76)</f>
        <v>57</v>
      </c>
      <c r="N86" s="52" t="s">
        <v>125</v>
      </c>
      <c r="O86" s="52"/>
      <c r="P86" s="25">
        <f>SUMIF(R2:R76,"7",A2:A76)</f>
        <v>18</v>
      </c>
      <c r="Q86" s="52"/>
      <c r="R86" s="52"/>
      <c r="S86" s="25"/>
      <c r="T86" s="52"/>
      <c r="U86" s="52"/>
      <c r="V86" s="25"/>
      <c r="W86" s="52" t="s">
        <v>11</v>
      </c>
      <c r="X86" s="52"/>
      <c r="Y86" s="54">
        <f t="shared" ref="Y86:Y94" si="4">V86+S86+P86+M86</f>
        <v>75</v>
      </c>
    </row>
    <row r="87" spans="10:25" x14ac:dyDescent="0.25">
      <c r="K87" s="52" t="s">
        <v>12</v>
      </c>
      <c r="L87" s="52"/>
      <c r="M87" s="25">
        <f>SUMIF(S2:S76,"4",A2:A76)</f>
        <v>21</v>
      </c>
      <c r="N87" s="52"/>
      <c r="O87" s="52"/>
      <c r="P87" s="25"/>
      <c r="Q87" s="52"/>
      <c r="R87" s="52"/>
      <c r="S87" s="25"/>
      <c r="T87" s="52"/>
      <c r="U87" s="52"/>
      <c r="V87" s="25"/>
      <c r="W87" s="52" t="s">
        <v>12</v>
      </c>
      <c r="X87" s="52"/>
      <c r="Y87" s="54">
        <f t="shared" si="4"/>
        <v>21</v>
      </c>
    </row>
    <row r="88" spans="10:25" x14ac:dyDescent="0.25">
      <c r="K88" s="52" t="s">
        <v>13</v>
      </c>
      <c r="L88" s="52"/>
      <c r="M88" s="25">
        <f>SUMIF(T2:T76,"4",A2:A76)</f>
        <v>21</v>
      </c>
      <c r="N88" s="52"/>
      <c r="O88" s="52"/>
      <c r="P88" s="25"/>
      <c r="Q88" s="52"/>
      <c r="R88" s="52"/>
      <c r="S88" s="25"/>
      <c r="T88" s="52"/>
      <c r="U88" s="52"/>
      <c r="V88" s="25"/>
      <c r="W88" s="52" t="s">
        <v>13</v>
      </c>
      <c r="X88" s="52"/>
      <c r="Y88" s="54">
        <f t="shared" si="4"/>
        <v>21</v>
      </c>
    </row>
    <row r="89" spans="10:25" x14ac:dyDescent="0.25">
      <c r="K89" s="52" t="s">
        <v>14</v>
      </c>
      <c r="L89" s="52"/>
      <c r="M89" s="25">
        <f>SUMIF(U2:U76,"4",A2:A76)</f>
        <v>24</v>
      </c>
      <c r="N89" s="52"/>
      <c r="O89" s="52"/>
      <c r="P89" s="25"/>
      <c r="Q89" s="52"/>
      <c r="R89" s="52"/>
      <c r="S89" s="25"/>
      <c r="T89" s="52"/>
      <c r="U89" s="52"/>
      <c r="V89" s="25"/>
      <c r="W89" s="52"/>
      <c r="X89" s="52"/>
      <c r="Y89" s="54">
        <f t="shared" si="4"/>
        <v>24</v>
      </c>
    </row>
    <row r="90" spans="10:25" x14ac:dyDescent="0.25">
      <c r="K90" s="52" t="s">
        <v>15</v>
      </c>
      <c r="L90" s="52"/>
      <c r="M90" s="25">
        <f>SUMIF(V2:V76,"2",A2:A76)</f>
        <v>10</v>
      </c>
      <c r="N90" s="52"/>
      <c r="O90" s="52"/>
      <c r="P90" s="25"/>
      <c r="Q90" s="52"/>
      <c r="R90" s="52"/>
      <c r="S90" s="25"/>
      <c r="T90" s="52"/>
      <c r="U90" s="52"/>
      <c r="V90" s="25"/>
      <c r="W90" s="52" t="s">
        <v>15</v>
      </c>
      <c r="X90" s="52"/>
      <c r="Y90" s="54">
        <f t="shared" si="4"/>
        <v>10</v>
      </c>
    </row>
    <row r="91" spans="10:25" x14ac:dyDescent="0.25">
      <c r="K91" s="52" t="s">
        <v>16</v>
      </c>
      <c r="L91" s="52"/>
      <c r="M91" s="25">
        <f>SUMIF(W2:W76,"4",A2:A76)</f>
        <v>13</v>
      </c>
      <c r="N91" s="52"/>
      <c r="O91" s="52"/>
      <c r="P91" s="25"/>
      <c r="Q91" s="52"/>
      <c r="R91" s="52"/>
      <c r="S91" s="25"/>
      <c r="T91" s="52"/>
      <c r="U91" s="52"/>
      <c r="V91" s="25"/>
      <c r="W91" s="52" t="s">
        <v>16</v>
      </c>
      <c r="X91" s="52"/>
      <c r="Y91" s="54">
        <f t="shared" si="4"/>
        <v>13</v>
      </c>
    </row>
    <row r="92" spans="10:25" x14ac:dyDescent="0.25">
      <c r="K92" s="52" t="s">
        <v>17</v>
      </c>
      <c r="L92" s="52"/>
      <c r="M92" s="25">
        <f>SUMIF(X2:X76,"4",A2:A76)</f>
        <v>3</v>
      </c>
      <c r="N92" s="52"/>
      <c r="O92" s="52"/>
      <c r="P92" s="25"/>
      <c r="Q92" s="52"/>
      <c r="R92" s="52"/>
      <c r="S92" s="25"/>
      <c r="T92" s="52"/>
      <c r="U92" s="52"/>
      <c r="V92" s="25"/>
      <c r="W92" s="52" t="s">
        <v>17</v>
      </c>
      <c r="X92" s="52"/>
      <c r="Y92" s="54">
        <f t="shared" si="4"/>
        <v>3</v>
      </c>
    </row>
    <row r="93" spans="10:25" x14ac:dyDescent="0.25">
      <c r="K93" s="52" t="s">
        <v>18</v>
      </c>
      <c r="L93" s="52"/>
      <c r="M93" s="25">
        <f>SUMIF(Y2:Y76,"4",A2:A76)</f>
        <v>7</v>
      </c>
      <c r="N93" s="52"/>
      <c r="O93" s="52"/>
      <c r="P93" s="25"/>
      <c r="Q93" s="52"/>
      <c r="R93" s="52"/>
      <c r="S93" s="25"/>
      <c r="T93" s="52"/>
      <c r="U93" s="52"/>
      <c r="V93" s="25"/>
      <c r="W93" s="52" t="s">
        <v>18</v>
      </c>
      <c r="X93" s="52"/>
      <c r="Y93" s="54">
        <f t="shared" si="4"/>
        <v>7</v>
      </c>
    </row>
    <row r="94" spans="10:25" x14ac:dyDescent="0.25">
      <c r="K94" s="52" t="s">
        <v>19</v>
      </c>
      <c r="L94" s="52"/>
      <c r="M94" s="25">
        <f>SUMIF(Z2:Z76,"4",A2:A76)</f>
        <v>7</v>
      </c>
      <c r="N94" s="52"/>
      <c r="O94" s="52"/>
      <c r="P94" s="25"/>
      <c r="Q94" s="52"/>
      <c r="R94" s="52"/>
      <c r="S94" s="25"/>
      <c r="T94" s="52"/>
      <c r="U94" s="52"/>
      <c r="V94" s="25"/>
      <c r="W94" s="52" t="s">
        <v>19</v>
      </c>
      <c r="X94" s="52"/>
      <c r="Y94" s="54">
        <f t="shared" si="4"/>
        <v>7</v>
      </c>
    </row>
  </sheetData>
  <sortState ref="B2:W14">
    <sortCondition ref="E2:E14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Feuil1</vt:lpstr>
      <vt:lpstr>Elèves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2018-02-11T20:03:20Z</dcterms:created>
  <dcterms:modified xsi:type="dcterms:W3CDTF">2018-02-12T19:44:38Z</dcterms:modified>
</cp:coreProperties>
</file>