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4.xml" ContentType="application/vnd.openxmlformats-officedocument.drawing+xml"/>
  <Override PartName="/xl/ctrlProps/ctrlProp23.xml" ContentType="application/vnd.ms-excel.controlproperties+xml"/>
  <Override PartName="/xl/drawings/drawing5.xml" ContentType="application/vnd.openxmlformats-officedocument.drawing+xml"/>
  <Override PartName="/xl/ctrlProps/ctrlProp2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HB0L9-GM\Desktop\"/>
    </mc:Choice>
  </mc:AlternateContent>
  <bookViews>
    <workbookView xWindow="0" yWindow="0" windowWidth="24000" windowHeight="9735" tabRatio="837" activeTab="5"/>
  </bookViews>
  <sheets>
    <sheet name="Récap" sheetId="5" r:id="rId1"/>
    <sheet name="RATIO" sheetId="18" state="hidden" r:id="rId2"/>
    <sheet name="MENU" sheetId="6" r:id="rId3"/>
    <sheet name="Chambre" sheetId="1" r:id="rId4"/>
    <sheet name="Réception" sheetId="3" r:id="rId5"/>
    <sheet name="Produits entretien" sheetId="2" r:id="rId6"/>
    <sheet name="Feuil1" sheetId="17" state="hidden" r:id="rId7"/>
  </sheets>
  <externalReferences>
    <externalReference r:id="rId8"/>
  </externalReferences>
  <definedNames>
    <definedName name="Catégorie_produit">[1]Liste!$A$1:$A$25</definedName>
    <definedName name="Produits">Chambre!$O$5:$O$15</definedName>
    <definedName name="_xlnm.Print_Area" localSheetId="3">Chambre!$A$1:$O$18</definedName>
    <definedName name="_xlnm.Print_Area" localSheetId="5">'Produits entretien'!$A$1:$K$37</definedName>
    <definedName name="_xlnm.Print_Area" localSheetId="4">Réception!$A$1:$K$29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1" i="17" l="1"/>
  <c r="B161" i="17"/>
  <c r="A162" i="17"/>
  <c r="B162" i="17"/>
  <c r="A163" i="17"/>
  <c r="B163" i="17"/>
  <c r="A164" i="17"/>
  <c r="B164" i="17"/>
  <c r="A165" i="17"/>
  <c r="B165" i="17"/>
  <c r="A166" i="17"/>
  <c r="B166" i="17"/>
  <c r="H16" i="6" l="1"/>
  <c r="H14" i="6" l="1"/>
  <c r="G2" i="2" l="1"/>
  <c r="F2" i="2"/>
  <c r="H2" i="1" l="1"/>
  <c r="A284" i="17" l="1"/>
  <c r="B284" i="17"/>
  <c r="A285" i="17"/>
  <c r="B285" i="17"/>
  <c r="A286" i="17"/>
  <c r="B286" i="17"/>
  <c r="A287" i="17"/>
  <c r="B287" i="17"/>
  <c r="A288" i="17"/>
  <c r="B288" i="17"/>
  <c r="A289" i="17"/>
  <c r="B289" i="17"/>
  <c r="A290" i="17"/>
  <c r="B290" i="17"/>
  <c r="A291" i="17"/>
  <c r="B291" i="17"/>
  <c r="A292" i="17"/>
  <c r="B292" i="17"/>
  <c r="A293" i="17"/>
  <c r="B293" i="17"/>
  <c r="A294" i="17"/>
  <c r="B294" i="17"/>
  <c r="A295" i="17"/>
  <c r="B295" i="17"/>
  <c r="A245" i="17"/>
  <c r="B245" i="17"/>
  <c r="A246" i="17"/>
  <c r="B246" i="17"/>
  <c r="A247" i="17"/>
  <c r="B247" i="17"/>
  <c r="A248" i="17"/>
  <c r="B248" i="17"/>
  <c r="A249" i="17"/>
  <c r="B249" i="17"/>
  <c r="A250" i="17"/>
  <c r="B250" i="17"/>
  <c r="A251" i="17"/>
  <c r="B251" i="17"/>
  <c r="A252" i="17"/>
  <c r="B252" i="17"/>
  <c r="A253" i="17"/>
  <c r="B253" i="17"/>
  <c r="A254" i="17"/>
  <c r="B254" i="17"/>
  <c r="A255" i="17"/>
  <c r="B255" i="17"/>
  <c r="A256" i="17"/>
  <c r="B256" i="17"/>
  <c r="A257" i="17"/>
  <c r="B257" i="17"/>
  <c r="A258" i="17"/>
  <c r="B258" i="17"/>
  <c r="A259" i="17"/>
  <c r="B259" i="17"/>
  <c r="A260" i="17"/>
  <c r="B260" i="17"/>
  <c r="A261" i="17"/>
  <c r="B261" i="17"/>
  <c r="A262" i="17"/>
  <c r="B262" i="17"/>
  <c r="A263" i="17"/>
  <c r="B263" i="17"/>
  <c r="A264" i="17"/>
  <c r="B264" i="17"/>
  <c r="A265" i="17"/>
  <c r="B265" i="17"/>
  <c r="A266" i="17"/>
  <c r="B266" i="17"/>
  <c r="A267" i="17"/>
  <c r="B267" i="17"/>
  <c r="A268" i="17"/>
  <c r="B268" i="17"/>
  <c r="A269" i="17"/>
  <c r="B269" i="17"/>
  <c r="A270" i="17"/>
  <c r="B270" i="17"/>
  <c r="A271" i="17"/>
  <c r="B271" i="17"/>
  <c r="A272" i="17"/>
  <c r="B272" i="17"/>
  <c r="A273" i="17"/>
  <c r="B273" i="17"/>
  <c r="A274" i="17"/>
  <c r="B274" i="17"/>
  <c r="A275" i="17"/>
  <c r="B275" i="17"/>
  <c r="A276" i="17"/>
  <c r="B276" i="17"/>
  <c r="A277" i="17"/>
  <c r="B277" i="17"/>
  <c r="A278" i="17"/>
  <c r="B278" i="17"/>
  <c r="A238" i="17"/>
  <c r="B238" i="17"/>
  <c r="A239" i="17"/>
  <c r="B239" i="17"/>
  <c r="A174" i="17"/>
  <c r="B174" i="17"/>
  <c r="A175" i="17"/>
  <c r="B175" i="17"/>
  <c r="A176" i="17"/>
  <c r="B176" i="17"/>
  <c r="A177" i="17"/>
  <c r="B177" i="17"/>
  <c r="A178" i="17"/>
  <c r="B178" i="17"/>
  <c r="A179" i="17"/>
  <c r="B179" i="17"/>
  <c r="A180" i="17"/>
  <c r="B180" i="17"/>
  <c r="A181" i="17"/>
  <c r="B181" i="17"/>
  <c r="A182" i="17"/>
  <c r="B182" i="17"/>
  <c r="A183" i="17"/>
  <c r="B183" i="17"/>
  <c r="A184" i="17"/>
  <c r="B184" i="17"/>
  <c r="A185" i="17"/>
  <c r="B185" i="17"/>
  <c r="A186" i="17"/>
  <c r="B186" i="17"/>
  <c r="A187" i="17"/>
  <c r="B187" i="17"/>
  <c r="A188" i="17"/>
  <c r="B188" i="17"/>
  <c r="A189" i="17"/>
  <c r="B189" i="17"/>
  <c r="A190" i="17"/>
  <c r="B190" i="17"/>
  <c r="A191" i="17"/>
  <c r="B191" i="17"/>
  <c r="A192" i="17"/>
  <c r="B192" i="17"/>
  <c r="A193" i="17"/>
  <c r="B193" i="17"/>
  <c r="A194" i="17"/>
  <c r="B194" i="17"/>
  <c r="A195" i="17"/>
  <c r="B195" i="17"/>
  <c r="A196" i="17"/>
  <c r="B196" i="17"/>
  <c r="A197" i="17"/>
  <c r="B197" i="17"/>
  <c r="A198" i="17"/>
  <c r="B198" i="17"/>
  <c r="A199" i="17"/>
  <c r="B199" i="17"/>
  <c r="A200" i="17"/>
  <c r="B200" i="17"/>
  <c r="A201" i="17"/>
  <c r="B201" i="17"/>
  <c r="A202" i="17"/>
  <c r="B202" i="17"/>
  <c r="A203" i="17"/>
  <c r="B203" i="17"/>
  <c r="A204" i="17"/>
  <c r="B204" i="17"/>
  <c r="A205" i="17"/>
  <c r="B205" i="17"/>
  <c r="A206" i="17"/>
  <c r="B206" i="17"/>
  <c r="A207" i="17"/>
  <c r="B207" i="17"/>
  <c r="A208" i="17"/>
  <c r="B208" i="17"/>
  <c r="A209" i="17"/>
  <c r="B209" i="17"/>
  <c r="A210" i="17"/>
  <c r="B210" i="17"/>
  <c r="A211" i="17"/>
  <c r="B211" i="17"/>
  <c r="A212" i="17"/>
  <c r="B212" i="17"/>
  <c r="A213" i="17"/>
  <c r="B213" i="17"/>
  <c r="A214" i="17"/>
  <c r="B214" i="17"/>
  <c r="A215" i="17"/>
  <c r="B215" i="17"/>
  <c r="A216" i="17"/>
  <c r="B216" i="17"/>
  <c r="A217" i="17"/>
  <c r="B217" i="17"/>
  <c r="A218" i="17"/>
  <c r="B218" i="17"/>
  <c r="A219" i="17"/>
  <c r="B219" i="17"/>
  <c r="A220" i="17"/>
  <c r="B220" i="17"/>
  <c r="A221" i="17"/>
  <c r="B221" i="17"/>
  <c r="A222" i="17"/>
  <c r="B222" i="17"/>
  <c r="A223" i="17"/>
  <c r="B223" i="17"/>
  <c r="A224" i="17"/>
  <c r="B224" i="17"/>
  <c r="A225" i="17"/>
  <c r="B225" i="17"/>
  <c r="A226" i="17"/>
  <c r="B226" i="17"/>
  <c r="A227" i="17"/>
  <c r="B227" i="17"/>
  <c r="A228" i="17"/>
  <c r="B228" i="17"/>
  <c r="A229" i="17"/>
  <c r="B229" i="17"/>
  <c r="A230" i="17"/>
  <c r="B230" i="17"/>
  <c r="A231" i="17"/>
  <c r="B231" i="17"/>
  <c r="A232" i="17"/>
  <c r="B232" i="17"/>
  <c r="A233" i="17"/>
  <c r="B233" i="17"/>
  <c r="A234" i="17"/>
  <c r="B234" i="17"/>
  <c r="A235" i="17"/>
  <c r="B235" i="17"/>
  <c r="A236" i="17"/>
  <c r="B236" i="17"/>
  <c r="A237" i="17"/>
  <c r="B237" i="17"/>
  <c r="A97" i="17"/>
  <c r="B97" i="17"/>
  <c r="A98" i="17"/>
  <c r="B98" i="17"/>
  <c r="A99" i="17"/>
  <c r="B99" i="17"/>
  <c r="A100" i="17"/>
  <c r="B100" i="17"/>
  <c r="A101" i="17"/>
  <c r="B101" i="17"/>
  <c r="A102" i="17"/>
  <c r="B102" i="17"/>
  <c r="A103" i="17"/>
  <c r="B103" i="17"/>
  <c r="A104" i="17"/>
  <c r="B104" i="17"/>
  <c r="A105" i="17"/>
  <c r="B105" i="17"/>
  <c r="A106" i="17"/>
  <c r="B106" i="17"/>
  <c r="A107" i="17"/>
  <c r="B107" i="17"/>
  <c r="A108" i="17"/>
  <c r="B108" i="17"/>
  <c r="A109" i="17"/>
  <c r="B109" i="17"/>
  <c r="A110" i="17"/>
  <c r="B110" i="17"/>
  <c r="A111" i="17"/>
  <c r="B111" i="17"/>
  <c r="A112" i="17"/>
  <c r="B112" i="17"/>
  <c r="A113" i="17"/>
  <c r="B113" i="17"/>
  <c r="A114" i="17"/>
  <c r="B114" i="17"/>
  <c r="A115" i="17"/>
  <c r="B115" i="17"/>
  <c r="A116" i="17"/>
  <c r="B116" i="17"/>
  <c r="A117" i="17"/>
  <c r="B117" i="17"/>
  <c r="A118" i="17"/>
  <c r="B118" i="17"/>
  <c r="A119" i="17"/>
  <c r="B119" i="17"/>
  <c r="A120" i="17"/>
  <c r="B120" i="17"/>
  <c r="A121" i="17"/>
  <c r="B121" i="17"/>
  <c r="A122" i="17"/>
  <c r="B122" i="17"/>
  <c r="A123" i="17"/>
  <c r="B123" i="17"/>
  <c r="A124" i="17"/>
  <c r="B124" i="17"/>
  <c r="A125" i="17"/>
  <c r="B125" i="17"/>
  <c r="A126" i="17"/>
  <c r="B126" i="17"/>
  <c r="A127" i="17"/>
  <c r="B127" i="17"/>
  <c r="A128" i="17"/>
  <c r="B128" i="17"/>
  <c r="A129" i="17"/>
  <c r="B129" i="17"/>
  <c r="A130" i="17"/>
  <c r="B130" i="17"/>
  <c r="A131" i="17"/>
  <c r="B131" i="17"/>
  <c r="A132" i="17"/>
  <c r="B132" i="17"/>
  <c r="A133" i="17"/>
  <c r="B133" i="17"/>
  <c r="A134" i="17"/>
  <c r="B134" i="17"/>
  <c r="A135" i="17"/>
  <c r="B135" i="17"/>
  <c r="A136" i="17"/>
  <c r="B136" i="17"/>
  <c r="A137" i="17"/>
  <c r="B137" i="17"/>
  <c r="A138" i="17"/>
  <c r="B138" i="17"/>
  <c r="A139" i="17"/>
  <c r="B139" i="17"/>
  <c r="A140" i="17"/>
  <c r="B140" i="17"/>
  <c r="A141" i="17"/>
  <c r="B141" i="17"/>
  <c r="A142" i="17"/>
  <c r="B142" i="17"/>
  <c r="A143" i="17"/>
  <c r="B143" i="17"/>
  <c r="A144" i="17"/>
  <c r="B144" i="17"/>
  <c r="A145" i="17"/>
  <c r="B145" i="17"/>
  <c r="A146" i="17"/>
  <c r="B146" i="17"/>
  <c r="A147" i="17"/>
  <c r="B147" i="17"/>
  <c r="A148" i="17"/>
  <c r="B148" i="17"/>
  <c r="A149" i="17"/>
  <c r="B149" i="17"/>
  <c r="A150" i="17"/>
  <c r="B150" i="17"/>
  <c r="A151" i="17"/>
  <c r="B151" i="17"/>
  <c r="A152" i="17"/>
  <c r="B152" i="17"/>
  <c r="A153" i="17"/>
  <c r="B153" i="17"/>
  <c r="A154" i="17"/>
  <c r="B154" i="17"/>
  <c r="A155" i="17"/>
  <c r="B155" i="17"/>
  <c r="A156" i="17"/>
  <c r="B156" i="17"/>
  <c r="A157" i="17"/>
  <c r="B157" i="17"/>
  <c r="A158" i="17"/>
  <c r="B158" i="17"/>
  <c r="A59" i="17"/>
  <c r="B59" i="17"/>
  <c r="A60" i="17"/>
  <c r="B60" i="17"/>
  <c r="A61" i="17"/>
  <c r="B61" i="17"/>
  <c r="A62" i="17"/>
  <c r="B62" i="17"/>
  <c r="A63" i="17"/>
  <c r="B63" i="17"/>
  <c r="A64" i="17"/>
  <c r="B64" i="17"/>
  <c r="A65" i="17"/>
  <c r="B65" i="17"/>
  <c r="A66" i="17"/>
  <c r="B66" i="17"/>
  <c r="A67" i="17"/>
  <c r="B67" i="17"/>
  <c r="A68" i="17"/>
  <c r="B68" i="17"/>
  <c r="A69" i="17"/>
  <c r="B69" i="17"/>
  <c r="A70" i="17"/>
  <c r="B70" i="17"/>
  <c r="A71" i="17"/>
  <c r="B71" i="17"/>
  <c r="A72" i="17"/>
  <c r="B72" i="17"/>
  <c r="A73" i="17"/>
  <c r="B73" i="17"/>
  <c r="A74" i="17"/>
  <c r="B74" i="17"/>
  <c r="A75" i="17"/>
  <c r="B75" i="17"/>
  <c r="A76" i="17"/>
  <c r="B76" i="17"/>
  <c r="A77" i="17"/>
  <c r="B77" i="17"/>
  <c r="A78" i="17"/>
  <c r="B78" i="17"/>
  <c r="A79" i="17"/>
  <c r="B79" i="17"/>
  <c r="A80" i="17"/>
  <c r="B80" i="17"/>
  <c r="A81" i="17"/>
  <c r="B81" i="17"/>
  <c r="A82" i="17"/>
  <c r="B82" i="17"/>
  <c r="A83" i="17"/>
  <c r="B83" i="17"/>
  <c r="A84" i="17"/>
  <c r="B84" i="17"/>
  <c r="A85" i="17"/>
  <c r="B85" i="17"/>
  <c r="A86" i="17"/>
  <c r="B86" i="17"/>
  <c r="A87" i="17"/>
  <c r="B87" i="17"/>
  <c r="A88" i="17"/>
  <c r="B88" i="17"/>
  <c r="A89" i="17"/>
  <c r="B89" i="17"/>
  <c r="A90" i="17"/>
  <c r="B90" i="17"/>
  <c r="A91" i="17"/>
  <c r="B91" i="17"/>
  <c r="A23" i="17"/>
  <c r="B23" i="17"/>
  <c r="A24" i="17"/>
  <c r="B24" i="17"/>
  <c r="A25" i="17"/>
  <c r="B25" i="17"/>
  <c r="A26" i="17"/>
  <c r="B26" i="17"/>
  <c r="A27" i="17"/>
  <c r="B27" i="17"/>
  <c r="A28" i="17"/>
  <c r="B28" i="17"/>
  <c r="A29" i="17"/>
  <c r="B29" i="17"/>
  <c r="A30" i="17"/>
  <c r="B30" i="17"/>
  <c r="A31" i="17"/>
  <c r="B31" i="17"/>
  <c r="A32" i="17"/>
  <c r="B32" i="17"/>
  <c r="A33" i="17"/>
  <c r="B33" i="17"/>
  <c r="A34" i="17"/>
  <c r="B34" i="17"/>
  <c r="A35" i="17"/>
  <c r="B35" i="17"/>
  <c r="A36" i="17"/>
  <c r="B36" i="17"/>
  <c r="A37" i="17"/>
  <c r="B37" i="17"/>
  <c r="A38" i="17"/>
  <c r="B38" i="17"/>
  <c r="A39" i="17"/>
  <c r="B39" i="17"/>
  <c r="A40" i="17"/>
  <c r="B40" i="17"/>
  <c r="A41" i="17"/>
  <c r="B41" i="17"/>
  <c r="A42" i="17"/>
  <c r="B42" i="17"/>
  <c r="A43" i="17"/>
  <c r="B43" i="17"/>
  <c r="A44" i="17"/>
  <c r="B44" i="17"/>
  <c r="A45" i="17"/>
  <c r="B45" i="17"/>
  <c r="A46" i="17"/>
  <c r="B46" i="17"/>
  <c r="A47" i="17"/>
  <c r="B47" i="17"/>
  <c r="A48" i="17"/>
  <c r="B48" i="17"/>
  <c r="A49" i="17"/>
  <c r="B49" i="17"/>
  <c r="A50" i="17"/>
  <c r="B50" i="17"/>
  <c r="A51" i="17"/>
  <c r="B51" i="17"/>
  <c r="A52" i="17"/>
  <c r="B52" i="17"/>
  <c r="A53" i="17"/>
  <c r="B53" i="17"/>
  <c r="A54" i="17"/>
  <c r="B54" i="17"/>
  <c r="A6" i="17"/>
  <c r="B6" i="17"/>
  <c r="A7" i="17"/>
  <c r="B7" i="17"/>
  <c r="A8" i="17"/>
  <c r="B8" i="17"/>
  <c r="A9" i="17"/>
  <c r="B9" i="17"/>
  <c r="A10" i="17"/>
  <c r="B10" i="17"/>
  <c r="A11" i="17"/>
  <c r="B11" i="17"/>
  <c r="A12" i="17"/>
  <c r="B12" i="17"/>
  <c r="A13" i="17"/>
  <c r="B13" i="17"/>
  <c r="A14" i="17"/>
  <c r="B14" i="17"/>
  <c r="A15" i="17"/>
  <c r="B15" i="17"/>
  <c r="A16" i="17"/>
  <c r="B16" i="17"/>
  <c r="A17" i="17"/>
  <c r="B17" i="17"/>
  <c r="M11" i="18" l="1"/>
  <c r="L11" i="18"/>
  <c r="K11" i="18"/>
  <c r="J11" i="18"/>
  <c r="I11" i="18"/>
  <c r="H11" i="18"/>
  <c r="G11" i="18"/>
  <c r="F11" i="18"/>
  <c r="E11" i="18"/>
  <c r="D11" i="18"/>
  <c r="C11" i="18"/>
  <c r="B11" i="18"/>
  <c r="M4" i="18"/>
  <c r="L4" i="18"/>
  <c r="K4" i="18"/>
  <c r="J4" i="18"/>
  <c r="I4" i="18"/>
  <c r="H4" i="18"/>
  <c r="G4" i="18"/>
  <c r="F4" i="18"/>
  <c r="E4" i="18"/>
  <c r="D4" i="18"/>
  <c r="C4" i="18"/>
  <c r="B4" i="18"/>
  <c r="B6" i="6" l="1" a="1"/>
  <c r="B6" i="6" s="1"/>
  <c r="L22" i="2"/>
  <c r="M22" i="2" s="1"/>
  <c r="L37" i="3" l="1"/>
  <c r="M37" i="3" s="1"/>
  <c r="G14" i="1" l="1"/>
  <c r="J5" i="1" l="1"/>
  <c r="M5" i="1" l="1"/>
  <c r="H5" i="1" s="1"/>
  <c r="A58" i="17" l="1"/>
  <c r="B58" i="17"/>
  <c r="A296" i="17"/>
  <c r="B296" i="17"/>
  <c r="A297" i="17"/>
  <c r="B297" i="17"/>
  <c r="A298" i="17"/>
  <c r="B298" i="17"/>
  <c r="B283" i="17"/>
  <c r="A283" i="17"/>
  <c r="A280" i="17"/>
  <c r="A279" i="17"/>
  <c r="B279" i="17"/>
  <c r="B244" i="17"/>
  <c r="A244" i="17"/>
  <c r="A241" i="17"/>
  <c r="A240" i="17"/>
  <c r="B240" i="17"/>
  <c r="B173" i="17"/>
  <c r="A173" i="17"/>
  <c r="A170" i="17"/>
  <c r="A159" i="17"/>
  <c r="B159" i="17"/>
  <c r="A160" i="17"/>
  <c r="B160" i="17"/>
  <c r="B96" i="17"/>
  <c r="A96" i="17"/>
  <c r="A93" i="17"/>
  <c r="A92" i="17"/>
  <c r="B92" i="17"/>
  <c r="A55" i="17"/>
  <c r="B22" i="17"/>
  <c r="A22" i="17"/>
  <c r="A19" i="17"/>
  <c r="A1" i="17"/>
  <c r="B18" i="17"/>
  <c r="B5" i="17"/>
  <c r="A18" i="17"/>
  <c r="A5" i="17"/>
  <c r="H2" i="2" l="1"/>
  <c r="J6" i="1" l="1"/>
  <c r="J7" i="1"/>
  <c r="J8" i="1"/>
  <c r="J9" i="1"/>
  <c r="J10" i="1"/>
  <c r="J11" i="1"/>
  <c r="J12" i="1"/>
  <c r="J13" i="1"/>
  <c r="J14" i="1"/>
  <c r="J15" i="1"/>
  <c r="H15" i="1" s="1"/>
  <c r="J16" i="1"/>
  <c r="H16" i="1" s="1"/>
  <c r="J17" i="1"/>
  <c r="H17" i="1" s="1"/>
  <c r="J18" i="1"/>
  <c r="H18" i="1" s="1"/>
  <c r="J19" i="1"/>
  <c r="H19" i="1" s="1"/>
  <c r="J20" i="1"/>
  <c r="H20" i="1" s="1"/>
  <c r="J21" i="1"/>
  <c r="H21" i="1" s="1"/>
  <c r="G16" i="6" l="1"/>
  <c r="E16" i="6"/>
  <c r="E14" i="6" l="1"/>
  <c r="G14" i="6"/>
  <c r="E18" i="6" l="1"/>
  <c r="L51" i="2"/>
  <c r="M51" i="2" s="1"/>
  <c r="J51" i="2"/>
  <c r="G51" i="2"/>
  <c r="H51" i="2" s="1"/>
  <c r="L50" i="2"/>
  <c r="J50" i="2"/>
  <c r="G50" i="2"/>
  <c r="H50" i="2" s="1"/>
  <c r="L49" i="2"/>
  <c r="J49" i="2"/>
  <c r="G49" i="2"/>
  <c r="H49" i="2" s="1"/>
  <c r="L48" i="2"/>
  <c r="M48" i="2" s="1"/>
  <c r="J48" i="2"/>
  <c r="G48" i="2"/>
  <c r="H48" i="2" s="1"/>
  <c r="L47" i="2"/>
  <c r="M47" i="2" s="1"/>
  <c r="J47" i="2"/>
  <c r="G47" i="2"/>
  <c r="H47" i="2" s="1"/>
  <c r="L46" i="2"/>
  <c r="J46" i="2"/>
  <c r="G46" i="2"/>
  <c r="H46" i="2" s="1"/>
  <c r="L45" i="2"/>
  <c r="J45" i="2"/>
  <c r="G45" i="2"/>
  <c r="H45" i="2" s="1"/>
  <c r="L44" i="2"/>
  <c r="M44" i="2" s="1"/>
  <c r="J44" i="2"/>
  <c r="G44" i="2"/>
  <c r="H44" i="2" s="1"/>
  <c r="L43" i="2"/>
  <c r="M43" i="2" s="1"/>
  <c r="J43" i="2"/>
  <c r="G43" i="2"/>
  <c r="H43" i="2" s="1"/>
  <c r="L42" i="2"/>
  <c r="J42" i="2"/>
  <c r="G42" i="2"/>
  <c r="H42" i="2" s="1"/>
  <c r="L41" i="2"/>
  <c r="M41" i="2" s="1"/>
  <c r="L40" i="2"/>
  <c r="M40" i="2" s="1"/>
  <c r="L39" i="2"/>
  <c r="M39" i="2" s="1"/>
  <c r="L38" i="2"/>
  <c r="M38" i="2" s="1"/>
  <c r="L37" i="2"/>
  <c r="M37" i="2" s="1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M6" i="2" s="1"/>
  <c r="M42" i="2" l="1"/>
  <c r="M46" i="2"/>
  <c r="M50" i="2"/>
  <c r="M45" i="2"/>
  <c r="M49" i="2"/>
  <c r="M33" i="2"/>
  <c r="M32" i="2"/>
  <c r="M24" i="2"/>
  <c r="M23" i="2"/>
  <c r="M20" i="2"/>
  <c r="M14" i="2"/>
  <c r="J2" i="2"/>
  <c r="C16" i="6" s="1"/>
  <c r="M12" i="2"/>
  <c r="M31" i="2"/>
  <c r="M36" i="2"/>
  <c r="M25" i="2"/>
  <c r="M30" i="2"/>
  <c r="M35" i="2"/>
  <c r="M5" i="2"/>
  <c r="M10" i="2"/>
  <c r="M13" i="2"/>
  <c r="M18" i="2"/>
  <c r="M21" i="2"/>
  <c r="M7" i="2"/>
  <c r="M15" i="2"/>
  <c r="M8" i="2"/>
  <c r="M11" i="2"/>
  <c r="M16" i="2"/>
  <c r="M19" i="2"/>
  <c r="M28" i="2"/>
  <c r="M29" i="2"/>
  <c r="M9" i="2"/>
  <c r="M17" i="2"/>
  <c r="M26" i="2"/>
  <c r="M27" i="2"/>
  <c r="M34" i="2"/>
  <c r="M1" i="2" l="1"/>
  <c r="C14" i="6" s="1"/>
  <c r="H3" i="2"/>
  <c r="K2" i="2"/>
  <c r="C18" i="6" l="1"/>
  <c r="I2" i="2"/>
  <c r="G39" i="3" l="1"/>
  <c r="H39" i="3" s="1"/>
  <c r="G40" i="3"/>
  <c r="H40" i="3" s="1"/>
  <c r="G41" i="3"/>
  <c r="H41" i="3" s="1"/>
  <c r="G42" i="3"/>
  <c r="H42" i="3" s="1"/>
  <c r="G43" i="3"/>
  <c r="H43" i="3" s="1"/>
  <c r="L50" i="3"/>
  <c r="J50" i="3"/>
  <c r="G50" i="3"/>
  <c r="H50" i="3" s="1"/>
  <c r="L49" i="3"/>
  <c r="J49" i="3"/>
  <c r="G49" i="3"/>
  <c r="H49" i="3" s="1"/>
  <c r="L48" i="3"/>
  <c r="J48" i="3"/>
  <c r="G48" i="3"/>
  <c r="H48" i="3" s="1"/>
  <c r="L47" i="3"/>
  <c r="J47" i="3"/>
  <c r="G47" i="3"/>
  <c r="H47" i="3" s="1"/>
  <c r="L46" i="3"/>
  <c r="J46" i="3"/>
  <c r="G46" i="3"/>
  <c r="H46" i="3" s="1"/>
  <c r="L45" i="3"/>
  <c r="M45" i="3" s="1"/>
  <c r="J45" i="3"/>
  <c r="G45" i="3"/>
  <c r="H45" i="3" s="1"/>
  <c r="L44" i="3"/>
  <c r="J44" i="3"/>
  <c r="G44" i="3"/>
  <c r="H44" i="3" s="1"/>
  <c r="L43" i="3"/>
  <c r="J43" i="3"/>
  <c r="M43" i="3"/>
  <c r="L42" i="3"/>
  <c r="J42" i="3"/>
  <c r="L41" i="3"/>
  <c r="J41" i="3"/>
  <c r="L40" i="3"/>
  <c r="J40" i="3"/>
  <c r="L39" i="3"/>
  <c r="J39" i="3"/>
  <c r="L38" i="3"/>
  <c r="M38" i="3" s="1"/>
  <c r="L36" i="3"/>
  <c r="L35" i="3"/>
  <c r="L34" i="3"/>
  <c r="L33" i="3"/>
  <c r="L32" i="3"/>
  <c r="L31" i="3"/>
  <c r="L30" i="3"/>
  <c r="L29" i="3"/>
  <c r="L28" i="3"/>
  <c r="M28" i="3" s="1"/>
  <c r="L27" i="3"/>
  <c r="L26" i="3"/>
  <c r="L25" i="3"/>
  <c r="L24" i="3"/>
  <c r="M24" i="3" s="1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M48" i="3" l="1"/>
  <c r="M42" i="3"/>
  <c r="M35" i="3"/>
  <c r="M32" i="3"/>
  <c r="M22" i="3"/>
  <c r="M20" i="3"/>
  <c r="M16" i="3"/>
  <c r="M12" i="3"/>
  <c r="M11" i="3"/>
  <c r="M8" i="3"/>
  <c r="M7" i="3"/>
  <c r="M5" i="3"/>
  <c r="M14" i="3"/>
  <c r="M36" i="3"/>
  <c r="M21" i="3"/>
  <c r="M27" i="3"/>
  <c r="M29" i="3"/>
  <c r="M50" i="3"/>
  <c r="M19" i="3"/>
  <c r="M30" i="3"/>
  <c r="B16" i="6"/>
  <c r="M6" i="3"/>
  <c r="M10" i="3"/>
  <c r="M13" i="3"/>
  <c r="M18" i="3"/>
  <c r="M26" i="3"/>
  <c r="M34" i="3"/>
  <c r="M40" i="3"/>
  <c r="M47" i="3"/>
  <c r="M15" i="3"/>
  <c r="M23" i="3"/>
  <c r="M31" i="3"/>
  <c r="M41" i="3"/>
  <c r="M44" i="3"/>
  <c r="M49" i="3"/>
  <c r="M9" i="3"/>
  <c r="M17" i="3"/>
  <c r="M25" i="3"/>
  <c r="M33" i="3"/>
  <c r="M39" i="3"/>
  <c r="M46" i="3"/>
  <c r="G13" i="1"/>
  <c r="G12" i="1"/>
  <c r="G11" i="1"/>
  <c r="G10" i="1"/>
  <c r="G9" i="1"/>
  <c r="G8" i="1"/>
  <c r="G7" i="1"/>
  <c r="G6" i="1"/>
  <c r="G5" i="1"/>
  <c r="M1" i="3" l="1"/>
  <c r="H3" i="3"/>
  <c r="M21" i="1"/>
  <c r="N21" i="1" s="1"/>
  <c r="K21" i="1"/>
  <c r="M20" i="1"/>
  <c r="K20" i="1"/>
  <c r="M19" i="1"/>
  <c r="N19" i="1" s="1"/>
  <c r="K19" i="1"/>
  <c r="M18" i="1"/>
  <c r="K18" i="1"/>
  <c r="M17" i="1"/>
  <c r="N17" i="1" s="1"/>
  <c r="K17" i="1"/>
  <c r="M16" i="1"/>
  <c r="N16" i="1" s="1"/>
  <c r="K16" i="1"/>
  <c r="M15" i="1"/>
  <c r="N15" i="1" s="1"/>
  <c r="K15" i="1"/>
  <c r="M14" i="1"/>
  <c r="H14" i="1" s="1"/>
  <c r="K14" i="1"/>
  <c r="M13" i="1"/>
  <c r="H13" i="1" s="1"/>
  <c r="K13" i="1"/>
  <c r="M12" i="1"/>
  <c r="K12" i="1"/>
  <c r="M11" i="1"/>
  <c r="K11" i="1"/>
  <c r="M10" i="1"/>
  <c r="K10" i="1"/>
  <c r="M9" i="1"/>
  <c r="K9" i="1"/>
  <c r="M8" i="1"/>
  <c r="K8" i="1"/>
  <c r="M7" i="1"/>
  <c r="K7" i="1"/>
  <c r="M6" i="1"/>
  <c r="H6" i="1" s="1"/>
  <c r="K6" i="1"/>
  <c r="K5" i="1"/>
  <c r="H7" i="1" l="1"/>
  <c r="N7" i="1"/>
  <c r="N12" i="1"/>
  <c r="H12" i="1"/>
  <c r="N11" i="1"/>
  <c r="H11" i="1"/>
  <c r="N10" i="1"/>
  <c r="H10" i="1"/>
  <c r="N9" i="1"/>
  <c r="H9" i="1"/>
  <c r="N8" i="1"/>
  <c r="H8" i="1"/>
  <c r="N13" i="1"/>
  <c r="N14" i="1"/>
  <c r="N6" i="1"/>
  <c r="N5" i="1"/>
  <c r="I14" i="6"/>
  <c r="B14" i="6"/>
  <c r="K2" i="1"/>
  <c r="A16" i="6" s="1"/>
  <c r="N18" i="1"/>
  <c r="N20" i="1"/>
  <c r="N1" i="1" l="1"/>
  <c r="A14" i="6" s="1"/>
  <c r="F16" i="6" l="1"/>
  <c r="F14" i="6" l="1"/>
  <c r="F18" i="6" l="1"/>
  <c r="O3" i="5" l="1"/>
  <c r="P3" i="5"/>
  <c r="Q3" i="5"/>
  <c r="R3" i="5"/>
  <c r="O13" i="5"/>
  <c r="P13" i="5"/>
  <c r="Q13" i="5"/>
  <c r="R13" i="5"/>
  <c r="N13" i="5" l="1"/>
  <c r="M13" i="5"/>
  <c r="L13" i="5"/>
  <c r="K13" i="5"/>
  <c r="J13" i="5"/>
  <c r="I13" i="5"/>
  <c r="H13" i="5"/>
  <c r="G13" i="5"/>
  <c r="F13" i="5"/>
  <c r="E13" i="5"/>
  <c r="D13" i="5"/>
  <c r="C13" i="5"/>
  <c r="B13" i="5"/>
  <c r="N3" i="5"/>
  <c r="M3" i="5"/>
  <c r="L3" i="5"/>
  <c r="K3" i="5"/>
  <c r="J3" i="5"/>
  <c r="I3" i="5"/>
  <c r="H3" i="5"/>
  <c r="G3" i="5"/>
  <c r="F3" i="5"/>
  <c r="E3" i="5"/>
  <c r="D3" i="5"/>
  <c r="C3" i="5"/>
  <c r="B3" i="5"/>
  <c r="C6" i="6" l="1" a="1"/>
  <c r="C6" i="6" s="1"/>
  <c r="D16" i="6"/>
  <c r="D14" i="6" l="1"/>
  <c r="I16" i="6"/>
  <c r="D18" i="6" l="1"/>
  <c r="H3" i="1"/>
  <c r="L2" i="1"/>
  <c r="J2" i="1" s="1"/>
  <c r="A18" i="6" s="1"/>
  <c r="I2" i="1" l="1"/>
</calcChain>
</file>

<file path=xl/sharedStrings.xml><?xml version="1.0" encoding="utf-8"?>
<sst xmlns="http://schemas.openxmlformats.org/spreadsheetml/2006/main" count="149" uniqueCount="81">
  <si>
    <t>Référence produit</t>
  </si>
  <si>
    <t>Fournisseur</t>
  </si>
  <si>
    <t>Libellé produit</t>
  </si>
  <si>
    <t>Unité de comptage</t>
  </si>
  <si>
    <t>Prix unitaire HT</t>
  </si>
  <si>
    <t>Quantité inventoriée  en service</t>
  </si>
  <si>
    <t>Valorisation Stock</t>
  </si>
  <si>
    <t>GEL LAVANT corps et cheveux</t>
  </si>
  <si>
    <t>unité</t>
  </si>
  <si>
    <t xml:space="preserve">GOBELET premium neutre 20 cl </t>
  </si>
  <si>
    <t>BONBONS TROLLI</t>
  </si>
  <si>
    <t>CHEVALET BIENVENUE</t>
  </si>
  <si>
    <t>CRAVATE SALLE DE BAIN PLANT FOR THE PLANET</t>
  </si>
  <si>
    <t xml:space="preserve">CRAVATE PORTE </t>
  </si>
  <si>
    <t>ROOM DIRECTORY</t>
  </si>
  <si>
    <t>paquet de 6</t>
  </si>
  <si>
    <t>boite</t>
  </si>
  <si>
    <t>Réception</t>
  </si>
  <si>
    <t>TOTAL</t>
  </si>
  <si>
    <t>Total stock</t>
  </si>
  <si>
    <t>Stock total</t>
  </si>
  <si>
    <t>TGT prestations</t>
  </si>
  <si>
    <t>TGT</t>
  </si>
  <si>
    <t>PARAGON</t>
  </si>
  <si>
    <t>SOPEDI</t>
  </si>
  <si>
    <t>PIERRE LE GOFF</t>
  </si>
  <si>
    <t>PAPIER TOILETTE TECHLINE BLANC</t>
  </si>
  <si>
    <t>SACHET PERIODIQUE</t>
  </si>
  <si>
    <t>En-cas</t>
  </si>
  <si>
    <t>BAR</t>
  </si>
  <si>
    <t xml:space="preserve">2 - Mise à jour des tableau Récap' inventaire : </t>
  </si>
  <si>
    <t>PDJ</t>
  </si>
  <si>
    <t>EN-CAS</t>
  </si>
  <si>
    <t>CHAMBRE</t>
  </si>
  <si>
    <t>RECEPTION</t>
  </si>
  <si>
    <t>PEH</t>
  </si>
  <si>
    <t>SALLE</t>
  </si>
  <si>
    <t>Catalogue</t>
  </si>
  <si>
    <t xml:space="preserve">Synthèse valorisation inventaire : </t>
  </si>
  <si>
    <t xml:space="preserve"> </t>
  </si>
  <si>
    <t>Écart M-1</t>
  </si>
  <si>
    <t>Mois inventaire :</t>
  </si>
  <si>
    <t>BOUTEILLE VOLVIC (50CL)</t>
  </si>
  <si>
    <t>sac</t>
  </si>
  <si>
    <t xml:space="preserve">Total écart Unités et Euros M-1 </t>
  </si>
  <si>
    <t>Synthèse stock  2019 - mensuels</t>
  </si>
  <si>
    <t>ÉCART CONSO</t>
  </si>
  <si>
    <t>CONSO TOTALE</t>
  </si>
  <si>
    <t xml:space="preserve">Famille de produit </t>
  </si>
  <si>
    <t>Quantité totale en stock final</t>
  </si>
  <si>
    <t>Consommation</t>
  </si>
  <si>
    <t>Achat du mois</t>
  </si>
  <si>
    <t xml:space="preserve">Prix achat </t>
  </si>
  <si>
    <t>Stock initial</t>
  </si>
  <si>
    <t xml:space="preserve">  Livraison</t>
  </si>
  <si>
    <t>Stock Chambre</t>
  </si>
  <si>
    <t xml:space="preserve">PAH </t>
  </si>
  <si>
    <t>PAH (Chambre)</t>
  </si>
  <si>
    <t>PAR (restauration)</t>
  </si>
  <si>
    <t>Stock Réception</t>
  </si>
  <si>
    <t>Stock PEH</t>
  </si>
  <si>
    <t>Nombre de # vendu</t>
  </si>
  <si>
    <t>Coût par chambre</t>
  </si>
  <si>
    <t xml:space="preserve">Ratio </t>
  </si>
  <si>
    <t>CA HEBE HT</t>
  </si>
  <si>
    <t>CA HT HEBE</t>
  </si>
  <si>
    <t xml:space="preserve">Prix moyen # TTC </t>
  </si>
  <si>
    <t>PM chambre TTC</t>
  </si>
  <si>
    <t>RATIO</t>
  </si>
  <si>
    <t>Rest.séminaire</t>
  </si>
  <si>
    <t>Rest.Séminaire</t>
  </si>
  <si>
    <t>8030983636998</t>
  </si>
  <si>
    <t>3700008730295</t>
  </si>
  <si>
    <t>3057640117008</t>
  </si>
  <si>
    <t>4000512363378</t>
  </si>
  <si>
    <t>7040220152917</t>
  </si>
  <si>
    <t>7040220152927</t>
  </si>
  <si>
    <t>7040220152937</t>
  </si>
  <si>
    <t>7040220152943</t>
  </si>
  <si>
    <t>8033433771515</t>
  </si>
  <si>
    <t>3700008515762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</si>
</sst>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6" formatCode="#,##0.000\ &quot;€&quot;"/>
    <numFmt numFmtId="167" formatCode="[$-40C]mmmm\-yy;@"/>
    <numFmt numFmtId="168" formatCode="#,##0.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Lucida Sans"/>
      <family val="2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20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B7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144">
    <xf numFmtId="0" fontId="0" fillId="0" borderId="0" xfId="0"/>
    <xf numFmtId="0" fontId="0" fillId="0" borderId="0" xfId="0" applyFill="1"/>
    <xf numFmtId="0" fontId="7" fillId="0" borderId="0" xfId="0" applyFont="1"/>
    <xf numFmtId="0" fontId="8" fillId="2" borderId="1" xfId="0" applyFont="1" applyFill="1" applyBorder="1" applyAlignment="1">
      <alignment horizontal="center"/>
    </xf>
    <xf numFmtId="17" fontId="8" fillId="2" borderId="4" xfId="0" applyNumberFormat="1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44" fontId="8" fillId="3" borderId="1" xfId="1" applyFont="1" applyFill="1" applyBorder="1" applyAlignment="1">
      <alignment vertical="center"/>
    </xf>
    <xf numFmtId="7" fontId="7" fillId="0" borderId="1" xfId="0" applyNumberFormat="1" applyFont="1" applyBorder="1" applyAlignment="1">
      <alignment vertical="center"/>
    </xf>
    <xf numFmtId="4" fontId="2" fillId="0" borderId="1" xfId="0" applyNumberFormat="1" applyFont="1" applyFill="1" applyBorder="1" applyAlignment="1" applyProtection="1">
      <alignment horizontal="right"/>
    </xf>
    <xf numFmtId="0" fontId="5" fillId="6" borderId="7" xfId="0" applyFont="1" applyFill="1" applyBorder="1"/>
    <xf numFmtId="0" fontId="0" fillId="6" borderId="8" xfId="0" applyFill="1" applyBorder="1"/>
    <xf numFmtId="0" fontId="0" fillId="6" borderId="9" xfId="0" applyFill="1" applyBorder="1"/>
    <xf numFmtId="0" fontId="5" fillId="6" borderId="5" xfId="0" applyFont="1" applyFill="1" applyBorder="1"/>
    <xf numFmtId="0" fontId="0" fillId="6" borderId="0" xfId="0" applyFill="1" applyBorder="1"/>
    <xf numFmtId="0" fontId="0" fillId="6" borderId="6" xfId="0" applyFill="1" applyBorder="1"/>
    <xf numFmtId="0" fontId="0" fillId="6" borderId="5" xfId="0" applyFill="1" applyBorder="1"/>
    <xf numFmtId="0" fontId="1" fillId="6" borderId="1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44" fontId="0" fillId="6" borderId="12" xfId="1" applyFont="1" applyFill="1" applyBorder="1" applyAlignment="1">
      <alignment horizontal="center" vertical="center"/>
    </xf>
    <xf numFmtId="44" fontId="0" fillId="6" borderId="1" xfId="1" applyFont="1" applyFill="1" applyBorder="1" applyAlignment="1">
      <alignment horizontal="center" vertical="center"/>
    </xf>
    <xf numFmtId="0" fontId="0" fillId="6" borderId="0" xfId="0" applyFill="1"/>
    <xf numFmtId="43" fontId="0" fillId="6" borderId="12" xfId="3" applyNumberFormat="1" applyFont="1" applyFill="1" applyBorder="1" applyAlignment="1">
      <alignment horizontal="center" vertical="center"/>
    </xf>
    <xf numFmtId="43" fontId="0" fillId="6" borderId="1" xfId="3" applyNumberFormat="1" applyFont="1" applyFill="1" applyBorder="1" applyAlignment="1">
      <alignment horizontal="center" vertical="center"/>
    </xf>
    <xf numFmtId="0" fontId="0" fillId="0" borderId="0" xfId="0" applyFont="1" applyFill="1"/>
    <xf numFmtId="9" fontId="0" fillId="0" borderId="0" xfId="2" applyFont="1" applyFill="1"/>
    <xf numFmtId="3" fontId="15" fillId="8" borderId="15" xfId="0" applyNumberFormat="1" applyFont="1" applyFill="1" applyBorder="1" applyAlignment="1" applyProtection="1">
      <alignment horizontal="center" vertical="center" wrapText="1"/>
      <protection locked="0"/>
    </xf>
    <xf numFmtId="164" fontId="3" fillId="8" borderId="11" xfId="0" applyNumberFormat="1" applyFont="1" applyFill="1" applyBorder="1" applyProtection="1"/>
    <xf numFmtId="4" fontId="2" fillId="0" borderId="0" xfId="0" applyNumberFormat="1" applyFont="1" applyFill="1" applyBorder="1" applyAlignment="1" applyProtection="1">
      <alignment horizontal="right"/>
    </xf>
    <xf numFmtId="4" fontId="2" fillId="8" borderId="1" xfId="0" applyNumberFormat="1" applyFont="1" applyFill="1" applyBorder="1" applyAlignment="1" applyProtection="1">
      <alignment horizontal="center" vertical="center"/>
    </xf>
    <xf numFmtId="164" fontId="3" fillId="9" borderId="0" xfId="0" applyNumberFormat="1" applyFont="1" applyFill="1" applyBorder="1" applyProtection="1"/>
    <xf numFmtId="164" fontId="3" fillId="0" borderId="0" xfId="0" applyNumberFormat="1" applyFont="1" applyFill="1" applyBorder="1" applyProtection="1"/>
    <xf numFmtId="4" fontId="2" fillId="10" borderId="2" xfId="0" applyNumberFormat="1" applyFont="1" applyFill="1" applyBorder="1" applyAlignment="1" applyProtection="1">
      <alignment horizontal="right"/>
      <protection locked="0"/>
    </xf>
    <xf numFmtId="44" fontId="2" fillId="7" borderId="1" xfId="1" applyFont="1" applyFill="1" applyBorder="1" applyAlignment="1" applyProtection="1">
      <alignment vertical="center"/>
    </xf>
    <xf numFmtId="164" fontId="0" fillId="0" borderId="16" xfId="0" applyNumberFormat="1" applyFill="1" applyBorder="1"/>
    <xf numFmtId="3" fontId="12" fillId="0" borderId="16" xfId="0" applyNumberFormat="1" applyFont="1" applyFill="1" applyBorder="1" applyAlignment="1" applyProtection="1">
      <alignment vertical="center"/>
      <protection locked="0"/>
    </xf>
    <xf numFmtId="3" fontId="12" fillId="0" borderId="16" xfId="0" applyNumberFormat="1" applyFont="1" applyFill="1" applyBorder="1" applyAlignment="1" applyProtection="1">
      <alignment horizontal="center" vertical="center"/>
      <protection locked="0"/>
    </xf>
    <xf numFmtId="3" fontId="12" fillId="0" borderId="0" xfId="0" applyNumberFormat="1" applyFont="1" applyFill="1" applyBorder="1" applyAlignment="1" applyProtection="1">
      <alignment horizontal="center" vertical="center"/>
      <protection locked="0"/>
    </xf>
    <xf numFmtId="3" fontId="2" fillId="8" borderId="17" xfId="0" applyNumberFormat="1" applyFont="1" applyFill="1" applyBorder="1" applyAlignment="1" applyProtection="1">
      <alignment vertical="center" wrapText="1"/>
    </xf>
    <xf numFmtId="4" fontId="2" fillId="8" borderId="21" xfId="0" applyNumberFormat="1" applyFont="1" applyFill="1" applyBorder="1" applyAlignment="1" applyProtection="1">
      <alignment horizontal="center" vertical="center"/>
    </xf>
    <xf numFmtId="4" fontId="2" fillId="0" borderId="21" xfId="0" applyNumberFormat="1" applyFont="1" applyFill="1" applyBorder="1" applyAlignment="1" applyProtection="1">
      <alignment horizontal="right"/>
    </xf>
    <xf numFmtId="3" fontId="2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Protection="1"/>
    <xf numFmtId="0" fontId="1" fillId="0" borderId="0" xfId="0" applyFont="1" applyFill="1" applyBorder="1" applyProtection="1"/>
    <xf numFmtId="3" fontId="2" fillId="0" borderId="0" xfId="0" applyNumberFormat="1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Protection="1"/>
    <xf numFmtId="0" fontId="1" fillId="0" borderId="3" xfId="0" quotePrefix="1" applyFont="1" applyFill="1" applyBorder="1" applyAlignment="1" applyProtection="1">
      <alignment horizontal="center" vertical="center" wrapText="1"/>
    </xf>
    <xf numFmtId="4" fontId="2" fillId="0" borderId="3" xfId="0" applyNumberFormat="1" applyFont="1" applyFill="1" applyBorder="1" applyAlignment="1" applyProtection="1">
      <alignment horizontal="right"/>
    </xf>
    <xf numFmtId="0" fontId="1" fillId="10" borderId="22" xfId="0" applyFont="1" applyFill="1" applyBorder="1" applyAlignment="1" applyProtection="1">
      <alignment horizontal="center" vertical="center" wrapText="1"/>
      <protection locked="0"/>
    </xf>
    <xf numFmtId="4" fontId="2" fillId="10" borderId="23" xfId="0" applyNumberFormat="1" applyFont="1" applyFill="1" applyBorder="1" applyAlignment="1" applyProtection="1">
      <alignment horizontal="right"/>
      <protection locked="0"/>
    </xf>
    <xf numFmtId="3" fontId="2" fillId="7" borderId="21" xfId="0" applyNumberFormat="1" applyFont="1" applyFill="1" applyBorder="1" applyAlignment="1" applyProtection="1">
      <alignment vertical="center"/>
    </xf>
    <xf numFmtId="4" fontId="2" fillId="8" borderId="10" xfId="0" quotePrefix="1" applyNumberFormat="1" applyFont="1" applyFill="1" applyBorder="1" applyAlignment="1" applyProtection="1">
      <alignment horizontal="right" vertical="center"/>
    </xf>
    <xf numFmtId="44" fontId="3" fillId="8" borderId="11" xfId="1" applyFont="1" applyFill="1" applyBorder="1" applyAlignment="1" applyProtection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Protection="1">
      <protection locked="0"/>
    </xf>
    <xf numFmtId="3" fontId="2" fillId="8" borderId="1" xfId="0" applyNumberFormat="1" applyFont="1" applyFill="1" applyBorder="1" applyAlignment="1" applyProtection="1">
      <alignment vertical="center" wrapText="1"/>
    </xf>
    <xf numFmtId="44" fontId="11" fillId="0" borderId="1" xfId="1" applyFont="1" applyFill="1" applyBorder="1" applyAlignment="1">
      <alignment vertical="center"/>
    </xf>
    <xf numFmtId="44" fontId="11" fillId="0" borderId="3" xfId="1" applyFont="1" applyFill="1" applyBorder="1" applyAlignment="1">
      <alignment vertical="center"/>
    </xf>
    <xf numFmtId="44" fontId="11" fillId="5" borderId="1" xfId="1" applyFont="1" applyFill="1" applyBorder="1" applyAlignment="1">
      <alignment vertical="center"/>
    </xf>
    <xf numFmtId="44" fontId="11" fillId="5" borderId="3" xfId="1" applyFont="1" applyFill="1" applyBorder="1" applyAlignment="1">
      <alignment vertical="center"/>
    </xf>
    <xf numFmtId="44" fontId="11" fillId="0" borderId="1" xfId="1" applyFont="1" applyBorder="1" applyAlignment="1">
      <alignment vertical="center"/>
    </xf>
    <xf numFmtId="44" fontId="11" fillId="4" borderId="3" xfId="1" applyFont="1" applyFill="1" applyBorder="1" applyAlignment="1">
      <alignment vertical="center"/>
    </xf>
    <xf numFmtId="44" fontId="11" fillId="4" borderId="1" xfId="1" applyFont="1" applyFill="1" applyBorder="1" applyAlignment="1">
      <alignment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21" xfId="0" applyFill="1" applyBorder="1" applyAlignment="1" applyProtection="1">
      <alignment horizontal="center" vertical="center"/>
      <protection locked="0"/>
    </xf>
    <xf numFmtId="0" fontId="0" fillId="0" borderId="3" xfId="0" applyFill="1" applyBorder="1" applyProtection="1">
      <protection locked="0"/>
    </xf>
    <xf numFmtId="43" fontId="0" fillId="0" borderId="21" xfId="3" applyFont="1" applyFill="1" applyBorder="1" applyAlignment="1" applyProtection="1">
      <alignment horizontal="center" vertical="center"/>
      <protection locked="0"/>
    </xf>
    <xf numFmtId="0" fontId="1" fillId="0" borderId="1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21" xfId="0" applyFont="1" applyFill="1" applyBorder="1" applyAlignment="1" applyProtection="1">
      <alignment horizontal="center" vertical="center" wrapText="1"/>
    </xf>
    <xf numFmtId="3" fontId="2" fillId="0" borderId="13" xfId="0" applyNumberFormat="1" applyFont="1" applyFill="1" applyBorder="1" applyAlignment="1" applyProtection="1">
      <alignment horizontal="left"/>
    </xf>
    <xf numFmtId="3" fontId="2" fillId="0" borderId="1" xfId="0" applyNumberFormat="1" applyFont="1" applyFill="1" applyBorder="1" applyAlignment="1" applyProtection="1">
      <alignment horizontal="left"/>
    </xf>
    <xf numFmtId="0" fontId="2" fillId="0" borderId="1" xfId="0" applyFont="1" applyFill="1" applyBorder="1" applyAlignment="1" applyProtection="1">
      <alignment horizontal="left"/>
    </xf>
    <xf numFmtId="3" fontId="2" fillId="0" borderId="1" xfId="0" applyNumberFormat="1" applyFont="1" applyFill="1" applyBorder="1" applyAlignment="1" applyProtection="1">
      <alignment horizontal="center" vertical="center"/>
    </xf>
    <xf numFmtId="168" fontId="2" fillId="0" borderId="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Protection="1"/>
    <xf numFmtId="0" fontId="2" fillId="0" borderId="1" xfId="0" applyFont="1" applyFill="1" applyBorder="1" applyProtection="1"/>
    <xf numFmtId="8" fontId="2" fillId="0" borderId="1" xfId="0" applyNumberFormat="1" applyFont="1" applyFill="1" applyBorder="1" applyAlignment="1" applyProtection="1">
      <alignment horizontal="right" vertical="center" wrapText="1"/>
    </xf>
    <xf numFmtId="166" fontId="2" fillId="0" borderId="1" xfId="0" applyNumberFormat="1" applyFont="1" applyFill="1" applyBorder="1" applyProtection="1"/>
    <xf numFmtId="3" fontId="15" fillId="8" borderId="15" xfId="0" applyNumberFormat="1" applyFont="1" applyFill="1" applyBorder="1" applyAlignment="1" applyProtection="1">
      <alignment horizontal="center" vertical="center" wrapText="1"/>
    </xf>
    <xf numFmtId="3" fontId="2" fillId="0" borderId="1" xfId="0" quotePrefix="1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2" fillId="0" borderId="1" xfId="0" quotePrefix="1" applyFont="1" applyFill="1" applyBorder="1" applyAlignment="1" applyProtection="1">
      <alignment horizontal="left"/>
    </xf>
    <xf numFmtId="7" fontId="11" fillId="0" borderId="1" xfId="1" applyNumberFormat="1" applyFont="1" applyFill="1" applyBorder="1" applyAlignment="1">
      <alignment vertical="center"/>
    </xf>
    <xf numFmtId="7" fontId="11" fillId="4" borderId="1" xfId="1" applyNumberFormat="1" applyFont="1" applyFill="1" applyBorder="1" applyAlignment="1">
      <alignment vertical="center"/>
    </xf>
    <xf numFmtId="7" fontId="11" fillId="0" borderId="1" xfId="1" applyNumberFormat="1" applyFont="1" applyBorder="1" applyAlignment="1">
      <alignment vertical="center"/>
    </xf>
    <xf numFmtId="4" fontId="2" fillId="8" borderId="10" xfId="0" quotePrefix="1" applyNumberFormat="1" applyFont="1" applyFill="1" applyBorder="1" applyAlignment="1" applyProtection="1">
      <alignment horizontal="right" vertical="center"/>
      <protection hidden="1"/>
    </xf>
    <xf numFmtId="164" fontId="3" fillId="8" borderId="11" xfId="0" applyNumberFormat="1" applyFont="1" applyFill="1" applyBorder="1" applyProtection="1">
      <protection hidden="1"/>
    </xf>
    <xf numFmtId="4" fontId="2" fillId="0" borderId="0" xfId="0" applyNumberFormat="1" applyFont="1" applyFill="1" applyBorder="1" applyAlignment="1" applyProtection="1">
      <alignment horizontal="right"/>
      <protection hidden="1"/>
    </xf>
    <xf numFmtId="164" fontId="3" fillId="9" borderId="0" xfId="0" applyNumberFormat="1" applyFont="1" applyFill="1" applyBorder="1" applyProtection="1">
      <protection hidden="1"/>
    </xf>
    <xf numFmtId="3" fontId="2" fillId="8" borderId="25" xfId="0" applyNumberFormat="1" applyFont="1" applyFill="1" applyBorder="1" applyAlignment="1" applyProtection="1">
      <alignment vertical="center" wrapText="1"/>
      <protection hidden="1"/>
    </xf>
    <xf numFmtId="3" fontId="2" fillId="7" borderId="24" xfId="0" applyNumberFormat="1" applyFont="1" applyFill="1" applyBorder="1" applyAlignment="1" applyProtection="1">
      <alignment vertical="center"/>
      <protection hidden="1"/>
    </xf>
    <xf numFmtId="4" fontId="2" fillId="8" borderId="25" xfId="0" applyNumberFormat="1" applyFont="1" applyFill="1" applyBorder="1" applyAlignment="1" applyProtection="1">
      <alignment horizontal="center" vertical="center"/>
      <protection hidden="1"/>
    </xf>
    <xf numFmtId="44" fontId="2" fillId="7" borderId="25" xfId="1" applyFont="1" applyFill="1" applyBorder="1" applyAlignment="1" applyProtection="1">
      <alignment vertical="center"/>
      <protection hidden="1"/>
    </xf>
    <xf numFmtId="3" fontId="15" fillId="7" borderId="15" xfId="0" quotePrefix="1" applyNumberFormat="1" applyFont="1" applyFill="1" applyBorder="1" applyAlignment="1" applyProtection="1">
      <alignment horizontal="center" vertical="center" wrapText="1"/>
    </xf>
    <xf numFmtId="3" fontId="15" fillId="7" borderId="15" xfId="0" quotePrefix="1" applyNumberFormat="1" applyFont="1" applyFill="1" applyBorder="1" applyAlignment="1" applyProtection="1">
      <alignment horizontal="center" vertical="center" wrapText="1"/>
      <protection locked="0"/>
    </xf>
    <xf numFmtId="3" fontId="15" fillId="8" borderId="15" xfId="0" quotePrefix="1" applyNumberFormat="1" applyFont="1" applyFill="1" applyBorder="1" applyAlignment="1" applyProtection="1">
      <alignment horizontal="center" vertical="center" wrapText="1"/>
      <protection locked="0"/>
    </xf>
    <xf numFmtId="3" fontId="15" fillId="8" borderId="15" xfId="0" quotePrefix="1" applyNumberFormat="1" applyFont="1" applyFill="1" applyBorder="1" applyAlignment="1" applyProtection="1">
      <alignment horizontal="center" vertical="center" wrapText="1"/>
    </xf>
    <xf numFmtId="3" fontId="2" fillId="7" borderId="15" xfId="0" quotePrefix="1" applyNumberFormat="1" applyFont="1" applyFill="1" applyBorder="1" applyAlignment="1" applyProtection="1">
      <alignment horizontal="center" vertical="center" wrapText="1"/>
    </xf>
    <xf numFmtId="44" fontId="3" fillId="0" borderId="1" xfId="1" applyFont="1" applyFill="1" applyBorder="1" applyProtection="1"/>
    <xf numFmtId="164" fontId="0" fillId="0" borderId="0" xfId="0" applyNumberFormat="1" applyFill="1"/>
    <xf numFmtId="44" fontId="11" fillId="7" borderId="1" xfId="1" applyFont="1" applyFill="1" applyBorder="1" applyAlignment="1" applyProtection="1">
      <alignment horizontal="center" vertical="center"/>
      <protection locked="0"/>
    </xf>
    <xf numFmtId="44" fontId="16" fillId="8" borderId="1" xfId="1" applyFont="1" applyFill="1" applyBorder="1" applyAlignment="1" applyProtection="1">
      <alignment horizontal="center" vertical="center"/>
    </xf>
    <xf numFmtId="44" fontId="15" fillId="7" borderId="1" xfId="1" applyFont="1" applyFill="1" applyBorder="1" applyAlignment="1" applyProtection="1">
      <alignment horizontal="left" vertical="center" indent="2"/>
    </xf>
    <xf numFmtId="10" fontId="16" fillId="7" borderId="1" xfId="2" applyNumberFormat="1" applyFont="1" applyFill="1" applyBorder="1" applyAlignment="1" applyProtection="1">
      <alignment horizontal="center" vertical="center"/>
    </xf>
    <xf numFmtId="3" fontId="16" fillId="8" borderId="1" xfId="0" applyNumberFormat="1" applyFont="1" applyFill="1" applyBorder="1" applyAlignment="1" applyProtection="1">
      <alignment horizontal="center" vertical="center"/>
      <protection locked="0"/>
    </xf>
    <xf numFmtId="3" fontId="18" fillId="8" borderId="1" xfId="0" applyNumberFormat="1" applyFont="1" applyFill="1" applyBorder="1" applyAlignment="1" applyProtection="1">
      <alignment horizontal="center" vertical="center"/>
      <protection locked="0"/>
    </xf>
    <xf numFmtId="44" fontId="18" fillId="7" borderId="1" xfId="1" applyFont="1" applyFill="1" applyBorder="1" applyAlignment="1" applyProtection="1">
      <alignment horizontal="left" vertical="center"/>
    </xf>
    <xf numFmtId="44" fontId="16" fillId="8" borderId="1" xfId="1" applyNumberFormat="1" applyFont="1" applyFill="1" applyBorder="1" applyAlignment="1" applyProtection="1">
      <alignment horizontal="center" vertical="center"/>
    </xf>
    <xf numFmtId="10" fontId="0" fillId="6" borderId="5" xfId="0" applyNumberFormat="1" applyFill="1" applyBorder="1"/>
    <xf numFmtId="10" fontId="0" fillId="6" borderId="0" xfId="0" applyNumberFormat="1" applyFill="1" applyBorder="1"/>
    <xf numFmtId="10" fontId="0" fillId="6" borderId="0" xfId="2" applyNumberFormat="1" applyFont="1" applyFill="1" applyBorder="1"/>
    <xf numFmtId="10" fontId="11" fillId="4" borderId="1" xfId="2" applyNumberFormat="1" applyFont="1" applyFill="1" applyBorder="1" applyAlignment="1">
      <alignment vertical="center"/>
    </xf>
    <xf numFmtId="10" fontId="11" fillId="0" borderId="1" xfId="2" applyNumberFormat="1" applyFont="1" applyFill="1" applyBorder="1" applyAlignment="1">
      <alignment vertical="center"/>
    </xf>
    <xf numFmtId="10" fontId="11" fillId="0" borderId="3" xfId="2" applyNumberFormat="1" applyFont="1" applyFill="1" applyBorder="1" applyAlignment="1">
      <alignment vertical="center"/>
    </xf>
    <xf numFmtId="10" fontId="11" fillId="5" borderId="1" xfId="2" applyNumberFormat="1" applyFont="1" applyFill="1" applyBorder="1" applyAlignment="1">
      <alignment vertical="center"/>
    </xf>
    <xf numFmtId="10" fontId="11" fillId="5" borderId="3" xfId="2" applyNumberFormat="1" applyFont="1" applyFill="1" applyBorder="1" applyAlignment="1">
      <alignment vertical="center"/>
    </xf>
    <xf numFmtId="10" fontId="11" fillId="0" borderId="1" xfId="2" applyNumberFormat="1" applyFont="1" applyBorder="1" applyAlignment="1">
      <alignment vertical="center"/>
    </xf>
    <xf numFmtId="10" fontId="11" fillId="4" borderId="3" xfId="2" applyNumberFormat="1" applyFont="1" applyFill="1" applyBorder="1" applyAlignment="1">
      <alignment vertical="center"/>
    </xf>
    <xf numFmtId="0" fontId="5" fillId="6" borderId="8" xfId="0" applyFont="1" applyFill="1" applyBorder="1" applyAlignment="1">
      <alignment horizontal="center"/>
    </xf>
    <xf numFmtId="7" fontId="7" fillId="0" borderId="1" xfId="0" quotePrefix="1" applyNumberFormat="1" applyFont="1" applyBorder="1" applyAlignment="1">
      <alignment horizontal="left" vertical="center"/>
    </xf>
    <xf numFmtId="44" fontId="0" fillId="6" borderId="3" xfId="1" applyFont="1" applyFill="1" applyBorder="1" applyAlignment="1">
      <alignment horizontal="center" vertical="center"/>
    </xf>
    <xf numFmtId="0" fontId="1" fillId="6" borderId="1" xfId="0" quotePrefix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167" fontId="6" fillId="6" borderId="8" xfId="0" applyNumberFormat="1" applyFont="1" applyFill="1" applyBorder="1" applyAlignment="1" applyProtection="1">
      <alignment horizontal="center" vertical="center"/>
      <protection locked="0"/>
    </xf>
    <xf numFmtId="167" fontId="6" fillId="6" borderId="0" xfId="0" applyNumberFormat="1" applyFont="1" applyFill="1" applyBorder="1" applyAlignment="1" applyProtection="1">
      <alignment horizontal="center" vertical="center"/>
      <protection locked="0"/>
    </xf>
    <xf numFmtId="0" fontId="5" fillId="6" borderId="0" xfId="0" applyFont="1" applyFill="1" applyBorder="1" applyAlignment="1">
      <alignment horizontal="right" vertical="center"/>
    </xf>
    <xf numFmtId="3" fontId="12" fillId="8" borderId="17" xfId="0" quotePrefix="1" applyNumberFormat="1" applyFont="1" applyFill="1" applyBorder="1" applyAlignment="1" applyProtection="1">
      <alignment horizontal="center" vertical="center"/>
      <protection locked="0"/>
    </xf>
    <xf numFmtId="3" fontId="12" fillId="8" borderId="18" xfId="0" quotePrefix="1" applyNumberFormat="1" applyFont="1" applyFill="1" applyBorder="1" applyAlignment="1" applyProtection="1">
      <alignment horizontal="center" vertical="center"/>
      <protection locked="0"/>
    </xf>
    <xf numFmtId="3" fontId="12" fillId="8" borderId="19" xfId="0" quotePrefix="1" applyNumberFormat="1" applyFont="1" applyFill="1" applyBorder="1" applyAlignment="1" applyProtection="1">
      <alignment horizontal="center" vertical="center"/>
      <protection locked="0"/>
    </xf>
    <xf numFmtId="3" fontId="12" fillId="8" borderId="20" xfId="0" quotePrefix="1" applyNumberFormat="1" applyFont="1" applyFill="1" applyBorder="1" applyAlignment="1" applyProtection="1">
      <alignment horizontal="center" vertical="center"/>
      <protection locked="0"/>
    </xf>
    <xf numFmtId="3" fontId="12" fillId="8" borderId="16" xfId="0" quotePrefix="1" applyNumberFormat="1" applyFont="1" applyFill="1" applyBorder="1" applyAlignment="1" applyProtection="1">
      <alignment horizontal="center" vertical="center"/>
      <protection locked="0"/>
    </xf>
    <xf numFmtId="3" fontId="12" fillId="8" borderId="14" xfId="0" quotePrefix="1" applyNumberFormat="1" applyFont="1" applyFill="1" applyBorder="1" applyAlignment="1" applyProtection="1">
      <alignment horizontal="center" vertical="center"/>
      <protection locked="0"/>
    </xf>
    <xf numFmtId="0" fontId="1" fillId="0" borderId="21" xfId="0" quotePrefix="1" applyFont="1" applyFill="1" applyBorder="1" applyAlignment="1" applyProtection="1">
      <alignment horizontal="left" vertical="center" wrapText="1"/>
      <protection locked="0"/>
    </xf>
    <xf numFmtId="0" fontId="1" fillId="0" borderId="3" xfId="0" quotePrefix="1" applyFont="1" applyFill="1" applyBorder="1" applyAlignment="1" applyProtection="1">
      <alignment vertical="center" wrapText="1"/>
      <protection locked="0"/>
    </xf>
    <xf numFmtId="3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7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MI" table="0" count="4">
      <tableStyleElement type="wholeTable" dxfId="6"/>
      <tableStyleElement type="headerRow" dxfId="5"/>
      <tableStyleElement type="totalRow" dxfId="4"/>
      <tableStyleElement type="firstSubtotalRow" dxfId="3"/>
    </tableStyle>
  </tableStyles>
  <colors>
    <mruColors>
      <color rgb="FFFFFFB7"/>
      <color rgb="FFFFEFEF"/>
      <color rgb="FFFFC1C1"/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Spin" dx="22" fmlaLink="$O$5" max="30000" page="10" val="0"/>
</file>

<file path=xl/ctrlProps/ctrlProp7.xml><?xml version="1.0" encoding="utf-8"?>
<formControlPr xmlns="http://schemas.microsoft.com/office/spreadsheetml/2009/9/main" objectType="Spin" dx="22" fmlaLink="$O$6" max="30000" page="10" val="0"/>
</file>

<file path=xl/ctrlProps/ctrlProp8.xml><?xml version="1.0" encoding="utf-8"?>
<formControlPr xmlns="http://schemas.microsoft.com/office/spreadsheetml/2009/9/main" objectType="Spin" dx="22" fmlaLink="$O$7" max="30000" page="10" val="0"/>
</file>

<file path=xl/ctrlProps/ctrlProp9.xml><?xml version="1.0" encoding="utf-8"?>
<formControlPr xmlns="http://schemas.microsoft.com/office/spreadsheetml/2009/9/main" objectType="Spin" dx="22" fmlaLink="$O$8" max="30000" page="10" val="0"/>
</file>

<file path=xl/ctrlProps/ctrlProp10.xml><?xml version="1.0" encoding="utf-8"?>
<formControlPr xmlns="http://schemas.microsoft.com/office/spreadsheetml/2009/9/main" objectType="Spin" dx="22" fmlaLink="$O$9" max="30000" page="10" val="0"/>
</file>

<file path=xl/ctrlProps/ctrlProp11.xml><?xml version="1.0" encoding="utf-8"?>
<formControlPr xmlns="http://schemas.microsoft.com/office/spreadsheetml/2009/9/main" objectType="Spin" dx="22" fmlaLink="$O$10" max="30000" page="10" val="0"/>
</file>

<file path=xl/ctrlProps/ctrlProp12.xml><?xml version="1.0" encoding="utf-8"?>
<formControlPr xmlns="http://schemas.microsoft.com/office/spreadsheetml/2009/9/main" objectType="Spin" dx="22" fmlaLink="$O$11" max="30000" page="10" val="0"/>
</file>

<file path=xl/ctrlProps/ctrlProp13.xml><?xml version="1.0" encoding="utf-8"?>
<formControlPr xmlns="http://schemas.microsoft.com/office/spreadsheetml/2009/9/main" objectType="Spin" dx="22" fmlaLink="$O$12" max="30000" page="10" val="0"/>
</file>

<file path=xl/ctrlProps/ctrlProp14.xml><?xml version="1.0" encoding="utf-8"?>
<formControlPr xmlns="http://schemas.microsoft.com/office/spreadsheetml/2009/9/main" objectType="Spin" dx="22" fmlaLink="$O$13" max="30000" page="10" val="0"/>
</file>

<file path=xl/ctrlProps/ctrlProp15.xml><?xml version="1.0" encoding="utf-8"?>
<formControlPr xmlns="http://schemas.microsoft.com/office/spreadsheetml/2009/9/main" objectType="Spin" dx="22" fmlaLink="$O$14" max="30000" page="10" val="0"/>
</file>

<file path=xl/ctrlProps/ctrlProp16.xml><?xml version="1.0" encoding="utf-8"?>
<formControlPr xmlns="http://schemas.microsoft.com/office/spreadsheetml/2009/9/main" objectType="Spin" dx="22" fmlaLink="$O$15" max="30000" page="10" val="0"/>
</file>

<file path=xl/ctrlProps/ctrlProp17.xml><?xml version="1.0" encoding="utf-8"?>
<formControlPr xmlns="http://schemas.microsoft.com/office/spreadsheetml/2009/9/main" objectType="Spin" dx="22" fmlaLink="$O$16" max="30000" page="10" val="0"/>
</file>

<file path=xl/ctrlProps/ctrlProp18.xml><?xml version="1.0" encoding="utf-8"?>
<formControlPr xmlns="http://schemas.microsoft.com/office/spreadsheetml/2009/9/main" objectType="Spin" dx="22" fmlaLink="$O$17" max="30000" page="10" val="0"/>
</file>

<file path=xl/ctrlProps/ctrlProp19.xml><?xml version="1.0" encoding="utf-8"?>
<formControlPr xmlns="http://schemas.microsoft.com/office/spreadsheetml/2009/9/main" objectType="Spin" dx="22" fmlaLink="$O$18" max="30000" page="10" val="0"/>
</file>

<file path=xl/ctrlProps/ctrlProp20.xml><?xml version="1.0" encoding="utf-8"?>
<formControlPr xmlns="http://schemas.microsoft.com/office/spreadsheetml/2009/9/main" objectType="Spin" dx="22" fmlaLink="$O$19" max="30000" page="10" val="0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1285875</xdr:colOff>
      <xdr:row>2</xdr:row>
      <xdr:rowOff>9355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85875" cy="3903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4</xdr:row>
          <xdr:rowOff>76200</xdr:rowOff>
        </xdr:from>
        <xdr:to>
          <xdr:col>13</xdr:col>
          <xdr:colOff>352425</xdr:colOff>
          <xdr:row>7</xdr:row>
          <xdr:rowOff>57150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récap' tableau inventaire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4</xdr:row>
          <xdr:rowOff>85725</xdr:rowOff>
        </xdr:from>
        <xdr:to>
          <xdr:col>8</xdr:col>
          <xdr:colOff>819150</xdr:colOff>
          <xdr:row>7</xdr:row>
          <xdr:rowOff>66675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feuilles de comptage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4</xdr:row>
          <xdr:rowOff>95250</xdr:rowOff>
        </xdr:from>
        <xdr:to>
          <xdr:col>3</xdr:col>
          <xdr:colOff>781050</xdr:colOff>
          <xdr:row>7</xdr:row>
          <xdr:rowOff>76200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 du stock 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742950</xdr:colOff>
          <xdr:row>0</xdr:row>
          <xdr:rowOff>285750</xdr:rowOff>
        </xdr:from>
        <xdr:to>
          <xdr:col>7</xdr:col>
          <xdr:colOff>323850</xdr:colOff>
          <xdr:row>0</xdr:row>
          <xdr:rowOff>752475</xdr:rowOff>
        </xdr:to>
        <xdr:sp macro="" textlink="">
          <xdr:nvSpPr>
            <xdr:cNvPr id="5130" name="ToggleButton1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9</xdr:row>
          <xdr:rowOff>66675</xdr:rowOff>
        </xdr:from>
        <xdr:to>
          <xdr:col>11</xdr:col>
          <xdr:colOff>676275</xdr:colOff>
          <xdr:row>12</xdr:row>
          <xdr:rowOff>247650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Inventaire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200025</xdr:colOff>
          <xdr:row>1</xdr:row>
          <xdr:rowOff>9525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4</xdr:row>
          <xdr:rowOff>38100</xdr:rowOff>
        </xdr:from>
        <xdr:to>
          <xdr:col>15</xdr:col>
          <xdr:colOff>676275</xdr:colOff>
          <xdr:row>4</xdr:row>
          <xdr:rowOff>285750</xdr:rowOff>
        </xdr:to>
        <xdr:sp macro="" textlink="">
          <xdr:nvSpPr>
            <xdr:cNvPr id="6214" name="Spinner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5</xdr:row>
          <xdr:rowOff>38100</xdr:rowOff>
        </xdr:from>
        <xdr:to>
          <xdr:col>15</xdr:col>
          <xdr:colOff>676275</xdr:colOff>
          <xdr:row>5</xdr:row>
          <xdr:rowOff>285750</xdr:rowOff>
        </xdr:to>
        <xdr:sp macro="" textlink="">
          <xdr:nvSpPr>
            <xdr:cNvPr id="6215" name="Spinner 71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6</xdr:row>
          <xdr:rowOff>38100</xdr:rowOff>
        </xdr:from>
        <xdr:to>
          <xdr:col>15</xdr:col>
          <xdr:colOff>676275</xdr:colOff>
          <xdr:row>6</xdr:row>
          <xdr:rowOff>285750</xdr:rowOff>
        </xdr:to>
        <xdr:sp macro="" textlink="">
          <xdr:nvSpPr>
            <xdr:cNvPr id="6216" name="Spinner 72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7</xdr:row>
          <xdr:rowOff>38100</xdr:rowOff>
        </xdr:from>
        <xdr:to>
          <xdr:col>15</xdr:col>
          <xdr:colOff>676275</xdr:colOff>
          <xdr:row>7</xdr:row>
          <xdr:rowOff>285750</xdr:rowOff>
        </xdr:to>
        <xdr:sp macro="" textlink="">
          <xdr:nvSpPr>
            <xdr:cNvPr id="6217" name="Spinner 73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8</xdr:row>
          <xdr:rowOff>38100</xdr:rowOff>
        </xdr:from>
        <xdr:to>
          <xdr:col>15</xdr:col>
          <xdr:colOff>676275</xdr:colOff>
          <xdr:row>8</xdr:row>
          <xdr:rowOff>285750</xdr:rowOff>
        </xdr:to>
        <xdr:sp macro="" textlink="">
          <xdr:nvSpPr>
            <xdr:cNvPr id="6218" name="Spinner 74" hidden="1">
              <a:extLst>
                <a:ext uri="{63B3BB69-23CF-44E3-9099-C40C66FF867C}">
                  <a14:compatExt spid="_x0000_s6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9</xdr:row>
          <xdr:rowOff>38100</xdr:rowOff>
        </xdr:from>
        <xdr:to>
          <xdr:col>15</xdr:col>
          <xdr:colOff>676275</xdr:colOff>
          <xdr:row>9</xdr:row>
          <xdr:rowOff>285750</xdr:rowOff>
        </xdr:to>
        <xdr:sp macro="" textlink="">
          <xdr:nvSpPr>
            <xdr:cNvPr id="6219" name="Spinner 75" hidden="1">
              <a:extLst>
                <a:ext uri="{63B3BB69-23CF-44E3-9099-C40C66FF867C}">
                  <a14:compatExt spid="_x0000_s6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10</xdr:row>
          <xdr:rowOff>38100</xdr:rowOff>
        </xdr:from>
        <xdr:to>
          <xdr:col>15</xdr:col>
          <xdr:colOff>676275</xdr:colOff>
          <xdr:row>10</xdr:row>
          <xdr:rowOff>285750</xdr:rowOff>
        </xdr:to>
        <xdr:sp macro="" textlink="">
          <xdr:nvSpPr>
            <xdr:cNvPr id="6220" name="Spinner 76" hidden="1">
              <a:extLst>
                <a:ext uri="{63B3BB69-23CF-44E3-9099-C40C66FF867C}">
                  <a14:compatExt spid="_x0000_s6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11</xdr:row>
          <xdr:rowOff>38100</xdr:rowOff>
        </xdr:from>
        <xdr:to>
          <xdr:col>15</xdr:col>
          <xdr:colOff>676275</xdr:colOff>
          <xdr:row>11</xdr:row>
          <xdr:rowOff>285750</xdr:rowOff>
        </xdr:to>
        <xdr:sp macro="" textlink="">
          <xdr:nvSpPr>
            <xdr:cNvPr id="6221" name="Spinner 77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12</xdr:row>
          <xdr:rowOff>38100</xdr:rowOff>
        </xdr:from>
        <xdr:to>
          <xdr:col>15</xdr:col>
          <xdr:colOff>676275</xdr:colOff>
          <xdr:row>12</xdr:row>
          <xdr:rowOff>285750</xdr:rowOff>
        </xdr:to>
        <xdr:sp macro="" textlink="">
          <xdr:nvSpPr>
            <xdr:cNvPr id="6222" name="Spinner 78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13</xdr:row>
          <xdr:rowOff>38100</xdr:rowOff>
        </xdr:from>
        <xdr:to>
          <xdr:col>15</xdr:col>
          <xdr:colOff>676275</xdr:colOff>
          <xdr:row>13</xdr:row>
          <xdr:rowOff>285750</xdr:rowOff>
        </xdr:to>
        <xdr:sp macro="" textlink="">
          <xdr:nvSpPr>
            <xdr:cNvPr id="6223" name="Spinner 79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14</xdr:row>
          <xdr:rowOff>38100</xdr:rowOff>
        </xdr:from>
        <xdr:to>
          <xdr:col>15</xdr:col>
          <xdr:colOff>676275</xdr:colOff>
          <xdr:row>14</xdr:row>
          <xdr:rowOff>285750</xdr:rowOff>
        </xdr:to>
        <xdr:sp macro="" textlink="">
          <xdr:nvSpPr>
            <xdr:cNvPr id="6224" name="Spinner 80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15</xdr:row>
          <xdr:rowOff>38100</xdr:rowOff>
        </xdr:from>
        <xdr:to>
          <xdr:col>15</xdr:col>
          <xdr:colOff>676275</xdr:colOff>
          <xdr:row>15</xdr:row>
          <xdr:rowOff>285750</xdr:rowOff>
        </xdr:to>
        <xdr:sp macro="" textlink="">
          <xdr:nvSpPr>
            <xdr:cNvPr id="6225" name="Spinner 81" hidden="1">
              <a:extLst>
                <a:ext uri="{63B3BB69-23CF-44E3-9099-C40C66FF867C}">
                  <a14:compatExt spid="_x0000_s6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16</xdr:row>
          <xdr:rowOff>38100</xdr:rowOff>
        </xdr:from>
        <xdr:to>
          <xdr:col>15</xdr:col>
          <xdr:colOff>676275</xdr:colOff>
          <xdr:row>16</xdr:row>
          <xdr:rowOff>285750</xdr:rowOff>
        </xdr:to>
        <xdr:sp macro="" textlink="">
          <xdr:nvSpPr>
            <xdr:cNvPr id="6226" name="Spinner 82" hidden="1">
              <a:extLst>
                <a:ext uri="{63B3BB69-23CF-44E3-9099-C40C66FF867C}">
                  <a14:compatExt spid="_x0000_s6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17</xdr:row>
          <xdr:rowOff>38100</xdr:rowOff>
        </xdr:from>
        <xdr:to>
          <xdr:col>15</xdr:col>
          <xdr:colOff>676275</xdr:colOff>
          <xdr:row>17</xdr:row>
          <xdr:rowOff>285750</xdr:rowOff>
        </xdr:to>
        <xdr:sp macro="" textlink="">
          <xdr:nvSpPr>
            <xdr:cNvPr id="6227" name="Spinner 83" hidden="1">
              <a:extLst>
                <a:ext uri="{63B3BB69-23CF-44E3-9099-C40C66FF867C}">
                  <a14:compatExt spid="_x0000_s6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18</xdr:row>
          <xdr:rowOff>38100</xdr:rowOff>
        </xdr:from>
        <xdr:to>
          <xdr:col>15</xdr:col>
          <xdr:colOff>676275</xdr:colOff>
          <xdr:row>18</xdr:row>
          <xdr:rowOff>285750</xdr:rowOff>
        </xdr:to>
        <xdr:sp macro="" textlink="">
          <xdr:nvSpPr>
            <xdr:cNvPr id="6228" name="Spinner 84" hidden="1">
              <a:extLst>
                <a:ext uri="{63B3BB69-23CF-44E3-9099-C40C66FF867C}">
                  <a14:compatExt spid="_x0000_s6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3</xdr:row>
          <xdr:rowOff>47625</xdr:rowOff>
        </xdr:from>
        <xdr:to>
          <xdr:col>15</xdr:col>
          <xdr:colOff>704850</xdr:colOff>
          <xdr:row>3</xdr:row>
          <xdr:rowOff>485775</xdr:rowOff>
        </xdr:to>
        <xdr:sp macro="" textlink="">
          <xdr:nvSpPr>
            <xdr:cNvPr id="6276" name="Button 132" descr="Reset" hidden="1">
              <a:extLst>
                <a:ext uri="{63B3BB69-23CF-44E3-9099-C40C66FF867C}">
                  <a14:compatExt spid="_x0000_s6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 Livraison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438150</xdr:colOff>
          <xdr:row>1</xdr:row>
          <xdr:rowOff>400050</xdr:rowOff>
        </xdr:from>
        <xdr:to>
          <xdr:col>15</xdr:col>
          <xdr:colOff>57150</xdr:colOff>
          <xdr:row>2</xdr:row>
          <xdr:rowOff>209550</xdr:rowOff>
        </xdr:to>
        <xdr:sp macro="" textlink="">
          <xdr:nvSpPr>
            <xdr:cNvPr id="6278" name="Button 134" hidden="1">
              <a:extLst>
                <a:ext uri="{63B3BB69-23CF-44E3-9099-C40C66FF867C}">
                  <a14:compatExt spid="_x0000_s6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390525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390525</xdr:colOff>
          <xdr:row>1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Forum\INVENTAI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atalogue Chambre"/>
      <sheetName val="Produits entretien"/>
      <sheetName val="Catalogue Réception"/>
      <sheetName val="Catalogue Salle"/>
      <sheetName val="Boissons-Encas"/>
      <sheetName val="Petit-Déjeuner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Catégorie produit</v>
          </cell>
        </row>
        <row r="2">
          <cell r="A2" t="str">
            <v>Chambre - NUXE Produit accueil</v>
          </cell>
        </row>
        <row r="3">
          <cell r="A3" t="str">
            <v>Chambre - AFICOM</v>
          </cell>
        </row>
        <row r="4">
          <cell r="A4" t="str">
            <v>Chambre - Papeterie M GALLERY</v>
          </cell>
        </row>
        <row r="5">
          <cell r="A5" t="str">
            <v>Chambre - PLG</v>
          </cell>
        </row>
        <row r="6">
          <cell r="A6" t="str">
            <v>Chambre - Capsules NESPRESSO</v>
          </cell>
        </row>
        <row r="7">
          <cell r="A7" t="str">
            <v>Chambre - Thé Pascal HAMOUR</v>
          </cell>
        </row>
        <row r="8">
          <cell r="A8" t="str">
            <v>Chambre - Boissons Soft</v>
          </cell>
        </row>
        <row r="9">
          <cell r="A9" t="str">
            <v>Divers</v>
          </cell>
        </row>
        <row r="10">
          <cell r="A10" t="str">
            <v>Réception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A283:C295" headerRowCount="0" totalsRowShown="0">
  <tableColumns count="3">
    <tableColumn id="1" name="Colonne1">
      <calculatedColumnFormula>#REF!</calculatedColumnFormula>
    </tableColumn>
    <tableColumn id="2" name="Colonne2">
      <calculatedColumnFormula>#REF!</calculatedColumnFormula>
    </tableColumn>
    <tableColumn id="3" name="Colonne3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5:C18" headerRowCount="0" totalsRowShown="0">
  <tableColumns count="3">
    <tableColumn id="1" name="Colonne1">
      <calculatedColumnFormula>Chambre!C5</calculatedColumnFormula>
    </tableColumn>
    <tableColumn id="2" name="Colonne2">
      <calculatedColumnFormula>Chambre!D5</calculatedColumnFormula>
    </tableColumn>
    <tableColumn id="3" name="Colonne3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22:C54" headerRowCount="0" totalsRowShown="0">
  <tableColumns count="3">
    <tableColumn id="1" name="Colonne1">
      <calculatedColumnFormula>Réception!C5</calculatedColumnFormula>
    </tableColumn>
    <tableColumn id="2" name="Colonne2">
      <calculatedColumnFormula>Réception!D5</calculatedColumnFormula>
    </tableColumn>
    <tableColumn id="3" name="Colonne3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58:C92" headerRowCount="0" totalsRowShown="0">
  <tableColumns count="3">
    <tableColumn id="1" name="Colonne1">
      <calculatedColumnFormula>'Produits entretien'!C5</calculatedColumnFormula>
    </tableColumn>
    <tableColumn id="2" name="Colonne2">
      <calculatedColumnFormula>'Produits entretien'!D5</calculatedColumnFormula>
    </tableColumn>
    <tableColumn id="3" name="Colonne3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96:C159" headerRowCount="0" totalsRowShown="0">
  <tableColumns count="3">
    <tableColumn id="1" name="Colonne1">
      <calculatedColumnFormula>#REF!</calculatedColumnFormula>
    </tableColumn>
    <tableColumn id="2" name="Colonne2">
      <calculatedColumnFormula>#REF!</calculatedColumnFormula>
    </tableColumn>
    <tableColumn id="3" name="Colonne3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A173:C239" headerRowCount="0" totalsRowShown="0">
  <tableColumns count="3">
    <tableColumn id="1" name="Colonne1">
      <calculatedColumnFormula>#REF!</calculatedColumnFormula>
    </tableColumn>
    <tableColumn id="2" name="Colonne2">
      <calculatedColumnFormula>#REF!</calculatedColumnFormula>
    </tableColumn>
    <tableColumn id="3" name="Colonne3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A244:C278" headerRowCount="0" totalsRowShown="0">
  <tableColumns count="3">
    <tableColumn id="1" name="Colonne1">
      <calculatedColumnFormula>#REF!</calculatedColumnFormula>
    </tableColumn>
    <tableColumn id="2" name="Colonne2">
      <calculatedColumnFormula>#REF!</calculatedColumnFormula>
    </tableColumn>
    <tableColumn id="3" name="Colonne3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13" Type="http://schemas.openxmlformats.org/officeDocument/2006/relationships/ctrlProp" Target="../ctrlProps/ctrlProp13.xml"/><Relationship Id="rId18" Type="http://schemas.openxmlformats.org/officeDocument/2006/relationships/ctrlProp" Target="../ctrlProps/ctrlProp18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1.x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17" Type="http://schemas.openxmlformats.org/officeDocument/2006/relationships/ctrlProp" Target="../ctrlProps/ctrlProp17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6.xml"/><Relationship Id="rId20" Type="http://schemas.openxmlformats.org/officeDocument/2006/relationships/ctrlProp" Target="../ctrlProps/ctrlProp2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5" Type="http://schemas.openxmlformats.org/officeDocument/2006/relationships/ctrlProp" Target="../ctrlProps/ctrlProp5.xml"/><Relationship Id="rId15" Type="http://schemas.openxmlformats.org/officeDocument/2006/relationships/ctrlProp" Target="../ctrlProps/ctrlProp15.xml"/><Relationship Id="rId10" Type="http://schemas.openxmlformats.org/officeDocument/2006/relationships/ctrlProp" Target="../ctrlProps/ctrlProp10.xml"/><Relationship Id="rId19" Type="http://schemas.openxmlformats.org/officeDocument/2006/relationships/ctrlProp" Target="../ctrlProps/ctrlProp19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Relationship Id="rId22" Type="http://schemas.openxmlformats.org/officeDocument/2006/relationships/ctrlProp" Target="../ctrlProps/ctrlProp2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3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4.xml"/><Relationship Id="rId4" Type="http://schemas.openxmlformats.org/officeDocument/2006/relationships/vmlDrawing" Target="../drawings/vmlDrawing7.v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R13"/>
  <sheetViews>
    <sheetView zoomScaleNormal="100" workbookViewId="0">
      <selection activeCell="K21" sqref="K21"/>
    </sheetView>
  </sheetViews>
  <sheetFormatPr baseColWidth="10" defaultColWidth="11.5703125" defaultRowHeight="12.75" x14ac:dyDescent="0.2"/>
  <cols>
    <col min="1" max="1" width="21" style="2" customWidth="1"/>
    <col min="2" max="14" width="11.7109375" style="2" customWidth="1"/>
    <col min="15" max="16384" width="11.5703125" style="2"/>
  </cols>
  <sheetData>
    <row r="1" spans="1:18" ht="27.75" customHeight="1" x14ac:dyDescent="0.2">
      <c r="A1" s="127" t="s">
        <v>45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</row>
    <row r="3" spans="1:18" x14ac:dyDescent="0.2">
      <c r="A3" s="3" t="s">
        <v>37</v>
      </c>
      <c r="B3" s="4">
        <f t="shared" ref="B3:R3" ca="1" si="0">DATE(YEAR(TODAY()),COLUMN()-1,1)</f>
        <v>43831</v>
      </c>
      <c r="C3" s="4">
        <f t="shared" ca="1" si="0"/>
        <v>43862</v>
      </c>
      <c r="D3" s="4">
        <f t="shared" ca="1" si="0"/>
        <v>43891</v>
      </c>
      <c r="E3" s="4">
        <f t="shared" ca="1" si="0"/>
        <v>43922</v>
      </c>
      <c r="F3" s="4">
        <f t="shared" ca="1" si="0"/>
        <v>43952</v>
      </c>
      <c r="G3" s="4">
        <f t="shared" ca="1" si="0"/>
        <v>43983</v>
      </c>
      <c r="H3" s="4">
        <f t="shared" ca="1" si="0"/>
        <v>44013</v>
      </c>
      <c r="I3" s="4">
        <f t="shared" ca="1" si="0"/>
        <v>44044</v>
      </c>
      <c r="J3" s="4">
        <f t="shared" ca="1" si="0"/>
        <v>44075</v>
      </c>
      <c r="K3" s="4">
        <f t="shared" ca="1" si="0"/>
        <v>44105</v>
      </c>
      <c r="L3" s="4">
        <f t="shared" ca="1" si="0"/>
        <v>44136</v>
      </c>
      <c r="M3" s="4">
        <f t="shared" ca="1" si="0"/>
        <v>44166</v>
      </c>
      <c r="N3" s="4">
        <f t="shared" ca="1" si="0"/>
        <v>44197</v>
      </c>
      <c r="O3" s="4">
        <f t="shared" ca="1" si="0"/>
        <v>44228</v>
      </c>
      <c r="P3" s="4">
        <f t="shared" ca="1" si="0"/>
        <v>44256</v>
      </c>
      <c r="Q3" s="4">
        <f t="shared" ca="1" si="0"/>
        <v>44287</v>
      </c>
      <c r="R3" s="4">
        <f t="shared" ca="1" si="0"/>
        <v>44317</v>
      </c>
    </row>
    <row r="4" spans="1:18" s="5" customFormat="1" x14ac:dyDescent="0.25">
      <c r="A4" s="9" t="s">
        <v>57</v>
      </c>
      <c r="B4" s="60"/>
      <c r="C4" s="61"/>
      <c r="D4" s="60"/>
      <c r="E4" s="60"/>
      <c r="F4" s="87"/>
      <c r="G4" s="87"/>
      <c r="H4" s="87"/>
      <c r="I4" s="87"/>
      <c r="J4" s="87"/>
      <c r="K4" s="87"/>
      <c r="L4" s="87">
        <v>862.91</v>
      </c>
      <c r="M4" s="87">
        <v>0</v>
      </c>
      <c r="N4" s="60"/>
      <c r="O4" s="60"/>
      <c r="P4" s="60"/>
      <c r="Q4" s="60"/>
      <c r="R4" s="60"/>
    </row>
    <row r="5" spans="1:18" s="5" customFormat="1" x14ac:dyDescent="0.25">
      <c r="A5" s="9" t="s">
        <v>17</v>
      </c>
      <c r="B5" s="60"/>
      <c r="C5" s="61"/>
      <c r="D5" s="60"/>
      <c r="E5" s="60"/>
      <c r="F5" s="87"/>
      <c r="G5" s="87"/>
      <c r="H5" s="87"/>
      <c r="I5" s="87"/>
      <c r="J5" s="87"/>
      <c r="K5" s="87"/>
      <c r="L5" s="87">
        <v>634.19000000000005</v>
      </c>
      <c r="M5" s="87">
        <v>0</v>
      </c>
      <c r="N5" s="60"/>
      <c r="O5" s="60"/>
      <c r="P5" s="60"/>
      <c r="Q5" s="60"/>
      <c r="R5" s="60"/>
    </row>
    <row r="6" spans="1:18" s="5" customFormat="1" x14ac:dyDescent="0.25">
      <c r="A6" s="9" t="s">
        <v>35</v>
      </c>
      <c r="B6" s="60"/>
      <c r="C6" s="61"/>
      <c r="D6" s="60"/>
      <c r="E6" s="60"/>
      <c r="F6" s="87"/>
      <c r="G6" s="87"/>
      <c r="H6" s="87"/>
      <c r="I6" s="87"/>
      <c r="J6" s="87"/>
      <c r="K6" s="87"/>
      <c r="L6" s="87">
        <v>1453.58</v>
      </c>
      <c r="M6" s="87">
        <v>0</v>
      </c>
      <c r="N6" s="60"/>
      <c r="O6" s="60"/>
      <c r="P6" s="60"/>
      <c r="Q6" s="60"/>
      <c r="R6" s="60"/>
    </row>
    <row r="7" spans="1:18" s="5" customFormat="1" ht="6" customHeight="1" x14ac:dyDescent="0.25">
      <c r="A7" s="7"/>
      <c r="B7" s="62"/>
      <c r="C7" s="63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</row>
    <row r="8" spans="1:18" s="5" customFormat="1" x14ac:dyDescent="0.25">
      <c r="A8" s="9" t="s">
        <v>31</v>
      </c>
      <c r="B8" s="64"/>
      <c r="C8" s="65"/>
      <c r="D8" s="66"/>
      <c r="E8" s="66"/>
      <c r="F8" s="88"/>
      <c r="G8" s="88"/>
      <c r="H8" s="88"/>
      <c r="I8" s="88"/>
      <c r="J8" s="88"/>
      <c r="K8" s="88"/>
      <c r="L8" s="88">
        <v>1607.09</v>
      </c>
      <c r="M8" s="88">
        <v>0</v>
      </c>
      <c r="N8" s="64"/>
      <c r="O8" s="64"/>
      <c r="P8" s="64"/>
      <c r="Q8" s="64"/>
      <c r="R8" s="64"/>
    </row>
    <row r="9" spans="1:18" s="5" customFormat="1" x14ac:dyDescent="0.25">
      <c r="A9" s="9" t="s">
        <v>29</v>
      </c>
      <c r="B9" s="64"/>
      <c r="C9" s="65"/>
      <c r="D9" s="66"/>
      <c r="E9" s="66"/>
      <c r="F9" s="88"/>
      <c r="G9" s="88"/>
      <c r="H9" s="88"/>
      <c r="I9" s="88"/>
      <c r="J9" s="88"/>
      <c r="K9" s="88"/>
      <c r="L9" s="88">
        <v>1509.28</v>
      </c>
      <c r="M9" s="88">
        <v>0</v>
      </c>
      <c r="N9" s="64"/>
      <c r="O9" s="64"/>
      <c r="P9" s="64"/>
      <c r="Q9" s="64"/>
      <c r="R9" s="64"/>
    </row>
    <row r="10" spans="1:18" s="5" customFormat="1" x14ac:dyDescent="0.25">
      <c r="A10" s="9" t="s">
        <v>28</v>
      </c>
      <c r="B10" s="60"/>
      <c r="C10" s="61"/>
      <c r="D10" s="64"/>
      <c r="E10" s="64"/>
      <c r="F10" s="89"/>
      <c r="G10" s="89"/>
      <c r="H10" s="89"/>
      <c r="I10" s="87"/>
      <c r="J10" s="87"/>
      <c r="K10" s="87"/>
      <c r="L10" s="87">
        <v>1278.81</v>
      </c>
      <c r="M10" s="87">
        <v>0</v>
      </c>
      <c r="N10" s="60"/>
      <c r="O10" s="60"/>
      <c r="P10" s="60"/>
      <c r="Q10" s="60"/>
      <c r="R10" s="60"/>
    </row>
    <row r="11" spans="1:18" s="5" customFormat="1" x14ac:dyDescent="0.25">
      <c r="A11" s="9" t="s">
        <v>58</v>
      </c>
      <c r="B11" s="64"/>
      <c r="C11" s="64"/>
      <c r="D11" s="64"/>
      <c r="E11" s="64"/>
      <c r="F11" s="89"/>
      <c r="G11" s="89"/>
      <c r="H11" s="89"/>
      <c r="I11" s="89"/>
      <c r="J11" s="89"/>
      <c r="K11" s="89"/>
      <c r="L11" s="89">
        <v>410.46</v>
      </c>
      <c r="M11" s="89">
        <v>0</v>
      </c>
      <c r="N11" s="64"/>
      <c r="O11" s="64"/>
      <c r="P11" s="64"/>
      <c r="Q11" s="64"/>
      <c r="R11" s="64"/>
    </row>
    <row r="12" spans="1:18" s="5" customFormat="1" x14ac:dyDescent="0.25">
      <c r="A12" s="124" t="s">
        <v>69</v>
      </c>
      <c r="B12" s="64"/>
      <c r="C12" s="64"/>
      <c r="D12" s="64"/>
      <c r="E12" s="64"/>
      <c r="F12" s="89"/>
      <c r="G12" s="89"/>
      <c r="H12" s="89"/>
      <c r="I12" s="89"/>
      <c r="J12" s="89"/>
      <c r="K12" s="89"/>
      <c r="L12" s="89">
        <v>109.74</v>
      </c>
      <c r="M12" s="89">
        <v>0</v>
      </c>
      <c r="N12" s="64"/>
      <c r="O12" s="64"/>
      <c r="P12" s="64"/>
      <c r="Q12" s="64"/>
      <c r="R12" s="64"/>
    </row>
    <row r="13" spans="1:18" x14ac:dyDescent="0.2">
      <c r="A13" s="6" t="s">
        <v>20</v>
      </c>
      <c r="B13" s="8">
        <f>SUM(B4:B10)</f>
        <v>0</v>
      </c>
      <c r="C13" s="8">
        <f>SUM(C4:C10)</f>
        <v>0</v>
      </c>
      <c r="D13" s="8">
        <f>SUM(D4:D10)</f>
        <v>0</v>
      </c>
      <c r="E13" s="8">
        <f>SUM(E4:E11)</f>
        <v>0</v>
      </c>
      <c r="F13" s="8">
        <f t="shared" ref="F13:R13" si="1">SUM(F4:F10)</f>
        <v>0</v>
      </c>
      <c r="G13" s="8">
        <f t="shared" si="1"/>
        <v>0</v>
      </c>
      <c r="H13" s="8">
        <f t="shared" si="1"/>
        <v>0</v>
      </c>
      <c r="I13" s="8">
        <f t="shared" si="1"/>
        <v>0</v>
      </c>
      <c r="J13" s="8">
        <f t="shared" si="1"/>
        <v>0</v>
      </c>
      <c r="K13" s="8">
        <f t="shared" si="1"/>
        <v>0</v>
      </c>
      <c r="L13" s="8">
        <f t="shared" si="1"/>
        <v>7345.8599999999988</v>
      </c>
      <c r="M13" s="8">
        <f t="shared" si="1"/>
        <v>0</v>
      </c>
      <c r="N13" s="8">
        <f t="shared" si="1"/>
        <v>0</v>
      </c>
      <c r="O13" s="8">
        <f t="shared" si="1"/>
        <v>0</v>
      </c>
      <c r="P13" s="8">
        <f t="shared" si="1"/>
        <v>0</v>
      </c>
      <c r="Q13" s="8">
        <f t="shared" si="1"/>
        <v>0</v>
      </c>
      <c r="R13" s="8">
        <f t="shared" si="1"/>
        <v>0</v>
      </c>
    </row>
  </sheetData>
  <mergeCells count="1">
    <mergeCell ref="A1: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70C0"/>
  </sheetPr>
  <dimension ref="A1:T11"/>
  <sheetViews>
    <sheetView workbookViewId="0">
      <selection activeCell="G11" sqref="G11"/>
    </sheetView>
  </sheetViews>
  <sheetFormatPr baseColWidth="10" defaultRowHeight="15" x14ac:dyDescent="0.25"/>
  <cols>
    <col min="1" max="1" width="25.85546875" customWidth="1"/>
    <col min="2" max="2" width="11.42578125" customWidth="1"/>
  </cols>
  <sheetData>
    <row r="1" spans="1:20" x14ac:dyDescent="0.25">
      <c r="A1" s="128" t="s">
        <v>68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</row>
    <row r="2" spans="1:20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</row>
    <row r="4" spans="1:20" x14ac:dyDescent="0.25">
      <c r="A4" s="3" t="s">
        <v>37</v>
      </c>
      <c r="B4" s="4">
        <f t="shared" ref="B4:M4" ca="1" si="0">DATE(YEAR(TODAY()),COLUMN()-1,1)</f>
        <v>43831</v>
      </c>
      <c r="C4" s="4">
        <f t="shared" ca="1" si="0"/>
        <v>43862</v>
      </c>
      <c r="D4" s="4">
        <f t="shared" ca="1" si="0"/>
        <v>43891</v>
      </c>
      <c r="E4" s="4">
        <f t="shared" ca="1" si="0"/>
        <v>43922</v>
      </c>
      <c r="F4" s="4">
        <f t="shared" ca="1" si="0"/>
        <v>43952</v>
      </c>
      <c r="G4" s="4">
        <f t="shared" ca="1" si="0"/>
        <v>43983</v>
      </c>
      <c r="H4" s="4">
        <f t="shared" ca="1" si="0"/>
        <v>44013</v>
      </c>
      <c r="I4" s="4">
        <f t="shared" ca="1" si="0"/>
        <v>44044</v>
      </c>
      <c r="J4" s="4">
        <f t="shared" ca="1" si="0"/>
        <v>44075</v>
      </c>
      <c r="K4" s="4">
        <f t="shared" ca="1" si="0"/>
        <v>44105</v>
      </c>
      <c r="L4" s="4">
        <f t="shared" ca="1" si="0"/>
        <v>44136</v>
      </c>
      <c r="M4" s="4">
        <f t="shared" ca="1" si="0"/>
        <v>44166</v>
      </c>
    </row>
    <row r="5" spans="1:20" x14ac:dyDescent="0.25">
      <c r="A5" s="9" t="s">
        <v>57</v>
      </c>
      <c r="B5" s="117"/>
      <c r="C5" s="118"/>
      <c r="D5" s="117"/>
      <c r="E5" s="117"/>
      <c r="F5" s="117"/>
      <c r="G5" s="117">
        <v>9.4000000000000004E-3</v>
      </c>
      <c r="H5" s="117">
        <v>9.2433417480152925E-3</v>
      </c>
      <c r="I5" s="117">
        <v>2.1742492361742152E-2</v>
      </c>
      <c r="J5" s="117">
        <v>0</v>
      </c>
      <c r="K5" s="117">
        <v>0</v>
      </c>
      <c r="L5" s="117">
        <v>0</v>
      </c>
      <c r="M5" s="117">
        <v>0</v>
      </c>
    </row>
    <row r="6" spans="1:20" x14ac:dyDescent="0.25">
      <c r="A6" s="9" t="s">
        <v>35</v>
      </c>
      <c r="B6" s="117"/>
      <c r="C6" s="118"/>
      <c r="D6" s="117"/>
      <c r="E6" s="117"/>
      <c r="F6" s="117"/>
      <c r="G6" s="117">
        <v>1.9E-3</v>
      </c>
      <c r="H6" s="117">
        <v>6.3329319913367202E-3</v>
      </c>
      <c r="I6" s="117">
        <v>7.5002877045818612E-3</v>
      </c>
      <c r="J6" s="117">
        <v>0</v>
      </c>
      <c r="K6" s="117">
        <v>0</v>
      </c>
      <c r="L6" s="117">
        <v>0</v>
      </c>
      <c r="M6" s="117" t="e">
        <v>#REF!</v>
      </c>
    </row>
    <row r="7" spans="1:20" x14ac:dyDescent="0.25">
      <c r="A7" s="7"/>
      <c r="B7" s="119"/>
      <c r="C7" s="120"/>
      <c r="D7" s="119"/>
      <c r="E7" s="119"/>
      <c r="F7" s="119"/>
      <c r="G7" s="119"/>
      <c r="H7" s="119"/>
      <c r="I7" s="119"/>
      <c r="J7" s="119"/>
      <c r="K7" s="119"/>
      <c r="L7" s="119"/>
      <c r="M7" s="119"/>
    </row>
    <row r="8" spans="1:20" x14ac:dyDescent="0.25">
      <c r="A8" s="9" t="s">
        <v>31</v>
      </c>
      <c r="B8" s="121"/>
      <c r="C8" s="122"/>
      <c r="D8" s="116"/>
      <c r="E8" s="116"/>
      <c r="F8" s="116"/>
      <c r="G8" s="116">
        <v>0.16600000000000001</v>
      </c>
      <c r="H8" s="116">
        <v>0.2759667994438138</v>
      </c>
      <c r="I8" s="116">
        <v>0.37408165816346428</v>
      </c>
      <c r="J8" s="116">
        <v>0</v>
      </c>
      <c r="K8" s="116">
        <v>0</v>
      </c>
      <c r="L8" s="116">
        <v>0</v>
      </c>
      <c r="M8" s="116" t="e">
        <v>#REF!</v>
      </c>
    </row>
    <row r="9" spans="1:20" x14ac:dyDescent="0.25">
      <c r="A9" s="9" t="s">
        <v>29</v>
      </c>
      <c r="B9" s="121"/>
      <c r="C9" s="122"/>
      <c r="D9" s="116"/>
      <c r="E9" s="116"/>
      <c r="F9" s="116"/>
      <c r="G9" s="116">
        <v>0.30649999999999999</v>
      </c>
      <c r="H9" s="116">
        <v>0.30681682401567967</v>
      </c>
      <c r="I9" s="116">
        <v>0</v>
      </c>
      <c r="J9" s="116">
        <v>0</v>
      </c>
      <c r="K9" s="116">
        <v>0</v>
      </c>
      <c r="L9" s="116">
        <v>0</v>
      </c>
      <c r="M9" s="116" t="e">
        <v>#REF!</v>
      </c>
    </row>
    <row r="10" spans="1:20" x14ac:dyDescent="0.25">
      <c r="A10" s="9" t="s">
        <v>28</v>
      </c>
      <c r="B10" s="117"/>
      <c r="C10" s="118"/>
      <c r="D10" s="121"/>
      <c r="E10" s="121"/>
      <c r="F10" s="121"/>
      <c r="G10" s="121">
        <v>0.33040000000000003</v>
      </c>
      <c r="H10" s="121">
        <v>0.1910866427748785</v>
      </c>
      <c r="I10" s="117">
        <v>0</v>
      </c>
      <c r="J10" s="117">
        <v>0</v>
      </c>
      <c r="K10" s="117">
        <v>0</v>
      </c>
      <c r="L10" s="117">
        <v>0</v>
      </c>
      <c r="M10" s="117" t="e">
        <v>#REF!</v>
      </c>
    </row>
    <row r="11" spans="1:20" x14ac:dyDescent="0.25">
      <c r="A11" s="6" t="s">
        <v>20</v>
      </c>
      <c r="B11" s="8">
        <f>SUM(B5:B10)</f>
        <v>0</v>
      </c>
      <c r="C11" s="8">
        <f t="shared" ref="C11:M11" si="1">SUM(C5:C10)</f>
        <v>0</v>
      </c>
      <c r="D11" s="8">
        <f t="shared" si="1"/>
        <v>0</v>
      </c>
      <c r="E11" s="8">
        <f>SUM(E5:E10)</f>
        <v>0</v>
      </c>
      <c r="F11" s="8">
        <f t="shared" si="1"/>
        <v>0</v>
      </c>
      <c r="G11" s="8">
        <f t="shared" si="1"/>
        <v>0.81420000000000003</v>
      </c>
      <c r="H11" s="8">
        <f t="shared" si="1"/>
        <v>0.78944653997372405</v>
      </c>
      <c r="I11" s="8">
        <f t="shared" si="1"/>
        <v>0.40332443822978831</v>
      </c>
      <c r="J11" s="8">
        <f t="shared" si="1"/>
        <v>0</v>
      </c>
      <c r="K11" s="8">
        <f t="shared" si="1"/>
        <v>0</v>
      </c>
      <c r="L11" s="8">
        <f t="shared" si="1"/>
        <v>0</v>
      </c>
      <c r="M11" s="8" t="e">
        <f t="shared" si="1"/>
        <v>#REF!</v>
      </c>
    </row>
  </sheetData>
  <mergeCells count="1">
    <mergeCell ref="A1:T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C000"/>
  </sheetPr>
  <dimension ref="A1:O21"/>
  <sheetViews>
    <sheetView showGridLines="0" workbookViewId="0">
      <selection activeCell="Q9" sqref="Q9"/>
    </sheetView>
  </sheetViews>
  <sheetFormatPr baseColWidth="10" defaultRowHeight="15" x14ac:dyDescent="0.25"/>
  <cols>
    <col min="1" max="9" width="12.7109375" style="22" customWidth="1"/>
    <col min="10" max="16384" width="11.42578125" style="22"/>
  </cols>
  <sheetData>
    <row r="1" spans="1:15" ht="74.25" customHeight="1" x14ac:dyDescent="0.25">
      <c r="A1" s="11"/>
      <c r="B1" s="133" t="s">
        <v>41</v>
      </c>
      <c r="C1" s="133"/>
      <c r="D1" s="131">
        <v>43803</v>
      </c>
      <c r="E1" s="131"/>
      <c r="F1" s="12"/>
      <c r="G1" s="12"/>
      <c r="H1" s="12"/>
      <c r="I1" s="12"/>
      <c r="J1" s="12"/>
      <c r="K1" s="12"/>
      <c r="L1" s="12"/>
      <c r="M1" s="12"/>
      <c r="N1" s="12"/>
      <c r="O1" s="15"/>
    </row>
    <row r="2" spans="1:15" x14ac:dyDescent="0.25">
      <c r="B2" s="133"/>
      <c r="C2" s="133"/>
      <c r="D2" s="132"/>
      <c r="E2" s="132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31.5" customHeight="1" x14ac:dyDescent="0.25">
      <c r="A3" s="14" t="s">
        <v>30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0.25" customHeight="1" x14ac:dyDescent="0.25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x14ac:dyDescent="0.25">
      <c r="A5" s="17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x14ac:dyDescent="0.25">
      <c r="A6" s="17"/>
      <c r="B6" s="15">
        <f t="array" aca="1" ref="B6" ca="1">MATCH(MONTH(D1),MONTH(RATIO!4:4),0)</f>
        <v>13</v>
      </c>
      <c r="C6" s="15">
        <f t="array" aca="1" ref="C6" ca="1">MATCH(MONTH(D1),MONTH(Récap!3:3),0)</f>
        <v>13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x14ac:dyDescent="0.25">
      <c r="A7" s="17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x14ac:dyDescent="0.25">
      <c r="A8" s="17"/>
      <c r="B8" s="15"/>
      <c r="C8" s="15"/>
      <c r="D8" s="15"/>
      <c r="E8" s="15"/>
      <c r="F8" s="15"/>
      <c r="G8" s="15"/>
      <c r="H8" s="15"/>
      <c r="I8" s="15"/>
      <c r="J8" s="15"/>
      <c r="K8" s="15" t="s">
        <v>39</v>
      </c>
      <c r="L8" s="15"/>
      <c r="M8" s="15"/>
      <c r="N8" s="15"/>
      <c r="O8" s="15"/>
    </row>
    <row r="9" spans="1:15" x14ac:dyDescent="0.25">
      <c r="A9" s="17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pans="1:15" ht="15.75" thickBot="1" x14ac:dyDescent="0.3">
      <c r="A10" s="17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x14ac:dyDescent="0.25">
      <c r="A11" s="129" t="s">
        <v>38</v>
      </c>
      <c r="B11" s="130"/>
      <c r="C11" s="130"/>
      <c r="D11" s="130"/>
      <c r="E11" s="130"/>
      <c r="F11" s="130"/>
      <c r="G11" s="130"/>
      <c r="H11" s="123"/>
      <c r="I11" s="13"/>
      <c r="J11" s="15"/>
      <c r="K11" s="15"/>
      <c r="L11" s="15"/>
      <c r="M11" s="15"/>
      <c r="N11" s="15"/>
      <c r="O11" s="15"/>
    </row>
    <row r="12" spans="1:15" x14ac:dyDescent="0.25">
      <c r="A12" s="17"/>
      <c r="B12" s="15"/>
      <c r="C12" s="15"/>
      <c r="D12" s="15"/>
      <c r="E12" s="15"/>
      <c r="F12" s="15"/>
      <c r="G12" s="15"/>
      <c r="H12" s="15"/>
      <c r="I12" s="16"/>
      <c r="J12" s="15"/>
      <c r="K12" s="15"/>
      <c r="L12" s="15"/>
      <c r="M12" s="15"/>
      <c r="N12" s="15"/>
      <c r="O12" s="15"/>
    </row>
    <row r="13" spans="1:15" ht="30" x14ac:dyDescent="0.25">
      <c r="A13" s="18" t="s">
        <v>33</v>
      </c>
      <c r="B13" s="19" t="s">
        <v>34</v>
      </c>
      <c r="C13" s="19" t="s">
        <v>35</v>
      </c>
      <c r="D13" s="19" t="s">
        <v>31</v>
      </c>
      <c r="E13" s="19" t="s">
        <v>29</v>
      </c>
      <c r="F13" s="19" t="s">
        <v>32</v>
      </c>
      <c r="G13" s="19" t="s">
        <v>36</v>
      </c>
      <c r="H13" s="19" t="s">
        <v>70</v>
      </c>
      <c r="I13" s="19" t="s">
        <v>19</v>
      </c>
      <c r="J13" s="15"/>
      <c r="K13" s="15"/>
      <c r="L13" s="15"/>
      <c r="M13" s="15"/>
      <c r="N13" s="15"/>
      <c r="O13" s="15"/>
    </row>
    <row r="14" spans="1:15" ht="20.100000000000001" customHeight="1" x14ac:dyDescent="0.25">
      <c r="A14" s="20">
        <f>Chambre!$N$1</f>
        <v>0</v>
      </c>
      <c r="B14" s="21">
        <f>Réception!$M$1</f>
        <v>0</v>
      </c>
      <c r="C14" s="20">
        <f>'Produits entretien'!$M$1</f>
        <v>0</v>
      </c>
      <c r="D14" s="21" t="e">
        <f>#REF!</f>
        <v>#REF!</v>
      </c>
      <c r="E14" s="20" t="e">
        <f>#REF!</f>
        <v>#REF!</v>
      </c>
      <c r="F14" s="21" t="e">
        <f>#REF!</f>
        <v>#REF!</v>
      </c>
      <c r="G14" s="20" t="e">
        <f>#REF!</f>
        <v>#REF!</v>
      </c>
      <c r="H14" s="125" t="e">
        <f>#REF!</f>
        <v>#REF!</v>
      </c>
      <c r="I14" s="21">
        <f>Réception!$M$1</f>
        <v>0</v>
      </c>
      <c r="J14" s="15"/>
      <c r="K14" s="15"/>
      <c r="L14" s="15"/>
      <c r="M14" s="15"/>
      <c r="N14" s="15"/>
      <c r="O14" s="15"/>
    </row>
    <row r="15" spans="1:15" ht="45" x14ac:dyDescent="0.25">
      <c r="A15" s="18" t="s">
        <v>40</v>
      </c>
      <c r="B15" s="19" t="s">
        <v>40</v>
      </c>
      <c r="C15" s="19" t="s">
        <v>40</v>
      </c>
      <c r="D15" s="19" t="s">
        <v>40</v>
      </c>
      <c r="E15" s="19" t="s">
        <v>40</v>
      </c>
      <c r="F15" s="19" t="s">
        <v>40</v>
      </c>
      <c r="G15" s="19" t="s">
        <v>40</v>
      </c>
      <c r="H15" s="126" t="s">
        <v>40</v>
      </c>
      <c r="I15" s="19" t="s">
        <v>44</v>
      </c>
      <c r="J15" s="15"/>
      <c r="K15" s="15"/>
      <c r="L15" s="15"/>
      <c r="M15" s="15"/>
      <c r="N15" s="15"/>
      <c r="O15" s="15"/>
    </row>
    <row r="16" spans="1:15" ht="20.100000000000001" customHeight="1" x14ac:dyDescent="0.25">
      <c r="A16" s="23">
        <f>Chambre!$K$2</f>
        <v>-1864</v>
      </c>
      <c r="B16" s="24">
        <f>Réception!$J$2</f>
        <v>0</v>
      </c>
      <c r="C16" s="24">
        <f>'Produits entretien'!$J$2</f>
        <v>0</v>
      </c>
      <c r="D16" s="24" t="e">
        <f>#REF!</f>
        <v>#REF!</v>
      </c>
      <c r="E16" s="24" t="e">
        <f>#REF!</f>
        <v>#REF!</v>
      </c>
      <c r="F16" s="24" t="e">
        <f>#REF!</f>
        <v>#REF!</v>
      </c>
      <c r="G16" s="24" t="e">
        <f>#REF!</f>
        <v>#REF!</v>
      </c>
      <c r="H16" s="24" t="e">
        <f>#REF!</f>
        <v>#REF!</v>
      </c>
      <c r="I16" s="24" t="e">
        <f>SUM(A16:G16)</f>
        <v>#REF!</v>
      </c>
      <c r="J16" s="15"/>
      <c r="K16" s="15"/>
      <c r="L16" s="15"/>
      <c r="M16" s="15"/>
      <c r="N16" s="15"/>
      <c r="O16" s="15"/>
    </row>
    <row r="17" spans="1:15" x14ac:dyDescent="0.25">
      <c r="A17" s="1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1:15" x14ac:dyDescent="0.25">
      <c r="A18" s="113">
        <f>Chambre!J2</f>
        <v>0</v>
      </c>
      <c r="B18" s="15"/>
      <c r="C18" s="114" t="e">
        <f>'Produits entretien'!#REF!</f>
        <v>#REF!</v>
      </c>
      <c r="D18" s="115" t="e">
        <f>#REF!</f>
        <v>#REF!</v>
      </c>
      <c r="E18" s="115" t="e">
        <f>#REF!</f>
        <v>#REF!</v>
      </c>
      <c r="F18" s="114" t="e">
        <f>#REF!</f>
        <v>#REF!</v>
      </c>
      <c r="G18" s="15"/>
      <c r="H18" s="15"/>
      <c r="I18" s="15"/>
      <c r="J18" s="15"/>
      <c r="K18" s="15"/>
      <c r="L18" s="15"/>
      <c r="M18" s="15"/>
      <c r="N18" s="15"/>
      <c r="O18" s="15"/>
    </row>
    <row r="19" spans="1:15" x14ac:dyDescent="0.25">
      <c r="A19" s="1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x14ac:dyDescent="0.25">
      <c r="A20" s="1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</sheetData>
  <mergeCells count="3">
    <mergeCell ref="A11:G11"/>
    <mergeCell ref="D1:E2"/>
    <mergeCell ref="B1:C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30" r:id="rId4" name="ToggleButton1">
          <controlPr defaultSize="0" autoLine="0" r:id="rId5">
            <anchor moveWithCells="1">
              <from>
                <xdr:col>6</xdr:col>
                <xdr:colOff>742950</xdr:colOff>
                <xdr:row>0</xdr:row>
                <xdr:rowOff>285750</xdr:rowOff>
              </from>
              <to>
                <xdr:col>7</xdr:col>
                <xdr:colOff>323850</xdr:colOff>
                <xdr:row>0</xdr:row>
                <xdr:rowOff>752475</xdr:rowOff>
              </to>
            </anchor>
          </controlPr>
        </control>
      </mc:Choice>
      <mc:Fallback>
        <control shapeId="5130" r:id="rId4" name="ToggleButton1"/>
      </mc:Fallback>
    </mc:AlternateContent>
    <mc:AlternateContent xmlns:mc="http://schemas.openxmlformats.org/markup-compatibility/2006">
      <mc:Choice Requires="x14">
        <control shapeId="5122" r:id="rId6" name="Button 2">
          <controlPr locked="0" defaultSize="0" autoFill="0" autoPict="0" macro="[0]!ThisWorkbook.MàJ_tableau_inventaire">
            <anchor moveWithCells="1" sizeWithCells="1">
              <from>
                <xdr:col>9</xdr:col>
                <xdr:colOff>142875</xdr:colOff>
                <xdr:row>4</xdr:row>
                <xdr:rowOff>76200</xdr:rowOff>
              </from>
              <to>
                <xdr:col>13</xdr:col>
                <xdr:colOff>352425</xdr:colOff>
                <xdr:row>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3" r:id="rId7" name="Button 3">
          <controlPr locked="0" defaultSize="0" print="0" autoFill="0" autoPict="0" macro="[0]!ThisWorkbook.Imprimer">
            <anchor moveWithCells="1" sizeWithCells="1">
              <from>
                <xdr:col>4</xdr:col>
                <xdr:colOff>104775</xdr:colOff>
                <xdr:row>4</xdr:row>
                <xdr:rowOff>85725</xdr:rowOff>
              </from>
              <to>
                <xdr:col>8</xdr:col>
                <xdr:colOff>819150</xdr:colOff>
                <xdr:row>7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8" name="Button 4">
          <controlPr locked="0" defaultSize="0" print="0" autoFill="0" autoPict="0" macro="[0]!ThisWorkbook.zero_Stock">
            <anchor moveWithCells="1" sizeWithCells="1">
              <from>
                <xdr:col>0</xdr:col>
                <xdr:colOff>66675</xdr:colOff>
                <xdr:row>4</xdr:row>
                <xdr:rowOff>95250</xdr:rowOff>
              </from>
              <to>
                <xdr:col>3</xdr:col>
                <xdr:colOff>781050</xdr:colOff>
                <xdr:row>7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2" r:id="rId9" name="Button 12">
          <controlPr defaultSize="0" print="0" autoFill="0" autoPict="0" macro="[0]!lancer_userform">
            <anchor moveWithCells="1" sizeWithCells="1">
              <from>
                <xdr:col>10</xdr:col>
                <xdr:colOff>66675</xdr:colOff>
                <xdr:row>9</xdr:row>
                <xdr:rowOff>66675</xdr:rowOff>
              </from>
              <to>
                <xdr:col>11</xdr:col>
                <xdr:colOff>676275</xdr:colOff>
                <xdr:row>12</xdr:row>
                <xdr:rowOff>247650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21"/>
  <sheetViews>
    <sheetView showGridLines="0" showZeros="0" zoomScale="70" zoomScaleNormal="70" workbookViewId="0">
      <pane xSplit="16" ySplit="4" topLeftCell="Q5" activePane="bottomRight" state="frozen"/>
      <selection pane="topRight" activeCell="Q1" sqref="Q1"/>
      <selection pane="bottomLeft" activeCell="A5" sqref="A5"/>
      <selection pane="bottomRight" activeCell="A5" sqref="A5"/>
    </sheetView>
  </sheetViews>
  <sheetFormatPr baseColWidth="10" defaultRowHeight="15" outlineLevelCol="1" x14ac:dyDescent="0.25"/>
  <cols>
    <col min="1" max="1" width="21.7109375" style="25" customWidth="1" outlineLevel="1"/>
    <col min="2" max="2" width="16" style="1" customWidth="1" outlineLevel="1"/>
    <col min="3" max="3" width="44.7109375" style="1" customWidth="1"/>
    <col min="4" max="5" width="13.28515625" style="1" customWidth="1"/>
    <col min="6" max="7" width="12.7109375" style="1" customWidth="1"/>
    <col min="8" max="8" width="12.7109375" hidden="1" customWidth="1" outlineLevel="1"/>
    <col min="9" max="10" width="12.7109375" style="1" hidden="1" customWidth="1" outlineLevel="1"/>
    <col min="11" max="11" width="12.7109375" style="1" customWidth="1" collapsed="1"/>
    <col min="12" max="12" width="14" style="44" customWidth="1"/>
    <col min="13" max="13" width="12.7109375" style="45" customWidth="1"/>
    <col min="14" max="14" width="15.140625" style="46" customWidth="1"/>
    <col min="15" max="15" width="12.7109375" style="57" hidden="1" customWidth="1" outlineLevel="1"/>
    <col min="16" max="16" width="0" style="44" hidden="1" customWidth="1" outlineLevel="1"/>
    <col min="17" max="17" width="11.42578125" style="1" collapsed="1"/>
    <col min="18" max="16384" width="11.42578125" style="1"/>
  </cols>
  <sheetData>
    <row r="1" spans="1:17" ht="35.1" customHeight="1" thickBot="1" x14ac:dyDescent="0.3">
      <c r="A1" s="134" t="s">
        <v>55</v>
      </c>
      <c r="B1" s="135"/>
      <c r="C1" s="135"/>
      <c r="D1" s="135"/>
      <c r="E1" s="136"/>
      <c r="F1" s="99" t="s">
        <v>64</v>
      </c>
      <c r="G1" s="27" t="s">
        <v>61</v>
      </c>
      <c r="H1" s="98" t="s">
        <v>66</v>
      </c>
      <c r="I1" s="83" t="s">
        <v>62</v>
      </c>
      <c r="J1" s="98" t="s">
        <v>63</v>
      </c>
      <c r="K1" s="39" t="s">
        <v>46</v>
      </c>
      <c r="L1" s="54" t="s">
        <v>47</v>
      </c>
      <c r="M1" s="55" t="s">
        <v>18</v>
      </c>
      <c r="N1" s="56">
        <f>SUM(N5:N21)</f>
        <v>0</v>
      </c>
    </row>
    <row r="2" spans="1:17" ht="23.25" customHeight="1" x14ac:dyDescent="0.25">
      <c r="A2" s="137"/>
      <c r="B2" s="138"/>
      <c r="C2" s="138"/>
      <c r="D2" s="138"/>
      <c r="E2" s="139"/>
      <c r="F2" s="105"/>
      <c r="G2" s="109"/>
      <c r="H2" s="107">
        <f>IFERROR((F2/G2)*1.1,0)</f>
        <v>0</v>
      </c>
      <c r="I2" s="106">
        <f>IF(ISERROR(L2/G2),0,(L2/G2))</f>
        <v>0</v>
      </c>
      <c r="J2" s="108">
        <f>IF(ISERROR(L2/F2),0,(L2/F2))</f>
        <v>0</v>
      </c>
      <c r="K2" s="40">
        <f>SUM(K5:K21)</f>
        <v>-1864</v>
      </c>
      <c r="L2" s="34">
        <f>SUM(H5:H21)</f>
        <v>483.54404833333336</v>
      </c>
      <c r="M2" s="29"/>
      <c r="N2" s="31"/>
      <c r="O2" s="67"/>
      <c r="P2" s="58"/>
    </row>
    <row r="3" spans="1:17" ht="32.25" customHeight="1" thickBot="1" x14ac:dyDescent="0.3">
      <c r="A3" s="38"/>
      <c r="B3" s="38"/>
      <c r="C3" s="38"/>
      <c r="D3" s="36"/>
      <c r="E3" s="37"/>
      <c r="F3" s="37"/>
      <c r="G3" s="36"/>
      <c r="H3" s="35">
        <f>SUM(H5:H21)</f>
        <v>483.54404833333336</v>
      </c>
      <c r="I3" s="36"/>
      <c r="J3" s="36"/>
      <c r="K3" s="47"/>
      <c r="L3" s="42"/>
      <c r="M3" s="29"/>
      <c r="N3" s="32"/>
      <c r="O3" s="67"/>
      <c r="P3" s="58"/>
    </row>
    <row r="4" spans="1:17" ht="45" x14ac:dyDescent="0.25">
      <c r="A4" s="71" t="s">
        <v>0</v>
      </c>
      <c r="B4" s="72" t="s">
        <v>1</v>
      </c>
      <c r="C4" s="48" t="s">
        <v>2</v>
      </c>
      <c r="D4" s="48" t="s">
        <v>3</v>
      </c>
      <c r="E4" s="48" t="s">
        <v>48</v>
      </c>
      <c r="F4" s="48" t="s">
        <v>52</v>
      </c>
      <c r="G4" s="48" t="s">
        <v>4</v>
      </c>
      <c r="H4" s="48" t="s">
        <v>50</v>
      </c>
      <c r="I4" s="48" t="s">
        <v>53</v>
      </c>
      <c r="J4" s="48" t="s">
        <v>51</v>
      </c>
      <c r="K4" s="73" t="s">
        <v>40</v>
      </c>
      <c r="L4" s="52" t="s">
        <v>5</v>
      </c>
      <c r="M4" s="50" t="s">
        <v>49</v>
      </c>
      <c r="N4" s="48" t="s">
        <v>6</v>
      </c>
      <c r="O4" s="140" t="s">
        <v>54</v>
      </c>
      <c r="P4" s="141"/>
      <c r="Q4" s="43"/>
    </row>
    <row r="5" spans="1:17" ht="24.95" customHeight="1" x14ac:dyDescent="0.25">
      <c r="A5" s="74" t="s">
        <v>71</v>
      </c>
      <c r="B5" s="75" t="s">
        <v>21</v>
      </c>
      <c r="C5" s="76" t="s">
        <v>7</v>
      </c>
      <c r="D5" s="76" t="s">
        <v>8</v>
      </c>
      <c r="E5" s="77" t="s">
        <v>56</v>
      </c>
      <c r="F5" s="78">
        <v>45.058999999999997</v>
      </c>
      <c r="G5" s="79">
        <f>F5/24</f>
        <v>1.8774583333333332</v>
      </c>
      <c r="H5" s="79">
        <f>IF(L5=0,IF(ISERROR((I5*G5)+J5),0,((I5*G5)+J5)),IF(ISERROR(((I5-M5)*G5)+J5),0,(((I5-M5)*G5)+J5)))</f>
        <v>80.730708333333325</v>
      </c>
      <c r="I5" s="10">
        <v>43</v>
      </c>
      <c r="J5" s="10">
        <f>IFERROR(O5*F5,0)</f>
        <v>0</v>
      </c>
      <c r="K5" s="41">
        <f t="shared" ref="K5:K21" si="0">L5-I5</f>
        <v>-43</v>
      </c>
      <c r="L5" s="33"/>
      <c r="M5" s="51" t="str">
        <f t="shared" ref="M5:M21" si="1">IF((L5)=0,"",(L5))</f>
        <v/>
      </c>
      <c r="N5" s="103">
        <f>IFERROR(M5*G5,0)</f>
        <v>0</v>
      </c>
      <c r="O5" s="68"/>
      <c r="P5" s="69"/>
      <c r="Q5" s="104"/>
    </row>
    <row r="6" spans="1:17" ht="24.95" customHeight="1" x14ac:dyDescent="0.25">
      <c r="A6" s="75" t="s">
        <v>72</v>
      </c>
      <c r="B6" s="75" t="s">
        <v>22</v>
      </c>
      <c r="C6" s="76" t="s">
        <v>9</v>
      </c>
      <c r="D6" s="76" t="s">
        <v>8</v>
      </c>
      <c r="E6" s="77" t="s">
        <v>56</v>
      </c>
      <c r="F6" s="78">
        <v>61.28</v>
      </c>
      <c r="G6" s="79">
        <f>F6/1000</f>
        <v>6.1280000000000001E-2</v>
      </c>
      <c r="H6" s="79">
        <f t="shared" ref="H6:H21" si="2">IF(L6=0,IF(ISERROR((I6*G6)+J6),0,((I6*G6)+J6)),IF(ISERROR(((I6-M6)*G6)+J6),0,(((I6-M6)*G6)+J6)))</f>
        <v>57.787040000000005</v>
      </c>
      <c r="I6" s="10">
        <v>943</v>
      </c>
      <c r="J6" s="10">
        <f t="shared" ref="J6:J21" si="3">O6*F6</f>
        <v>0</v>
      </c>
      <c r="K6" s="41">
        <f t="shared" si="0"/>
        <v>-943</v>
      </c>
      <c r="L6" s="33"/>
      <c r="M6" s="51" t="str">
        <f t="shared" si="1"/>
        <v/>
      </c>
      <c r="N6" s="103">
        <f t="shared" ref="N6:N21" si="4">IFERROR(M6*G6,0)</f>
        <v>0</v>
      </c>
      <c r="O6" s="70"/>
      <c r="P6" s="69"/>
    </row>
    <row r="7" spans="1:17" ht="24.95" customHeight="1" x14ac:dyDescent="0.25">
      <c r="A7" s="75" t="s">
        <v>73</v>
      </c>
      <c r="B7" s="75" t="s">
        <v>22</v>
      </c>
      <c r="C7" s="76" t="s">
        <v>42</v>
      </c>
      <c r="D7" s="76" t="s">
        <v>8</v>
      </c>
      <c r="E7" s="77" t="s">
        <v>56</v>
      </c>
      <c r="F7" s="78">
        <v>9.3000000000000007</v>
      </c>
      <c r="G7" s="79">
        <f>F7/24</f>
        <v>0.38750000000000001</v>
      </c>
      <c r="H7" s="79">
        <f t="shared" si="2"/>
        <v>60.837499999999999</v>
      </c>
      <c r="I7" s="10">
        <v>157</v>
      </c>
      <c r="J7" s="10">
        <f t="shared" si="3"/>
        <v>0</v>
      </c>
      <c r="K7" s="41">
        <f t="shared" si="0"/>
        <v>-157</v>
      </c>
      <c r="L7" s="33"/>
      <c r="M7" s="51" t="str">
        <f t="shared" si="1"/>
        <v/>
      </c>
      <c r="N7" s="103">
        <f t="shared" si="4"/>
        <v>0</v>
      </c>
      <c r="O7" s="70"/>
      <c r="P7" s="69"/>
    </row>
    <row r="8" spans="1:17" ht="24.95" customHeight="1" x14ac:dyDescent="0.25">
      <c r="A8" s="75" t="s">
        <v>74</v>
      </c>
      <c r="B8" s="75" t="s">
        <v>21</v>
      </c>
      <c r="C8" s="76" t="s">
        <v>10</v>
      </c>
      <c r="D8" s="76" t="s">
        <v>43</v>
      </c>
      <c r="E8" s="77" t="s">
        <v>56</v>
      </c>
      <c r="F8" s="78">
        <v>48.616</v>
      </c>
      <c r="G8" s="79">
        <f>F8/8</f>
        <v>6.077</v>
      </c>
      <c r="H8" s="79">
        <f t="shared" si="2"/>
        <v>66.846999999999994</v>
      </c>
      <c r="I8" s="10">
        <v>11</v>
      </c>
      <c r="J8" s="10">
        <f t="shared" si="3"/>
        <v>0</v>
      </c>
      <c r="K8" s="41">
        <f t="shared" si="0"/>
        <v>-11</v>
      </c>
      <c r="L8" s="33"/>
      <c r="M8" s="51" t="str">
        <f t="shared" si="1"/>
        <v/>
      </c>
      <c r="N8" s="103">
        <f t="shared" si="4"/>
        <v>0</v>
      </c>
      <c r="O8" s="70"/>
      <c r="P8" s="69"/>
    </row>
    <row r="9" spans="1:17" ht="24.95" customHeight="1" x14ac:dyDescent="0.25">
      <c r="A9" s="75" t="s">
        <v>75</v>
      </c>
      <c r="B9" s="75" t="s">
        <v>23</v>
      </c>
      <c r="C9" s="76" t="s">
        <v>11</v>
      </c>
      <c r="D9" s="76" t="s">
        <v>8</v>
      </c>
      <c r="E9" s="77" t="s">
        <v>56</v>
      </c>
      <c r="F9" s="78">
        <v>19.899999999999999</v>
      </c>
      <c r="G9" s="79">
        <f>F9/100</f>
        <v>0.19899999999999998</v>
      </c>
      <c r="H9" s="79">
        <f t="shared" si="2"/>
        <v>29.650999999999996</v>
      </c>
      <c r="I9" s="10">
        <v>149</v>
      </c>
      <c r="J9" s="10">
        <f t="shared" si="3"/>
        <v>0</v>
      </c>
      <c r="K9" s="41">
        <f t="shared" si="0"/>
        <v>-149</v>
      </c>
      <c r="L9" s="33"/>
      <c r="M9" s="51" t="str">
        <f t="shared" si="1"/>
        <v/>
      </c>
      <c r="N9" s="103">
        <f t="shared" si="4"/>
        <v>0</v>
      </c>
      <c r="O9" s="68"/>
      <c r="P9" s="69"/>
    </row>
    <row r="10" spans="1:17" ht="24.95" customHeight="1" x14ac:dyDescent="0.25">
      <c r="A10" s="75" t="s">
        <v>76</v>
      </c>
      <c r="B10" s="75" t="s">
        <v>23</v>
      </c>
      <c r="C10" s="76" t="s">
        <v>12</v>
      </c>
      <c r="D10" s="76" t="s">
        <v>8</v>
      </c>
      <c r="E10" s="77" t="s">
        <v>56</v>
      </c>
      <c r="F10" s="78">
        <v>28.45</v>
      </c>
      <c r="G10" s="79">
        <f>F10/250</f>
        <v>0.1138</v>
      </c>
      <c r="H10" s="79">
        <f t="shared" si="2"/>
        <v>43.357799999999997</v>
      </c>
      <c r="I10" s="10">
        <v>381</v>
      </c>
      <c r="J10" s="10">
        <f t="shared" si="3"/>
        <v>0</v>
      </c>
      <c r="K10" s="41">
        <f t="shared" si="0"/>
        <v>-381</v>
      </c>
      <c r="L10" s="33"/>
      <c r="M10" s="51" t="str">
        <f t="shared" si="1"/>
        <v/>
      </c>
      <c r="N10" s="103">
        <f t="shared" si="4"/>
        <v>0</v>
      </c>
      <c r="O10" s="70"/>
      <c r="P10" s="69"/>
    </row>
    <row r="11" spans="1:17" ht="24.95" customHeight="1" x14ac:dyDescent="0.25">
      <c r="A11" s="75" t="s">
        <v>77</v>
      </c>
      <c r="B11" s="75" t="s">
        <v>23</v>
      </c>
      <c r="C11" s="80" t="s">
        <v>13</v>
      </c>
      <c r="D11" s="76" t="s">
        <v>8</v>
      </c>
      <c r="E11" s="77" t="s">
        <v>56</v>
      </c>
      <c r="F11" s="78">
        <v>12.1</v>
      </c>
      <c r="G11" s="79">
        <f>F11/100</f>
        <v>0.121</v>
      </c>
      <c r="H11" s="79">
        <f t="shared" si="2"/>
        <v>16.093</v>
      </c>
      <c r="I11" s="10">
        <v>133</v>
      </c>
      <c r="J11" s="10">
        <f t="shared" si="3"/>
        <v>0</v>
      </c>
      <c r="K11" s="41">
        <f t="shared" si="0"/>
        <v>-133</v>
      </c>
      <c r="L11" s="33"/>
      <c r="M11" s="51" t="str">
        <f t="shared" si="1"/>
        <v/>
      </c>
      <c r="N11" s="103">
        <f t="shared" si="4"/>
        <v>0</v>
      </c>
      <c r="O11" s="70"/>
      <c r="P11" s="69"/>
      <c r="Q11" s="26"/>
    </row>
    <row r="12" spans="1:17" ht="24.95" customHeight="1" x14ac:dyDescent="0.25">
      <c r="A12" s="75" t="s">
        <v>78</v>
      </c>
      <c r="B12" s="75" t="s">
        <v>24</v>
      </c>
      <c r="C12" s="76" t="s">
        <v>14</v>
      </c>
      <c r="D12" s="76" t="s">
        <v>8</v>
      </c>
      <c r="E12" s="77" t="s">
        <v>56</v>
      </c>
      <c r="F12" s="78">
        <v>4.5</v>
      </c>
      <c r="G12" s="79">
        <f>F12</f>
        <v>4.5</v>
      </c>
      <c r="H12" s="79">
        <f t="shared" si="2"/>
        <v>58.5</v>
      </c>
      <c r="I12" s="10">
        <v>13</v>
      </c>
      <c r="J12" s="10">
        <f t="shared" si="3"/>
        <v>0</v>
      </c>
      <c r="K12" s="41">
        <f t="shared" si="0"/>
        <v>-13</v>
      </c>
      <c r="L12" s="33"/>
      <c r="M12" s="51" t="str">
        <f t="shared" si="1"/>
        <v/>
      </c>
      <c r="N12" s="103">
        <f t="shared" si="4"/>
        <v>0</v>
      </c>
      <c r="O12" s="70"/>
      <c r="P12" s="69"/>
    </row>
    <row r="13" spans="1:17" ht="24.95" customHeight="1" x14ac:dyDescent="0.25">
      <c r="A13" s="75" t="s">
        <v>79</v>
      </c>
      <c r="B13" s="75" t="s">
        <v>25</v>
      </c>
      <c r="C13" s="76" t="s">
        <v>27</v>
      </c>
      <c r="D13" s="76" t="s">
        <v>16</v>
      </c>
      <c r="E13" s="77" t="s">
        <v>56</v>
      </c>
      <c r="F13" s="78">
        <v>69.040000000000006</v>
      </c>
      <c r="G13" s="79">
        <f>F13/48</f>
        <v>1.4383333333333335</v>
      </c>
      <c r="H13" s="79">
        <f t="shared" si="2"/>
        <v>21.575000000000003</v>
      </c>
      <c r="I13" s="10">
        <v>15</v>
      </c>
      <c r="J13" s="10">
        <f t="shared" si="3"/>
        <v>0</v>
      </c>
      <c r="K13" s="41">
        <f t="shared" si="0"/>
        <v>-15</v>
      </c>
      <c r="L13" s="33"/>
      <c r="M13" s="51" t="str">
        <f t="shared" si="1"/>
        <v/>
      </c>
      <c r="N13" s="103">
        <f t="shared" si="4"/>
        <v>0</v>
      </c>
      <c r="O13" s="70"/>
      <c r="P13" s="69"/>
    </row>
    <row r="14" spans="1:17" ht="24.95" customHeight="1" x14ac:dyDescent="0.25">
      <c r="A14" s="75" t="s">
        <v>80</v>
      </c>
      <c r="B14" s="75" t="s">
        <v>25</v>
      </c>
      <c r="C14" s="80" t="s">
        <v>26</v>
      </c>
      <c r="D14" s="76" t="s">
        <v>15</v>
      </c>
      <c r="E14" s="77" t="s">
        <v>56</v>
      </c>
      <c r="F14" s="78">
        <v>15.21</v>
      </c>
      <c r="G14" s="81">
        <f>F14/6</f>
        <v>2.5350000000000001</v>
      </c>
      <c r="H14" s="79">
        <f t="shared" si="2"/>
        <v>48.165000000000006</v>
      </c>
      <c r="I14" s="10">
        <v>19</v>
      </c>
      <c r="J14" s="10">
        <f t="shared" si="3"/>
        <v>0</v>
      </c>
      <c r="K14" s="41">
        <f t="shared" si="0"/>
        <v>-19</v>
      </c>
      <c r="L14" s="33"/>
      <c r="M14" s="51" t="str">
        <f t="shared" si="1"/>
        <v/>
      </c>
      <c r="N14" s="103">
        <f t="shared" si="4"/>
        <v>0</v>
      </c>
      <c r="O14" s="70"/>
      <c r="P14" s="69"/>
    </row>
    <row r="15" spans="1:17" ht="24.95" customHeight="1" x14ac:dyDescent="0.25">
      <c r="A15" s="75"/>
      <c r="B15" s="75"/>
      <c r="C15" s="76"/>
      <c r="D15" s="76"/>
      <c r="E15" s="77"/>
      <c r="F15" s="78"/>
      <c r="G15" s="79"/>
      <c r="H15" s="79">
        <f t="shared" si="2"/>
        <v>0</v>
      </c>
      <c r="I15" s="10"/>
      <c r="J15" s="10">
        <f t="shared" si="3"/>
        <v>0</v>
      </c>
      <c r="K15" s="41">
        <f t="shared" si="0"/>
        <v>0</v>
      </c>
      <c r="L15" s="33"/>
      <c r="M15" s="51" t="str">
        <f t="shared" si="1"/>
        <v/>
      </c>
      <c r="N15" s="49">
        <f t="shared" si="4"/>
        <v>0</v>
      </c>
      <c r="O15" s="68"/>
      <c r="P15" s="69"/>
    </row>
    <row r="16" spans="1:17" ht="24.95" customHeight="1" x14ac:dyDescent="0.25">
      <c r="A16" s="75"/>
      <c r="B16" s="75"/>
      <c r="C16" s="76"/>
      <c r="D16" s="76"/>
      <c r="E16" s="77"/>
      <c r="F16" s="78"/>
      <c r="G16" s="79"/>
      <c r="H16" s="79">
        <f t="shared" si="2"/>
        <v>0</v>
      </c>
      <c r="I16" s="10"/>
      <c r="J16" s="10">
        <f t="shared" si="3"/>
        <v>0</v>
      </c>
      <c r="K16" s="41">
        <f t="shared" si="0"/>
        <v>0</v>
      </c>
      <c r="L16" s="33"/>
      <c r="M16" s="51" t="str">
        <f t="shared" si="1"/>
        <v/>
      </c>
      <c r="N16" s="49">
        <f t="shared" si="4"/>
        <v>0</v>
      </c>
      <c r="O16" s="68"/>
      <c r="P16" s="69"/>
    </row>
    <row r="17" spans="1:16" ht="24.95" customHeight="1" x14ac:dyDescent="0.25">
      <c r="A17" s="75"/>
      <c r="B17" s="75"/>
      <c r="C17" s="76"/>
      <c r="D17" s="76"/>
      <c r="E17" s="77"/>
      <c r="F17" s="78"/>
      <c r="G17" s="79"/>
      <c r="H17" s="79">
        <f t="shared" si="2"/>
        <v>0</v>
      </c>
      <c r="I17" s="10"/>
      <c r="J17" s="10">
        <f t="shared" si="3"/>
        <v>0</v>
      </c>
      <c r="K17" s="41">
        <f t="shared" si="0"/>
        <v>0</v>
      </c>
      <c r="L17" s="33"/>
      <c r="M17" s="51" t="str">
        <f t="shared" si="1"/>
        <v/>
      </c>
      <c r="N17" s="49">
        <f t="shared" si="4"/>
        <v>0</v>
      </c>
      <c r="O17" s="68"/>
      <c r="P17" s="69"/>
    </row>
    <row r="18" spans="1:16" ht="24.95" customHeight="1" x14ac:dyDescent="0.25">
      <c r="A18" s="75"/>
      <c r="B18" s="75"/>
      <c r="C18" s="76"/>
      <c r="D18" s="76"/>
      <c r="E18" s="77"/>
      <c r="F18" s="78"/>
      <c r="G18" s="79"/>
      <c r="H18" s="79">
        <f t="shared" si="2"/>
        <v>0</v>
      </c>
      <c r="I18" s="10"/>
      <c r="J18" s="10">
        <f t="shared" si="3"/>
        <v>0</v>
      </c>
      <c r="K18" s="41">
        <f t="shared" si="0"/>
        <v>0</v>
      </c>
      <c r="L18" s="33"/>
      <c r="M18" s="51" t="str">
        <f t="shared" si="1"/>
        <v/>
      </c>
      <c r="N18" s="49">
        <f t="shared" si="4"/>
        <v>0</v>
      </c>
      <c r="O18" s="68"/>
      <c r="P18" s="69"/>
    </row>
    <row r="19" spans="1:16" ht="24.95" customHeight="1" x14ac:dyDescent="0.25">
      <c r="A19" s="75"/>
      <c r="B19" s="75"/>
      <c r="C19" s="80"/>
      <c r="D19" s="76"/>
      <c r="E19" s="77"/>
      <c r="F19" s="78"/>
      <c r="G19" s="82"/>
      <c r="H19" s="79">
        <f t="shared" si="2"/>
        <v>0</v>
      </c>
      <c r="I19" s="10"/>
      <c r="J19" s="10">
        <f t="shared" si="3"/>
        <v>0</v>
      </c>
      <c r="K19" s="41">
        <f t="shared" si="0"/>
        <v>0</v>
      </c>
      <c r="L19" s="33"/>
      <c r="M19" s="51" t="str">
        <f t="shared" si="1"/>
        <v/>
      </c>
      <c r="N19" s="49">
        <f t="shared" si="4"/>
        <v>0</v>
      </c>
      <c r="O19" s="68"/>
      <c r="P19" s="69"/>
    </row>
    <row r="20" spans="1:16" ht="24.95" customHeight="1" x14ac:dyDescent="0.25">
      <c r="A20" s="75"/>
      <c r="B20" s="75"/>
      <c r="C20" s="76"/>
      <c r="D20" s="76"/>
      <c r="E20" s="77"/>
      <c r="F20" s="78"/>
      <c r="G20" s="79"/>
      <c r="H20" s="79">
        <f t="shared" si="2"/>
        <v>0</v>
      </c>
      <c r="I20" s="10"/>
      <c r="J20" s="10">
        <f t="shared" si="3"/>
        <v>0</v>
      </c>
      <c r="K20" s="41">
        <f t="shared" si="0"/>
        <v>0</v>
      </c>
      <c r="L20" s="33"/>
      <c r="M20" s="51" t="str">
        <f t="shared" si="1"/>
        <v/>
      </c>
      <c r="N20" s="49">
        <f t="shared" si="4"/>
        <v>0</v>
      </c>
      <c r="O20" s="68"/>
      <c r="P20" s="69"/>
    </row>
    <row r="21" spans="1:16" ht="24.95" customHeight="1" thickBot="1" x14ac:dyDescent="0.3">
      <c r="A21" s="75"/>
      <c r="B21" s="75"/>
      <c r="C21" s="76"/>
      <c r="D21" s="76"/>
      <c r="E21" s="77"/>
      <c r="F21" s="78"/>
      <c r="G21" s="79"/>
      <c r="H21" s="79">
        <f t="shared" si="2"/>
        <v>0</v>
      </c>
      <c r="I21" s="10"/>
      <c r="J21" s="10">
        <f t="shared" si="3"/>
        <v>0</v>
      </c>
      <c r="K21" s="41">
        <f t="shared" si="0"/>
        <v>0</v>
      </c>
      <c r="L21" s="53"/>
      <c r="M21" s="51" t="str">
        <f t="shared" si="1"/>
        <v/>
      </c>
      <c r="N21" s="49">
        <f t="shared" si="4"/>
        <v>0</v>
      </c>
      <c r="O21" s="68"/>
      <c r="P21" s="69"/>
    </row>
  </sheetData>
  <dataConsolidate/>
  <mergeCells count="2">
    <mergeCell ref="A1:E2"/>
    <mergeCell ref="O4:P4"/>
  </mergeCells>
  <conditionalFormatting sqref="L5:L21">
    <cfRule type="expression" dxfId="2" priority="1">
      <formula>$G5=""</formula>
    </cfRule>
  </conditionalFormatting>
  <dataValidations count="1">
    <dataValidation type="list" allowBlank="1" showInputMessage="1" showErrorMessage="1" sqref="H1 E22:F1048576">
      <formula1>Produits</formula1>
    </dataValidation>
  </dataValidations>
  <pageMargins left="0.23622047244094491" right="0.23622047244094491" top="0.74803149606299213" bottom="0.74803149606299213" header="0.31496062992125984" footer="0.31496062992125984"/>
  <pageSetup paperSize="9" scale="61" orientation="landscape" r:id="rId1"/>
  <headerFooter>
    <oddHeader>&amp;L&amp;G&amp;CIBIS STYLES LAVAL CENTRE &amp;R&amp;D&amp;T</oddHeader>
    <oddFooter>&amp;R&amp;P</oddFooter>
  </headerFooter>
  <rowBreaks count="1" manualBreakCount="1">
    <brk id="18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ThisWorkbook.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200025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" name="Spinner 70">
              <controlPr locked="0" defaultSize="0" autoPict="0">
                <anchor moveWithCells="1" sizeWithCells="1">
                  <from>
                    <xdr:col>15</xdr:col>
                    <xdr:colOff>95250</xdr:colOff>
                    <xdr:row>4</xdr:row>
                    <xdr:rowOff>38100</xdr:rowOff>
                  </from>
                  <to>
                    <xdr:col>15</xdr:col>
                    <xdr:colOff>676275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7" name="Spinner 71">
              <controlPr locked="0" defaultSize="0" autoPict="0">
                <anchor moveWithCells="1" sizeWithCells="1">
                  <from>
                    <xdr:col>15</xdr:col>
                    <xdr:colOff>95250</xdr:colOff>
                    <xdr:row>5</xdr:row>
                    <xdr:rowOff>38100</xdr:rowOff>
                  </from>
                  <to>
                    <xdr:col>15</xdr:col>
                    <xdr:colOff>676275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8" name="Spinner 72">
              <controlPr locked="0" defaultSize="0" autoPict="0">
                <anchor moveWithCells="1" sizeWithCells="1">
                  <from>
                    <xdr:col>15</xdr:col>
                    <xdr:colOff>95250</xdr:colOff>
                    <xdr:row>6</xdr:row>
                    <xdr:rowOff>38100</xdr:rowOff>
                  </from>
                  <to>
                    <xdr:col>15</xdr:col>
                    <xdr:colOff>676275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9" name="Spinner 73">
              <controlPr locked="0" defaultSize="0" autoPict="0">
                <anchor moveWithCells="1" sizeWithCells="1">
                  <from>
                    <xdr:col>15</xdr:col>
                    <xdr:colOff>95250</xdr:colOff>
                    <xdr:row>7</xdr:row>
                    <xdr:rowOff>38100</xdr:rowOff>
                  </from>
                  <to>
                    <xdr:col>15</xdr:col>
                    <xdr:colOff>676275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10" name="Spinner 74">
              <controlPr locked="0" defaultSize="0" autoPict="0">
                <anchor moveWithCells="1" sizeWithCells="1">
                  <from>
                    <xdr:col>15</xdr:col>
                    <xdr:colOff>95250</xdr:colOff>
                    <xdr:row>8</xdr:row>
                    <xdr:rowOff>38100</xdr:rowOff>
                  </from>
                  <to>
                    <xdr:col>15</xdr:col>
                    <xdr:colOff>676275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11" name="Spinner 75">
              <controlPr locked="0" defaultSize="0" autoPict="0">
                <anchor moveWithCells="1" sizeWithCells="1">
                  <from>
                    <xdr:col>15</xdr:col>
                    <xdr:colOff>95250</xdr:colOff>
                    <xdr:row>9</xdr:row>
                    <xdr:rowOff>38100</xdr:rowOff>
                  </from>
                  <to>
                    <xdr:col>15</xdr:col>
                    <xdr:colOff>676275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12" name="Spinner 76">
              <controlPr locked="0" defaultSize="0" autoPict="0">
                <anchor moveWithCells="1" sizeWithCells="1">
                  <from>
                    <xdr:col>15</xdr:col>
                    <xdr:colOff>95250</xdr:colOff>
                    <xdr:row>10</xdr:row>
                    <xdr:rowOff>38100</xdr:rowOff>
                  </from>
                  <to>
                    <xdr:col>15</xdr:col>
                    <xdr:colOff>676275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13" name="Spinner 77">
              <controlPr locked="0" defaultSize="0" autoPict="0">
                <anchor moveWithCells="1" sizeWithCells="1">
                  <from>
                    <xdr:col>15</xdr:col>
                    <xdr:colOff>95250</xdr:colOff>
                    <xdr:row>11</xdr:row>
                    <xdr:rowOff>38100</xdr:rowOff>
                  </from>
                  <to>
                    <xdr:col>15</xdr:col>
                    <xdr:colOff>676275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14" name="Spinner 78">
              <controlPr locked="0" defaultSize="0" autoPict="0">
                <anchor moveWithCells="1" sizeWithCells="1">
                  <from>
                    <xdr:col>15</xdr:col>
                    <xdr:colOff>95250</xdr:colOff>
                    <xdr:row>12</xdr:row>
                    <xdr:rowOff>38100</xdr:rowOff>
                  </from>
                  <to>
                    <xdr:col>15</xdr:col>
                    <xdr:colOff>676275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15" name="Spinner 79">
              <controlPr locked="0" defaultSize="0" autoPict="0">
                <anchor moveWithCells="1" sizeWithCells="1">
                  <from>
                    <xdr:col>15</xdr:col>
                    <xdr:colOff>95250</xdr:colOff>
                    <xdr:row>13</xdr:row>
                    <xdr:rowOff>38100</xdr:rowOff>
                  </from>
                  <to>
                    <xdr:col>15</xdr:col>
                    <xdr:colOff>676275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16" name="Spinner 80">
              <controlPr locked="0" defaultSize="0" autoPict="0">
                <anchor moveWithCells="1" sizeWithCells="1">
                  <from>
                    <xdr:col>15</xdr:col>
                    <xdr:colOff>95250</xdr:colOff>
                    <xdr:row>14</xdr:row>
                    <xdr:rowOff>38100</xdr:rowOff>
                  </from>
                  <to>
                    <xdr:col>15</xdr:col>
                    <xdr:colOff>676275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17" name="Spinner 81">
              <controlPr locked="0" defaultSize="0" autoPict="0">
                <anchor moveWithCells="1" sizeWithCells="1">
                  <from>
                    <xdr:col>15</xdr:col>
                    <xdr:colOff>95250</xdr:colOff>
                    <xdr:row>15</xdr:row>
                    <xdr:rowOff>38100</xdr:rowOff>
                  </from>
                  <to>
                    <xdr:col>15</xdr:col>
                    <xdr:colOff>676275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18" name="Spinner 82">
              <controlPr locked="0" defaultSize="0" autoPict="0">
                <anchor moveWithCells="1" sizeWithCells="1">
                  <from>
                    <xdr:col>15</xdr:col>
                    <xdr:colOff>95250</xdr:colOff>
                    <xdr:row>16</xdr:row>
                    <xdr:rowOff>38100</xdr:rowOff>
                  </from>
                  <to>
                    <xdr:col>15</xdr:col>
                    <xdr:colOff>676275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19" name="Spinner 83">
              <controlPr locked="0" defaultSize="0" autoPict="0">
                <anchor moveWithCells="1" sizeWithCells="1">
                  <from>
                    <xdr:col>15</xdr:col>
                    <xdr:colOff>95250</xdr:colOff>
                    <xdr:row>17</xdr:row>
                    <xdr:rowOff>38100</xdr:rowOff>
                  </from>
                  <to>
                    <xdr:col>15</xdr:col>
                    <xdr:colOff>676275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20" name="Spinner 84">
              <controlPr locked="0" defaultSize="0" autoPict="0">
                <anchor moveWithCells="1" sizeWithCells="1">
                  <from>
                    <xdr:col>15</xdr:col>
                    <xdr:colOff>95250</xdr:colOff>
                    <xdr:row>18</xdr:row>
                    <xdr:rowOff>38100</xdr:rowOff>
                  </from>
                  <to>
                    <xdr:col>15</xdr:col>
                    <xdr:colOff>676275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6" r:id="rId21" name="Button 132">
              <controlPr defaultSize="0" print="0" autoFill="0" autoPict="0" macro="[0]!ThisWorkbook.EFFACE" altText="Reset">
                <anchor moveWithCells="1" sizeWithCells="1">
                  <from>
                    <xdr:col>15</xdr:col>
                    <xdr:colOff>57150</xdr:colOff>
                    <xdr:row>3</xdr:row>
                    <xdr:rowOff>47625</xdr:rowOff>
                  </from>
                  <to>
                    <xdr:col>15</xdr:col>
                    <xdr:colOff>704850</xdr:colOff>
                    <xdr:row>3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8" r:id="rId22" name="Button 134">
              <controlPr defaultSize="0" print="0" autoFill="0" autoPict="0" macro="[0]!Feuil3.Enreg_Pdf_chambre">
                <anchor moveWithCells="1" sizeWithCells="1">
                  <from>
                    <xdr:col>14</xdr:col>
                    <xdr:colOff>438150</xdr:colOff>
                    <xdr:row>1</xdr:row>
                    <xdr:rowOff>400050</xdr:rowOff>
                  </from>
                  <to>
                    <xdr:col>15</xdr:col>
                    <xdr:colOff>57150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50"/>
  <sheetViews>
    <sheetView showGridLines="0" showZeros="0" zoomScale="80" zoomScaleNormal="80" workbookViewId="0">
      <pane xSplit="13" ySplit="4" topLeftCell="N5" activePane="bottomRight" state="frozen"/>
      <selection pane="topRight" activeCell="Q1" sqref="Q1"/>
      <selection pane="bottomLeft" activeCell="A5" sqref="A5"/>
      <selection pane="bottomRight" activeCell="M3" sqref="M3"/>
    </sheetView>
  </sheetViews>
  <sheetFormatPr baseColWidth="10" defaultRowHeight="15" outlineLevelCol="1" x14ac:dyDescent="0.25"/>
  <cols>
    <col min="1" max="1" width="14.42578125" style="25" customWidth="1" outlineLevel="1"/>
    <col min="2" max="2" width="12.28515625" style="1" customWidth="1" outlineLevel="1"/>
    <col min="3" max="3" width="40.28515625" style="1" customWidth="1"/>
    <col min="4" max="4" width="16.5703125" style="1" customWidth="1"/>
    <col min="5" max="5" width="17.7109375" style="1" customWidth="1"/>
    <col min="6" max="7" width="12.7109375" style="1" customWidth="1"/>
    <col min="8" max="8" width="12.7109375" customWidth="1" outlineLevel="1"/>
    <col min="9" max="9" width="12.7109375" style="1" customWidth="1" outlineLevel="1"/>
    <col min="10" max="10" width="12.7109375" style="1" customWidth="1"/>
    <col min="11" max="11" width="13.28515625" style="44" customWidth="1"/>
    <col min="12" max="12" width="13.28515625" style="45" customWidth="1"/>
    <col min="13" max="13" width="13.28515625" style="46" customWidth="1"/>
    <col min="14" max="16384" width="11.42578125" style="1"/>
  </cols>
  <sheetData>
    <row r="1" spans="1:14" ht="39.950000000000003" customHeight="1" thickBot="1" x14ac:dyDescent="0.3">
      <c r="A1" s="134" t="s">
        <v>59</v>
      </c>
      <c r="B1" s="135"/>
      <c r="C1" s="135"/>
      <c r="D1" s="135"/>
      <c r="E1" s="135"/>
      <c r="F1" s="135"/>
      <c r="G1" s="135"/>
      <c r="H1" s="135"/>
      <c r="I1" s="135"/>
      <c r="J1" s="94"/>
      <c r="K1" s="95"/>
      <c r="L1" s="90" t="s">
        <v>18</v>
      </c>
      <c r="M1" s="91">
        <f>SUM(M5:M50)</f>
        <v>0</v>
      </c>
    </row>
    <row r="2" spans="1:14" ht="26.25" customHeight="1" x14ac:dyDescent="0.25">
      <c r="A2" s="137"/>
      <c r="B2" s="138"/>
      <c r="C2" s="138"/>
      <c r="D2" s="138"/>
      <c r="E2" s="138"/>
      <c r="F2" s="138"/>
      <c r="G2" s="138"/>
      <c r="H2" s="138"/>
      <c r="I2" s="138"/>
      <c r="J2" s="96"/>
      <c r="K2" s="97"/>
      <c r="L2" s="92"/>
      <c r="M2" s="93"/>
    </row>
    <row r="3" spans="1:14" ht="32.25" customHeight="1" thickBot="1" x14ac:dyDescent="0.3">
      <c r="A3" s="38"/>
      <c r="B3" s="38"/>
      <c r="C3" s="38"/>
      <c r="D3" s="36"/>
      <c r="E3" s="37"/>
      <c r="F3" s="37"/>
      <c r="G3" s="36"/>
      <c r="H3" s="35">
        <f>SUM(H5:H50)</f>
        <v>0</v>
      </c>
      <c r="I3" s="36"/>
      <c r="J3" s="47"/>
      <c r="K3" s="42"/>
      <c r="L3" s="29"/>
      <c r="M3" s="32"/>
    </row>
    <row r="4" spans="1:14" ht="45" x14ac:dyDescent="0.25">
      <c r="A4" s="71" t="s">
        <v>0</v>
      </c>
      <c r="B4" s="72" t="s">
        <v>1</v>
      </c>
      <c r="C4" s="48" t="s">
        <v>2</v>
      </c>
      <c r="D4" s="48" t="s">
        <v>3</v>
      </c>
      <c r="E4" s="48" t="s">
        <v>48</v>
      </c>
      <c r="F4" s="48" t="s">
        <v>52</v>
      </c>
      <c r="G4" s="48" t="s">
        <v>4</v>
      </c>
      <c r="H4" s="48" t="s">
        <v>50</v>
      </c>
      <c r="I4" s="48" t="s">
        <v>53</v>
      </c>
      <c r="J4" s="73" t="s">
        <v>40</v>
      </c>
      <c r="K4" s="52" t="s">
        <v>5</v>
      </c>
      <c r="L4" s="50"/>
      <c r="M4" s="48" t="s">
        <v>6</v>
      </c>
      <c r="N4" s="43"/>
    </row>
    <row r="5" spans="1:14" ht="24.95" customHeight="1" x14ac:dyDescent="0.25">
      <c r="A5" s="74"/>
      <c r="B5" s="75"/>
      <c r="C5" s="76"/>
      <c r="D5" s="76"/>
      <c r="E5" s="84"/>
      <c r="F5" s="79"/>
      <c r="G5" s="79"/>
      <c r="H5" s="79"/>
      <c r="I5" s="10"/>
      <c r="J5" s="41"/>
      <c r="K5" s="33"/>
      <c r="L5" s="51"/>
      <c r="M5" s="103">
        <f t="shared" ref="M5:M50" si="0">IFERROR(L5*G5,0)</f>
        <v>0</v>
      </c>
    </row>
    <row r="6" spans="1:14" ht="24.95" customHeight="1" x14ac:dyDescent="0.25">
      <c r="A6" s="75"/>
      <c r="B6" s="75"/>
      <c r="C6" s="76"/>
      <c r="D6" s="76"/>
      <c r="E6" s="84"/>
      <c r="F6" s="79"/>
      <c r="G6" s="79"/>
      <c r="H6" s="79"/>
      <c r="I6" s="10"/>
      <c r="J6" s="41"/>
      <c r="K6" s="33"/>
      <c r="L6" s="51" t="str">
        <f t="shared" ref="L6:L50" si="1">IF((K6)=0,"",(K6))</f>
        <v/>
      </c>
      <c r="M6" s="103">
        <f t="shared" si="0"/>
        <v>0</v>
      </c>
    </row>
    <row r="7" spans="1:14" ht="24.95" customHeight="1" x14ac:dyDescent="0.25">
      <c r="A7" s="75"/>
      <c r="B7" s="75"/>
      <c r="C7" s="76"/>
      <c r="D7" s="76"/>
      <c r="E7" s="84"/>
      <c r="F7" s="79"/>
      <c r="G7" s="79"/>
      <c r="H7" s="79"/>
      <c r="I7" s="10"/>
      <c r="J7" s="41"/>
      <c r="K7" s="33"/>
      <c r="L7" s="51" t="str">
        <f t="shared" si="1"/>
        <v/>
      </c>
      <c r="M7" s="103">
        <f t="shared" si="0"/>
        <v>0</v>
      </c>
    </row>
    <row r="8" spans="1:14" ht="24.95" customHeight="1" x14ac:dyDescent="0.25">
      <c r="A8" s="75"/>
      <c r="B8" s="75"/>
      <c r="C8" s="76"/>
      <c r="D8" s="76"/>
      <c r="E8" s="84"/>
      <c r="F8" s="79"/>
      <c r="G8" s="79"/>
      <c r="H8" s="79"/>
      <c r="I8" s="10"/>
      <c r="J8" s="41"/>
      <c r="K8" s="33"/>
      <c r="L8" s="51" t="str">
        <f t="shared" si="1"/>
        <v/>
      </c>
      <c r="M8" s="103">
        <f t="shared" si="0"/>
        <v>0</v>
      </c>
    </row>
    <row r="9" spans="1:14" ht="24.95" customHeight="1" x14ac:dyDescent="0.25">
      <c r="A9" s="75"/>
      <c r="B9" s="75"/>
      <c r="C9" s="76"/>
      <c r="D9" s="76"/>
      <c r="E9" s="84"/>
      <c r="F9" s="79"/>
      <c r="G9" s="79"/>
      <c r="H9" s="79"/>
      <c r="I9" s="10"/>
      <c r="J9" s="41"/>
      <c r="K9" s="33"/>
      <c r="L9" s="51" t="str">
        <f t="shared" si="1"/>
        <v/>
      </c>
      <c r="M9" s="103">
        <f t="shared" si="0"/>
        <v>0</v>
      </c>
    </row>
    <row r="10" spans="1:14" ht="24.95" customHeight="1" x14ac:dyDescent="0.25">
      <c r="A10" s="75"/>
      <c r="B10" s="75"/>
      <c r="C10" s="76"/>
      <c r="D10" s="76"/>
      <c r="E10" s="84"/>
      <c r="F10" s="79"/>
      <c r="G10" s="79"/>
      <c r="H10" s="79"/>
      <c r="I10" s="10"/>
      <c r="J10" s="41"/>
      <c r="K10" s="33"/>
      <c r="L10" s="51" t="str">
        <f t="shared" si="1"/>
        <v/>
      </c>
      <c r="M10" s="103">
        <f t="shared" si="0"/>
        <v>0</v>
      </c>
    </row>
    <row r="11" spans="1:14" ht="24.95" customHeight="1" x14ac:dyDescent="0.25">
      <c r="A11" s="75"/>
      <c r="B11" s="75"/>
      <c r="C11" s="80"/>
      <c r="D11" s="76"/>
      <c r="E11" s="84"/>
      <c r="F11" s="79"/>
      <c r="G11" s="79"/>
      <c r="H11" s="79"/>
      <c r="I11" s="10"/>
      <c r="J11" s="41"/>
      <c r="K11" s="33"/>
      <c r="L11" s="51" t="str">
        <f t="shared" si="1"/>
        <v/>
      </c>
      <c r="M11" s="103">
        <f t="shared" si="0"/>
        <v>0</v>
      </c>
      <c r="N11" s="26"/>
    </row>
    <row r="12" spans="1:14" ht="24.95" customHeight="1" x14ac:dyDescent="0.25">
      <c r="A12" s="75"/>
      <c r="B12" s="75"/>
      <c r="C12" s="76"/>
      <c r="D12" s="76"/>
      <c r="E12" s="84"/>
      <c r="F12" s="79"/>
      <c r="G12" s="79"/>
      <c r="H12" s="79"/>
      <c r="I12" s="10"/>
      <c r="J12" s="41"/>
      <c r="K12" s="33"/>
      <c r="L12" s="51" t="str">
        <f t="shared" si="1"/>
        <v/>
      </c>
      <c r="M12" s="103">
        <f t="shared" si="0"/>
        <v>0</v>
      </c>
    </row>
    <row r="13" spans="1:14" ht="24.95" customHeight="1" x14ac:dyDescent="0.25">
      <c r="A13" s="75"/>
      <c r="B13" s="75"/>
      <c r="C13" s="76"/>
      <c r="D13" s="86"/>
      <c r="E13" s="84"/>
      <c r="F13" s="79"/>
      <c r="G13" s="79"/>
      <c r="H13" s="79"/>
      <c r="I13" s="10"/>
      <c r="J13" s="41"/>
      <c r="K13" s="33"/>
      <c r="L13" s="51" t="str">
        <f t="shared" si="1"/>
        <v/>
      </c>
      <c r="M13" s="103">
        <f t="shared" si="0"/>
        <v>0</v>
      </c>
    </row>
    <row r="14" spans="1:14" ht="24.95" customHeight="1" x14ac:dyDescent="0.25">
      <c r="A14" s="75"/>
      <c r="B14" s="75"/>
      <c r="C14" s="80"/>
      <c r="D14" s="76"/>
      <c r="E14" s="84"/>
      <c r="F14" s="79"/>
      <c r="G14" s="79"/>
      <c r="H14" s="79"/>
      <c r="I14" s="10"/>
      <c r="J14" s="41"/>
      <c r="K14" s="33"/>
      <c r="L14" s="51" t="str">
        <f t="shared" si="1"/>
        <v/>
      </c>
      <c r="M14" s="103">
        <f t="shared" si="0"/>
        <v>0</v>
      </c>
    </row>
    <row r="15" spans="1:14" ht="24.95" customHeight="1" x14ac:dyDescent="0.25">
      <c r="A15" s="75"/>
      <c r="B15" s="75"/>
      <c r="C15" s="76"/>
      <c r="D15" s="76"/>
      <c r="E15" s="84"/>
      <c r="F15" s="79"/>
      <c r="G15" s="79"/>
      <c r="H15" s="79"/>
      <c r="I15" s="10"/>
      <c r="J15" s="41"/>
      <c r="K15" s="33"/>
      <c r="L15" s="51" t="str">
        <f t="shared" si="1"/>
        <v/>
      </c>
      <c r="M15" s="103">
        <f t="shared" si="0"/>
        <v>0</v>
      </c>
    </row>
    <row r="16" spans="1:14" ht="24.95" customHeight="1" x14ac:dyDescent="0.25">
      <c r="A16" s="75"/>
      <c r="B16" s="75"/>
      <c r="C16" s="76"/>
      <c r="D16" s="76"/>
      <c r="E16" s="84"/>
      <c r="F16" s="79"/>
      <c r="G16" s="79"/>
      <c r="H16" s="79"/>
      <c r="I16" s="10"/>
      <c r="J16" s="41"/>
      <c r="K16" s="33"/>
      <c r="L16" s="51" t="str">
        <f t="shared" si="1"/>
        <v/>
      </c>
      <c r="M16" s="103">
        <f t="shared" si="0"/>
        <v>0</v>
      </c>
    </row>
    <row r="17" spans="1:13" ht="24.95" customHeight="1" x14ac:dyDescent="0.25">
      <c r="A17" s="75"/>
      <c r="B17" s="75"/>
      <c r="C17" s="76"/>
      <c r="D17" s="76"/>
      <c r="E17" s="84"/>
      <c r="F17" s="79"/>
      <c r="G17" s="79"/>
      <c r="H17" s="79"/>
      <c r="I17" s="10"/>
      <c r="J17" s="41"/>
      <c r="K17" s="33"/>
      <c r="L17" s="51" t="str">
        <f t="shared" si="1"/>
        <v/>
      </c>
      <c r="M17" s="103">
        <f t="shared" si="0"/>
        <v>0</v>
      </c>
    </row>
    <row r="18" spans="1:13" ht="24.95" customHeight="1" x14ac:dyDescent="0.25">
      <c r="A18" s="75"/>
      <c r="B18" s="75"/>
      <c r="C18" s="76"/>
      <c r="D18" s="76"/>
      <c r="E18" s="84"/>
      <c r="F18" s="79"/>
      <c r="G18" s="79"/>
      <c r="H18" s="79"/>
      <c r="I18" s="10"/>
      <c r="J18" s="41"/>
      <c r="K18" s="33"/>
      <c r="L18" s="51" t="str">
        <f t="shared" si="1"/>
        <v/>
      </c>
      <c r="M18" s="103">
        <f t="shared" si="0"/>
        <v>0</v>
      </c>
    </row>
    <row r="19" spans="1:13" ht="24.95" customHeight="1" x14ac:dyDescent="0.25">
      <c r="A19" s="75"/>
      <c r="B19" s="75"/>
      <c r="C19" s="80"/>
      <c r="D19" s="76"/>
      <c r="E19" s="84"/>
      <c r="F19" s="79"/>
      <c r="G19" s="79"/>
      <c r="H19" s="79"/>
      <c r="I19" s="10"/>
      <c r="J19" s="41"/>
      <c r="K19" s="33"/>
      <c r="L19" s="51" t="str">
        <f t="shared" si="1"/>
        <v/>
      </c>
      <c r="M19" s="103">
        <f t="shared" si="0"/>
        <v>0</v>
      </c>
    </row>
    <row r="20" spans="1:13" ht="24.95" customHeight="1" x14ac:dyDescent="0.25">
      <c r="A20" s="75"/>
      <c r="B20" s="75"/>
      <c r="C20" s="76"/>
      <c r="D20" s="76"/>
      <c r="E20" s="84"/>
      <c r="F20" s="79"/>
      <c r="G20" s="79"/>
      <c r="H20" s="79"/>
      <c r="I20" s="10"/>
      <c r="J20" s="41"/>
      <c r="K20" s="33"/>
      <c r="L20" s="51" t="str">
        <f t="shared" si="1"/>
        <v/>
      </c>
      <c r="M20" s="103">
        <f t="shared" si="0"/>
        <v>0</v>
      </c>
    </row>
    <row r="21" spans="1:13" ht="24.95" customHeight="1" x14ac:dyDescent="0.25">
      <c r="A21" s="75"/>
      <c r="B21" s="75"/>
      <c r="C21" s="76"/>
      <c r="D21" s="76"/>
      <c r="E21" s="84"/>
      <c r="F21" s="79"/>
      <c r="G21" s="79"/>
      <c r="H21" s="79"/>
      <c r="I21" s="10"/>
      <c r="J21" s="41"/>
      <c r="K21" s="33"/>
      <c r="L21" s="51" t="str">
        <f t="shared" si="1"/>
        <v/>
      </c>
      <c r="M21" s="103">
        <f t="shared" si="0"/>
        <v>0</v>
      </c>
    </row>
    <row r="22" spans="1:13" ht="24.95" customHeight="1" x14ac:dyDescent="0.25">
      <c r="A22" s="75"/>
      <c r="B22" s="75"/>
      <c r="C22" s="76"/>
      <c r="D22" s="76"/>
      <c r="E22" s="84"/>
      <c r="F22" s="79"/>
      <c r="G22" s="79"/>
      <c r="H22" s="79"/>
      <c r="I22" s="10"/>
      <c r="J22" s="41"/>
      <c r="K22" s="33"/>
      <c r="L22" s="51" t="str">
        <f t="shared" si="1"/>
        <v/>
      </c>
      <c r="M22" s="103">
        <f t="shared" si="0"/>
        <v>0</v>
      </c>
    </row>
    <row r="23" spans="1:13" ht="24.95" customHeight="1" x14ac:dyDescent="0.25">
      <c r="A23" s="75"/>
      <c r="B23" s="75"/>
      <c r="C23" s="76"/>
      <c r="D23" s="76"/>
      <c r="E23" s="77"/>
      <c r="F23" s="85"/>
      <c r="G23" s="79"/>
      <c r="H23" s="79"/>
      <c r="I23" s="10"/>
      <c r="J23" s="41"/>
      <c r="K23" s="33"/>
      <c r="L23" s="51" t="str">
        <f t="shared" si="1"/>
        <v/>
      </c>
      <c r="M23" s="103">
        <f t="shared" si="0"/>
        <v>0</v>
      </c>
    </row>
    <row r="24" spans="1:13" ht="24.95" customHeight="1" x14ac:dyDescent="0.25">
      <c r="A24" s="75"/>
      <c r="B24" s="75"/>
      <c r="C24" s="80"/>
      <c r="D24" s="76"/>
      <c r="E24" s="77"/>
      <c r="F24" s="79"/>
      <c r="G24" s="79"/>
      <c r="H24" s="79"/>
      <c r="I24" s="10"/>
      <c r="J24" s="41"/>
      <c r="K24" s="33"/>
      <c r="L24" s="51" t="str">
        <f t="shared" si="1"/>
        <v/>
      </c>
      <c r="M24" s="103">
        <f t="shared" si="0"/>
        <v>0</v>
      </c>
    </row>
    <row r="25" spans="1:13" ht="24.95" customHeight="1" x14ac:dyDescent="0.25">
      <c r="A25" s="75"/>
      <c r="B25" s="75"/>
      <c r="C25" s="76"/>
      <c r="D25" s="76"/>
      <c r="E25" s="77"/>
      <c r="F25" s="79"/>
      <c r="G25" s="79"/>
      <c r="H25" s="79"/>
      <c r="I25" s="10"/>
      <c r="J25" s="41"/>
      <c r="K25" s="33"/>
      <c r="L25" s="51" t="str">
        <f t="shared" si="1"/>
        <v/>
      </c>
      <c r="M25" s="103">
        <f t="shared" si="0"/>
        <v>0</v>
      </c>
    </row>
    <row r="26" spans="1:13" ht="24.95" customHeight="1" x14ac:dyDescent="0.25">
      <c r="A26" s="75"/>
      <c r="B26" s="75"/>
      <c r="C26" s="80"/>
      <c r="D26" s="76"/>
      <c r="E26" s="77"/>
      <c r="F26" s="79"/>
      <c r="G26" s="79"/>
      <c r="H26" s="79"/>
      <c r="I26" s="10"/>
      <c r="J26" s="41"/>
      <c r="K26" s="33"/>
      <c r="L26" s="51" t="str">
        <f t="shared" si="1"/>
        <v/>
      </c>
      <c r="M26" s="103">
        <f t="shared" si="0"/>
        <v>0</v>
      </c>
    </row>
    <row r="27" spans="1:13" ht="24.95" customHeight="1" x14ac:dyDescent="0.25">
      <c r="A27" s="75"/>
      <c r="B27" s="75"/>
      <c r="C27" s="76"/>
      <c r="D27" s="76"/>
      <c r="E27" s="77"/>
      <c r="F27" s="79"/>
      <c r="G27" s="79"/>
      <c r="H27" s="79"/>
      <c r="I27" s="10"/>
      <c r="J27" s="41"/>
      <c r="K27" s="33"/>
      <c r="L27" s="51" t="str">
        <f t="shared" si="1"/>
        <v/>
      </c>
      <c r="M27" s="103">
        <f t="shared" si="0"/>
        <v>0</v>
      </c>
    </row>
    <row r="28" spans="1:13" ht="24.95" customHeight="1" x14ac:dyDescent="0.25">
      <c r="A28" s="75"/>
      <c r="B28" s="75"/>
      <c r="C28" s="80"/>
      <c r="D28" s="76"/>
      <c r="E28" s="77"/>
      <c r="F28" s="79"/>
      <c r="G28" s="79"/>
      <c r="H28" s="79"/>
      <c r="I28" s="10"/>
      <c r="J28" s="41"/>
      <c r="K28" s="33"/>
      <c r="L28" s="51" t="str">
        <f t="shared" si="1"/>
        <v/>
      </c>
      <c r="M28" s="103">
        <f t="shared" si="0"/>
        <v>0</v>
      </c>
    </row>
    <row r="29" spans="1:13" ht="24.95" customHeight="1" x14ac:dyDescent="0.25">
      <c r="A29" s="75"/>
      <c r="B29" s="75"/>
      <c r="C29" s="76"/>
      <c r="D29" s="76"/>
      <c r="E29" s="77"/>
      <c r="F29" s="79"/>
      <c r="G29" s="79"/>
      <c r="H29" s="79"/>
      <c r="I29" s="10"/>
      <c r="J29" s="41"/>
      <c r="K29" s="33"/>
      <c r="L29" s="51" t="str">
        <f t="shared" si="1"/>
        <v/>
      </c>
      <c r="M29" s="103">
        <f t="shared" si="0"/>
        <v>0</v>
      </c>
    </row>
    <row r="30" spans="1:13" ht="24.95" customHeight="1" x14ac:dyDescent="0.25">
      <c r="A30" s="75"/>
      <c r="B30" s="75"/>
      <c r="C30" s="76"/>
      <c r="D30" s="76"/>
      <c r="E30" s="77"/>
      <c r="F30" s="79"/>
      <c r="G30" s="79"/>
      <c r="H30" s="79"/>
      <c r="I30" s="10"/>
      <c r="J30" s="41"/>
      <c r="K30" s="33"/>
      <c r="L30" s="51" t="str">
        <f t="shared" si="1"/>
        <v/>
      </c>
      <c r="M30" s="103">
        <f t="shared" si="0"/>
        <v>0</v>
      </c>
    </row>
    <row r="31" spans="1:13" ht="24.95" customHeight="1" x14ac:dyDescent="0.25">
      <c r="A31" s="75"/>
      <c r="B31" s="75"/>
      <c r="C31" s="76"/>
      <c r="D31" s="76"/>
      <c r="E31" s="77"/>
      <c r="F31" s="79"/>
      <c r="G31" s="79"/>
      <c r="H31" s="79"/>
      <c r="I31" s="10"/>
      <c r="J31" s="41"/>
      <c r="K31" s="33"/>
      <c r="L31" s="51" t="str">
        <f t="shared" si="1"/>
        <v/>
      </c>
      <c r="M31" s="103">
        <f t="shared" si="0"/>
        <v>0</v>
      </c>
    </row>
    <row r="32" spans="1:13" ht="24.95" customHeight="1" x14ac:dyDescent="0.25">
      <c r="A32" s="75"/>
      <c r="B32" s="75"/>
      <c r="C32" s="80"/>
      <c r="D32" s="76"/>
      <c r="E32" s="77"/>
      <c r="F32" s="79"/>
      <c r="G32" s="79"/>
      <c r="H32" s="79"/>
      <c r="I32" s="10"/>
      <c r="J32" s="41"/>
      <c r="K32" s="33"/>
      <c r="L32" s="51" t="str">
        <f t="shared" si="1"/>
        <v/>
      </c>
      <c r="M32" s="103">
        <f t="shared" si="0"/>
        <v>0</v>
      </c>
    </row>
    <row r="33" spans="1:13" ht="24.95" customHeight="1" x14ac:dyDescent="0.25">
      <c r="A33" s="75"/>
      <c r="B33" s="75"/>
      <c r="C33" s="76"/>
      <c r="D33" s="76"/>
      <c r="E33" s="77"/>
      <c r="F33" s="79"/>
      <c r="G33" s="79"/>
      <c r="H33" s="79"/>
      <c r="I33" s="10"/>
      <c r="J33" s="41"/>
      <c r="K33" s="33"/>
      <c r="L33" s="51" t="str">
        <f t="shared" si="1"/>
        <v/>
      </c>
      <c r="M33" s="103">
        <f t="shared" si="0"/>
        <v>0</v>
      </c>
    </row>
    <row r="34" spans="1:13" ht="24.95" customHeight="1" x14ac:dyDescent="0.25">
      <c r="A34" s="75"/>
      <c r="B34" s="75"/>
      <c r="C34" s="76"/>
      <c r="D34" s="76"/>
      <c r="E34" s="77"/>
      <c r="F34" s="78"/>
      <c r="G34" s="79"/>
      <c r="H34" s="79"/>
      <c r="I34" s="10"/>
      <c r="J34" s="41"/>
      <c r="K34" s="33"/>
      <c r="L34" s="51" t="str">
        <f t="shared" si="1"/>
        <v/>
      </c>
      <c r="M34" s="103">
        <f t="shared" si="0"/>
        <v>0</v>
      </c>
    </row>
    <row r="35" spans="1:13" ht="24.95" customHeight="1" x14ac:dyDescent="0.25">
      <c r="A35" s="75"/>
      <c r="B35" s="75"/>
      <c r="C35" s="80"/>
      <c r="D35" s="76"/>
      <c r="E35" s="77"/>
      <c r="F35" s="78"/>
      <c r="G35" s="79"/>
      <c r="H35" s="79"/>
      <c r="I35" s="10"/>
      <c r="J35" s="41"/>
      <c r="K35" s="33"/>
      <c r="L35" s="51" t="str">
        <f t="shared" si="1"/>
        <v/>
      </c>
      <c r="M35" s="103">
        <f t="shared" si="0"/>
        <v>0</v>
      </c>
    </row>
    <row r="36" spans="1:13" ht="24.95" customHeight="1" x14ac:dyDescent="0.25">
      <c r="A36" s="75"/>
      <c r="B36" s="75"/>
      <c r="C36" s="76"/>
      <c r="D36" s="76"/>
      <c r="E36" s="77"/>
      <c r="F36" s="78"/>
      <c r="G36" s="79"/>
      <c r="H36" s="79"/>
      <c r="I36" s="10"/>
      <c r="J36" s="41"/>
      <c r="K36" s="33"/>
      <c r="L36" s="51" t="str">
        <f t="shared" si="1"/>
        <v/>
      </c>
      <c r="M36" s="103">
        <f t="shared" si="0"/>
        <v>0</v>
      </c>
    </row>
    <row r="37" spans="1:13" ht="24.95" customHeight="1" x14ac:dyDescent="0.25">
      <c r="A37" s="75"/>
      <c r="B37" s="75"/>
      <c r="C37" s="76"/>
      <c r="D37" s="76"/>
      <c r="E37" s="77"/>
      <c r="F37" s="78"/>
      <c r="G37" s="79"/>
      <c r="H37" s="79"/>
      <c r="I37" s="10"/>
      <c r="J37" s="41"/>
      <c r="K37" s="33"/>
      <c r="L37" s="51" t="str">
        <f t="shared" ref="L37" si="2">IF((K37)=0,"",(K37))</f>
        <v/>
      </c>
      <c r="M37" s="103">
        <f t="shared" si="0"/>
        <v>0</v>
      </c>
    </row>
    <row r="38" spans="1:13" ht="24.95" customHeight="1" x14ac:dyDescent="0.25">
      <c r="A38" s="75"/>
      <c r="B38" s="75"/>
      <c r="C38" s="76"/>
      <c r="D38" s="76"/>
      <c r="E38" s="77"/>
      <c r="F38" s="78"/>
      <c r="G38" s="79"/>
      <c r="H38" s="79"/>
      <c r="I38" s="10"/>
      <c r="J38" s="41"/>
      <c r="K38" s="33"/>
      <c r="L38" s="51" t="str">
        <f t="shared" si="1"/>
        <v/>
      </c>
      <c r="M38" s="103">
        <f t="shared" si="0"/>
        <v>0</v>
      </c>
    </row>
    <row r="39" spans="1:13" ht="24.95" customHeight="1" x14ac:dyDescent="0.25">
      <c r="A39" s="75"/>
      <c r="B39" s="75"/>
      <c r="C39" s="76"/>
      <c r="D39" s="76"/>
      <c r="E39" s="77"/>
      <c r="F39" s="78"/>
      <c r="G39" s="79">
        <f t="shared" ref="G39:G43" si="3">F39</f>
        <v>0</v>
      </c>
      <c r="H39" s="79">
        <f>IF(K39=0,IF(ISERROR((I39*G39)+#REF!),0,((I39*G39)+#REF!)),IF(ISERROR(((I39-L39)*G39)+#REF!),0,(((I39-L39)*G39)+#REF!)))</f>
        <v>0</v>
      </c>
      <c r="I39" s="10"/>
      <c r="J39" s="41">
        <f t="shared" ref="J39:J50" si="4">K39-I39</f>
        <v>0</v>
      </c>
      <c r="K39" s="33"/>
      <c r="L39" s="51" t="str">
        <f t="shared" si="1"/>
        <v/>
      </c>
      <c r="M39" s="103">
        <f t="shared" si="0"/>
        <v>0</v>
      </c>
    </row>
    <row r="40" spans="1:13" ht="24.95" customHeight="1" x14ac:dyDescent="0.25">
      <c r="A40" s="75"/>
      <c r="B40" s="75"/>
      <c r="C40" s="76"/>
      <c r="D40" s="76"/>
      <c r="E40" s="77"/>
      <c r="F40" s="78"/>
      <c r="G40" s="79">
        <f t="shared" si="3"/>
        <v>0</v>
      </c>
      <c r="H40" s="79">
        <f>IF(K40=0,IF(ISERROR((I40*G40)+#REF!),0,((I40*G40)+#REF!)),IF(ISERROR(((I40-L40)*G40)+#REF!),0,(((I40-L40)*G40)+#REF!)))</f>
        <v>0</v>
      </c>
      <c r="I40" s="10"/>
      <c r="J40" s="41">
        <f t="shared" si="4"/>
        <v>0</v>
      </c>
      <c r="K40" s="33"/>
      <c r="L40" s="51" t="str">
        <f t="shared" si="1"/>
        <v/>
      </c>
      <c r="M40" s="103">
        <f t="shared" si="0"/>
        <v>0</v>
      </c>
    </row>
    <row r="41" spans="1:13" ht="24.95" customHeight="1" x14ac:dyDescent="0.25">
      <c r="A41" s="75"/>
      <c r="B41" s="75"/>
      <c r="C41" s="76"/>
      <c r="D41" s="76"/>
      <c r="E41" s="77"/>
      <c r="F41" s="78"/>
      <c r="G41" s="79">
        <f t="shared" si="3"/>
        <v>0</v>
      </c>
      <c r="H41" s="79">
        <f>IF(K41=0,IF(ISERROR((I41*G41)+#REF!),0,((I41*G41)+#REF!)),IF(ISERROR(((I41-L41)*G41)+#REF!),0,(((I41-L41)*G41)+#REF!)))</f>
        <v>0</v>
      </c>
      <c r="I41" s="10"/>
      <c r="J41" s="41">
        <f t="shared" si="4"/>
        <v>0</v>
      </c>
      <c r="K41" s="33"/>
      <c r="L41" s="51" t="str">
        <f t="shared" si="1"/>
        <v/>
      </c>
      <c r="M41" s="103">
        <f t="shared" si="0"/>
        <v>0</v>
      </c>
    </row>
    <row r="42" spans="1:13" ht="24.95" customHeight="1" x14ac:dyDescent="0.25">
      <c r="A42" s="75"/>
      <c r="B42" s="75"/>
      <c r="C42" s="76"/>
      <c r="D42" s="76"/>
      <c r="E42" s="77"/>
      <c r="F42" s="78"/>
      <c r="G42" s="79">
        <f t="shared" si="3"/>
        <v>0</v>
      </c>
      <c r="H42" s="79">
        <f>IF(K42=0,IF(ISERROR((I42*G42)+#REF!),0,((I42*G42)+#REF!)),IF(ISERROR(((I42-L42)*G42)+#REF!),0,(((I42-L42)*G42)+#REF!)))</f>
        <v>0</v>
      </c>
      <c r="I42" s="10"/>
      <c r="J42" s="41">
        <f t="shared" si="4"/>
        <v>0</v>
      </c>
      <c r="K42" s="33"/>
      <c r="L42" s="51" t="str">
        <f t="shared" si="1"/>
        <v/>
      </c>
      <c r="M42" s="103">
        <f t="shared" si="0"/>
        <v>0</v>
      </c>
    </row>
    <row r="43" spans="1:13" ht="24.95" customHeight="1" x14ac:dyDescent="0.25">
      <c r="A43" s="75"/>
      <c r="B43" s="75"/>
      <c r="C43" s="76"/>
      <c r="D43" s="76"/>
      <c r="E43" s="77"/>
      <c r="F43" s="78"/>
      <c r="G43" s="79">
        <f t="shared" si="3"/>
        <v>0</v>
      </c>
      <c r="H43" s="79">
        <f>IF(K43=0,IF(ISERROR((I43*G43)+#REF!),0,((I43*G43)+#REF!)),IF(ISERROR(((I43-L43)*G43)+#REF!),0,(((I43-L43)*G43)+#REF!)))</f>
        <v>0</v>
      </c>
      <c r="I43" s="10"/>
      <c r="J43" s="41">
        <f t="shared" si="4"/>
        <v>0</v>
      </c>
      <c r="K43" s="33"/>
      <c r="L43" s="51" t="str">
        <f t="shared" si="1"/>
        <v/>
      </c>
      <c r="M43" s="103">
        <f t="shared" si="0"/>
        <v>0</v>
      </c>
    </row>
    <row r="44" spans="1:13" ht="24.95" customHeight="1" x14ac:dyDescent="0.25">
      <c r="A44" s="75"/>
      <c r="B44" s="75"/>
      <c r="C44" s="76"/>
      <c r="D44" s="76"/>
      <c r="E44" s="77"/>
      <c r="F44" s="78"/>
      <c r="G44" s="79">
        <f>F44/13</f>
        <v>0</v>
      </c>
      <c r="H44" s="79">
        <f>IF(K44=0,IF(ISERROR((I44*G44)+#REF!),0,((I44*G44)+#REF!)),IF(ISERROR(((I44-L44)*G44)+#REF!),0,(((I44-L44)*G44)+#REF!)))</f>
        <v>0</v>
      </c>
      <c r="I44" s="10"/>
      <c r="J44" s="41">
        <f t="shared" si="4"/>
        <v>0</v>
      </c>
      <c r="K44" s="33"/>
      <c r="L44" s="51" t="str">
        <f t="shared" si="1"/>
        <v/>
      </c>
      <c r="M44" s="103">
        <f t="shared" si="0"/>
        <v>0</v>
      </c>
    </row>
    <row r="45" spans="1:13" ht="24.95" customHeight="1" x14ac:dyDescent="0.25">
      <c r="A45" s="75"/>
      <c r="B45" s="75"/>
      <c r="C45" s="76"/>
      <c r="D45" s="76"/>
      <c r="E45" s="77"/>
      <c r="F45" s="78"/>
      <c r="G45" s="79">
        <f>F45</f>
        <v>0</v>
      </c>
      <c r="H45" s="79">
        <f>IF(K45=0,IF(ISERROR((I45*G45)+#REF!),0,((I45*G45)+#REF!)),IF(ISERROR(((I45-L45)*G45)+#REF!),0,(((I45-L45)*G45)+#REF!)))</f>
        <v>0</v>
      </c>
      <c r="I45" s="10"/>
      <c r="J45" s="41">
        <f t="shared" si="4"/>
        <v>0</v>
      </c>
      <c r="K45" s="33"/>
      <c r="L45" s="51" t="str">
        <f t="shared" si="1"/>
        <v/>
      </c>
      <c r="M45" s="103">
        <f t="shared" si="0"/>
        <v>0</v>
      </c>
    </row>
    <row r="46" spans="1:13" ht="24.95" customHeight="1" x14ac:dyDescent="0.25">
      <c r="A46" s="75"/>
      <c r="B46" s="75"/>
      <c r="C46" s="76"/>
      <c r="D46" s="76"/>
      <c r="E46" s="77"/>
      <c r="F46" s="78"/>
      <c r="G46" s="79">
        <f>F46/5</f>
        <v>0</v>
      </c>
      <c r="H46" s="79">
        <f>IF(K46=0,IF(ISERROR((I46*G46)+#REF!),0,((I46*G46)+#REF!)),IF(ISERROR(((I46-L46)*G46)+#REF!),0,(((I46-L46)*G46)+#REF!)))</f>
        <v>0</v>
      </c>
      <c r="I46" s="10"/>
      <c r="J46" s="41">
        <f t="shared" si="4"/>
        <v>0</v>
      </c>
      <c r="K46" s="33"/>
      <c r="L46" s="51" t="str">
        <f t="shared" si="1"/>
        <v/>
      </c>
      <c r="M46" s="103">
        <f t="shared" si="0"/>
        <v>0</v>
      </c>
    </row>
    <row r="47" spans="1:13" ht="24.95" customHeight="1" x14ac:dyDescent="0.25">
      <c r="A47" s="75"/>
      <c r="B47" s="75"/>
      <c r="C47" s="80"/>
      <c r="D47" s="76"/>
      <c r="E47" s="77"/>
      <c r="F47" s="78"/>
      <c r="G47" s="79">
        <f>F47/100</f>
        <v>0</v>
      </c>
      <c r="H47" s="79">
        <f>IF(K47=0,IF(ISERROR((I47*G47)+#REF!),0,((I47*G47)+#REF!)),IF(ISERROR(((I47-L47)*G47)+#REF!),0,(((I47-L47)*G47)+#REF!)))</f>
        <v>0</v>
      </c>
      <c r="I47" s="10"/>
      <c r="J47" s="41">
        <f t="shared" si="4"/>
        <v>0</v>
      </c>
      <c r="K47" s="33"/>
      <c r="L47" s="51" t="str">
        <f t="shared" si="1"/>
        <v/>
      </c>
      <c r="M47" s="103">
        <f t="shared" si="0"/>
        <v>0</v>
      </c>
    </row>
    <row r="48" spans="1:13" ht="24.95" customHeight="1" x14ac:dyDescent="0.25">
      <c r="A48" s="75"/>
      <c r="B48" s="75"/>
      <c r="C48" s="80"/>
      <c r="D48" s="76"/>
      <c r="E48" s="77"/>
      <c r="F48" s="78"/>
      <c r="G48" s="79">
        <f t="shared" ref="G48:G50" si="5">F48/100</f>
        <v>0</v>
      </c>
      <c r="H48" s="79">
        <f>IF(K48=0,IF(ISERROR((I48*G48)+#REF!),0,((I48*G48)+#REF!)),IF(ISERROR(((I48-L48)*G48)+#REF!),0,(((I48-L48)*G48)+#REF!)))</f>
        <v>0</v>
      </c>
      <c r="I48" s="10"/>
      <c r="J48" s="41">
        <f t="shared" si="4"/>
        <v>0</v>
      </c>
      <c r="K48" s="33"/>
      <c r="L48" s="51" t="str">
        <f t="shared" si="1"/>
        <v/>
      </c>
      <c r="M48" s="103">
        <f t="shared" si="0"/>
        <v>0</v>
      </c>
    </row>
    <row r="49" spans="1:13" ht="24.95" customHeight="1" x14ac:dyDescent="0.25">
      <c r="A49" s="75"/>
      <c r="B49" s="75"/>
      <c r="C49" s="80"/>
      <c r="D49" s="76"/>
      <c r="E49" s="77"/>
      <c r="F49" s="78"/>
      <c r="G49" s="79">
        <f t="shared" si="5"/>
        <v>0</v>
      </c>
      <c r="H49" s="79">
        <f>IF(K49=0,IF(ISERROR((I49*G49)+#REF!),0,((I49*G49)+#REF!)),IF(ISERROR(((I49-L49)*G49)+#REF!),0,(((I49-L49)*G49)+#REF!)))</f>
        <v>0</v>
      </c>
      <c r="I49" s="10"/>
      <c r="J49" s="41">
        <f t="shared" si="4"/>
        <v>0</v>
      </c>
      <c r="K49" s="33"/>
      <c r="L49" s="51" t="str">
        <f t="shared" si="1"/>
        <v/>
      </c>
      <c r="M49" s="103">
        <f t="shared" si="0"/>
        <v>0</v>
      </c>
    </row>
    <row r="50" spans="1:13" ht="24.95" customHeight="1" thickBot="1" x14ac:dyDescent="0.3">
      <c r="A50" s="75"/>
      <c r="B50" s="75"/>
      <c r="C50" s="80"/>
      <c r="D50" s="76"/>
      <c r="E50" s="77"/>
      <c r="F50" s="78"/>
      <c r="G50" s="79">
        <f t="shared" si="5"/>
        <v>0</v>
      </c>
      <c r="H50" s="79">
        <f>IF(K50=0,IF(ISERROR((I50*G50)+#REF!),0,((I50*G50)+#REF!)),IF(ISERROR(((I50-L50)*G50)+#REF!),0,(((I50-L50)*G50)+#REF!)))</f>
        <v>0</v>
      </c>
      <c r="I50" s="10"/>
      <c r="J50" s="41">
        <f t="shared" si="4"/>
        <v>0</v>
      </c>
      <c r="K50" s="53"/>
      <c r="L50" s="51" t="str">
        <f t="shared" si="1"/>
        <v/>
      </c>
      <c r="M50" s="103">
        <f t="shared" si="0"/>
        <v>0</v>
      </c>
    </row>
  </sheetData>
  <mergeCells count="1">
    <mergeCell ref="A1:I2"/>
  </mergeCells>
  <conditionalFormatting sqref="K5:K50">
    <cfRule type="expression" dxfId="1" priority="1">
      <formula>$G5=""</formula>
    </cfRule>
  </conditionalFormatting>
  <dataValidations count="1">
    <dataValidation type="list" allowBlank="1" showInputMessage="1" showErrorMessage="1" sqref="E51:F1048576">
      <formula1>Produits</formula1>
    </dataValidation>
  </dataValidation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Header>&amp;L&amp;G&amp;CIBIS STYLES LAVAL CENTRE&amp;R&amp;D&amp;T</oddHeader>
  </headerFooter>
  <rowBreaks count="1" manualBreakCount="1">
    <brk id="29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5" name="Button 5">
              <controlPr defaultSize="0" print="0" autoFill="0" autoPict="0" macro="[0]!ThisWorkbook.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390525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51"/>
  <sheetViews>
    <sheetView showGridLines="0" showZeros="0" tabSelected="1" zoomScale="70" zoomScaleNormal="70" workbookViewId="0">
      <pane xSplit="13" ySplit="4" topLeftCell="N22" activePane="bottomRight" state="frozen"/>
      <selection pane="topRight" activeCell="Q1" sqref="Q1"/>
      <selection pane="bottomLeft" activeCell="A5" sqref="A5"/>
      <selection pane="bottomRight" activeCell="J1" sqref="J1:J1048576"/>
    </sheetView>
  </sheetViews>
  <sheetFormatPr baseColWidth="10" defaultRowHeight="15" outlineLevelCol="1" x14ac:dyDescent="0.25"/>
  <cols>
    <col min="1" max="1" width="14.42578125" style="25" customWidth="1" outlineLevel="1"/>
    <col min="2" max="2" width="16" style="1" customWidth="1" outlineLevel="1"/>
    <col min="3" max="3" width="36.42578125" style="1" customWidth="1"/>
    <col min="4" max="4" width="16.5703125" style="1" customWidth="1"/>
    <col min="5" max="5" width="17.7109375" style="1" customWidth="1"/>
    <col min="6" max="7" width="12.7109375" style="1" customWidth="1"/>
    <col min="8" max="8" width="12.7109375" customWidth="1" outlineLevel="1"/>
    <col min="9" max="9" width="12.7109375" style="1" customWidth="1" outlineLevel="1"/>
    <col min="10" max="10" width="12.7109375" style="1" customWidth="1"/>
    <col min="11" max="11" width="13.28515625" style="44" customWidth="1"/>
    <col min="12" max="12" width="13.28515625" style="45" customWidth="1"/>
    <col min="13" max="13" width="13.28515625" style="46" customWidth="1"/>
    <col min="14" max="16384" width="11.42578125" style="1"/>
  </cols>
  <sheetData>
    <row r="1" spans="1:14" ht="39.950000000000003" customHeight="1" thickBot="1" x14ac:dyDescent="0.3">
      <c r="A1" s="134" t="s">
        <v>60</v>
      </c>
      <c r="B1" s="135"/>
      <c r="C1" s="135"/>
      <c r="D1" s="135"/>
      <c r="E1" s="136"/>
      <c r="F1" s="99" t="s">
        <v>65</v>
      </c>
      <c r="G1" s="100" t="s">
        <v>61</v>
      </c>
      <c r="H1" s="102" t="s">
        <v>67</v>
      </c>
      <c r="I1" s="101" t="s">
        <v>62</v>
      </c>
      <c r="J1" s="59" t="s">
        <v>46</v>
      </c>
      <c r="K1" s="54" t="s">
        <v>47</v>
      </c>
      <c r="L1" s="55" t="s">
        <v>18</v>
      </c>
      <c r="M1" s="28">
        <f>SUM(M5:M51)</f>
        <v>0</v>
      </c>
    </row>
    <row r="2" spans="1:14" ht="24" customHeight="1" x14ac:dyDescent="0.25">
      <c r="A2" s="137"/>
      <c r="B2" s="138"/>
      <c r="C2" s="138"/>
      <c r="D2" s="138"/>
      <c r="E2" s="139"/>
      <c r="F2" s="105">
        <f>Chambre!F2</f>
        <v>0</v>
      </c>
      <c r="G2" s="110">
        <f>Chambre!G2</f>
        <v>0</v>
      </c>
      <c r="H2" s="111">
        <f>IFERROR((F2/G2*1.1),0)</f>
        <v>0</v>
      </c>
      <c r="I2" s="112">
        <f>IF(ISERROR(K2/G2),0,(K2/G2))</f>
        <v>0</v>
      </c>
      <c r="J2" s="30">
        <f>SUM(J5:J51)</f>
        <v>0</v>
      </c>
      <c r="K2" s="34">
        <f>SUM(H5:H51)</f>
        <v>0</v>
      </c>
      <c r="L2" s="29"/>
      <c r="M2" s="31"/>
    </row>
    <row r="3" spans="1:14" ht="32.25" customHeight="1" thickBot="1" x14ac:dyDescent="0.3">
      <c r="A3" s="38"/>
      <c r="B3" s="38"/>
      <c r="C3" s="38"/>
      <c r="D3" s="36"/>
      <c r="E3" s="37"/>
      <c r="F3" s="37"/>
      <c r="G3" s="36"/>
      <c r="H3" s="35">
        <f>SUM(H5:H51)</f>
        <v>0</v>
      </c>
      <c r="I3" s="36"/>
      <c r="J3" s="47"/>
      <c r="K3" s="42"/>
      <c r="L3" s="29"/>
      <c r="M3" s="32"/>
    </row>
    <row r="4" spans="1:14" ht="45" x14ac:dyDescent="0.25">
      <c r="A4" s="71" t="s">
        <v>0</v>
      </c>
      <c r="B4" s="72" t="s">
        <v>1</v>
      </c>
      <c r="C4" s="48" t="s">
        <v>2</v>
      </c>
      <c r="D4" s="48" t="s">
        <v>3</v>
      </c>
      <c r="E4" s="48" t="s">
        <v>48</v>
      </c>
      <c r="F4" s="48" t="s">
        <v>52</v>
      </c>
      <c r="G4" s="48" t="s">
        <v>4</v>
      </c>
      <c r="H4" s="48" t="s">
        <v>50</v>
      </c>
      <c r="I4" s="48" t="s">
        <v>53</v>
      </c>
      <c r="J4" s="73" t="s">
        <v>40</v>
      </c>
      <c r="K4" s="52" t="s">
        <v>5</v>
      </c>
      <c r="L4" s="50"/>
      <c r="M4" s="48" t="s">
        <v>6</v>
      </c>
      <c r="N4" s="43"/>
    </row>
    <row r="5" spans="1:14" ht="24.95" customHeight="1" x14ac:dyDescent="0.25">
      <c r="A5" s="74"/>
      <c r="B5" s="75"/>
      <c r="C5" s="76"/>
      <c r="D5" s="76"/>
      <c r="E5" s="84"/>
      <c r="F5" s="79"/>
      <c r="G5" s="79"/>
      <c r="H5" s="79"/>
      <c r="I5" s="10"/>
      <c r="J5" s="41"/>
      <c r="K5" s="33"/>
      <c r="L5" s="51"/>
      <c r="M5" s="103">
        <f t="shared" ref="M5:M51" si="0">IFERROR(L5*G5,0)</f>
        <v>0</v>
      </c>
    </row>
    <row r="6" spans="1:14" ht="24.95" customHeight="1" x14ac:dyDescent="0.25">
      <c r="A6" s="75"/>
      <c r="B6" s="75"/>
      <c r="C6" s="76"/>
      <c r="D6" s="76"/>
      <c r="E6" s="84"/>
      <c r="F6" s="79"/>
      <c r="G6" s="79"/>
      <c r="H6" s="79"/>
      <c r="I6" s="10"/>
      <c r="J6" s="41"/>
      <c r="K6" s="33"/>
      <c r="L6" s="51" t="str">
        <f t="shared" ref="L6:L51" si="1">IF((K6)=0,"",(K6))</f>
        <v/>
      </c>
      <c r="M6" s="103">
        <f t="shared" si="0"/>
        <v>0</v>
      </c>
    </row>
    <row r="7" spans="1:14" ht="24.95" customHeight="1" x14ac:dyDescent="0.25">
      <c r="A7" s="75"/>
      <c r="B7" s="75"/>
      <c r="C7" s="86"/>
      <c r="D7" s="76"/>
      <c r="E7" s="84"/>
      <c r="F7" s="79"/>
      <c r="G7" s="79"/>
      <c r="H7" s="79"/>
      <c r="I7" s="10"/>
      <c r="J7" s="41"/>
      <c r="K7" s="33"/>
      <c r="L7" s="51" t="str">
        <f t="shared" si="1"/>
        <v/>
      </c>
      <c r="M7" s="103">
        <f t="shared" si="0"/>
        <v>0</v>
      </c>
    </row>
    <row r="8" spans="1:14" ht="24.95" customHeight="1" x14ac:dyDescent="0.25">
      <c r="A8" s="75"/>
      <c r="B8" s="75"/>
      <c r="C8" s="86"/>
      <c r="D8" s="76"/>
      <c r="E8" s="84"/>
      <c r="F8" s="79"/>
      <c r="G8" s="79"/>
      <c r="H8" s="79"/>
      <c r="I8" s="10"/>
      <c r="J8" s="41"/>
      <c r="K8" s="33"/>
      <c r="L8" s="51" t="str">
        <f t="shared" si="1"/>
        <v/>
      </c>
      <c r="M8" s="103">
        <f t="shared" si="0"/>
        <v>0</v>
      </c>
    </row>
    <row r="9" spans="1:14" ht="24.95" customHeight="1" x14ac:dyDescent="0.25">
      <c r="A9" s="75"/>
      <c r="B9" s="75"/>
      <c r="C9" s="76"/>
      <c r="D9" s="76"/>
      <c r="E9" s="84"/>
      <c r="F9" s="79"/>
      <c r="G9" s="79"/>
      <c r="H9" s="79"/>
      <c r="I9" s="10"/>
      <c r="J9" s="41"/>
      <c r="K9" s="33"/>
      <c r="L9" s="51" t="str">
        <f t="shared" si="1"/>
        <v/>
      </c>
      <c r="M9" s="103">
        <f t="shared" si="0"/>
        <v>0</v>
      </c>
    </row>
    <row r="10" spans="1:14" ht="24.95" customHeight="1" x14ac:dyDescent="0.25">
      <c r="A10" s="75"/>
      <c r="B10" s="75"/>
      <c r="C10" s="76"/>
      <c r="D10" s="76"/>
      <c r="E10" s="84"/>
      <c r="F10" s="79"/>
      <c r="G10" s="79"/>
      <c r="H10" s="79"/>
      <c r="I10" s="10"/>
      <c r="J10" s="41"/>
      <c r="K10" s="33"/>
      <c r="L10" s="51" t="str">
        <f t="shared" si="1"/>
        <v/>
      </c>
      <c r="M10" s="103">
        <f t="shared" si="0"/>
        <v>0</v>
      </c>
    </row>
    <row r="11" spans="1:14" ht="24.95" customHeight="1" x14ac:dyDescent="0.25">
      <c r="A11" s="75"/>
      <c r="B11" s="75"/>
      <c r="C11" s="80"/>
      <c r="D11" s="76"/>
      <c r="E11" s="84"/>
      <c r="F11" s="79"/>
      <c r="G11" s="79"/>
      <c r="H11" s="79"/>
      <c r="I11" s="10"/>
      <c r="J11" s="41"/>
      <c r="K11" s="33"/>
      <c r="L11" s="51" t="str">
        <f t="shared" si="1"/>
        <v/>
      </c>
      <c r="M11" s="103">
        <f t="shared" si="0"/>
        <v>0</v>
      </c>
      <c r="N11" s="26"/>
    </row>
    <row r="12" spans="1:14" ht="24.95" customHeight="1" x14ac:dyDescent="0.25">
      <c r="A12" s="75"/>
      <c r="B12" s="75"/>
      <c r="C12" s="76"/>
      <c r="D12" s="76"/>
      <c r="E12" s="84"/>
      <c r="F12" s="79"/>
      <c r="G12" s="79"/>
      <c r="H12" s="79"/>
      <c r="I12" s="10"/>
      <c r="J12" s="41"/>
      <c r="K12" s="33"/>
      <c r="L12" s="51" t="str">
        <f t="shared" si="1"/>
        <v/>
      </c>
      <c r="M12" s="103">
        <f t="shared" si="0"/>
        <v>0</v>
      </c>
    </row>
    <row r="13" spans="1:14" ht="24.95" customHeight="1" x14ac:dyDescent="0.25">
      <c r="A13" s="75"/>
      <c r="B13" s="75"/>
      <c r="C13" s="76"/>
      <c r="D13" s="76"/>
      <c r="E13" s="84"/>
      <c r="F13" s="79"/>
      <c r="G13" s="79"/>
      <c r="H13" s="79"/>
      <c r="I13" s="10"/>
      <c r="J13" s="41"/>
      <c r="K13" s="33"/>
      <c r="L13" s="51" t="str">
        <f t="shared" si="1"/>
        <v/>
      </c>
      <c r="M13" s="103">
        <f t="shared" si="0"/>
        <v>0</v>
      </c>
    </row>
    <row r="14" spans="1:14" ht="24.95" customHeight="1" x14ac:dyDescent="0.25">
      <c r="A14" s="75"/>
      <c r="B14" s="75"/>
      <c r="C14" s="80"/>
      <c r="D14" s="76"/>
      <c r="E14" s="84"/>
      <c r="F14" s="79"/>
      <c r="G14" s="79"/>
      <c r="H14" s="79"/>
      <c r="I14" s="10"/>
      <c r="J14" s="41"/>
      <c r="K14" s="33"/>
      <c r="L14" s="51" t="str">
        <f t="shared" si="1"/>
        <v/>
      </c>
      <c r="M14" s="103">
        <f t="shared" si="0"/>
        <v>0</v>
      </c>
    </row>
    <row r="15" spans="1:14" ht="24.95" customHeight="1" x14ac:dyDescent="0.25">
      <c r="A15" s="75"/>
      <c r="B15" s="75"/>
      <c r="C15" s="76"/>
      <c r="D15" s="76"/>
      <c r="E15" s="84"/>
      <c r="F15" s="79"/>
      <c r="G15" s="79"/>
      <c r="H15" s="79"/>
      <c r="I15" s="10"/>
      <c r="J15" s="41"/>
      <c r="K15" s="33"/>
      <c r="L15" s="51" t="str">
        <f t="shared" si="1"/>
        <v/>
      </c>
      <c r="M15" s="103">
        <f t="shared" si="0"/>
        <v>0</v>
      </c>
    </row>
    <row r="16" spans="1:14" ht="24.95" customHeight="1" x14ac:dyDescent="0.25">
      <c r="A16" s="75"/>
      <c r="B16" s="75"/>
      <c r="C16" s="76"/>
      <c r="D16" s="76"/>
      <c r="E16" s="84"/>
      <c r="F16" s="79"/>
      <c r="G16" s="79"/>
      <c r="H16" s="79"/>
      <c r="I16" s="10"/>
      <c r="J16" s="41"/>
      <c r="K16" s="33"/>
      <c r="L16" s="51" t="str">
        <f t="shared" si="1"/>
        <v/>
      </c>
      <c r="M16" s="103">
        <f t="shared" si="0"/>
        <v>0</v>
      </c>
    </row>
    <row r="17" spans="1:13" ht="24.95" customHeight="1" x14ac:dyDescent="0.25">
      <c r="A17" s="75"/>
      <c r="B17" s="75"/>
      <c r="C17" s="76"/>
      <c r="D17" s="76"/>
      <c r="E17" s="84"/>
      <c r="F17" s="79"/>
      <c r="G17" s="79"/>
      <c r="H17" s="79"/>
      <c r="I17" s="10"/>
      <c r="J17" s="41"/>
      <c r="K17" s="33"/>
      <c r="L17" s="51" t="str">
        <f t="shared" si="1"/>
        <v/>
      </c>
      <c r="M17" s="103">
        <f t="shared" si="0"/>
        <v>0</v>
      </c>
    </row>
    <row r="18" spans="1:13" ht="24.95" customHeight="1" x14ac:dyDescent="0.25">
      <c r="A18" s="75"/>
      <c r="B18" s="75"/>
      <c r="C18" s="76"/>
      <c r="D18" s="76"/>
      <c r="E18" s="84"/>
      <c r="F18" s="79"/>
      <c r="G18" s="79"/>
      <c r="H18" s="79"/>
      <c r="I18" s="10"/>
      <c r="J18" s="41"/>
      <c r="K18" s="33"/>
      <c r="L18" s="51" t="str">
        <f t="shared" si="1"/>
        <v/>
      </c>
      <c r="M18" s="103">
        <f t="shared" si="0"/>
        <v>0</v>
      </c>
    </row>
    <row r="19" spans="1:13" ht="24.95" customHeight="1" x14ac:dyDescent="0.25">
      <c r="A19" s="75"/>
      <c r="B19" s="75"/>
      <c r="C19" s="80"/>
      <c r="D19" s="76"/>
      <c r="E19" s="84"/>
      <c r="F19" s="79"/>
      <c r="G19" s="79"/>
      <c r="H19" s="79"/>
      <c r="I19" s="10"/>
      <c r="J19" s="41"/>
      <c r="K19" s="33"/>
      <c r="L19" s="51" t="str">
        <f t="shared" si="1"/>
        <v/>
      </c>
      <c r="M19" s="103">
        <f t="shared" si="0"/>
        <v>0</v>
      </c>
    </row>
    <row r="20" spans="1:13" ht="24.95" customHeight="1" x14ac:dyDescent="0.25">
      <c r="A20" s="75"/>
      <c r="B20" s="75"/>
      <c r="C20" s="76"/>
      <c r="D20" s="76"/>
      <c r="E20" s="84"/>
      <c r="F20" s="79"/>
      <c r="G20" s="79"/>
      <c r="H20" s="79"/>
      <c r="I20" s="10"/>
      <c r="J20" s="41"/>
      <c r="K20" s="33"/>
      <c r="L20" s="51" t="str">
        <f t="shared" si="1"/>
        <v/>
      </c>
      <c r="M20" s="103">
        <f t="shared" si="0"/>
        <v>0</v>
      </c>
    </row>
    <row r="21" spans="1:13" ht="24.95" customHeight="1" x14ac:dyDescent="0.25">
      <c r="A21" s="75"/>
      <c r="B21" s="75"/>
      <c r="C21" s="76"/>
      <c r="D21" s="76"/>
      <c r="E21" s="84"/>
      <c r="F21" s="79"/>
      <c r="G21" s="79"/>
      <c r="H21" s="79"/>
      <c r="I21" s="10"/>
      <c r="J21" s="41"/>
      <c r="K21" s="33"/>
      <c r="L21" s="51" t="str">
        <f t="shared" si="1"/>
        <v/>
      </c>
      <c r="M21" s="103">
        <f t="shared" si="0"/>
        <v>0</v>
      </c>
    </row>
    <row r="22" spans="1:13" ht="24.95" customHeight="1" x14ac:dyDescent="0.25">
      <c r="A22" s="75"/>
      <c r="B22" s="75"/>
      <c r="C22" s="76"/>
      <c r="D22" s="76"/>
      <c r="E22" s="84"/>
      <c r="F22" s="79"/>
      <c r="G22" s="79"/>
      <c r="H22" s="79"/>
      <c r="I22" s="10"/>
      <c r="J22" s="41"/>
      <c r="K22" s="33"/>
      <c r="L22" s="51" t="str">
        <f t="shared" ref="L22" si="2">IF((K22)=0,"",(K22))</f>
        <v/>
      </c>
      <c r="M22" s="103">
        <f t="shared" si="0"/>
        <v>0</v>
      </c>
    </row>
    <row r="23" spans="1:13" ht="24.95" customHeight="1" x14ac:dyDescent="0.25">
      <c r="A23" s="75"/>
      <c r="B23" s="75"/>
      <c r="C23" s="76"/>
      <c r="D23" s="76"/>
      <c r="E23" s="84"/>
      <c r="F23" s="79"/>
      <c r="G23" s="79"/>
      <c r="H23" s="79"/>
      <c r="I23" s="10"/>
      <c r="J23" s="41"/>
      <c r="K23" s="33"/>
      <c r="L23" s="51" t="str">
        <f t="shared" si="1"/>
        <v/>
      </c>
      <c r="M23" s="103">
        <f t="shared" si="0"/>
        <v>0</v>
      </c>
    </row>
    <row r="24" spans="1:13" ht="24.95" customHeight="1" x14ac:dyDescent="0.25">
      <c r="A24" s="75"/>
      <c r="B24" s="75"/>
      <c r="C24" s="76"/>
      <c r="D24" s="76"/>
      <c r="E24" s="84"/>
      <c r="F24" s="79"/>
      <c r="G24" s="79"/>
      <c r="H24" s="79"/>
      <c r="I24" s="10"/>
      <c r="J24" s="41"/>
      <c r="K24" s="33"/>
      <c r="L24" s="51" t="str">
        <f t="shared" si="1"/>
        <v/>
      </c>
      <c r="M24" s="103">
        <f t="shared" si="0"/>
        <v>0</v>
      </c>
    </row>
    <row r="25" spans="1:13" ht="24.95" customHeight="1" x14ac:dyDescent="0.25">
      <c r="A25" s="75"/>
      <c r="B25" s="75"/>
      <c r="C25" s="80"/>
      <c r="D25" s="76"/>
      <c r="E25" s="84"/>
      <c r="F25" s="79"/>
      <c r="G25" s="79"/>
      <c r="H25" s="79"/>
      <c r="I25" s="10"/>
      <c r="J25" s="41"/>
      <c r="K25" s="33"/>
      <c r="L25" s="51" t="str">
        <f t="shared" si="1"/>
        <v/>
      </c>
      <c r="M25" s="103">
        <f t="shared" si="0"/>
        <v>0</v>
      </c>
    </row>
    <row r="26" spans="1:13" ht="24.95" customHeight="1" x14ac:dyDescent="0.25">
      <c r="A26" s="75"/>
      <c r="B26" s="75"/>
      <c r="C26" s="76"/>
      <c r="D26" s="76"/>
      <c r="E26" s="84"/>
      <c r="F26" s="79"/>
      <c r="G26" s="79"/>
      <c r="H26" s="79"/>
      <c r="I26" s="10"/>
      <c r="J26" s="41"/>
      <c r="K26" s="33"/>
      <c r="L26" s="51" t="str">
        <f t="shared" si="1"/>
        <v/>
      </c>
      <c r="M26" s="103">
        <f t="shared" si="0"/>
        <v>0</v>
      </c>
    </row>
    <row r="27" spans="1:13" ht="24.95" customHeight="1" x14ac:dyDescent="0.25">
      <c r="A27" s="75"/>
      <c r="B27" s="75"/>
      <c r="C27" s="80"/>
      <c r="D27" s="76"/>
      <c r="E27" s="84"/>
      <c r="F27" s="79"/>
      <c r="G27" s="79"/>
      <c r="H27" s="79"/>
      <c r="I27" s="10"/>
      <c r="J27" s="41"/>
      <c r="K27" s="33"/>
      <c r="L27" s="51" t="str">
        <f t="shared" si="1"/>
        <v/>
      </c>
      <c r="M27" s="103">
        <f t="shared" si="0"/>
        <v>0</v>
      </c>
    </row>
    <row r="28" spans="1:13" ht="24.95" customHeight="1" x14ac:dyDescent="0.25">
      <c r="A28" s="75"/>
      <c r="B28" s="75"/>
      <c r="C28" s="76"/>
      <c r="D28" s="76"/>
      <c r="E28" s="84"/>
      <c r="F28" s="79"/>
      <c r="G28" s="79"/>
      <c r="H28" s="79"/>
      <c r="I28" s="10"/>
      <c r="J28" s="41"/>
      <c r="K28" s="33"/>
      <c r="L28" s="51" t="str">
        <f t="shared" si="1"/>
        <v/>
      </c>
      <c r="M28" s="103">
        <f t="shared" si="0"/>
        <v>0</v>
      </c>
    </row>
    <row r="29" spans="1:13" ht="24.95" customHeight="1" x14ac:dyDescent="0.25">
      <c r="A29" s="75"/>
      <c r="B29" s="75"/>
      <c r="C29" s="80"/>
      <c r="D29" s="76"/>
      <c r="E29" s="84"/>
      <c r="F29" s="79"/>
      <c r="G29" s="79"/>
      <c r="H29" s="79"/>
      <c r="I29" s="10"/>
      <c r="J29" s="41"/>
      <c r="K29" s="33"/>
      <c r="L29" s="51" t="str">
        <f t="shared" si="1"/>
        <v/>
      </c>
      <c r="M29" s="103">
        <f t="shared" si="0"/>
        <v>0</v>
      </c>
    </row>
    <row r="30" spans="1:13" ht="24.95" customHeight="1" x14ac:dyDescent="0.25">
      <c r="A30" s="75"/>
      <c r="B30" s="75"/>
      <c r="C30" s="76"/>
      <c r="D30" s="76"/>
      <c r="E30" s="84"/>
      <c r="F30" s="79"/>
      <c r="G30" s="79"/>
      <c r="H30" s="79"/>
      <c r="I30" s="10"/>
      <c r="J30" s="41"/>
      <c r="K30" s="33"/>
      <c r="L30" s="51" t="str">
        <f t="shared" si="1"/>
        <v/>
      </c>
      <c r="M30" s="103">
        <f t="shared" si="0"/>
        <v>0</v>
      </c>
    </row>
    <row r="31" spans="1:13" ht="24.95" customHeight="1" x14ac:dyDescent="0.25">
      <c r="A31" s="75"/>
      <c r="B31" s="75"/>
      <c r="C31" s="76"/>
      <c r="D31" s="76"/>
      <c r="E31" s="84"/>
      <c r="F31" s="79"/>
      <c r="G31" s="79"/>
      <c r="H31" s="79"/>
      <c r="I31" s="10"/>
      <c r="J31" s="41"/>
      <c r="K31" s="33"/>
      <c r="L31" s="51" t="str">
        <f t="shared" si="1"/>
        <v/>
      </c>
      <c r="M31" s="103">
        <f t="shared" si="0"/>
        <v>0</v>
      </c>
    </row>
    <row r="32" spans="1:13" ht="24.95" customHeight="1" x14ac:dyDescent="0.25">
      <c r="A32" s="75"/>
      <c r="B32" s="75"/>
      <c r="C32" s="76"/>
      <c r="D32" s="76"/>
      <c r="E32" s="77"/>
      <c r="F32" s="79"/>
      <c r="G32" s="79"/>
      <c r="H32" s="79"/>
      <c r="I32" s="10"/>
      <c r="J32" s="41"/>
      <c r="K32" s="33"/>
      <c r="L32" s="51" t="str">
        <f t="shared" si="1"/>
        <v/>
      </c>
      <c r="M32" s="103">
        <f t="shared" si="0"/>
        <v>0</v>
      </c>
    </row>
    <row r="33" spans="1:13" ht="24.95" customHeight="1" x14ac:dyDescent="0.25">
      <c r="A33" s="75"/>
      <c r="B33" s="75"/>
      <c r="C33" s="80"/>
      <c r="D33" s="76"/>
      <c r="E33" s="77"/>
      <c r="F33" s="79"/>
      <c r="G33" s="79"/>
      <c r="H33" s="79"/>
      <c r="I33" s="10"/>
      <c r="J33" s="41"/>
      <c r="K33" s="33"/>
      <c r="L33" s="51" t="str">
        <f t="shared" si="1"/>
        <v/>
      </c>
      <c r="M33" s="103">
        <f t="shared" si="0"/>
        <v>0</v>
      </c>
    </row>
    <row r="34" spans="1:13" ht="24.95" customHeight="1" x14ac:dyDescent="0.25">
      <c r="A34" s="75"/>
      <c r="B34" s="75"/>
      <c r="C34" s="76"/>
      <c r="D34" s="76"/>
      <c r="E34" s="77"/>
      <c r="F34" s="79"/>
      <c r="G34" s="79"/>
      <c r="H34" s="79"/>
      <c r="I34" s="10"/>
      <c r="J34" s="41"/>
      <c r="K34" s="33"/>
      <c r="L34" s="51" t="str">
        <f t="shared" si="1"/>
        <v/>
      </c>
      <c r="M34" s="103">
        <f t="shared" si="0"/>
        <v>0</v>
      </c>
    </row>
    <row r="35" spans="1:13" ht="24.95" customHeight="1" x14ac:dyDescent="0.25">
      <c r="A35" s="75"/>
      <c r="B35" s="75"/>
      <c r="C35" s="76"/>
      <c r="D35" s="76"/>
      <c r="E35" s="77"/>
      <c r="F35" s="78"/>
      <c r="G35" s="79"/>
      <c r="H35" s="79"/>
      <c r="I35" s="10"/>
      <c r="J35" s="41"/>
      <c r="K35" s="33"/>
      <c r="L35" s="51" t="str">
        <f t="shared" si="1"/>
        <v/>
      </c>
      <c r="M35" s="103">
        <f t="shared" si="0"/>
        <v>0</v>
      </c>
    </row>
    <row r="36" spans="1:13" ht="24.95" customHeight="1" x14ac:dyDescent="0.25">
      <c r="A36" s="75"/>
      <c r="B36" s="75"/>
      <c r="C36" s="80"/>
      <c r="D36" s="76"/>
      <c r="E36" s="77"/>
      <c r="F36" s="78"/>
      <c r="G36" s="79"/>
      <c r="H36" s="79"/>
      <c r="I36" s="10"/>
      <c r="J36" s="41"/>
      <c r="K36" s="33"/>
      <c r="L36" s="51" t="str">
        <f t="shared" si="1"/>
        <v/>
      </c>
      <c r="M36" s="103">
        <f t="shared" si="0"/>
        <v>0</v>
      </c>
    </row>
    <row r="37" spans="1:13" ht="24.95" customHeight="1" x14ac:dyDescent="0.25">
      <c r="A37" s="75"/>
      <c r="B37" s="75"/>
      <c r="C37" s="76"/>
      <c r="D37" s="76"/>
      <c r="E37" s="77"/>
      <c r="F37" s="78"/>
      <c r="G37" s="79"/>
      <c r="H37" s="79"/>
      <c r="I37" s="10"/>
      <c r="J37" s="41"/>
      <c r="K37" s="33"/>
      <c r="L37" s="51" t="str">
        <f t="shared" si="1"/>
        <v/>
      </c>
      <c r="M37" s="49">
        <f t="shared" si="0"/>
        <v>0</v>
      </c>
    </row>
    <row r="38" spans="1:13" ht="24.95" customHeight="1" x14ac:dyDescent="0.25">
      <c r="A38" s="75"/>
      <c r="B38" s="75"/>
      <c r="C38" s="76"/>
      <c r="D38" s="76"/>
      <c r="E38" s="77"/>
      <c r="F38" s="78"/>
      <c r="G38" s="79"/>
      <c r="H38" s="79"/>
      <c r="I38" s="10"/>
      <c r="J38" s="41"/>
      <c r="K38" s="33"/>
      <c r="L38" s="51" t="str">
        <f t="shared" si="1"/>
        <v/>
      </c>
      <c r="M38" s="49">
        <f t="shared" si="0"/>
        <v>0</v>
      </c>
    </row>
    <row r="39" spans="1:13" ht="24.95" customHeight="1" x14ac:dyDescent="0.25">
      <c r="A39" s="75"/>
      <c r="B39" s="75"/>
      <c r="C39" s="76"/>
      <c r="D39" s="76"/>
      <c r="E39" s="77"/>
      <c r="F39" s="78"/>
      <c r="G39" s="79"/>
      <c r="H39" s="79"/>
      <c r="I39" s="10"/>
      <c r="J39" s="41"/>
      <c r="K39" s="33"/>
      <c r="L39" s="51" t="str">
        <f t="shared" si="1"/>
        <v/>
      </c>
      <c r="M39" s="49">
        <f t="shared" si="0"/>
        <v>0</v>
      </c>
    </row>
    <row r="40" spans="1:13" ht="24.95" customHeight="1" x14ac:dyDescent="0.25">
      <c r="A40" s="75"/>
      <c r="B40" s="75"/>
      <c r="C40" s="76"/>
      <c r="D40" s="76"/>
      <c r="E40" s="77"/>
      <c r="F40" s="78"/>
      <c r="G40" s="79"/>
      <c r="H40" s="79"/>
      <c r="I40" s="10"/>
      <c r="J40" s="41"/>
      <c r="K40" s="33"/>
      <c r="L40" s="51" t="str">
        <f t="shared" si="1"/>
        <v/>
      </c>
      <c r="M40" s="49">
        <f t="shared" si="0"/>
        <v>0</v>
      </c>
    </row>
    <row r="41" spans="1:13" ht="24.95" customHeight="1" x14ac:dyDescent="0.25">
      <c r="A41" s="75"/>
      <c r="B41" s="75"/>
      <c r="C41" s="76"/>
      <c r="D41" s="76"/>
      <c r="E41" s="77"/>
      <c r="F41" s="78"/>
      <c r="G41" s="79"/>
      <c r="H41" s="79"/>
      <c r="I41" s="10"/>
      <c r="J41" s="41"/>
      <c r="K41" s="33"/>
      <c r="L41" s="51" t="str">
        <f t="shared" si="1"/>
        <v/>
      </c>
      <c r="M41" s="49">
        <f t="shared" si="0"/>
        <v>0</v>
      </c>
    </row>
    <row r="42" spans="1:13" ht="24.95" customHeight="1" x14ac:dyDescent="0.25">
      <c r="A42" s="75"/>
      <c r="B42" s="75"/>
      <c r="C42" s="76"/>
      <c r="D42" s="76"/>
      <c r="E42" s="77"/>
      <c r="F42" s="78"/>
      <c r="G42" s="79">
        <f t="shared" ref="G42:G44" si="3">F42</f>
        <v>0</v>
      </c>
      <c r="H42" s="79">
        <f>IF(K42=0,IF(ISERROR((I42*G42)+#REF!),0,((I42*G42)+#REF!)),IF(ISERROR(((I42-L42)*G42)+#REF!),0,(((I42-L42)*G42)+#REF!)))</f>
        <v>0</v>
      </c>
      <c r="I42" s="10"/>
      <c r="J42" s="41">
        <f t="shared" ref="J42:J51" si="4">K42-I42</f>
        <v>0</v>
      </c>
      <c r="K42" s="33"/>
      <c r="L42" s="51" t="str">
        <f t="shared" si="1"/>
        <v/>
      </c>
      <c r="M42" s="49">
        <f t="shared" si="0"/>
        <v>0</v>
      </c>
    </row>
    <row r="43" spans="1:13" ht="24.95" customHeight="1" x14ac:dyDescent="0.25">
      <c r="A43" s="75"/>
      <c r="B43" s="75"/>
      <c r="C43" s="76"/>
      <c r="D43" s="76"/>
      <c r="E43" s="77"/>
      <c r="F43" s="78"/>
      <c r="G43" s="79">
        <f t="shared" si="3"/>
        <v>0</v>
      </c>
      <c r="H43" s="79">
        <f>IF(K43=0,IF(ISERROR((I43*G43)+#REF!),0,((I43*G43)+#REF!)),IF(ISERROR(((I43-L43)*G43)+#REF!),0,(((I43-L43)*G43)+#REF!)))</f>
        <v>0</v>
      </c>
      <c r="I43" s="10"/>
      <c r="J43" s="41">
        <f t="shared" si="4"/>
        <v>0</v>
      </c>
      <c r="K43" s="33"/>
      <c r="L43" s="51" t="str">
        <f t="shared" si="1"/>
        <v/>
      </c>
      <c r="M43" s="49">
        <f t="shared" si="0"/>
        <v>0</v>
      </c>
    </row>
    <row r="44" spans="1:13" ht="24.95" customHeight="1" x14ac:dyDescent="0.25">
      <c r="A44" s="75"/>
      <c r="B44" s="75"/>
      <c r="C44" s="76"/>
      <c r="D44" s="76"/>
      <c r="E44" s="77"/>
      <c r="F44" s="78"/>
      <c r="G44" s="79">
        <f t="shared" si="3"/>
        <v>0</v>
      </c>
      <c r="H44" s="79">
        <f>IF(K44=0,IF(ISERROR((I44*G44)+#REF!),0,((I44*G44)+#REF!)),IF(ISERROR(((I44-L44)*G44)+#REF!),0,(((I44-L44)*G44)+#REF!)))</f>
        <v>0</v>
      </c>
      <c r="I44" s="10"/>
      <c r="J44" s="41">
        <f t="shared" si="4"/>
        <v>0</v>
      </c>
      <c r="K44" s="33"/>
      <c r="L44" s="51" t="str">
        <f t="shared" si="1"/>
        <v/>
      </c>
      <c r="M44" s="49">
        <f t="shared" si="0"/>
        <v>0</v>
      </c>
    </row>
    <row r="45" spans="1:13" ht="24.95" customHeight="1" x14ac:dyDescent="0.25">
      <c r="A45" s="75"/>
      <c r="B45" s="75"/>
      <c r="C45" s="76"/>
      <c r="D45" s="76"/>
      <c r="E45" s="77"/>
      <c r="F45" s="78"/>
      <c r="G45" s="79">
        <f>F45/13</f>
        <v>0</v>
      </c>
      <c r="H45" s="79">
        <f>IF(K45=0,IF(ISERROR((I45*G45)+#REF!),0,((I45*G45)+#REF!)),IF(ISERROR(((I45-L45)*G45)+#REF!),0,(((I45-L45)*G45)+#REF!)))</f>
        <v>0</v>
      </c>
      <c r="I45" s="10"/>
      <c r="J45" s="41">
        <f t="shared" si="4"/>
        <v>0</v>
      </c>
      <c r="K45" s="33"/>
      <c r="L45" s="51" t="str">
        <f t="shared" si="1"/>
        <v/>
      </c>
      <c r="M45" s="49">
        <f t="shared" si="0"/>
        <v>0</v>
      </c>
    </row>
    <row r="46" spans="1:13" ht="24.95" customHeight="1" x14ac:dyDescent="0.25">
      <c r="A46" s="75"/>
      <c r="B46" s="75"/>
      <c r="C46" s="76"/>
      <c r="D46" s="76"/>
      <c r="E46" s="77"/>
      <c r="F46" s="78"/>
      <c r="G46" s="79">
        <f>F46</f>
        <v>0</v>
      </c>
      <c r="H46" s="79">
        <f>IF(K46=0,IF(ISERROR((I46*G46)+#REF!),0,((I46*G46)+#REF!)),IF(ISERROR(((I46-L46)*G46)+#REF!),0,(((I46-L46)*G46)+#REF!)))</f>
        <v>0</v>
      </c>
      <c r="I46" s="10"/>
      <c r="J46" s="41">
        <f t="shared" si="4"/>
        <v>0</v>
      </c>
      <c r="K46" s="33"/>
      <c r="L46" s="51" t="str">
        <f t="shared" si="1"/>
        <v/>
      </c>
      <c r="M46" s="49">
        <f t="shared" si="0"/>
        <v>0</v>
      </c>
    </row>
    <row r="47" spans="1:13" ht="24.95" customHeight="1" x14ac:dyDescent="0.25">
      <c r="A47" s="75"/>
      <c r="B47" s="75"/>
      <c r="C47" s="76"/>
      <c r="D47" s="76"/>
      <c r="E47" s="77"/>
      <c r="F47" s="78"/>
      <c r="G47" s="79">
        <f>F47/5</f>
        <v>0</v>
      </c>
      <c r="H47" s="79">
        <f>IF(K47=0,IF(ISERROR((I47*G47)+#REF!),0,((I47*G47)+#REF!)),IF(ISERROR(((I47-L47)*G47)+#REF!),0,(((I47-L47)*G47)+#REF!)))</f>
        <v>0</v>
      </c>
      <c r="I47" s="10"/>
      <c r="J47" s="41">
        <f t="shared" si="4"/>
        <v>0</v>
      </c>
      <c r="K47" s="33"/>
      <c r="L47" s="51" t="str">
        <f t="shared" si="1"/>
        <v/>
      </c>
      <c r="M47" s="49">
        <f t="shared" si="0"/>
        <v>0</v>
      </c>
    </row>
    <row r="48" spans="1:13" ht="24.95" customHeight="1" x14ac:dyDescent="0.25">
      <c r="A48" s="75"/>
      <c r="B48" s="75"/>
      <c r="C48" s="80"/>
      <c r="D48" s="76"/>
      <c r="E48" s="77"/>
      <c r="F48" s="78"/>
      <c r="G48" s="79">
        <f>F48/100</f>
        <v>0</v>
      </c>
      <c r="H48" s="79">
        <f>IF(K48=0,IF(ISERROR((I48*G48)+#REF!),0,((I48*G48)+#REF!)),IF(ISERROR(((I48-L48)*G48)+#REF!),0,(((I48-L48)*G48)+#REF!)))</f>
        <v>0</v>
      </c>
      <c r="I48" s="10"/>
      <c r="J48" s="41">
        <f t="shared" si="4"/>
        <v>0</v>
      </c>
      <c r="K48" s="33"/>
      <c r="L48" s="51" t="str">
        <f t="shared" si="1"/>
        <v/>
      </c>
      <c r="M48" s="49">
        <f t="shared" si="0"/>
        <v>0</v>
      </c>
    </row>
    <row r="49" spans="1:13" ht="24.95" customHeight="1" x14ac:dyDescent="0.25">
      <c r="A49" s="75"/>
      <c r="B49" s="75"/>
      <c r="C49" s="80"/>
      <c r="D49" s="76"/>
      <c r="E49" s="77"/>
      <c r="F49" s="78"/>
      <c r="G49" s="79">
        <f t="shared" ref="G49:G51" si="5">F49/100</f>
        <v>0</v>
      </c>
      <c r="H49" s="79">
        <f>IF(K49=0,IF(ISERROR((I49*G49)+#REF!),0,((I49*G49)+#REF!)),IF(ISERROR(((I49-L49)*G49)+#REF!),0,(((I49-L49)*G49)+#REF!)))</f>
        <v>0</v>
      </c>
      <c r="I49" s="10"/>
      <c r="J49" s="41">
        <f t="shared" si="4"/>
        <v>0</v>
      </c>
      <c r="K49" s="33"/>
      <c r="L49" s="51" t="str">
        <f t="shared" si="1"/>
        <v/>
      </c>
      <c r="M49" s="49">
        <f t="shared" si="0"/>
        <v>0</v>
      </c>
    </row>
    <row r="50" spans="1:13" ht="24.95" customHeight="1" x14ac:dyDescent="0.25">
      <c r="A50" s="75"/>
      <c r="B50" s="75"/>
      <c r="C50" s="80"/>
      <c r="D50" s="76"/>
      <c r="E50" s="77"/>
      <c r="F50" s="78"/>
      <c r="G50" s="79">
        <f t="shared" si="5"/>
        <v>0</v>
      </c>
      <c r="H50" s="79">
        <f>IF(K50=0,IF(ISERROR((I50*G50)+#REF!),0,((I50*G50)+#REF!)),IF(ISERROR(((I50-L50)*G50)+#REF!),0,(((I50-L50)*G50)+#REF!)))</f>
        <v>0</v>
      </c>
      <c r="I50" s="10"/>
      <c r="J50" s="41">
        <f t="shared" si="4"/>
        <v>0</v>
      </c>
      <c r="K50" s="33"/>
      <c r="L50" s="51" t="str">
        <f t="shared" si="1"/>
        <v/>
      </c>
      <c r="M50" s="49">
        <f t="shared" si="0"/>
        <v>0</v>
      </c>
    </row>
    <row r="51" spans="1:13" ht="24.95" customHeight="1" thickBot="1" x14ac:dyDescent="0.3">
      <c r="A51" s="75"/>
      <c r="B51" s="75"/>
      <c r="C51" s="80"/>
      <c r="D51" s="76"/>
      <c r="E51" s="77"/>
      <c r="F51" s="78"/>
      <c r="G51" s="79">
        <f t="shared" si="5"/>
        <v>0</v>
      </c>
      <c r="H51" s="79">
        <f>IF(K51=0,IF(ISERROR((I51*G51)+#REF!),0,((I51*G51)+#REF!)),IF(ISERROR(((I51-L51)*G51)+#REF!),0,(((I51-L51)*G51)+#REF!)))</f>
        <v>0</v>
      </c>
      <c r="I51" s="10"/>
      <c r="J51" s="41">
        <f t="shared" si="4"/>
        <v>0</v>
      </c>
      <c r="K51" s="53"/>
      <c r="L51" s="51" t="str">
        <f t="shared" si="1"/>
        <v/>
      </c>
      <c r="M51" s="49">
        <f t="shared" si="0"/>
        <v>0</v>
      </c>
    </row>
  </sheetData>
  <mergeCells count="1">
    <mergeCell ref="A1:E2"/>
  </mergeCells>
  <conditionalFormatting sqref="K5:K51">
    <cfRule type="expression" dxfId="0" priority="1">
      <formula>$G5=""</formula>
    </cfRule>
  </conditionalFormatting>
  <dataValidations count="1">
    <dataValidation type="list" allowBlank="1" showInputMessage="1" showErrorMessage="1" sqref="H1 E52:F1048576">
      <formula1>Produits</formula1>
    </dataValidation>
  </dataValidations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&amp;L&amp;G&amp;CIBIS STYLES LAVAL CENTRE&amp;R&amp;D &amp;T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ThisWorkbook.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390525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298"/>
  <sheetViews>
    <sheetView showZeros="0" zoomScaleNormal="100" workbookViewId="0">
      <selection activeCell="H153" sqref="H153"/>
    </sheetView>
  </sheetViews>
  <sheetFormatPr baseColWidth="10" defaultRowHeight="15" x14ac:dyDescent="0.25"/>
  <cols>
    <col min="1" max="1" width="57" customWidth="1"/>
    <col min="2" max="2" width="15.140625" customWidth="1"/>
    <col min="3" max="3" width="11.5703125" customWidth="1"/>
  </cols>
  <sheetData>
    <row r="1" spans="1:3" x14ac:dyDescent="0.25">
      <c r="A1" s="142" t="str">
        <f>Chambre!A1</f>
        <v>Stock Chambre</v>
      </c>
      <c r="B1" s="142"/>
      <c r="C1" s="142"/>
    </row>
    <row r="2" spans="1:3" x14ac:dyDescent="0.25">
      <c r="A2" s="142"/>
      <c r="B2" s="142"/>
      <c r="C2" s="142"/>
    </row>
    <row r="5" spans="1:3" x14ac:dyDescent="0.25">
      <c r="A5" t="str">
        <f>Chambre!C5</f>
        <v>GEL LAVANT corps et cheveux</v>
      </c>
      <c r="B5" t="str">
        <f>Chambre!D5</f>
        <v>unité</v>
      </c>
    </row>
    <row r="6" spans="1:3" x14ac:dyDescent="0.25">
      <c r="A6" t="str">
        <f>Chambre!C6</f>
        <v xml:space="preserve">GOBELET premium neutre 20 cl </v>
      </c>
      <c r="B6" t="str">
        <f>Chambre!D6</f>
        <v>unité</v>
      </c>
    </row>
    <row r="7" spans="1:3" x14ac:dyDescent="0.25">
      <c r="A7" t="str">
        <f>Chambre!C7</f>
        <v>BOUTEILLE VOLVIC (50CL)</v>
      </c>
      <c r="B7" t="str">
        <f>Chambre!D7</f>
        <v>unité</v>
      </c>
    </row>
    <row r="8" spans="1:3" x14ac:dyDescent="0.25">
      <c r="A8" t="str">
        <f>Chambre!C8</f>
        <v>BONBONS TROLLI</v>
      </c>
      <c r="B8" t="str">
        <f>Chambre!D8</f>
        <v>sac</v>
      </c>
    </row>
    <row r="9" spans="1:3" x14ac:dyDescent="0.25">
      <c r="A9" t="str">
        <f>Chambre!C9</f>
        <v>CHEVALET BIENVENUE</v>
      </c>
      <c r="B9" t="str">
        <f>Chambre!D9</f>
        <v>unité</v>
      </c>
    </row>
    <row r="10" spans="1:3" x14ac:dyDescent="0.25">
      <c r="A10" t="str">
        <f>Chambre!C10</f>
        <v>CRAVATE SALLE DE BAIN PLANT FOR THE PLANET</v>
      </c>
      <c r="B10" t="str">
        <f>Chambre!D10</f>
        <v>unité</v>
      </c>
    </row>
    <row r="11" spans="1:3" x14ac:dyDescent="0.25">
      <c r="A11" t="str">
        <f>Chambre!C11</f>
        <v xml:space="preserve">CRAVATE PORTE </v>
      </c>
      <c r="B11" t="str">
        <f>Chambre!D11</f>
        <v>unité</v>
      </c>
    </row>
    <row r="12" spans="1:3" x14ac:dyDescent="0.25">
      <c r="A12" t="str">
        <f>Chambre!C12</f>
        <v>ROOM DIRECTORY</v>
      </c>
      <c r="B12" t="str">
        <f>Chambre!D12</f>
        <v>unité</v>
      </c>
    </row>
    <row r="13" spans="1:3" x14ac:dyDescent="0.25">
      <c r="A13" t="str">
        <f>Chambre!C13</f>
        <v>SACHET PERIODIQUE</v>
      </c>
      <c r="B13" t="str">
        <f>Chambre!D13</f>
        <v>boite</v>
      </c>
    </row>
    <row r="14" spans="1:3" x14ac:dyDescent="0.25">
      <c r="A14" t="str">
        <f>Chambre!C14</f>
        <v>PAPIER TOILETTE TECHLINE BLANC</v>
      </c>
      <c r="B14" t="str">
        <f>Chambre!D14</f>
        <v>paquet de 6</v>
      </c>
    </row>
    <row r="15" spans="1:3" x14ac:dyDescent="0.25">
      <c r="A15">
        <f>Chambre!C15</f>
        <v>0</v>
      </c>
      <c r="B15">
        <f>Chambre!D15</f>
        <v>0</v>
      </c>
    </row>
    <row r="16" spans="1:3" x14ac:dyDescent="0.25">
      <c r="A16">
        <f>Chambre!C16</f>
        <v>0</v>
      </c>
      <c r="B16">
        <f>Chambre!D16</f>
        <v>0</v>
      </c>
    </row>
    <row r="17" spans="1:3" x14ac:dyDescent="0.25">
      <c r="A17">
        <f>Chambre!C17</f>
        <v>0</v>
      </c>
      <c r="B17">
        <f>Chambre!D17</f>
        <v>0</v>
      </c>
    </row>
    <row r="18" spans="1:3" x14ac:dyDescent="0.25">
      <c r="A18">
        <f>Chambre!C18</f>
        <v>0</v>
      </c>
      <c r="B18">
        <f>Chambre!D18</f>
        <v>0</v>
      </c>
    </row>
    <row r="19" spans="1:3" x14ac:dyDescent="0.25">
      <c r="A19" s="142" t="str">
        <f>Réception!A1</f>
        <v>Stock Réception</v>
      </c>
      <c r="B19" s="142"/>
      <c r="C19" s="142"/>
    </row>
    <row r="20" spans="1:3" x14ac:dyDescent="0.25">
      <c r="A20" s="142"/>
      <c r="B20" s="142"/>
      <c r="C20" s="142"/>
    </row>
    <row r="22" spans="1:3" x14ac:dyDescent="0.25">
      <c r="A22">
        <f>Réception!C5</f>
        <v>0</v>
      </c>
      <c r="B22">
        <f>Réception!D5</f>
        <v>0</v>
      </c>
    </row>
    <row r="23" spans="1:3" x14ac:dyDescent="0.25">
      <c r="A23">
        <f>Réception!C6</f>
        <v>0</v>
      </c>
      <c r="B23">
        <f>Réception!D6</f>
        <v>0</v>
      </c>
    </row>
    <row r="24" spans="1:3" x14ac:dyDescent="0.25">
      <c r="A24">
        <f>Réception!C7</f>
        <v>0</v>
      </c>
      <c r="B24">
        <f>Réception!D7</f>
        <v>0</v>
      </c>
    </row>
    <row r="25" spans="1:3" x14ac:dyDescent="0.25">
      <c r="A25">
        <f>Réception!C8</f>
        <v>0</v>
      </c>
      <c r="B25">
        <f>Réception!D8</f>
        <v>0</v>
      </c>
    </row>
    <row r="26" spans="1:3" x14ac:dyDescent="0.25">
      <c r="A26">
        <f>Réception!C9</f>
        <v>0</v>
      </c>
      <c r="B26">
        <f>Réception!D9</f>
        <v>0</v>
      </c>
    </row>
    <row r="27" spans="1:3" x14ac:dyDescent="0.25">
      <c r="A27">
        <f>Réception!C10</f>
        <v>0</v>
      </c>
      <c r="B27">
        <f>Réception!D10</f>
        <v>0</v>
      </c>
    </row>
    <row r="28" spans="1:3" x14ac:dyDescent="0.25">
      <c r="A28">
        <f>Réception!C11</f>
        <v>0</v>
      </c>
      <c r="B28">
        <f>Réception!D11</f>
        <v>0</v>
      </c>
    </row>
    <row r="29" spans="1:3" x14ac:dyDescent="0.25">
      <c r="A29">
        <f>Réception!C12</f>
        <v>0</v>
      </c>
      <c r="B29">
        <f>Réception!D12</f>
        <v>0</v>
      </c>
    </row>
    <row r="30" spans="1:3" x14ac:dyDescent="0.25">
      <c r="A30">
        <f>Réception!C13</f>
        <v>0</v>
      </c>
      <c r="B30">
        <f>Réception!D13</f>
        <v>0</v>
      </c>
    </row>
    <row r="31" spans="1:3" x14ac:dyDescent="0.25">
      <c r="A31">
        <f>Réception!C14</f>
        <v>0</v>
      </c>
      <c r="B31">
        <f>Réception!D14</f>
        <v>0</v>
      </c>
    </row>
    <row r="32" spans="1:3" x14ac:dyDescent="0.25">
      <c r="A32">
        <f>Réception!C15</f>
        <v>0</v>
      </c>
      <c r="B32">
        <f>Réception!D15</f>
        <v>0</v>
      </c>
    </row>
    <row r="33" spans="1:2" x14ac:dyDescent="0.25">
      <c r="A33">
        <f>Réception!C16</f>
        <v>0</v>
      </c>
      <c r="B33">
        <f>Réception!D16</f>
        <v>0</v>
      </c>
    </row>
    <row r="34" spans="1:2" x14ac:dyDescent="0.25">
      <c r="A34">
        <f>Réception!C17</f>
        <v>0</v>
      </c>
      <c r="B34">
        <f>Réception!D17</f>
        <v>0</v>
      </c>
    </row>
    <row r="35" spans="1:2" x14ac:dyDescent="0.25">
      <c r="A35">
        <f>Réception!C18</f>
        <v>0</v>
      </c>
      <c r="B35">
        <f>Réception!D18</f>
        <v>0</v>
      </c>
    </row>
    <row r="36" spans="1:2" x14ac:dyDescent="0.25">
      <c r="A36">
        <f>Réception!C19</f>
        <v>0</v>
      </c>
      <c r="B36">
        <f>Réception!D19</f>
        <v>0</v>
      </c>
    </row>
    <row r="37" spans="1:2" x14ac:dyDescent="0.25">
      <c r="A37">
        <f>Réception!C20</f>
        <v>0</v>
      </c>
      <c r="B37">
        <f>Réception!D20</f>
        <v>0</v>
      </c>
    </row>
    <row r="38" spans="1:2" x14ac:dyDescent="0.25">
      <c r="A38">
        <f>Réception!C21</f>
        <v>0</v>
      </c>
      <c r="B38">
        <f>Réception!D21</f>
        <v>0</v>
      </c>
    </row>
    <row r="39" spans="1:2" x14ac:dyDescent="0.25">
      <c r="A39">
        <f>Réception!C22</f>
        <v>0</v>
      </c>
      <c r="B39">
        <f>Réception!D22</f>
        <v>0</v>
      </c>
    </row>
    <row r="40" spans="1:2" x14ac:dyDescent="0.25">
      <c r="A40">
        <f>Réception!C23</f>
        <v>0</v>
      </c>
      <c r="B40">
        <f>Réception!D23</f>
        <v>0</v>
      </c>
    </row>
    <row r="41" spans="1:2" x14ac:dyDescent="0.25">
      <c r="A41">
        <f>Réception!C24</f>
        <v>0</v>
      </c>
      <c r="B41">
        <f>Réception!D24</f>
        <v>0</v>
      </c>
    </row>
    <row r="42" spans="1:2" x14ac:dyDescent="0.25">
      <c r="A42">
        <f>Réception!C25</f>
        <v>0</v>
      </c>
      <c r="B42">
        <f>Réception!D25</f>
        <v>0</v>
      </c>
    </row>
    <row r="43" spans="1:2" x14ac:dyDescent="0.25">
      <c r="A43">
        <f>Réception!C26</f>
        <v>0</v>
      </c>
      <c r="B43">
        <f>Réception!D26</f>
        <v>0</v>
      </c>
    </row>
    <row r="44" spans="1:2" x14ac:dyDescent="0.25">
      <c r="A44">
        <f>Réception!C27</f>
        <v>0</v>
      </c>
      <c r="B44">
        <f>Réception!D27</f>
        <v>0</v>
      </c>
    </row>
    <row r="45" spans="1:2" x14ac:dyDescent="0.25">
      <c r="A45">
        <f>Réception!C28</f>
        <v>0</v>
      </c>
      <c r="B45">
        <f>Réception!D28</f>
        <v>0</v>
      </c>
    </row>
    <row r="46" spans="1:2" x14ac:dyDescent="0.25">
      <c r="A46">
        <f>Réception!C29</f>
        <v>0</v>
      </c>
      <c r="B46">
        <f>Réception!D29</f>
        <v>0</v>
      </c>
    </row>
    <row r="47" spans="1:2" x14ac:dyDescent="0.25">
      <c r="A47">
        <f>Réception!C30</f>
        <v>0</v>
      </c>
      <c r="B47">
        <f>Réception!D30</f>
        <v>0</v>
      </c>
    </row>
    <row r="48" spans="1:2" x14ac:dyDescent="0.25">
      <c r="A48">
        <f>Réception!C31</f>
        <v>0</v>
      </c>
      <c r="B48">
        <f>Réception!D31</f>
        <v>0</v>
      </c>
    </row>
    <row r="49" spans="1:3" x14ac:dyDescent="0.25">
      <c r="A49">
        <f>Réception!C32</f>
        <v>0</v>
      </c>
      <c r="B49">
        <f>Réception!D32</f>
        <v>0</v>
      </c>
    </row>
    <row r="50" spans="1:3" x14ac:dyDescent="0.25">
      <c r="A50">
        <f>Réception!C33</f>
        <v>0</v>
      </c>
      <c r="B50">
        <f>Réception!D33</f>
        <v>0</v>
      </c>
    </row>
    <row r="51" spans="1:3" x14ac:dyDescent="0.25">
      <c r="A51">
        <f>Réception!C34</f>
        <v>0</v>
      </c>
      <c r="B51">
        <f>Réception!D34</f>
        <v>0</v>
      </c>
    </row>
    <row r="52" spans="1:3" x14ac:dyDescent="0.25">
      <c r="A52">
        <f>Réception!C35</f>
        <v>0</v>
      </c>
      <c r="B52">
        <f>Réception!D35</f>
        <v>0</v>
      </c>
    </row>
    <row r="53" spans="1:3" x14ac:dyDescent="0.25">
      <c r="A53">
        <f>Réception!C36</f>
        <v>0</v>
      </c>
      <c r="B53">
        <f>Réception!D36</f>
        <v>0</v>
      </c>
    </row>
    <row r="54" spans="1:3" x14ac:dyDescent="0.25">
      <c r="A54">
        <f>Réception!C37</f>
        <v>0</v>
      </c>
      <c r="B54">
        <f>Réception!D37</f>
        <v>0</v>
      </c>
    </row>
    <row r="55" spans="1:3" ht="15" customHeight="1" x14ac:dyDescent="0.25">
      <c r="A55" s="142" t="str">
        <f>'Produits entretien'!A1</f>
        <v>Stock PEH</v>
      </c>
      <c r="B55" s="142"/>
      <c r="C55" s="142"/>
    </row>
    <row r="56" spans="1:3" ht="15" customHeight="1" x14ac:dyDescent="0.25">
      <c r="A56" s="142"/>
      <c r="B56" s="142"/>
      <c r="C56" s="142"/>
    </row>
    <row r="58" spans="1:3" x14ac:dyDescent="0.25">
      <c r="A58">
        <f>'Produits entretien'!C5</f>
        <v>0</v>
      </c>
      <c r="B58">
        <f>'Produits entretien'!D5</f>
        <v>0</v>
      </c>
    </row>
    <row r="59" spans="1:3" x14ac:dyDescent="0.25">
      <c r="A59">
        <f>'Produits entretien'!C6</f>
        <v>0</v>
      </c>
      <c r="B59">
        <f>'Produits entretien'!D6</f>
        <v>0</v>
      </c>
    </row>
    <row r="60" spans="1:3" x14ac:dyDescent="0.25">
      <c r="A60">
        <f>'Produits entretien'!C7</f>
        <v>0</v>
      </c>
      <c r="B60">
        <f>'Produits entretien'!D7</f>
        <v>0</v>
      </c>
    </row>
    <row r="61" spans="1:3" x14ac:dyDescent="0.25">
      <c r="A61">
        <f>'Produits entretien'!C8</f>
        <v>0</v>
      </c>
      <c r="B61">
        <f>'Produits entretien'!D8</f>
        <v>0</v>
      </c>
    </row>
    <row r="62" spans="1:3" x14ac:dyDescent="0.25">
      <c r="A62">
        <f>'Produits entretien'!C9</f>
        <v>0</v>
      </c>
      <c r="B62">
        <f>'Produits entretien'!D9</f>
        <v>0</v>
      </c>
    </row>
    <row r="63" spans="1:3" x14ac:dyDescent="0.25">
      <c r="A63">
        <f>'Produits entretien'!C10</f>
        <v>0</v>
      </c>
      <c r="B63">
        <f>'Produits entretien'!D10</f>
        <v>0</v>
      </c>
    </row>
    <row r="64" spans="1:3" x14ac:dyDescent="0.25">
      <c r="A64">
        <f>'Produits entretien'!C11</f>
        <v>0</v>
      </c>
      <c r="B64">
        <f>'Produits entretien'!D11</f>
        <v>0</v>
      </c>
    </row>
    <row r="65" spans="1:2" x14ac:dyDescent="0.25">
      <c r="A65">
        <f>'Produits entretien'!C12</f>
        <v>0</v>
      </c>
      <c r="B65">
        <f>'Produits entretien'!D12</f>
        <v>0</v>
      </c>
    </row>
    <row r="66" spans="1:2" x14ac:dyDescent="0.25">
      <c r="A66">
        <f>'Produits entretien'!C13</f>
        <v>0</v>
      </c>
      <c r="B66">
        <f>'Produits entretien'!D13</f>
        <v>0</v>
      </c>
    </row>
    <row r="67" spans="1:2" x14ac:dyDescent="0.25">
      <c r="A67">
        <f>'Produits entretien'!C14</f>
        <v>0</v>
      </c>
      <c r="B67">
        <f>'Produits entretien'!D14</f>
        <v>0</v>
      </c>
    </row>
    <row r="68" spans="1:2" x14ac:dyDescent="0.25">
      <c r="A68">
        <f>'Produits entretien'!C15</f>
        <v>0</v>
      </c>
      <c r="B68">
        <f>'Produits entretien'!D15</f>
        <v>0</v>
      </c>
    </row>
    <row r="69" spans="1:2" x14ac:dyDescent="0.25">
      <c r="A69">
        <f>'Produits entretien'!C16</f>
        <v>0</v>
      </c>
      <c r="B69">
        <f>'Produits entretien'!D16</f>
        <v>0</v>
      </c>
    </row>
    <row r="70" spans="1:2" x14ac:dyDescent="0.25">
      <c r="A70">
        <f>'Produits entretien'!C17</f>
        <v>0</v>
      </c>
      <c r="B70">
        <f>'Produits entretien'!D17</f>
        <v>0</v>
      </c>
    </row>
    <row r="71" spans="1:2" x14ac:dyDescent="0.25">
      <c r="A71">
        <f>'Produits entretien'!C18</f>
        <v>0</v>
      </c>
      <c r="B71">
        <f>'Produits entretien'!D18</f>
        <v>0</v>
      </c>
    </row>
    <row r="72" spans="1:2" x14ac:dyDescent="0.25">
      <c r="A72">
        <f>'Produits entretien'!C19</f>
        <v>0</v>
      </c>
      <c r="B72">
        <f>'Produits entretien'!D19</f>
        <v>0</v>
      </c>
    </row>
    <row r="73" spans="1:2" x14ac:dyDescent="0.25">
      <c r="A73">
        <f>'Produits entretien'!C20</f>
        <v>0</v>
      </c>
      <c r="B73">
        <f>'Produits entretien'!D20</f>
        <v>0</v>
      </c>
    </row>
    <row r="74" spans="1:2" x14ac:dyDescent="0.25">
      <c r="A74">
        <f>'Produits entretien'!C21</f>
        <v>0</v>
      </c>
      <c r="B74">
        <f>'Produits entretien'!D21</f>
        <v>0</v>
      </c>
    </row>
    <row r="75" spans="1:2" x14ac:dyDescent="0.25">
      <c r="A75">
        <f>'Produits entretien'!C22</f>
        <v>0</v>
      </c>
      <c r="B75">
        <f>'Produits entretien'!D22</f>
        <v>0</v>
      </c>
    </row>
    <row r="76" spans="1:2" x14ac:dyDescent="0.25">
      <c r="A76">
        <f>'Produits entretien'!C23</f>
        <v>0</v>
      </c>
      <c r="B76">
        <f>'Produits entretien'!D23</f>
        <v>0</v>
      </c>
    </row>
    <row r="77" spans="1:2" x14ac:dyDescent="0.25">
      <c r="A77">
        <f>'Produits entretien'!C24</f>
        <v>0</v>
      </c>
      <c r="B77">
        <f>'Produits entretien'!D24</f>
        <v>0</v>
      </c>
    </row>
    <row r="78" spans="1:2" x14ac:dyDescent="0.25">
      <c r="A78">
        <f>'Produits entretien'!C25</f>
        <v>0</v>
      </c>
      <c r="B78">
        <f>'Produits entretien'!D25</f>
        <v>0</v>
      </c>
    </row>
    <row r="79" spans="1:2" x14ac:dyDescent="0.25">
      <c r="A79">
        <f>'Produits entretien'!C26</f>
        <v>0</v>
      </c>
      <c r="B79">
        <f>'Produits entretien'!D26</f>
        <v>0</v>
      </c>
    </row>
    <row r="80" spans="1:2" x14ac:dyDescent="0.25">
      <c r="A80">
        <f>'Produits entretien'!C27</f>
        <v>0</v>
      </c>
      <c r="B80">
        <f>'Produits entretien'!D27</f>
        <v>0</v>
      </c>
    </row>
    <row r="81" spans="1:3" x14ac:dyDescent="0.25">
      <c r="A81">
        <f>'Produits entretien'!C28</f>
        <v>0</v>
      </c>
      <c r="B81">
        <f>'Produits entretien'!D28</f>
        <v>0</v>
      </c>
    </row>
    <row r="82" spans="1:3" x14ac:dyDescent="0.25">
      <c r="A82">
        <f>'Produits entretien'!C29</f>
        <v>0</v>
      </c>
      <c r="B82">
        <f>'Produits entretien'!D29</f>
        <v>0</v>
      </c>
    </row>
    <row r="83" spans="1:3" x14ac:dyDescent="0.25">
      <c r="A83">
        <f>'Produits entretien'!C30</f>
        <v>0</v>
      </c>
      <c r="B83">
        <f>'Produits entretien'!D30</f>
        <v>0</v>
      </c>
    </row>
    <row r="84" spans="1:3" x14ac:dyDescent="0.25">
      <c r="A84">
        <f>'Produits entretien'!C31</f>
        <v>0</v>
      </c>
      <c r="B84">
        <f>'Produits entretien'!D31</f>
        <v>0</v>
      </c>
    </row>
    <row r="85" spans="1:3" x14ac:dyDescent="0.25">
      <c r="A85">
        <f>'Produits entretien'!C32</f>
        <v>0</v>
      </c>
      <c r="B85">
        <f>'Produits entretien'!D32</f>
        <v>0</v>
      </c>
    </row>
    <row r="86" spans="1:3" x14ac:dyDescent="0.25">
      <c r="A86">
        <f>'Produits entretien'!C33</f>
        <v>0</v>
      </c>
      <c r="B86">
        <f>'Produits entretien'!D33</f>
        <v>0</v>
      </c>
    </row>
    <row r="87" spans="1:3" x14ac:dyDescent="0.25">
      <c r="A87">
        <f>'Produits entretien'!C34</f>
        <v>0</v>
      </c>
      <c r="B87">
        <f>'Produits entretien'!D34</f>
        <v>0</v>
      </c>
    </row>
    <row r="88" spans="1:3" x14ac:dyDescent="0.25">
      <c r="A88">
        <f>'Produits entretien'!C35</f>
        <v>0</v>
      </c>
      <c r="B88">
        <f>'Produits entretien'!D35</f>
        <v>0</v>
      </c>
    </row>
    <row r="89" spans="1:3" x14ac:dyDescent="0.25">
      <c r="A89">
        <f>'Produits entretien'!C36</f>
        <v>0</v>
      </c>
      <c r="B89">
        <f>'Produits entretien'!D36</f>
        <v>0</v>
      </c>
    </row>
    <row r="90" spans="1:3" x14ac:dyDescent="0.25">
      <c r="A90">
        <f>'Produits entretien'!C37</f>
        <v>0</v>
      </c>
      <c r="B90">
        <f>'Produits entretien'!D37</f>
        <v>0</v>
      </c>
    </row>
    <row r="91" spans="1:3" x14ac:dyDescent="0.25">
      <c r="A91">
        <f>'Produits entretien'!C38</f>
        <v>0</v>
      </c>
      <c r="B91">
        <f>'Produits entretien'!D38</f>
        <v>0</v>
      </c>
    </row>
    <row r="92" spans="1:3" x14ac:dyDescent="0.25">
      <c r="A92">
        <f>'Produits entretien'!C40</f>
        <v>0</v>
      </c>
      <c r="B92">
        <f>'Produits entretien'!D40</f>
        <v>0</v>
      </c>
    </row>
    <row r="93" spans="1:3" x14ac:dyDescent="0.25">
      <c r="A93" s="142" t="e">
        <f>#REF!</f>
        <v>#REF!</v>
      </c>
      <c r="B93" s="143"/>
      <c r="C93" s="143"/>
    </row>
    <row r="94" spans="1:3" x14ac:dyDescent="0.25">
      <c r="A94" s="143"/>
      <c r="B94" s="143"/>
      <c r="C94" s="143"/>
    </row>
    <row r="96" spans="1:3" x14ac:dyDescent="0.25">
      <c r="A96" t="e">
        <f>#REF!</f>
        <v>#REF!</v>
      </c>
      <c r="B96" t="e">
        <f>#REF!</f>
        <v>#REF!</v>
      </c>
    </row>
    <row r="97" spans="1:2" x14ac:dyDescent="0.25">
      <c r="A97" t="e">
        <f>#REF!</f>
        <v>#REF!</v>
      </c>
      <c r="B97" t="e">
        <f>#REF!</f>
        <v>#REF!</v>
      </c>
    </row>
    <row r="98" spans="1:2" x14ac:dyDescent="0.25">
      <c r="A98" t="e">
        <f>#REF!</f>
        <v>#REF!</v>
      </c>
      <c r="B98" t="e">
        <f>#REF!</f>
        <v>#REF!</v>
      </c>
    </row>
    <row r="99" spans="1:2" x14ac:dyDescent="0.25">
      <c r="A99" t="e">
        <f>#REF!</f>
        <v>#REF!</v>
      </c>
      <c r="B99" t="e">
        <f>#REF!</f>
        <v>#REF!</v>
      </c>
    </row>
    <row r="100" spans="1:2" x14ac:dyDescent="0.25">
      <c r="A100" t="e">
        <f>#REF!</f>
        <v>#REF!</v>
      </c>
      <c r="B100" t="e">
        <f>#REF!</f>
        <v>#REF!</v>
      </c>
    </row>
    <row r="101" spans="1:2" x14ac:dyDescent="0.25">
      <c r="A101" t="e">
        <f>#REF!</f>
        <v>#REF!</v>
      </c>
      <c r="B101" t="e">
        <f>#REF!</f>
        <v>#REF!</v>
      </c>
    </row>
    <row r="102" spans="1:2" x14ac:dyDescent="0.25">
      <c r="A102" t="e">
        <f>#REF!</f>
        <v>#REF!</v>
      </c>
      <c r="B102" t="e">
        <f>#REF!</f>
        <v>#REF!</v>
      </c>
    </row>
    <row r="103" spans="1:2" x14ac:dyDescent="0.25">
      <c r="A103" t="e">
        <f>#REF!</f>
        <v>#REF!</v>
      </c>
      <c r="B103" t="e">
        <f>#REF!</f>
        <v>#REF!</v>
      </c>
    </row>
    <row r="104" spans="1:2" x14ac:dyDescent="0.25">
      <c r="A104" t="e">
        <f>#REF!</f>
        <v>#REF!</v>
      </c>
      <c r="B104" t="e">
        <f>#REF!</f>
        <v>#REF!</v>
      </c>
    </row>
    <row r="105" spans="1:2" x14ac:dyDescent="0.25">
      <c r="A105" t="e">
        <f>#REF!</f>
        <v>#REF!</v>
      </c>
      <c r="B105" t="e">
        <f>#REF!</f>
        <v>#REF!</v>
      </c>
    </row>
    <row r="106" spans="1:2" x14ac:dyDescent="0.25">
      <c r="A106" t="e">
        <f>#REF!</f>
        <v>#REF!</v>
      </c>
      <c r="B106" t="e">
        <f>#REF!</f>
        <v>#REF!</v>
      </c>
    </row>
    <row r="107" spans="1:2" x14ac:dyDescent="0.25">
      <c r="A107" t="e">
        <f>#REF!</f>
        <v>#REF!</v>
      </c>
      <c r="B107" t="e">
        <f>#REF!</f>
        <v>#REF!</v>
      </c>
    </row>
    <row r="108" spans="1:2" x14ac:dyDescent="0.25">
      <c r="A108" t="e">
        <f>#REF!</f>
        <v>#REF!</v>
      </c>
      <c r="B108" t="e">
        <f>#REF!</f>
        <v>#REF!</v>
      </c>
    </row>
    <row r="109" spans="1:2" x14ac:dyDescent="0.25">
      <c r="A109" t="e">
        <f>#REF!</f>
        <v>#REF!</v>
      </c>
      <c r="B109" t="e">
        <f>#REF!</f>
        <v>#REF!</v>
      </c>
    </row>
    <row r="110" spans="1:2" x14ac:dyDescent="0.25">
      <c r="A110" t="e">
        <f>#REF!</f>
        <v>#REF!</v>
      </c>
      <c r="B110" t="e">
        <f>#REF!</f>
        <v>#REF!</v>
      </c>
    </row>
    <row r="111" spans="1:2" x14ac:dyDescent="0.25">
      <c r="A111" t="e">
        <f>#REF!</f>
        <v>#REF!</v>
      </c>
      <c r="B111" t="e">
        <f>#REF!</f>
        <v>#REF!</v>
      </c>
    </row>
    <row r="112" spans="1:2" x14ac:dyDescent="0.25">
      <c r="A112" t="e">
        <f>#REF!</f>
        <v>#REF!</v>
      </c>
      <c r="B112" t="e">
        <f>#REF!</f>
        <v>#REF!</v>
      </c>
    </row>
    <row r="113" spans="1:2" x14ac:dyDescent="0.25">
      <c r="A113" t="e">
        <f>#REF!</f>
        <v>#REF!</v>
      </c>
      <c r="B113" t="e">
        <f>#REF!</f>
        <v>#REF!</v>
      </c>
    </row>
    <row r="114" spans="1:2" x14ac:dyDescent="0.25">
      <c r="A114" t="e">
        <f>#REF!</f>
        <v>#REF!</v>
      </c>
      <c r="B114" t="e">
        <f>#REF!</f>
        <v>#REF!</v>
      </c>
    </row>
    <row r="115" spans="1:2" x14ac:dyDescent="0.25">
      <c r="A115" t="e">
        <f>#REF!</f>
        <v>#REF!</v>
      </c>
      <c r="B115" t="e">
        <f>#REF!</f>
        <v>#REF!</v>
      </c>
    </row>
    <row r="116" spans="1:2" x14ac:dyDescent="0.25">
      <c r="A116" t="e">
        <f>#REF!</f>
        <v>#REF!</v>
      </c>
      <c r="B116" t="e">
        <f>#REF!</f>
        <v>#REF!</v>
      </c>
    </row>
    <row r="117" spans="1:2" x14ac:dyDescent="0.25">
      <c r="A117" t="e">
        <f>#REF!</f>
        <v>#REF!</v>
      </c>
      <c r="B117" t="e">
        <f>#REF!</f>
        <v>#REF!</v>
      </c>
    </row>
    <row r="118" spans="1:2" x14ac:dyDescent="0.25">
      <c r="A118" t="e">
        <f>#REF!</f>
        <v>#REF!</v>
      </c>
      <c r="B118" t="e">
        <f>#REF!</f>
        <v>#REF!</v>
      </c>
    </row>
    <row r="119" spans="1:2" x14ac:dyDescent="0.25">
      <c r="A119" t="e">
        <f>#REF!</f>
        <v>#REF!</v>
      </c>
      <c r="B119" t="e">
        <f>#REF!</f>
        <v>#REF!</v>
      </c>
    </row>
    <row r="120" spans="1:2" x14ac:dyDescent="0.25">
      <c r="A120" t="e">
        <f>#REF!</f>
        <v>#REF!</v>
      </c>
      <c r="B120" t="e">
        <f>#REF!</f>
        <v>#REF!</v>
      </c>
    </row>
    <row r="121" spans="1:2" x14ac:dyDescent="0.25">
      <c r="A121" t="e">
        <f>#REF!</f>
        <v>#REF!</v>
      </c>
      <c r="B121" t="e">
        <f>#REF!</f>
        <v>#REF!</v>
      </c>
    </row>
    <row r="122" spans="1:2" x14ac:dyDescent="0.25">
      <c r="A122" t="e">
        <f>#REF!</f>
        <v>#REF!</v>
      </c>
      <c r="B122" t="e">
        <f>#REF!</f>
        <v>#REF!</v>
      </c>
    </row>
    <row r="123" spans="1:2" x14ac:dyDescent="0.25">
      <c r="A123" t="e">
        <f>#REF!</f>
        <v>#REF!</v>
      </c>
      <c r="B123" t="e">
        <f>#REF!</f>
        <v>#REF!</v>
      </c>
    </row>
    <row r="124" spans="1:2" x14ac:dyDescent="0.25">
      <c r="A124" t="e">
        <f>#REF!</f>
        <v>#REF!</v>
      </c>
      <c r="B124" t="e">
        <f>#REF!</f>
        <v>#REF!</v>
      </c>
    </row>
    <row r="125" spans="1:2" x14ac:dyDescent="0.25">
      <c r="A125" t="e">
        <f>#REF!</f>
        <v>#REF!</v>
      </c>
      <c r="B125" t="e">
        <f>#REF!</f>
        <v>#REF!</v>
      </c>
    </row>
    <row r="126" spans="1:2" x14ac:dyDescent="0.25">
      <c r="A126" t="e">
        <f>#REF!</f>
        <v>#REF!</v>
      </c>
      <c r="B126" t="e">
        <f>#REF!</f>
        <v>#REF!</v>
      </c>
    </row>
    <row r="127" spans="1:2" x14ac:dyDescent="0.25">
      <c r="A127" t="e">
        <f>#REF!</f>
        <v>#REF!</v>
      </c>
      <c r="B127" t="e">
        <f>#REF!</f>
        <v>#REF!</v>
      </c>
    </row>
    <row r="128" spans="1:2" x14ac:dyDescent="0.25">
      <c r="A128" t="e">
        <f>#REF!</f>
        <v>#REF!</v>
      </c>
      <c r="B128" t="e">
        <f>#REF!</f>
        <v>#REF!</v>
      </c>
    </row>
    <row r="129" spans="1:2" x14ac:dyDescent="0.25">
      <c r="A129" t="e">
        <f>#REF!</f>
        <v>#REF!</v>
      </c>
      <c r="B129" t="e">
        <f>#REF!</f>
        <v>#REF!</v>
      </c>
    </row>
    <row r="130" spans="1:2" x14ac:dyDescent="0.25">
      <c r="A130" t="e">
        <f>#REF!</f>
        <v>#REF!</v>
      </c>
      <c r="B130" t="e">
        <f>#REF!</f>
        <v>#REF!</v>
      </c>
    </row>
    <row r="131" spans="1:2" x14ac:dyDescent="0.25">
      <c r="A131" t="e">
        <f>#REF!</f>
        <v>#REF!</v>
      </c>
      <c r="B131" t="e">
        <f>#REF!</f>
        <v>#REF!</v>
      </c>
    </row>
    <row r="132" spans="1:2" x14ac:dyDescent="0.25">
      <c r="A132" t="e">
        <f>#REF!</f>
        <v>#REF!</v>
      </c>
      <c r="B132" t="e">
        <f>#REF!</f>
        <v>#REF!</v>
      </c>
    </row>
    <row r="133" spans="1:2" x14ac:dyDescent="0.25">
      <c r="A133" t="e">
        <f>#REF!</f>
        <v>#REF!</v>
      </c>
      <c r="B133" t="e">
        <f>#REF!</f>
        <v>#REF!</v>
      </c>
    </row>
    <row r="134" spans="1:2" x14ac:dyDescent="0.25">
      <c r="A134" t="e">
        <f>#REF!</f>
        <v>#REF!</v>
      </c>
      <c r="B134" t="e">
        <f>#REF!</f>
        <v>#REF!</v>
      </c>
    </row>
    <row r="135" spans="1:2" x14ac:dyDescent="0.25">
      <c r="A135" t="e">
        <f>#REF!</f>
        <v>#REF!</v>
      </c>
      <c r="B135" t="e">
        <f>#REF!</f>
        <v>#REF!</v>
      </c>
    </row>
    <row r="136" spans="1:2" x14ac:dyDescent="0.25">
      <c r="A136" t="e">
        <f>#REF!</f>
        <v>#REF!</v>
      </c>
      <c r="B136" t="e">
        <f>#REF!</f>
        <v>#REF!</v>
      </c>
    </row>
    <row r="137" spans="1:2" x14ac:dyDescent="0.25">
      <c r="A137" t="e">
        <f>#REF!</f>
        <v>#REF!</v>
      </c>
      <c r="B137" t="e">
        <f>#REF!</f>
        <v>#REF!</v>
      </c>
    </row>
    <row r="138" spans="1:2" x14ac:dyDescent="0.25">
      <c r="A138" t="e">
        <f>#REF!</f>
        <v>#REF!</v>
      </c>
      <c r="B138" t="e">
        <f>#REF!</f>
        <v>#REF!</v>
      </c>
    </row>
    <row r="139" spans="1:2" x14ac:dyDescent="0.25">
      <c r="A139" t="e">
        <f>#REF!</f>
        <v>#REF!</v>
      </c>
      <c r="B139" t="e">
        <f>#REF!</f>
        <v>#REF!</v>
      </c>
    </row>
    <row r="140" spans="1:2" x14ac:dyDescent="0.25">
      <c r="A140" t="e">
        <f>#REF!</f>
        <v>#REF!</v>
      </c>
      <c r="B140" t="e">
        <f>#REF!</f>
        <v>#REF!</v>
      </c>
    </row>
    <row r="141" spans="1:2" x14ac:dyDescent="0.25">
      <c r="A141" t="e">
        <f>#REF!</f>
        <v>#REF!</v>
      </c>
      <c r="B141" t="e">
        <f>#REF!</f>
        <v>#REF!</v>
      </c>
    </row>
    <row r="142" spans="1:2" x14ac:dyDescent="0.25">
      <c r="A142" t="e">
        <f>#REF!</f>
        <v>#REF!</v>
      </c>
      <c r="B142" t="e">
        <f>#REF!</f>
        <v>#REF!</v>
      </c>
    </row>
    <row r="143" spans="1:2" x14ac:dyDescent="0.25">
      <c r="A143" t="e">
        <f>#REF!</f>
        <v>#REF!</v>
      </c>
      <c r="B143" t="e">
        <f>#REF!</f>
        <v>#REF!</v>
      </c>
    </row>
    <row r="144" spans="1:2" x14ac:dyDescent="0.25">
      <c r="A144" t="e">
        <f>#REF!</f>
        <v>#REF!</v>
      </c>
      <c r="B144" t="e">
        <f>#REF!</f>
        <v>#REF!</v>
      </c>
    </row>
    <row r="145" spans="1:2" x14ac:dyDescent="0.25">
      <c r="A145" t="e">
        <f>#REF!</f>
        <v>#REF!</v>
      </c>
      <c r="B145" t="e">
        <f>#REF!</f>
        <v>#REF!</v>
      </c>
    </row>
    <row r="146" spans="1:2" x14ac:dyDescent="0.25">
      <c r="A146" t="e">
        <f>#REF!</f>
        <v>#REF!</v>
      </c>
      <c r="B146" t="e">
        <f>#REF!</f>
        <v>#REF!</v>
      </c>
    </row>
    <row r="147" spans="1:2" x14ac:dyDescent="0.25">
      <c r="A147" t="e">
        <f>#REF!</f>
        <v>#REF!</v>
      </c>
      <c r="B147" t="e">
        <f>#REF!</f>
        <v>#REF!</v>
      </c>
    </row>
    <row r="148" spans="1:2" x14ac:dyDescent="0.25">
      <c r="A148" t="e">
        <f>#REF!</f>
        <v>#REF!</v>
      </c>
      <c r="B148" t="e">
        <f>#REF!</f>
        <v>#REF!</v>
      </c>
    </row>
    <row r="149" spans="1:2" x14ac:dyDescent="0.25">
      <c r="A149" t="e">
        <f>#REF!</f>
        <v>#REF!</v>
      </c>
      <c r="B149" t="e">
        <f>#REF!</f>
        <v>#REF!</v>
      </c>
    </row>
    <row r="150" spans="1:2" x14ac:dyDescent="0.25">
      <c r="A150" t="e">
        <f>#REF!</f>
        <v>#REF!</v>
      </c>
      <c r="B150" t="e">
        <f>#REF!</f>
        <v>#REF!</v>
      </c>
    </row>
    <row r="151" spans="1:2" x14ac:dyDescent="0.25">
      <c r="A151" t="e">
        <f>#REF!</f>
        <v>#REF!</v>
      </c>
      <c r="B151" t="e">
        <f>#REF!</f>
        <v>#REF!</v>
      </c>
    </row>
    <row r="152" spans="1:2" x14ac:dyDescent="0.25">
      <c r="A152" t="e">
        <f>#REF!</f>
        <v>#REF!</v>
      </c>
      <c r="B152" t="e">
        <f>#REF!</f>
        <v>#REF!</v>
      </c>
    </row>
    <row r="153" spans="1:2" x14ac:dyDescent="0.25">
      <c r="A153" t="e">
        <f>#REF!</f>
        <v>#REF!</v>
      </c>
      <c r="B153" t="e">
        <f>#REF!</f>
        <v>#REF!</v>
      </c>
    </row>
    <row r="154" spans="1:2" x14ac:dyDescent="0.25">
      <c r="A154" t="e">
        <f>#REF!</f>
        <v>#REF!</v>
      </c>
      <c r="B154" t="e">
        <f>#REF!</f>
        <v>#REF!</v>
      </c>
    </row>
    <row r="155" spans="1:2" x14ac:dyDescent="0.25">
      <c r="A155" t="e">
        <f>#REF!</f>
        <v>#REF!</v>
      </c>
      <c r="B155" t="e">
        <f>#REF!</f>
        <v>#REF!</v>
      </c>
    </row>
    <row r="156" spans="1:2" x14ac:dyDescent="0.25">
      <c r="A156" t="e">
        <f>#REF!</f>
        <v>#REF!</v>
      </c>
      <c r="B156" t="e">
        <f>#REF!</f>
        <v>#REF!</v>
      </c>
    </row>
    <row r="157" spans="1:2" x14ac:dyDescent="0.25">
      <c r="A157" t="e">
        <f>#REF!</f>
        <v>#REF!</v>
      </c>
      <c r="B157" t="e">
        <f>#REF!</f>
        <v>#REF!</v>
      </c>
    </row>
    <row r="158" spans="1:2" x14ac:dyDescent="0.25">
      <c r="A158" t="e">
        <f>#REF!</f>
        <v>#REF!</v>
      </c>
      <c r="B158" t="e">
        <f>#REF!</f>
        <v>#REF!</v>
      </c>
    </row>
    <row r="159" spans="1:2" x14ac:dyDescent="0.25">
      <c r="A159" t="e">
        <f>#REF!</f>
        <v>#REF!</v>
      </c>
      <c r="B159" t="e">
        <f>#REF!</f>
        <v>#REF!</v>
      </c>
    </row>
    <row r="160" spans="1:2" x14ac:dyDescent="0.25">
      <c r="A160" t="e">
        <f>#REF!</f>
        <v>#REF!</v>
      </c>
      <c r="B160" t="e">
        <f>#REF!</f>
        <v>#REF!</v>
      </c>
    </row>
    <row r="161" spans="1:3" x14ac:dyDescent="0.25">
      <c r="A161" t="e">
        <f>#REF!</f>
        <v>#REF!</v>
      </c>
      <c r="B161" t="e">
        <f>#REF!</f>
        <v>#REF!</v>
      </c>
    </row>
    <row r="162" spans="1:3" x14ac:dyDescent="0.25">
      <c r="A162" t="e">
        <f>#REF!</f>
        <v>#REF!</v>
      </c>
      <c r="B162" t="e">
        <f>#REF!</f>
        <v>#REF!</v>
      </c>
    </row>
    <row r="163" spans="1:3" x14ac:dyDescent="0.25">
      <c r="A163" t="e">
        <f>#REF!</f>
        <v>#REF!</v>
      </c>
      <c r="B163" t="e">
        <f>#REF!</f>
        <v>#REF!</v>
      </c>
    </row>
    <row r="164" spans="1:3" x14ac:dyDescent="0.25">
      <c r="A164" t="e">
        <f>#REF!</f>
        <v>#REF!</v>
      </c>
      <c r="B164" t="e">
        <f>#REF!</f>
        <v>#REF!</v>
      </c>
    </row>
    <row r="165" spans="1:3" x14ac:dyDescent="0.25">
      <c r="A165" t="e">
        <f>#REF!</f>
        <v>#REF!</v>
      </c>
      <c r="B165" t="e">
        <f>#REF!</f>
        <v>#REF!</v>
      </c>
    </row>
    <row r="166" spans="1:3" x14ac:dyDescent="0.25">
      <c r="A166" t="e">
        <f>#REF!</f>
        <v>#REF!</v>
      </c>
      <c r="B166" t="e">
        <f>#REF!</f>
        <v>#REF!</v>
      </c>
    </row>
    <row r="170" spans="1:3" x14ac:dyDescent="0.25">
      <c r="A170" s="142" t="e">
        <f>#REF!</f>
        <v>#REF!</v>
      </c>
      <c r="B170" s="143"/>
      <c r="C170" s="143"/>
    </row>
    <row r="171" spans="1:3" x14ac:dyDescent="0.25">
      <c r="A171" s="143"/>
      <c r="B171" s="143"/>
      <c r="C171" s="143"/>
    </row>
    <row r="173" spans="1:3" x14ac:dyDescent="0.25">
      <c r="A173" t="e">
        <f>#REF!</f>
        <v>#REF!</v>
      </c>
      <c r="B173" t="e">
        <f>#REF!</f>
        <v>#REF!</v>
      </c>
    </row>
    <row r="174" spans="1:3" x14ac:dyDescent="0.25">
      <c r="A174" t="e">
        <f>#REF!</f>
        <v>#REF!</v>
      </c>
      <c r="B174" t="e">
        <f>#REF!</f>
        <v>#REF!</v>
      </c>
    </row>
    <row r="175" spans="1:3" x14ac:dyDescent="0.25">
      <c r="A175" t="e">
        <f>#REF!</f>
        <v>#REF!</v>
      </c>
      <c r="B175" t="e">
        <f>#REF!</f>
        <v>#REF!</v>
      </c>
    </row>
    <row r="176" spans="1:3" x14ac:dyDescent="0.25">
      <c r="A176" t="e">
        <f>#REF!</f>
        <v>#REF!</v>
      </c>
      <c r="B176" t="e">
        <f>#REF!</f>
        <v>#REF!</v>
      </c>
    </row>
    <row r="177" spans="1:2" x14ac:dyDescent="0.25">
      <c r="A177" t="e">
        <f>#REF!</f>
        <v>#REF!</v>
      </c>
      <c r="B177" t="e">
        <f>#REF!</f>
        <v>#REF!</v>
      </c>
    </row>
    <row r="178" spans="1:2" x14ac:dyDescent="0.25">
      <c r="A178" t="e">
        <f>#REF!</f>
        <v>#REF!</v>
      </c>
      <c r="B178" t="e">
        <f>#REF!</f>
        <v>#REF!</v>
      </c>
    </row>
    <row r="179" spans="1:2" x14ac:dyDescent="0.25">
      <c r="A179" t="e">
        <f>#REF!</f>
        <v>#REF!</v>
      </c>
      <c r="B179" t="e">
        <f>#REF!</f>
        <v>#REF!</v>
      </c>
    </row>
    <row r="180" spans="1:2" x14ac:dyDescent="0.25">
      <c r="A180" t="e">
        <f>#REF!</f>
        <v>#REF!</v>
      </c>
      <c r="B180" t="e">
        <f>#REF!</f>
        <v>#REF!</v>
      </c>
    </row>
    <row r="181" spans="1:2" x14ac:dyDescent="0.25">
      <c r="A181" t="e">
        <f>#REF!</f>
        <v>#REF!</v>
      </c>
      <c r="B181" t="e">
        <f>#REF!</f>
        <v>#REF!</v>
      </c>
    </row>
    <row r="182" spans="1:2" x14ac:dyDescent="0.25">
      <c r="A182" t="e">
        <f>#REF!</f>
        <v>#REF!</v>
      </c>
      <c r="B182" t="e">
        <f>#REF!</f>
        <v>#REF!</v>
      </c>
    </row>
    <row r="183" spans="1:2" x14ac:dyDescent="0.25">
      <c r="A183" t="e">
        <f>#REF!</f>
        <v>#REF!</v>
      </c>
      <c r="B183" t="e">
        <f>#REF!</f>
        <v>#REF!</v>
      </c>
    </row>
    <row r="184" spans="1:2" x14ac:dyDescent="0.25">
      <c r="A184" t="e">
        <f>#REF!</f>
        <v>#REF!</v>
      </c>
      <c r="B184" t="e">
        <f>#REF!</f>
        <v>#REF!</v>
      </c>
    </row>
    <row r="185" spans="1:2" x14ac:dyDescent="0.25">
      <c r="A185" t="e">
        <f>#REF!</f>
        <v>#REF!</v>
      </c>
      <c r="B185" t="e">
        <f>#REF!</f>
        <v>#REF!</v>
      </c>
    </row>
    <row r="186" spans="1:2" x14ac:dyDescent="0.25">
      <c r="A186" t="e">
        <f>#REF!</f>
        <v>#REF!</v>
      </c>
      <c r="B186" t="e">
        <f>#REF!</f>
        <v>#REF!</v>
      </c>
    </row>
    <row r="187" spans="1:2" x14ac:dyDescent="0.25">
      <c r="A187" t="e">
        <f>#REF!</f>
        <v>#REF!</v>
      </c>
      <c r="B187" t="e">
        <f>#REF!</f>
        <v>#REF!</v>
      </c>
    </row>
    <row r="188" spans="1:2" x14ac:dyDescent="0.25">
      <c r="A188" t="e">
        <f>#REF!</f>
        <v>#REF!</v>
      </c>
      <c r="B188" t="e">
        <f>#REF!</f>
        <v>#REF!</v>
      </c>
    </row>
    <row r="189" spans="1:2" x14ac:dyDescent="0.25">
      <c r="A189" t="e">
        <f>#REF!</f>
        <v>#REF!</v>
      </c>
      <c r="B189" t="e">
        <f>#REF!</f>
        <v>#REF!</v>
      </c>
    </row>
    <row r="190" spans="1:2" x14ac:dyDescent="0.25">
      <c r="A190" t="e">
        <f>#REF!</f>
        <v>#REF!</v>
      </c>
      <c r="B190" t="e">
        <f>#REF!</f>
        <v>#REF!</v>
      </c>
    </row>
    <row r="191" spans="1:2" x14ac:dyDescent="0.25">
      <c r="A191" t="e">
        <f>#REF!</f>
        <v>#REF!</v>
      </c>
      <c r="B191" t="e">
        <f>#REF!</f>
        <v>#REF!</v>
      </c>
    </row>
    <row r="192" spans="1:2" x14ac:dyDescent="0.25">
      <c r="A192" t="e">
        <f>#REF!</f>
        <v>#REF!</v>
      </c>
      <c r="B192" t="e">
        <f>#REF!</f>
        <v>#REF!</v>
      </c>
    </row>
    <row r="193" spans="1:2" x14ac:dyDescent="0.25">
      <c r="A193" t="e">
        <f>#REF!</f>
        <v>#REF!</v>
      </c>
      <c r="B193" t="e">
        <f>#REF!</f>
        <v>#REF!</v>
      </c>
    </row>
    <row r="194" spans="1:2" x14ac:dyDescent="0.25">
      <c r="A194" t="e">
        <f>#REF!</f>
        <v>#REF!</v>
      </c>
      <c r="B194" t="e">
        <f>#REF!</f>
        <v>#REF!</v>
      </c>
    </row>
    <row r="195" spans="1:2" x14ac:dyDescent="0.25">
      <c r="A195" t="e">
        <f>#REF!</f>
        <v>#REF!</v>
      </c>
      <c r="B195" t="e">
        <f>#REF!</f>
        <v>#REF!</v>
      </c>
    </row>
    <row r="196" spans="1:2" x14ac:dyDescent="0.25">
      <c r="A196" t="e">
        <f>#REF!</f>
        <v>#REF!</v>
      </c>
      <c r="B196" t="e">
        <f>#REF!</f>
        <v>#REF!</v>
      </c>
    </row>
    <row r="197" spans="1:2" x14ac:dyDescent="0.25">
      <c r="A197" t="e">
        <f>#REF!</f>
        <v>#REF!</v>
      </c>
      <c r="B197" t="e">
        <f>#REF!</f>
        <v>#REF!</v>
      </c>
    </row>
    <row r="198" spans="1:2" x14ac:dyDescent="0.25">
      <c r="A198" t="e">
        <f>#REF!</f>
        <v>#REF!</v>
      </c>
      <c r="B198" t="e">
        <f>#REF!</f>
        <v>#REF!</v>
      </c>
    </row>
    <row r="199" spans="1:2" x14ac:dyDescent="0.25">
      <c r="A199" t="e">
        <f>#REF!</f>
        <v>#REF!</v>
      </c>
      <c r="B199" t="e">
        <f>#REF!</f>
        <v>#REF!</v>
      </c>
    </row>
    <row r="200" spans="1:2" x14ac:dyDescent="0.25">
      <c r="A200" t="e">
        <f>#REF!</f>
        <v>#REF!</v>
      </c>
      <c r="B200" t="e">
        <f>#REF!</f>
        <v>#REF!</v>
      </c>
    </row>
    <row r="201" spans="1:2" x14ac:dyDescent="0.25">
      <c r="A201" t="e">
        <f>#REF!</f>
        <v>#REF!</v>
      </c>
      <c r="B201" t="e">
        <f>#REF!</f>
        <v>#REF!</v>
      </c>
    </row>
    <row r="202" spans="1:2" x14ac:dyDescent="0.25">
      <c r="A202" t="e">
        <f>#REF!</f>
        <v>#REF!</v>
      </c>
      <c r="B202" t="e">
        <f>#REF!</f>
        <v>#REF!</v>
      </c>
    </row>
    <row r="203" spans="1:2" x14ac:dyDescent="0.25">
      <c r="A203" t="e">
        <f>#REF!</f>
        <v>#REF!</v>
      </c>
      <c r="B203" t="e">
        <f>#REF!</f>
        <v>#REF!</v>
      </c>
    </row>
    <row r="204" spans="1:2" x14ac:dyDescent="0.25">
      <c r="A204" t="e">
        <f>#REF!</f>
        <v>#REF!</v>
      </c>
      <c r="B204" t="e">
        <f>#REF!</f>
        <v>#REF!</v>
      </c>
    </row>
    <row r="205" spans="1:2" x14ac:dyDescent="0.25">
      <c r="A205" t="e">
        <f>#REF!</f>
        <v>#REF!</v>
      </c>
      <c r="B205" t="e">
        <f>#REF!</f>
        <v>#REF!</v>
      </c>
    </row>
    <row r="206" spans="1:2" x14ac:dyDescent="0.25">
      <c r="A206" t="e">
        <f>#REF!</f>
        <v>#REF!</v>
      </c>
      <c r="B206" t="e">
        <f>#REF!</f>
        <v>#REF!</v>
      </c>
    </row>
    <row r="207" spans="1:2" x14ac:dyDescent="0.25">
      <c r="A207" t="e">
        <f>#REF!</f>
        <v>#REF!</v>
      </c>
      <c r="B207" t="e">
        <f>#REF!</f>
        <v>#REF!</v>
      </c>
    </row>
    <row r="208" spans="1:2" x14ac:dyDescent="0.25">
      <c r="A208" t="e">
        <f>#REF!</f>
        <v>#REF!</v>
      </c>
      <c r="B208" t="e">
        <f>#REF!</f>
        <v>#REF!</v>
      </c>
    </row>
    <row r="209" spans="1:2" x14ac:dyDescent="0.25">
      <c r="A209" t="e">
        <f>#REF!</f>
        <v>#REF!</v>
      </c>
      <c r="B209" t="e">
        <f>#REF!</f>
        <v>#REF!</v>
      </c>
    </row>
    <row r="210" spans="1:2" x14ac:dyDescent="0.25">
      <c r="A210" t="e">
        <f>#REF!</f>
        <v>#REF!</v>
      </c>
      <c r="B210" t="e">
        <f>#REF!</f>
        <v>#REF!</v>
      </c>
    </row>
    <row r="211" spans="1:2" x14ac:dyDescent="0.25">
      <c r="A211" t="e">
        <f>#REF!</f>
        <v>#REF!</v>
      </c>
      <c r="B211" t="e">
        <f>#REF!</f>
        <v>#REF!</v>
      </c>
    </row>
    <row r="212" spans="1:2" x14ac:dyDescent="0.25">
      <c r="A212" t="e">
        <f>#REF!</f>
        <v>#REF!</v>
      </c>
      <c r="B212" t="e">
        <f>#REF!</f>
        <v>#REF!</v>
      </c>
    </row>
    <row r="213" spans="1:2" x14ac:dyDescent="0.25">
      <c r="A213" t="e">
        <f>#REF!</f>
        <v>#REF!</v>
      </c>
      <c r="B213" t="e">
        <f>#REF!</f>
        <v>#REF!</v>
      </c>
    </row>
    <row r="214" spans="1:2" x14ac:dyDescent="0.25">
      <c r="A214" t="e">
        <f>#REF!</f>
        <v>#REF!</v>
      </c>
      <c r="B214" t="e">
        <f>#REF!</f>
        <v>#REF!</v>
      </c>
    </row>
    <row r="215" spans="1:2" x14ac:dyDescent="0.25">
      <c r="A215" t="e">
        <f>#REF!</f>
        <v>#REF!</v>
      </c>
      <c r="B215" t="e">
        <f>#REF!</f>
        <v>#REF!</v>
      </c>
    </row>
    <row r="216" spans="1:2" x14ac:dyDescent="0.25">
      <c r="A216" t="e">
        <f>#REF!</f>
        <v>#REF!</v>
      </c>
      <c r="B216" t="e">
        <f>#REF!</f>
        <v>#REF!</v>
      </c>
    </row>
    <row r="217" spans="1:2" x14ac:dyDescent="0.25">
      <c r="A217" t="e">
        <f>#REF!</f>
        <v>#REF!</v>
      </c>
      <c r="B217" t="e">
        <f>#REF!</f>
        <v>#REF!</v>
      </c>
    </row>
    <row r="218" spans="1:2" x14ac:dyDescent="0.25">
      <c r="A218" t="e">
        <f>#REF!</f>
        <v>#REF!</v>
      </c>
      <c r="B218" t="e">
        <f>#REF!</f>
        <v>#REF!</v>
      </c>
    </row>
    <row r="219" spans="1:2" x14ac:dyDescent="0.25">
      <c r="A219" t="e">
        <f>#REF!</f>
        <v>#REF!</v>
      </c>
      <c r="B219" t="e">
        <f>#REF!</f>
        <v>#REF!</v>
      </c>
    </row>
    <row r="220" spans="1:2" x14ac:dyDescent="0.25">
      <c r="A220" t="e">
        <f>#REF!</f>
        <v>#REF!</v>
      </c>
      <c r="B220" t="e">
        <f>#REF!</f>
        <v>#REF!</v>
      </c>
    </row>
    <row r="221" spans="1:2" x14ac:dyDescent="0.25">
      <c r="A221" t="e">
        <f>#REF!</f>
        <v>#REF!</v>
      </c>
      <c r="B221" t="e">
        <f>#REF!</f>
        <v>#REF!</v>
      </c>
    </row>
    <row r="222" spans="1:2" x14ac:dyDescent="0.25">
      <c r="A222" t="e">
        <f>#REF!</f>
        <v>#REF!</v>
      </c>
      <c r="B222" t="e">
        <f>#REF!</f>
        <v>#REF!</v>
      </c>
    </row>
    <row r="223" spans="1:2" x14ac:dyDescent="0.25">
      <c r="A223" t="e">
        <f>#REF!</f>
        <v>#REF!</v>
      </c>
      <c r="B223" t="e">
        <f>#REF!</f>
        <v>#REF!</v>
      </c>
    </row>
    <row r="224" spans="1:2" x14ac:dyDescent="0.25">
      <c r="A224" t="e">
        <f>#REF!</f>
        <v>#REF!</v>
      </c>
      <c r="B224" t="e">
        <f>#REF!</f>
        <v>#REF!</v>
      </c>
    </row>
    <row r="225" spans="1:2" x14ac:dyDescent="0.25">
      <c r="A225" t="e">
        <f>#REF!</f>
        <v>#REF!</v>
      </c>
      <c r="B225" t="e">
        <f>#REF!</f>
        <v>#REF!</v>
      </c>
    </row>
    <row r="226" spans="1:2" x14ac:dyDescent="0.25">
      <c r="A226" t="e">
        <f>#REF!</f>
        <v>#REF!</v>
      </c>
      <c r="B226" t="e">
        <f>#REF!</f>
        <v>#REF!</v>
      </c>
    </row>
    <row r="227" spans="1:2" x14ac:dyDescent="0.25">
      <c r="A227" t="e">
        <f>#REF!</f>
        <v>#REF!</v>
      </c>
      <c r="B227" t="e">
        <f>#REF!</f>
        <v>#REF!</v>
      </c>
    </row>
    <row r="228" spans="1:2" x14ac:dyDescent="0.25">
      <c r="A228" t="e">
        <f>#REF!</f>
        <v>#REF!</v>
      </c>
      <c r="B228" t="e">
        <f>#REF!</f>
        <v>#REF!</v>
      </c>
    </row>
    <row r="229" spans="1:2" x14ac:dyDescent="0.25">
      <c r="A229" t="e">
        <f>#REF!</f>
        <v>#REF!</v>
      </c>
      <c r="B229" t="e">
        <f>#REF!</f>
        <v>#REF!</v>
      </c>
    </row>
    <row r="230" spans="1:2" x14ac:dyDescent="0.25">
      <c r="A230" t="e">
        <f>#REF!</f>
        <v>#REF!</v>
      </c>
      <c r="B230" t="e">
        <f>#REF!</f>
        <v>#REF!</v>
      </c>
    </row>
    <row r="231" spans="1:2" x14ac:dyDescent="0.25">
      <c r="A231" t="e">
        <f>#REF!</f>
        <v>#REF!</v>
      </c>
      <c r="B231" t="e">
        <f>#REF!</f>
        <v>#REF!</v>
      </c>
    </row>
    <row r="232" spans="1:2" x14ac:dyDescent="0.25">
      <c r="A232" t="e">
        <f>#REF!</f>
        <v>#REF!</v>
      </c>
      <c r="B232" t="e">
        <f>#REF!</f>
        <v>#REF!</v>
      </c>
    </row>
    <row r="233" spans="1:2" x14ac:dyDescent="0.25">
      <c r="A233" t="e">
        <f>#REF!</f>
        <v>#REF!</v>
      </c>
      <c r="B233" t="e">
        <f>#REF!</f>
        <v>#REF!</v>
      </c>
    </row>
    <row r="234" spans="1:2" x14ac:dyDescent="0.25">
      <c r="A234" t="e">
        <f>#REF!</f>
        <v>#REF!</v>
      </c>
      <c r="B234" t="e">
        <f>#REF!</f>
        <v>#REF!</v>
      </c>
    </row>
    <row r="235" spans="1:2" x14ac:dyDescent="0.25">
      <c r="A235" t="e">
        <f>#REF!</f>
        <v>#REF!</v>
      </c>
      <c r="B235" t="e">
        <f>#REF!</f>
        <v>#REF!</v>
      </c>
    </row>
    <row r="236" spans="1:2" x14ac:dyDescent="0.25">
      <c r="A236" t="e">
        <f>#REF!</f>
        <v>#REF!</v>
      </c>
      <c r="B236" t="e">
        <f>#REF!</f>
        <v>#REF!</v>
      </c>
    </row>
    <row r="237" spans="1:2" x14ac:dyDescent="0.25">
      <c r="A237" t="e">
        <f>#REF!</f>
        <v>#REF!</v>
      </c>
      <c r="B237" t="e">
        <f>#REF!</f>
        <v>#REF!</v>
      </c>
    </row>
    <row r="238" spans="1:2" x14ac:dyDescent="0.25">
      <c r="A238" t="e">
        <f>#REF!</f>
        <v>#REF!</v>
      </c>
      <c r="B238" t="e">
        <f>#REF!</f>
        <v>#REF!</v>
      </c>
    </row>
    <row r="239" spans="1:2" x14ac:dyDescent="0.25">
      <c r="A239" t="e">
        <f>#REF!</f>
        <v>#REF!</v>
      </c>
      <c r="B239" t="e">
        <f>#REF!</f>
        <v>#REF!</v>
      </c>
    </row>
    <row r="240" spans="1:2" x14ac:dyDescent="0.25">
      <c r="A240" t="e">
        <f>#REF!</f>
        <v>#REF!</v>
      </c>
      <c r="B240" t="e">
        <f>#REF!</f>
        <v>#REF!</v>
      </c>
    </row>
    <row r="241" spans="1:3" x14ac:dyDescent="0.25">
      <c r="A241" s="142" t="e">
        <f>#REF!</f>
        <v>#REF!</v>
      </c>
      <c r="B241" s="143"/>
      <c r="C241" s="143"/>
    </row>
    <row r="242" spans="1:3" x14ac:dyDescent="0.25">
      <c r="A242" s="143"/>
      <c r="B242" s="143"/>
      <c r="C242" s="143"/>
    </row>
    <row r="244" spans="1:3" x14ac:dyDescent="0.25">
      <c r="A244" t="e">
        <f>#REF!</f>
        <v>#REF!</v>
      </c>
      <c r="B244" t="e">
        <f>#REF!</f>
        <v>#REF!</v>
      </c>
    </row>
    <row r="245" spans="1:3" x14ac:dyDescent="0.25">
      <c r="A245" t="e">
        <f>#REF!</f>
        <v>#REF!</v>
      </c>
      <c r="B245" t="e">
        <f>#REF!</f>
        <v>#REF!</v>
      </c>
    </row>
    <row r="246" spans="1:3" x14ac:dyDescent="0.25">
      <c r="A246" t="e">
        <f>#REF!</f>
        <v>#REF!</v>
      </c>
      <c r="B246" t="e">
        <f>#REF!</f>
        <v>#REF!</v>
      </c>
    </row>
    <row r="247" spans="1:3" x14ac:dyDescent="0.25">
      <c r="A247" t="e">
        <f>#REF!</f>
        <v>#REF!</v>
      </c>
      <c r="B247" t="e">
        <f>#REF!</f>
        <v>#REF!</v>
      </c>
    </row>
    <row r="248" spans="1:3" x14ac:dyDescent="0.25">
      <c r="A248" t="e">
        <f>#REF!</f>
        <v>#REF!</v>
      </c>
      <c r="B248" t="e">
        <f>#REF!</f>
        <v>#REF!</v>
      </c>
    </row>
    <row r="249" spans="1:3" x14ac:dyDescent="0.25">
      <c r="A249" t="e">
        <f>#REF!</f>
        <v>#REF!</v>
      </c>
      <c r="B249" t="e">
        <f>#REF!</f>
        <v>#REF!</v>
      </c>
    </row>
    <row r="250" spans="1:3" x14ac:dyDescent="0.25">
      <c r="A250" t="e">
        <f>#REF!</f>
        <v>#REF!</v>
      </c>
      <c r="B250" t="e">
        <f>#REF!</f>
        <v>#REF!</v>
      </c>
    </row>
    <row r="251" spans="1:3" x14ac:dyDescent="0.25">
      <c r="A251" t="e">
        <f>#REF!</f>
        <v>#REF!</v>
      </c>
      <c r="B251" t="e">
        <f>#REF!</f>
        <v>#REF!</v>
      </c>
    </row>
    <row r="252" spans="1:3" x14ac:dyDescent="0.25">
      <c r="A252" t="e">
        <f>#REF!</f>
        <v>#REF!</v>
      </c>
      <c r="B252" t="e">
        <f>#REF!</f>
        <v>#REF!</v>
      </c>
    </row>
    <row r="253" spans="1:3" x14ac:dyDescent="0.25">
      <c r="A253" t="e">
        <f>#REF!</f>
        <v>#REF!</v>
      </c>
      <c r="B253" t="e">
        <f>#REF!</f>
        <v>#REF!</v>
      </c>
    </row>
    <row r="254" spans="1:3" x14ac:dyDescent="0.25">
      <c r="A254" t="e">
        <f>#REF!</f>
        <v>#REF!</v>
      </c>
      <c r="B254" t="e">
        <f>#REF!</f>
        <v>#REF!</v>
      </c>
    </row>
    <row r="255" spans="1:3" x14ac:dyDescent="0.25">
      <c r="A255" t="e">
        <f>#REF!</f>
        <v>#REF!</v>
      </c>
      <c r="B255" t="e">
        <f>#REF!</f>
        <v>#REF!</v>
      </c>
    </row>
    <row r="256" spans="1:3" x14ac:dyDescent="0.25">
      <c r="A256" t="e">
        <f>#REF!</f>
        <v>#REF!</v>
      </c>
      <c r="B256" t="e">
        <f>#REF!</f>
        <v>#REF!</v>
      </c>
    </row>
    <row r="257" spans="1:2" x14ac:dyDescent="0.25">
      <c r="A257" t="e">
        <f>#REF!</f>
        <v>#REF!</v>
      </c>
      <c r="B257" t="e">
        <f>#REF!</f>
        <v>#REF!</v>
      </c>
    </row>
    <row r="258" spans="1:2" x14ac:dyDescent="0.25">
      <c r="A258" t="e">
        <f>#REF!</f>
        <v>#REF!</v>
      </c>
      <c r="B258" t="e">
        <f>#REF!</f>
        <v>#REF!</v>
      </c>
    </row>
    <row r="259" spans="1:2" x14ac:dyDescent="0.25">
      <c r="A259" t="e">
        <f>#REF!</f>
        <v>#REF!</v>
      </c>
      <c r="B259" t="e">
        <f>#REF!</f>
        <v>#REF!</v>
      </c>
    </row>
    <row r="260" spans="1:2" x14ac:dyDescent="0.25">
      <c r="A260" t="e">
        <f>#REF!</f>
        <v>#REF!</v>
      </c>
      <c r="B260" t="e">
        <f>#REF!</f>
        <v>#REF!</v>
      </c>
    </row>
    <row r="261" spans="1:2" x14ac:dyDescent="0.25">
      <c r="A261" t="e">
        <f>#REF!</f>
        <v>#REF!</v>
      </c>
      <c r="B261" t="e">
        <f>#REF!</f>
        <v>#REF!</v>
      </c>
    </row>
    <row r="262" spans="1:2" x14ac:dyDescent="0.25">
      <c r="A262" t="e">
        <f>#REF!</f>
        <v>#REF!</v>
      </c>
      <c r="B262" t="e">
        <f>#REF!</f>
        <v>#REF!</v>
      </c>
    </row>
    <row r="263" spans="1:2" x14ac:dyDescent="0.25">
      <c r="A263" t="e">
        <f>#REF!</f>
        <v>#REF!</v>
      </c>
      <c r="B263" t="e">
        <f>#REF!</f>
        <v>#REF!</v>
      </c>
    </row>
    <row r="264" spans="1:2" x14ac:dyDescent="0.25">
      <c r="A264" t="e">
        <f>#REF!</f>
        <v>#REF!</v>
      </c>
      <c r="B264" t="e">
        <f>#REF!</f>
        <v>#REF!</v>
      </c>
    </row>
    <row r="265" spans="1:2" x14ac:dyDescent="0.25">
      <c r="A265" t="e">
        <f>#REF!</f>
        <v>#REF!</v>
      </c>
      <c r="B265" t="e">
        <f>#REF!</f>
        <v>#REF!</v>
      </c>
    </row>
    <row r="266" spans="1:2" x14ac:dyDescent="0.25">
      <c r="A266" t="e">
        <f>#REF!</f>
        <v>#REF!</v>
      </c>
      <c r="B266" t="e">
        <f>#REF!</f>
        <v>#REF!</v>
      </c>
    </row>
    <row r="267" spans="1:2" x14ac:dyDescent="0.25">
      <c r="A267" t="e">
        <f>#REF!</f>
        <v>#REF!</v>
      </c>
      <c r="B267" t="e">
        <f>#REF!</f>
        <v>#REF!</v>
      </c>
    </row>
    <row r="268" spans="1:2" x14ac:dyDescent="0.25">
      <c r="A268" t="e">
        <f>#REF!</f>
        <v>#REF!</v>
      </c>
      <c r="B268" t="e">
        <f>#REF!</f>
        <v>#REF!</v>
      </c>
    </row>
    <row r="269" spans="1:2" x14ac:dyDescent="0.25">
      <c r="A269" t="e">
        <f>#REF!</f>
        <v>#REF!</v>
      </c>
      <c r="B269" t="e">
        <f>#REF!</f>
        <v>#REF!</v>
      </c>
    </row>
    <row r="270" spans="1:2" x14ac:dyDescent="0.25">
      <c r="A270" t="e">
        <f>#REF!</f>
        <v>#REF!</v>
      </c>
      <c r="B270" t="e">
        <f>#REF!</f>
        <v>#REF!</v>
      </c>
    </row>
    <row r="271" spans="1:2" x14ac:dyDescent="0.25">
      <c r="A271" t="e">
        <f>#REF!</f>
        <v>#REF!</v>
      </c>
      <c r="B271" t="e">
        <f>#REF!</f>
        <v>#REF!</v>
      </c>
    </row>
    <row r="272" spans="1:2" x14ac:dyDescent="0.25">
      <c r="A272" t="e">
        <f>#REF!</f>
        <v>#REF!</v>
      </c>
      <c r="B272" t="e">
        <f>#REF!</f>
        <v>#REF!</v>
      </c>
    </row>
    <row r="273" spans="1:3" x14ac:dyDescent="0.25">
      <c r="A273" t="e">
        <f>#REF!</f>
        <v>#REF!</v>
      </c>
      <c r="B273" t="e">
        <f>#REF!</f>
        <v>#REF!</v>
      </c>
    </row>
    <row r="274" spans="1:3" x14ac:dyDescent="0.25">
      <c r="A274" t="e">
        <f>#REF!</f>
        <v>#REF!</v>
      </c>
      <c r="B274" t="e">
        <f>#REF!</f>
        <v>#REF!</v>
      </c>
    </row>
    <row r="275" spans="1:3" x14ac:dyDescent="0.25">
      <c r="A275" t="e">
        <f>#REF!</f>
        <v>#REF!</v>
      </c>
      <c r="B275" t="e">
        <f>#REF!</f>
        <v>#REF!</v>
      </c>
    </row>
    <row r="276" spans="1:3" x14ac:dyDescent="0.25">
      <c r="A276" t="e">
        <f>#REF!</f>
        <v>#REF!</v>
      </c>
      <c r="B276" t="e">
        <f>#REF!</f>
        <v>#REF!</v>
      </c>
    </row>
    <row r="277" spans="1:3" x14ac:dyDescent="0.25">
      <c r="A277" t="e">
        <f>#REF!</f>
        <v>#REF!</v>
      </c>
      <c r="B277" t="e">
        <f>#REF!</f>
        <v>#REF!</v>
      </c>
    </row>
    <row r="278" spans="1:3" x14ac:dyDescent="0.25">
      <c r="A278" t="e">
        <f>#REF!</f>
        <v>#REF!</v>
      </c>
      <c r="B278" t="e">
        <f>#REF!</f>
        <v>#REF!</v>
      </c>
    </row>
    <row r="279" spans="1:3" x14ac:dyDescent="0.25">
      <c r="A279" t="e">
        <f>#REF!</f>
        <v>#REF!</v>
      </c>
      <c r="B279" t="e">
        <f>#REF!</f>
        <v>#REF!</v>
      </c>
    </row>
    <row r="280" spans="1:3" x14ac:dyDescent="0.25">
      <c r="A280" s="142" t="e">
        <f>#REF!</f>
        <v>#REF!</v>
      </c>
      <c r="B280" s="143"/>
      <c r="C280" s="143"/>
    </row>
    <row r="281" spans="1:3" x14ac:dyDescent="0.25">
      <c r="A281" s="143"/>
      <c r="B281" s="143"/>
      <c r="C281" s="143"/>
    </row>
    <row r="283" spans="1:3" x14ac:dyDescent="0.25">
      <c r="A283" t="e">
        <f>#REF!</f>
        <v>#REF!</v>
      </c>
      <c r="B283" t="e">
        <f>#REF!</f>
        <v>#REF!</v>
      </c>
    </row>
    <row r="284" spans="1:3" x14ac:dyDescent="0.25">
      <c r="A284" t="e">
        <f>#REF!</f>
        <v>#REF!</v>
      </c>
      <c r="B284" t="e">
        <f>#REF!</f>
        <v>#REF!</v>
      </c>
    </row>
    <row r="285" spans="1:3" x14ac:dyDescent="0.25">
      <c r="A285" t="e">
        <f>#REF!</f>
        <v>#REF!</v>
      </c>
      <c r="B285" t="e">
        <f>#REF!</f>
        <v>#REF!</v>
      </c>
    </row>
    <row r="286" spans="1:3" x14ac:dyDescent="0.25">
      <c r="A286" t="e">
        <f>#REF!</f>
        <v>#REF!</v>
      </c>
      <c r="B286" t="e">
        <f>#REF!</f>
        <v>#REF!</v>
      </c>
    </row>
    <row r="287" spans="1:3" x14ac:dyDescent="0.25">
      <c r="A287" t="e">
        <f>#REF!</f>
        <v>#REF!</v>
      </c>
      <c r="B287" t="e">
        <f>#REF!</f>
        <v>#REF!</v>
      </c>
    </row>
    <row r="288" spans="1:3" x14ac:dyDescent="0.25">
      <c r="A288" t="e">
        <f>#REF!</f>
        <v>#REF!</v>
      </c>
      <c r="B288" t="e">
        <f>#REF!</f>
        <v>#REF!</v>
      </c>
    </row>
    <row r="289" spans="1:2" x14ac:dyDescent="0.25">
      <c r="A289" t="e">
        <f>#REF!</f>
        <v>#REF!</v>
      </c>
      <c r="B289" t="e">
        <f>#REF!</f>
        <v>#REF!</v>
      </c>
    </row>
    <row r="290" spans="1:2" x14ac:dyDescent="0.25">
      <c r="A290" t="e">
        <f>#REF!</f>
        <v>#REF!</v>
      </c>
      <c r="B290" t="e">
        <f>#REF!</f>
        <v>#REF!</v>
      </c>
    </row>
    <row r="291" spans="1:2" x14ac:dyDescent="0.25">
      <c r="A291" t="e">
        <f>#REF!</f>
        <v>#REF!</v>
      </c>
      <c r="B291" t="e">
        <f>#REF!</f>
        <v>#REF!</v>
      </c>
    </row>
    <row r="292" spans="1:2" x14ac:dyDescent="0.25">
      <c r="A292" t="e">
        <f>#REF!</f>
        <v>#REF!</v>
      </c>
      <c r="B292" t="e">
        <f>#REF!</f>
        <v>#REF!</v>
      </c>
    </row>
    <row r="293" spans="1:2" x14ac:dyDescent="0.25">
      <c r="A293" t="e">
        <f>#REF!</f>
        <v>#REF!</v>
      </c>
      <c r="B293" t="e">
        <f>#REF!</f>
        <v>#REF!</v>
      </c>
    </row>
    <row r="294" spans="1:2" x14ac:dyDescent="0.25">
      <c r="A294" t="e">
        <f>#REF!</f>
        <v>#REF!</v>
      </c>
      <c r="B294" t="e">
        <f>#REF!</f>
        <v>#REF!</v>
      </c>
    </row>
    <row r="295" spans="1:2" x14ac:dyDescent="0.25">
      <c r="A295" t="e">
        <f>#REF!</f>
        <v>#REF!</v>
      </c>
      <c r="B295" t="e">
        <f>#REF!</f>
        <v>#REF!</v>
      </c>
    </row>
    <row r="296" spans="1:2" x14ac:dyDescent="0.25">
      <c r="A296" t="e">
        <f>#REF!</f>
        <v>#REF!</v>
      </c>
      <c r="B296" t="e">
        <f>#REF!</f>
        <v>#REF!</v>
      </c>
    </row>
    <row r="297" spans="1:2" x14ac:dyDescent="0.25">
      <c r="A297" t="e">
        <f>#REF!</f>
        <v>#REF!</v>
      </c>
      <c r="B297" t="e">
        <f>#REF!</f>
        <v>#REF!</v>
      </c>
    </row>
    <row r="298" spans="1:2" x14ac:dyDescent="0.25">
      <c r="A298" t="e">
        <f>#REF!</f>
        <v>#REF!</v>
      </c>
      <c r="B298" t="e">
        <f>#REF!</f>
        <v>#REF!</v>
      </c>
    </row>
  </sheetData>
  <mergeCells count="7">
    <mergeCell ref="A280:C281"/>
    <mergeCell ref="A1:C2"/>
    <mergeCell ref="A19:C20"/>
    <mergeCell ref="A55:C56"/>
    <mergeCell ref="A93:C94"/>
    <mergeCell ref="A170:C171"/>
    <mergeCell ref="A241:C242"/>
  </mergeCells>
  <pageMargins left="0.7" right="0.7" top="0.75" bottom="0.75" header="0.3" footer="0.3"/>
  <pageSetup paperSize="9" orientation="portrait" r:id="rId1"/>
  <rowBreaks count="8" manualBreakCount="8">
    <brk id="18" max="16383" man="1"/>
    <brk id="54" max="16383" man="1"/>
    <brk id="92" max="16383" man="1"/>
    <brk id="137" max="16383" man="1"/>
    <brk id="169" max="16383" man="1"/>
    <brk id="215" max="16383" man="1"/>
    <brk id="238" max="16383" man="1"/>
    <brk id="277" max="16383" man="1"/>
  </rowBreaks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Récap</vt:lpstr>
      <vt:lpstr>RATIO</vt:lpstr>
      <vt:lpstr>MENU</vt:lpstr>
      <vt:lpstr>Chambre</vt:lpstr>
      <vt:lpstr>Réception</vt:lpstr>
      <vt:lpstr>Produits entretien</vt:lpstr>
      <vt:lpstr>Feuil1</vt:lpstr>
      <vt:lpstr>Produits</vt:lpstr>
      <vt:lpstr>Chambre!Zone_d_impression</vt:lpstr>
      <vt:lpstr>'Produits entretien'!Zone_d_impression</vt:lpstr>
      <vt:lpstr>Réception!Zone_d_impression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IBIS STYLES Laval GM</cp:lastModifiedBy>
  <cp:lastPrinted>2020-02-02T06:59:32Z</cp:lastPrinted>
  <dcterms:created xsi:type="dcterms:W3CDTF">2018-04-07T19:36:38Z</dcterms:created>
  <dcterms:modified xsi:type="dcterms:W3CDTF">2020-03-07T17:01:26Z</dcterms:modified>
  <cp:contentStatus/>
</cp:coreProperties>
</file>