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F30" i="1"/>
  <c r="E30" i="1"/>
  <c r="P29" i="1"/>
  <c r="F29" i="1"/>
  <c r="E29" i="1"/>
  <c r="P28" i="1"/>
  <c r="F28" i="1"/>
  <c r="E28" i="1"/>
  <c r="P27" i="1"/>
  <c r="F27" i="1"/>
  <c r="E27" i="1"/>
  <c r="P26" i="1"/>
  <c r="F26" i="1"/>
  <c r="E26" i="1"/>
  <c r="P25" i="1"/>
  <c r="E25" i="1"/>
  <c r="P24" i="1"/>
  <c r="F24" i="1"/>
  <c r="E24" i="1"/>
  <c r="B24" i="1"/>
  <c r="P23" i="1"/>
  <c r="F23" i="1"/>
  <c r="E23" i="1"/>
  <c r="B23" i="1"/>
  <c r="P22" i="1"/>
  <c r="F22" i="1"/>
  <c r="E22" i="1"/>
  <c r="B22" i="1"/>
  <c r="P21" i="1"/>
  <c r="F21" i="1"/>
  <c r="E21" i="1"/>
  <c r="B21" i="1"/>
  <c r="P20" i="1"/>
  <c r="F20" i="1"/>
  <c r="E20" i="1"/>
  <c r="B20" i="1"/>
  <c r="P19" i="1"/>
  <c r="F19" i="1"/>
  <c r="E19" i="1"/>
  <c r="B19" i="1"/>
  <c r="P18" i="1"/>
  <c r="F18" i="1"/>
  <c r="E18" i="1"/>
  <c r="B18" i="1"/>
  <c r="P17" i="1"/>
  <c r="F17" i="1"/>
  <c r="E17" i="1"/>
  <c r="B17" i="1"/>
  <c r="P16" i="1"/>
  <c r="F16" i="1"/>
  <c r="E16" i="1"/>
  <c r="B16" i="1"/>
  <c r="P15" i="1"/>
  <c r="F15" i="1"/>
  <c r="E15" i="1"/>
  <c r="B15" i="1"/>
  <c r="P14" i="1"/>
  <c r="F14" i="1"/>
  <c r="E14" i="1"/>
  <c r="P13" i="1"/>
  <c r="F13" i="1"/>
  <c r="E13" i="1"/>
  <c r="P12" i="1"/>
  <c r="F12" i="1"/>
  <c r="E12" i="1"/>
  <c r="P11" i="1"/>
  <c r="F11" i="1"/>
  <c r="E11" i="1"/>
  <c r="P10" i="1"/>
  <c r="F10" i="1"/>
  <c r="E10" i="1"/>
  <c r="P9" i="1"/>
  <c r="F9" i="1"/>
  <c r="E9" i="1"/>
  <c r="P8" i="1"/>
  <c r="F8" i="1"/>
  <c r="E8" i="1"/>
  <c r="P7" i="1"/>
  <c r="F7" i="1"/>
  <c r="E7" i="1"/>
  <c r="P6" i="1"/>
  <c r="F6" i="1"/>
  <c r="E6" i="1"/>
  <c r="P5" i="1"/>
  <c r="F5" i="1"/>
  <c r="E5" i="1"/>
  <c r="P4" i="1"/>
  <c r="F4" i="1"/>
  <c r="E4" i="1"/>
  <c r="P3" i="1"/>
  <c r="F3" i="1"/>
  <c r="E3" i="1"/>
</calcChain>
</file>

<file path=xl/sharedStrings.xml><?xml version="1.0" encoding="utf-8"?>
<sst xmlns="http://schemas.openxmlformats.org/spreadsheetml/2006/main" count="34" uniqueCount="28">
  <si>
    <t>Flight</t>
  </si>
  <si>
    <t>Delay</t>
  </si>
  <si>
    <t>Type</t>
  </si>
  <si>
    <t>Aircraft</t>
  </si>
  <si>
    <t>Month</t>
  </si>
  <si>
    <t>Day</t>
  </si>
  <si>
    <t>Take-off</t>
  </si>
  <si>
    <t>Landing</t>
  </si>
  <si>
    <t>Time</t>
  </si>
  <si>
    <t>Taxi</t>
  </si>
  <si>
    <t>Distance</t>
  </si>
  <si>
    <t>Cross Country</t>
  </si>
  <si>
    <t>Divertion</t>
  </si>
  <si>
    <t>Go-Around</t>
  </si>
  <si>
    <t>Polaris</t>
  </si>
  <si>
    <t>Reason</t>
  </si>
  <si>
    <t xml:space="preserve">Engines </t>
  </si>
  <si>
    <t>Pax</t>
  </si>
  <si>
    <t>Occupancy</t>
  </si>
  <si>
    <t>MEL</t>
  </si>
  <si>
    <t>CDL</t>
  </si>
  <si>
    <t>NNC</t>
  </si>
  <si>
    <t>January</t>
  </si>
  <si>
    <t>February</t>
  </si>
  <si>
    <t>Crew</t>
  </si>
  <si>
    <t>Rotation</t>
  </si>
  <si>
    <t>Bag</t>
  </si>
  <si>
    <t>Airport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</si>
</sst>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Border="1" applyAlignment="1">
      <alignment horizontal="left"/>
    </xf>
    <xf numFmtId="14" fontId="1" fillId="2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4" borderId="0" xfId="0" applyNumberFormat="1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20" fontId="1" fillId="3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4" borderId="2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9" fontId="1" fillId="5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14" fontId="1" fillId="2" borderId="3" xfId="0" applyNumberFormat="1" applyFont="1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20" fontId="2" fillId="3" borderId="4" xfId="0" applyNumberFormat="1" applyFont="1" applyFill="1" applyBorder="1" applyAlignment="1">
      <alignment horizontal="center"/>
    </xf>
    <xf numFmtId="20" fontId="2" fillId="3" borderId="3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9" fontId="0" fillId="5" borderId="3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20" fontId="0" fillId="3" borderId="4" xfId="0" quotePrefix="1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14"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6" tint="0.59996337778862885"/>
      </font>
    </dxf>
    <dxf>
      <font>
        <color theme="6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6" tint="0.59996337778862885"/>
      </font>
    </dxf>
    <dxf>
      <font>
        <color theme="6" tint="0.59996337778862885"/>
      </font>
    </dxf>
    <dxf>
      <font>
        <color theme="9" tint="0.59996337778862885"/>
      </font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xBox\Dropbox\Aviation\Norwegian\Logbook\Log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urs"/>
      <sheetName val="Ops"/>
      <sheetName val="PIC"/>
      <sheetName val="Aircrafts"/>
      <sheetName val="Limitations"/>
      <sheetName val="Stats"/>
      <sheetName val="Calendrier"/>
      <sheetName val="Map"/>
      <sheetName val="test"/>
    </sheetNames>
    <sheetDataSet>
      <sheetData sheetId="0">
        <row r="3">
          <cell r="F3">
            <v>0.15972222222222227</v>
          </cell>
        </row>
        <row r="4">
          <cell r="F4">
            <v>0.16666666666666674</v>
          </cell>
        </row>
        <row r="5">
          <cell r="F5">
            <v>0.16874999999999996</v>
          </cell>
        </row>
        <row r="6">
          <cell r="F6">
            <v>0.19513888888888892</v>
          </cell>
        </row>
        <row r="7">
          <cell r="F7">
            <v>0.15972222222222227</v>
          </cell>
        </row>
        <row r="8">
          <cell r="F8">
            <v>0.14444444444444438</v>
          </cell>
        </row>
        <row r="9">
          <cell r="F9">
            <v>0.10347222222222219</v>
          </cell>
        </row>
        <row r="10">
          <cell r="F10">
            <v>0.13124999999999992</v>
          </cell>
        </row>
        <row r="11">
          <cell r="F11">
            <v>0.13541666666666663</v>
          </cell>
        </row>
        <row r="12">
          <cell r="F12">
            <v>0.14999999999999991</v>
          </cell>
        </row>
        <row r="13">
          <cell r="F13">
            <v>0.11736111111111114</v>
          </cell>
        </row>
        <row r="14">
          <cell r="F14">
            <v>0.10833333333333328</v>
          </cell>
        </row>
        <row r="15">
          <cell r="F15">
            <v>0.1215277777777779</v>
          </cell>
        </row>
        <row r="16">
          <cell r="F16">
            <v>0.12013888888888891</v>
          </cell>
        </row>
        <row r="17">
          <cell r="F17">
            <v>0.13055555555555565</v>
          </cell>
        </row>
        <row r="18">
          <cell r="F18">
            <v>0.14444444444444438</v>
          </cell>
        </row>
        <row r="19">
          <cell r="F19">
            <v>7.2916666666666741E-2</v>
          </cell>
        </row>
        <row r="20">
          <cell r="F20">
            <v>8.333333333333337E-2</v>
          </cell>
        </row>
        <row r="21">
          <cell r="F21">
            <v>0.10833333333333328</v>
          </cell>
        </row>
        <row r="22">
          <cell r="F22">
            <v>0.12916666666666676</v>
          </cell>
        </row>
        <row r="23">
          <cell r="F23">
            <v>9.5833333333333215E-2</v>
          </cell>
        </row>
        <row r="24">
          <cell r="F24">
            <v>9.0972222222222232E-2</v>
          </cell>
        </row>
        <row r="26">
          <cell r="F26">
            <v>0.11527777777777776</v>
          </cell>
        </row>
        <row r="27">
          <cell r="F27">
            <v>0.11527777777777776</v>
          </cell>
        </row>
        <row r="28">
          <cell r="F28">
            <v>0.10833333333333339</v>
          </cell>
        </row>
        <row r="29">
          <cell r="F29">
            <v>0.11319444444444449</v>
          </cell>
        </row>
        <row r="30">
          <cell r="F30">
            <v>0.11111111111111116</v>
          </cell>
        </row>
      </sheetData>
      <sheetData sheetId="1">
        <row r="3">
          <cell r="E3">
            <v>0.13749999999999996</v>
          </cell>
        </row>
        <row r="4">
          <cell r="E4">
            <v>0.14999999999999991</v>
          </cell>
        </row>
        <row r="5">
          <cell r="E5">
            <v>0.14930555555555558</v>
          </cell>
        </row>
        <row r="6">
          <cell r="E6">
            <v>0.18541666666666673</v>
          </cell>
        </row>
        <row r="7">
          <cell r="E7">
            <v>0.14444444444444443</v>
          </cell>
        </row>
        <row r="8">
          <cell r="E8">
            <v>0.13541666666666674</v>
          </cell>
        </row>
        <row r="9">
          <cell r="E9">
            <v>8.4027777777777812E-2</v>
          </cell>
        </row>
        <row r="10">
          <cell r="E10">
            <v>0.11944444444444441</v>
          </cell>
        </row>
        <row r="11">
          <cell r="E11">
            <v>0.11527777777777781</v>
          </cell>
        </row>
        <row r="12">
          <cell r="E12">
            <v>0.14999999999999991</v>
          </cell>
        </row>
        <row r="13">
          <cell r="E13">
            <v>0.10138888888888886</v>
          </cell>
        </row>
        <row r="14">
          <cell r="E14">
            <v>9.6527777777777768E-2</v>
          </cell>
        </row>
        <row r="15">
          <cell r="E15">
            <v>9.6527777777777768E-2</v>
          </cell>
        </row>
        <row r="16">
          <cell r="E16">
            <v>0.10416666666666674</v>
          </cell>
        </row>
        <row r="17">
          <cell r="E17">
            <v>0.11041666666666672</v>
          </cell>
        </row>
        <row r="18">
          <cell r="E18">
            <v>0.11458333333333337</v>
          </cell>
        </row>
        <row r="19">
          <cell r="E19">
            <v>5.972222222222201E-2</v>
          </cell>
        </row>
        <row r="20">
          <cell r="E20">
            <v>7.3611111111111072E-2</v>
          </cell>
        </row>
        <row r="21">
          <cell r="E21">
            <v>9.1666666666666674E-2</v>
          </cell>
        </row>
        <row r="22">
          <cell r="E22">
            <v>0.1152777777777777</v>
          </cell>
        </row>
        <row r="23">
          <cell r="E23">
            <v>8.0555555555555491E-2</v>
          </cell>
        </row>
        <row r="24">
          <cell r="E24">
            <v>7.7777777777777835E-2</v>
          </cell>
        </row>
        <row r="26">
          <cell r="E26">
            <v>0.10416666666666669</v>
          </cell>
        </row>
        <row r="27">
          <cell r="E27">
            <v>0.1027777777777778</v>
          </cell>
        </row>
        <row r="28">
          <cell r="E28">
            <v>9.7916666666666596E-2</v>
          </cell>
        </row>
        <row r="29">
          <cell r="E29">
            <v>0.10138888888888892</v>
          </cell>
        </row>
        <row r="30">
          <cell r="E30">
            <v>0.10277777777777775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workbookViewId="0">
      <selection activeCell="P27" sqref="P27"/>
    </sheetView>
  </sheetViews>
  <sheetFormatPr baseColWidth="10" defaultRowHeight="15" x14ac:dyDescent="0.25"/>
  <sheetData>
    <row r="1" spans="1:19" x14ac:dyDescent="0.25">
      <c r="A1" s="1"/>
      <c r="B1" s="2"/>
      <c r="C1" s="3" t="s">
        <v>0</v>
      </c>
      <c r="D1" s="3"/>
      <c r="E1" s="3"/>
      <c r="F1" s="3"/>
      <c r="G1" s="3"/>
      <c r="H1" s="3"/>
      <c r="I1" s="3"/>
      <c r="J1" s="3"/>
      <c r="K1" s="3"/>
      <c r="L1" s="4" t="s">
        <v>1</v>
      </c>
      <c r="M1" s="3"/>
      <c r="N1" s="5" t="s">
        <v>2</v>
      </c>
      <c r="O1" s="6" t="s">
        <v>3</v>
      </c>
      <c r="P1" s="6"/>
      <c r="Q1" s="6"/>
      <c r="R1" s="6"/>
      <c r="S1" s="6"/>
    </row>
    <row r="2" spans="1:19" x14ac:dyDescent="0.25">
      <c r="A2" s="7" t="s">
        <v>4</v>
      </c>
      <c r="B2" s="8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10" t="s">
        <v>10</v>
      </c>
      <c r="H2" s="10" t="s">
        <v>11</v>
      </c>
      <c r="I2" s="10" t="s">
        <v>12</v>
      </c>
      <c r="J2" s="10" t="s">
        <v>13</v>
      </c>
      <c r="K2" s="10" t="s">
        <v>14</v>
      </c>
      <c r="L2" s="11" t="s">
        <v>8</v>
      </c>
      <c r="M2" s="10" t="s">
        <v>15</v>
      </c>
      <c r="N2" s="12" t="s">
        <v>16</v>
      </c>
      <c r="O2" s="13" t="s">
        <v>17</v>
      </c>
      <c r="P2" s="14" t="s">
        <v>18</v>
      </c>
      <c r="Q2" s="13" t="s">
        <v>19</v>
      </c>
      <c r="R2" s="13" t="s">
        <v>20</v>
      </c>
      <c r="S2" s="13" t="s">
        <v>21</v>
      </c>
    </row>
    <row r="3" spans="1:19" x14ac:dyDescent="0.25">
      <c r="A3" s="15" t="s">
        <v>22</v>
      </c>
      <c r="B3" s="16">
        <v>43104</v>
      </c>
      <c r="C3" s="17">
        <v>0.35138888888888892</v>
      </c>
      <c r="D3" s="17">
        <v>0.48888888888888887</v>
      </c>
      <c r="E3" s="18">
        <f>D3-C3</f>
        <v>0.13749999999999996</v>
      </c>
      <c r="F3" s="19">
        <f>[1]Hours!F3-[1]Ops!E3</f>
        <v>2.222222222222231E-2</v>
      </c>
      <c r="G3" s="20">
        <v>0</v>
      </c>
      <c r="H3" s="20">
        <v>1</v>
      </c>
      <c r="I3" s="20">
        <v>0</v>
      </c>
      <c r="J3" s="20">
        <v>0</v>
      </c>
      <c r="K3" s="20">
        <v>0</v>
      </c>
      <c r="L3" s="21">
        <v>0</v>
      </c>
      <c r="M3" s="20">
        <v>0</v>
      </c>
      <c r="N3" s="22">
        <v>2</v>
      </c>
      <c r="O3" s="23">
        <v>182</v>
      </c>
      <c r="P3" s="24">
        <f t="shared" ref="P3:P30" si="0">(O3/186)</f>
        <v>0.978494623655914</v>
      </c>
      <c r="Q3" s="23">
        <v>0</v>
      </c>
      <c r="R3" s="23">
        <v>0</v>
      </c>
      <c r="S3" s="23">
        <v>0</v>
      </c>
    </row>
    <row r="4" spans="1:19" x14ac:dyDescent="0.25">
      <c r="A4" s="15"/>
      <c r="B4" s="16">
        <v>43104</v>
      </c>
      <c r="C4" s="17">
        <v>0.54513888888888895</v>
      </c>
      <c r="D4" s="17">
        <v>0.69513888888888886</v>
      </c>
      <c r="E4" s="18">
        <f>D4-C4</f>
        <v>0.14999999999999991</v>
      </c>
      <c r="F4" s="19">
        <f>[1]Hours!F4-[1]Ops!E4</f>
        <v>1.6666666666666829E-2</v>
      </c>
      <c r="G4" s="20">
        <v>0</v>
      </c>
      <c r="H4" s="20">
        <v>1</v>
      </c>
      <c r="I4" s="20">
        <v>0</v>
      </c>
      <c r="J4" s="20">
        <v>0</v>
      </c>
      <c r="K4" s="20">
        <v>0</v>
      </c>
      <c r="L4" s="17">
        <v>0</v>
      </c>
      <c r="M4" s="20">
        <v>0</v>
      </c>
      <c r="N4" s="22">
        <v>2</v>
      </c>
      <c r="O4" s="23">
        <v>171</v>
      </c>
      <c r="P4" s="24">
        <f t="shared" si="0"/>
        <v>0.91935483870967738</v>
      </c>
      <c r="Q4" s="23">
        <v>0</v>
      </c>
      <c r="R4" s="23">
        <v>0</v>
      </c>
      <c r="S4" s="23">
        <v>0</v>
      </c>
    </row>
    <row r="5" spans="1:19" x14ac:dyDescent="0.25">
      <c r="A5" s="15"/>
      <c r="B5" s="16">
        <v>41651</v>
      </c>
      <c r="C5" s="17">
        <v>0.27083333333333331</v>
      </c>
      <c r="D5" s="17">
        <v>0.4201388888888889</v>
      </c>
      <c r="E5" s="18">
        <f t="shared" ref="E5:E30" si="1">D5-C5</f>
        <v>0.14930555555555558</v>
      </c>
      <c r="F5" s="19">
        <f>[1]Hours!F5-[1]Ops!E5</f>
        <v>1.9444444444444375E-2</v>
      </c>
      <c r="G5" s="20">
        <v>0</v>
      </c>
      <c r="H5" s="20">
        <v>1</v>
      </c>
      <c r="I5" s="20">
        <v>0</v>
      </c>
      <c r="J5" s="20">
        <v>0</v>
      </c>
      <c r="K5" s="20">
        <v>0</v>
      </c>
      <c r="L5" s="17">
        <v>0</v>
      </c>
      <c r="M5" s="20">
        <v>0</v>
      </c>
      <c r="N5" s="22">
        <v>2</v>
      </c>
      <c r="O5" s="23">
        <v>138</v>
      </c>
      <c r="P5" s="24">
        <f t="shared" si="0"/>
        <v>0.74193548387096775</v>
      </c>
      <c r="Q5" s="23">
        <v>0</v>
      </c>
      <c r="R5" s="23">
        <v>0</v>
      </c>
      <c r="S5" s="23">
        <v>0</v>
      </c>
    </row>
    <row r="6" spans="1:19" x14ac:dyDescent="0.25">
      <c r="A6" s="15"/>
      <c r="B6" s="16">
        <v>41651</v>
      </c>
      <c r="C6" s="17">
        <v>0.46527777777777773</v>
      </c>
      <c r="D6" s="17">
        <v>0.65069444444444446</v>
      </c>
      <c r="E6" s="18">
        <f t="shared" si="1"/>
        <v>0.18541666666666673</v>
      </c>
      <c r="F6" s="19">
        <f>[1]Hours!F6-[1]Ops!E6</f>
        <v>9.7222222222221877E-3</v>
      </c>
      <c r="G6" s="20">
        <v>0</v>
      </c>
      <c r="H6" s="20">
        <v>1</v>
      </c>
      <c r="I6" s="20">
        <v>0</v>
      </c>
      <c r="J6" s="20">
        <v>0</v>
      </c>
      <c r="K6" s="20">
        <v>0</v>
      </c>
      <c r="L6" s="17">
        <v>0</v>
      </c>
      <c r="M6" s="20">
        <v>0</v>
      </c>
      <c r="N6" s="22">
        <v>2</v>
      </c>
      <c r="O6" s="23">
        <v>82</v>
      </c>
      <c r="P6" s="24">
        <f t="shared" si="0"/>
        <v>0.44086021505376344</v>
      </c>
      <c r="Q6" s="23">
        <v>0</v>
      </c>
      <c r="R6" s="23">
        <v>0</v>
      </c>
      <c r="S6" s="23">
        <v>0</v>
      </c>
    </row>
    <row r="7" spans="1:19" x14ac:dyDescent="0.25">
      <c r="A7" s="15"/>
      <c r="B7" s="16">
        <v>41652</v>
      </c>
      <c r="C7" s="17">
        <v>0.34722222222222227</v>
      </c>
      <c r="D7" s="17">
        <v>0.4916666666666667</v>
      </c>
      <c r="E7" s="18">
        <f t="shared" si="1"/>
        <v>0.14444444444444443</v>
      </c>
      <c r="F7" s="19">
        <f>[1]Hours!F7-[1]Ops!E7</f>
        <v>1.5277777777777835E-2</v>
      </c>
      <c r="G7" s="20">
        <v>0</v>
      </c>
      <c r="H7" s="20">
        <v>1</v>
      </c>
      <c r="I7" s="20">
        <v>0</v>
      </c>
      <c r="J7" s="20">
        <v>0</v>
      </c>
      <c r="K7" s="20">
        <v>0</v>
      </c>
      <c r="L7" s="17">
        <v>0</v>
      </c>
      <c r="M7" s="20">
        <v>0</v>
      </c>
      <c r="N7" s="22">
        <v>2</v>
      </c>
      <c r="O7" s="23">
        <v>173</v>
      </c>
      <c r="P7" s="24">
        <f t="shared" si="0"/>
        <v>0.93010752688172038</v>
      </c>
      <c r="Q7" s="23">
        <v>0</v>
      </c>
      <c r="R7" s="23">
        <v>0</v>
      </c>
      <c r="S7" s="23">
        <v>0</v>
      </c>
    </row>
    <row r="8" spans="1:19" x14ac:dyDescent="0.25">
      <c r="A8" s="15"/>
      <c r="B8" s="16">
        <v>41652</v>
      </c>
      <c r="C8" s="17">
        <v>0.54583333333333328</v>
      </c>
      <c r="D8" s="17">
        <v>0.68125000000000002</v>
      </c>
      <c r="E8" s="18">
        <f t="shared" si="1"/>
        <v>0.13541666666666674</v>
      </c>
      <c r="F8" s="19">
        <f>[1]Hours!F8-[1]Ops!E8</f>
        <v>9.0277777777776347E-3</v>
      </c>
      <c r="G8" s="20">
        <v>0</v>
      </c>
      <c r="H8" s="20">
        <v>1</v>
      </c>
      <c r="I8" s="20">
        <v>0</v>
      </c>
      <c r="J8" s="20">
        <v>0</v>
      </c>
      <c r="K8" s="20">
        <v>0</v>
      </c>
      <c r="L8" s="17">
        <v>0</v>
      </c>
      <c r="M8" s="20">
        <v>0</v>
      </c>
      <c r="N8" s="22">
        <v>2</v>
      </c>
      <c r="O8" s="23">
        <v>128</v>
      </c>
      <c r="P8" s="24">
        <f t="shared" si="0"/>
        <v>0.68817204301075274</v>
      </c>
      <c r="Q8" s="23">
        <v>0</v>
      </c>
      <c r="R8" s="23">
        <v>0</v>
      </c>
      <c r="S8" s="23">
        <v>0</v>
      </c>
    </row>
    <row r="9" spans="1:19" x14ac:dyDescent="0.25">
      <c r="A9" s="15"/>
      <c r="B9" s="16">
        <v>41653</v>
      </c>
      <c r="C9" s="17">
        <v>0.35416666666666669</v>
      </c>
      <c r="D9" s="17">
        <v>0.4381944444444445</v>
      </c>
      <c r="E9" s="18">
        <f t="shared" si="1"/>
        <v>8.4027777777777812E-2</v>
      </c>
      <c r="F9" s="19">
        <f>[1]Hours!F9-[1]Ops!E9</f>
        <v>1.9444444444444375E-2</v>
      </c>
      <c r="G9" s="20">
        <v>1053</v>
      </c>
      <c r="H9" s="20">
        <v>1</v>
      </c>
      <c r="I9" s="20">
        <v>0</v>
      </c>
      <c r="J9" s="20">
        <v>0</v>
      </c>
      <c r="K9" s="20">
        <v>0</v>
      </c>
      <c r="L9" s="17">
        <v>0</v>
      </c>
      <c r="M9" s="20">
        <v>0</v>
      </c>
      <c r="N9" s="22">
        <v>2</v>
      </c>
      <c r="O9" s="23">
        <v>174</v>
      </c>
      <c r="P9" s="24">
        <f t="shared" si="0"/>
        <v>0.93548387096774188</v>
      </c>
      <c r="Q9" s="23">
        <v>0</v>
      </c>
      <c r="R9" s="23">
        <v>0</v>
      </c>
      <c r="S9" s="23">
        <v>0</v>
      </c>
    </row>
    <row r="10" spans="1:19" x14ac:dyDescent="0.25">
      <c r="A10" s="15"/>
      <c r="B10" s="16">
        <v>41653</v>
      </c>
      <c r="C10" s="17">
        <v>0.48749999999999999</v>
      </c>
      <c r="D10" s="17">
        <v>0.6069444444444444</v>
      </c>
      <c r="E10" s="18">
        <f t="shared" si="1"/>
        <v>0.11944444444444441</v>
      </c>
      <c r="F10" s="19">
        <f>[1]Hours!F10-[1]Ops!E10</f>
        <v>1.1805555555555514E-2</v>
      </c>
      <c r="G10" s="20">
        <v>1055</v>
      </c>
      <c r="H10" s="20">
        <v>1</v>
      </c>
      <c r="I10" s="20">
        <v>0</v>
      </c>
      <c r="J10" s="20">
        <v>0</v>
      </c>
      <c r="K10" s="20">
        <v>0</v>
      </c>
      <c r="L10" s="17">
        <v>0</v>
      </c>
      <c r="M10" s="20">
        <v>0</v>
      </c>
      <c r="N10" s="22">
        <v>2</v>
      </c>
      <c r="O10" s="23">
        <v>182</v>
      </c>
      <c r="P10" s="24">
        <f t="shared" si="0"/>
        <v>0.978494623655914</v>
      </c>
      <c r="Q10" s="23">
        <v>0</v>
      </c>
      <c r="R10" s="23">
        <v>0</v>
      </c>
      <c r="S10" s="23">
        <v>0</v>
      </c>
    </row>
    <row r="11" spans="1:19" x14ac:dyDescent="0.25">
      <c r="A11" s="15"/>
      <c r="B11" s="16">
        <v>41659</v>
      </c>
      <c r="C11" s="17">
        <v>0.65972222222222221</v>
      </c>
      <c r="D11" s="17">
        <v>0.77500000000000002</v>
      </c>
      <c r="E11" s="18">
        <f t="shared" si="1"/>
        <v>0.11527777777777781</v>
      </c>
      <c r="F11" s="19">
        <f>[1]Hours!F11-[1]Ops!E11</f>
        <v>2.0138888888888817E-2</v>
      </c>
      <c r="G11" s="20">
        <v>0</v>
      </c>
      <c r="H11" s="20">
        <v>1</v>
      </c>
      <c r="I11" s="20">
        <v>0</v>
      </c>
      <c r="J11" s="20">
        <v>0</v>
      </c>
      <c r="K11" s="20">
        <v>0</v>
      </c>
      <c r="L11" s="17">
        <v>0</v>
      </c>
      <c r="M11" s="20">
        <v>0</v>
      </c>
      <c r="N11" s="22">
        <v>2</v>
      </c>
      <c r="O11" s="23">
        <v>163</v>
      </c>
      <c r="P11" s="24">
        <f t="shared" si="0"/>
        <v>0.87634408602150538</v>
      </c>
      <c r="Q11" s="23">
        <v>0</v>
      </c>
      <c r="R11" s="23">
        <v>0</v>
      </c>
      <c r="S11" s="23">
        <v>0</v>
      </c>
    </row>
    <row r="12" spans="1:19" x14ac:dyDescent="0.25">
      <c r="A12" s="15"/>
      <c r="B12" s="16">
        <v>41659</v>
      </c>
      <c r="C12" s="17">
        <v>0.80902777777777779</v>
      </c>
      <c r="D12" s="17">
        <v>0.9590277777777777</v>
      </c>
      <c r="E12" s="18">
        <f t="shared" si="1"/>
        <v>0.14999999999999991</v>
      </c>
      <c r="F12" s="19">
        <f>[1]Hours!F12-[1]Ops!E12</f>
        <v>0</v>
      </c>
      <c r="G12" s="20">
        <v>0</v>
      </c>
      <c r="H12" s="20">
        <v>1</v>
      </c>
      <c r="I12" s="20">
        <v>0</v>
      </c>
      <c r="J12" s="20">
        <v>0</v>
      </c>
      <c r="K12" s="20">
        <v>0</v>
      </c>
      <c r="L12" s="17">
        <v>0</v>
      </c>
      <c r="M12" s="20">
        <v>0</v>
      </c>
      <c r="N12" s="22">
        <v>2</v>
      </c>
      <c r="O12" s="23">
        <v>147</v>
      </c>
      <c r="P12" s="24">
        <f t="shared" si="0"/>
        <v>0.79032258064516125</v>
      </c>
      <c r="Q12" s="23">
        <v>0</v>
      </c>
      <c r="R12" s="23">
        <v>0</v>
      </c>
      <c r="S12" s="23">
        <v>0</v>
      </c>
    </row>
    <row r="13" spans="1:19" x14ac:dyDescent="0.25">
      <c r="A13" s="15"/>
      <c r="B13" s="16">
        <v>43121</v>
      </c>
      <c r="C13" s="17">
        <v>0.64583333333333337</v>
      </c>
      <c r="D13" s="17">
        <v>0.74722222222222223</v>
      </c>
      <c r="E13" s="18">
        <f t="shared" si="1"/>
        <v>0.10138888888888886</v>
      </c>
      <c r="F13" s="19">
        <f>[1]Hours!F13-[1]Ops!E13</f>
        <v>1.5972222222222276E-2</v>
      </c>
      <c r="G13" s="20">
        <v>0</v>
      </c>
      <c r="H13" s="20">
        <v>1</v>
      </c>
      <c r="I13" s="20">
        <v>0</v>
      </c>
      <c r="J13" s="20">
        <v>0</v>
      </c>
      <c r="K13" s="20">
        <v>0</v>
      </c>
      <c r="L13" s="17">
        <v>0</v>
      </c>
      <c r="M13" s="20">
        <v>0</v>
      </c>
      <c r="N13" s="22">
        <v>2</v>
      </c>
      <c r="O13" s="23">
        <v>167</v>
      </c>
      <c r="P13" s="24">
        <f t="shared" si="0"/>
        <v>0.89784946236559138</v>
      </c>
      <c r="Q13" s="23">
        <v>0</v>
      </c>
      <c r="R13" s="23">
        <v>0</v>
      </c>
      <c r="S13" s="23">
        <v>0</v>
      </c>
    </row>
    <row r="14" spans="1:19" x14ac:dyDescent="0.25">
      <c r="A14" s="15"/>
      <c r="B14" s="16">
        <v>43121</v>
      </c>
      <c r="C14" s="17">
        <v>0.8027777777777777</v>
      </c>
      <c r="D14" s="17">
        <v>0.89930555555555547</v>
      </c>
      <c r="E14" s="18">
        <f t="shared" si="1"/>
        <v>9.6527777777777768E-2</v>
      </c>
      <c r="F14" s="19">
        <f>[1]Hours!F14-[1]Ops!E14</f>
        <v>1.1805555555555514E-2</v>
      </c>
      <c r="G14" s="20">
        <v>0</v>
      </c>
      <c r="H14" s="20">
        <v>1</v>
      </c>
      <c r="I14" s="20">
        <v>0</v>
      </c>
      <c r="J14" s="20">
        <v>0</v>
      </c>
      <c r="K14" s="20">
        <v>2</v>
      </c>
      <c r="L14" s="17">
        <v>4.027777777777778E-2</v>
      </c>
      <c r="M14" s="20" t="s">
        <v>17</v>
      </c>
      <c r="N14" s="22">
        <v>2</v>
      </c>
      <c r="O14" s="23">
        <v>145</v>
      </c>
      <c r="P14" s="24">
        <f t="shared" si="0"/>
        <v>0.77956989247311825</v>
      </c>
      <c r="Q14" s="23">
        <v>0</v>
      </c>
      <c r="R14" s="23">
        <v>0</v>
      </c>
      <c r="S14" s="23">
        <v>0</v>
      </c>
    </row>
    <row r="15" spans="1:19" x14ac:dyDescent="0.25">
      <c r="A15" s="25" t="s">
        <v>23</v>
      </c>
      <c r="B15" s="16">
        <f>DATE(2018,2,5)</f>
        <v>43136</v>
      </c>
      <c r="C15" s="17">
        <v>0.71944444444444444</v>
      </c>
      <c r="D15" s="17">
        <v>0.81597222222222221</v>
      </c>
      <c r="E15" s="18">
        <f t="shared" si="1"/>
        <v>9.6527777777777768E-2</v>
      </c>
      <c r="F15" s="19">
        <f>[1]Hours!F15-[1]Ops!E15</f>
        <v>2.5000000000000133E-2</v>
      </c>
      <c r="G15" s="20">
        <v>1053</v>
      </c>
      <c r="H15" s="20">
        <v>1</v>
      </c>
      <c r="I15" s="20">
        <v>0</v>
      </c>
      <c r="J15" s="20">
        <v>0</v>
      </c>
      <c r="K15" s="20">
        <v>0</v>
      </c>
      <c r="L15" s="17">
        <v>5.9027777777777783E-2</v>
      </c>
      <c r="M15" s="20" t="s">
        <v>24</v>
      </c>
      <c r="N15" s="22">
        <v>2</v>
      </c>
      <c r="O15" s="23">
        <v>171</v>
      </c>
      <c r="P15" s="24">
        <f t="shared" si="0"/>
        <v>0.91935483870967738</v>
      </c>
      <c r="Q15" s="23">
        <v>0</v>
      </c>
      <c r="R15" s="23">
        <v>0</v>
      </c>
      <c r="S15" s="23">
        <v>0</v>
      </c>
    </row>
    <row r="16" spans="1:19" x14ac:dyDescent="0.25">
      <c r="A16" s="25"/>
      <c r="B16" s="16">
        <f t="shared" ref="B16" si="2">DATE(2018,2,5)</f>
        <v>43136</v>
      </c>
      <c r="C16" s="21">
        <v>0.85416666666666663</v>
      </c>
      <c r="D16" s="21">
        <v>0.95833333333333337</v>
      </c>
      <c r="E16" s="18">
        <f t="shared" si="1"/>
        <v>0.10416666666666674</v>
      </c>
      <c r="F16" s="19">
        <f>[1]Hours!F16-[1]Ops!E16</f>
        <v>1.5972222222222165E-2</v>
      </c>
      <c r="G16" s="20">
        <v>1055</v>
      </c>
      <c r="H16" s="20">
        <v>1</v>
      </c>
      <c r="I16" s="20">
        <v>0</v>
      </c>
      <c r="J16" s="20">
        <v>0</v>
      </c>
      <c r="K16" s="20">
        <v>0</v>
      </c>
      <c r="L16" s="17">
        <v>4.027777777777778E-2</v>
      </c>
      <c r="M16" s="20" t="s">
        <v>25</v>
      </c>
      <c r="N16" s="22">
        <v>2</v>
      </c>
      <c r="O16" s="23">
        <v>77</v>
      </c>
      <c r="P16" s="24">
        <f t="shared" si="0"/>
        <v>0.41397849462365593</v>
      </c>
      <c r="Q16" s="23">
        <v>0</v>
      </c>
      <c r="R16" s="23">
        <v>0</v>
      </c>
      <c r="S16" s="23">
        <v>0</v>
      </c>
    </row>
    <row r="17" spans="1:19" x14ac:dyDescent="0.25">
      <c r="A17" s="25"/>
      <c r="B17" s="16">
        <f>DATE(2018,2,6)</f>
        <v>43137</v>
      </c>
      <c r="C17" s="21">
        <v>0.65972222222222221</v>
      </c>
      <c r="D17" s="21">
        <v>0.77013888888888893</v>
      </c>
      <c r="E17" s="18">
        <f t="shared" si="1"/>
        <v>0.11041666666666672</v>
      </c>
      <c r="F17" s="19">
        <f>[1]Hours!F17-[1]Ops!E17</f>
        <v>2.0138888888888928E-2</v>
      </c>
      <c r="G17" s="20">
        <v>0</v>
      </c>
      <c r="H17" s="20">
        <v>1</v>
      </c>
      <c r="I17" s="20">
        <v>0</v>
      </c>
      <c r="J17" s="20">
        <v>0</v>
      </c>
      <c r="K17" s="20">
        <v>0</v>
      </c>
      <c r="L17" s="17">
        <v>2.0833333333333333E-3</v>
      </c>
      <c r="M17" s="20" t="s">
        <v>25</v>
      </c>
      <c r="N17" s="22">
        <v>2</v>
      </c>
      <c r="O17" s="23">
        <v>87</v>
      </c>
      <c r="P17" s="24">
        <f t="shared" si="0"/>
        <v>0.46774193548387094</v>
      </c>
      <c r="Q17" s="23">
        <v>1</v>
      </c>
      <c r="R17" s="23">
        <v>1</v>
      </c>
      <c r="S17" s="23">
        <v>0</v>
      </c>
    </row>
    <row r="18" spans="1:19" x14ac:dyDescent="0.25">
      <c r="A18" s="25"/>
      <c r="B18" s="16">
        <f>DATE(2018,2,6)</f>
        <v>43137</v>
      </c>
      <c r="C18" s="26">
        <v>0.8208333333333333</v>
      </c>
      <c r="D18" s="26">
        <v>0.93541666666666667</v>
      </c>
      <c r="E18" s="18">
        <f t="shared" si="1"/>
        <v>0.11458333333333337</v>
      </c>
      <c r="F18" s="19">
        <f>[1]Hours!F18-[1]Ops!E18</f>
        <v>2.9861111111111005E-2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17">
        <v>0</v>
      </c>
      <c r="M18" s="20">
        <v>0</v>
      </c>
      <c r="N18" s="22">
        <v>2</v>
      </c>
      <c r="O18" s="23">
        <v>79</v>
      </c>
      <c r="P18" s="24">
        <f t="shared" si="0"/>
        <v>0.42473118279569894</v>
      </c>
      <c r="Q18" s="23">
        <v>1</v>
      </c>
      <c r="R18" s="23">
        <v>1</v>
      </c>
      <c r="S18" s="23">
        <v>0</v>
      </c>
    </row>
    <row r="19" spans="1:19" x14ac:dyDescent="0.25">
      <c r="A19" s="25"/>
      <c r="B19" s="16">
        <f>DATE(2018,2,8)</f>
        <v>43139</v>
      </c>
      <c r="C19" s="21">
        <v>0.75138888888888899</v>
      </c>
      <c r="D19" s="21">
        <v>0.81111111111111101</v>
      </c>
      <c r="E19" s="18">
        <f t="shared" si="1"/>
        <v>5.972222222222201E-2</v>
      </c>
      <c r="F19" s="19">
        <f>[1]Hours!F19-[1]Ops!E19</f>
        <v>1.3194444444444731E-2</v>
      </c>
      <c r="G19" s="20">
        <v>0</v>
      </c>
      <c r="H19" s="20">
        <v>1</v>
      </c>
      <c r="I19" s="20">
        <v>0</v>
      </c>
      <c r="J19" s="20">
        <v>0</v>
      </c>
      <c r="K19" s="20">
        <v>0</v>
      </c>
      <c r="L19" s="17">
        <v>0</v>
      </c>
      <c r="M19" s="20">
        <v>0</v>
      </c>
      <c r="N19" s="22">
        <v>2</v>
      </c>
      <c r="O19" s="23">
        <v>167</v>
      </c>
      <c r="P19" s="24">
        <f t="shared" si="0"/>
        <v>0.89784946236559138</v>
      </c>
      <c r="Q19" s="23">
        <v>0</v>
      </c>
      <c r="R19" s="23">
        <v>0</v>
      </c>
      <c r="S19" s="23">
        <v>0</v>
      </c>
    </row>
    <row r="20" spans="1:19" x14ac:dyDescent="0.25">
      <c r="A20" s="25"/>
      <c r="B20" s="16">
        <f>DATE(2018,2,8)</f>
        <v>43139</v>
      </c>
      <c r="C20" s="21">
        <v>0.85972222222222217</v>
      </c>
      <c r="D20" s="21">
        <v>0.93333333333333324</v>
      </c>
      <c r="E20" s="18">
        <f t="shared" si="1"/>
        <v>7.3611111111111072E-2</v>
      </c>
      <c r="F20" s="19">
        <f>[1]Hours!F20-[1]Ops!E20</f>
        <v>9.7222222222222987E-3</v>
      </c>
      <c r="G20" s="20">
        <v>0</v>
      </c>
      <c r="H20" s="20">
        <v>1</v>
      </c>
      <c r="I20" s="20">
        <v>0</v>
      </c>
      <c r="J20" s="20">
        <v>0</v>
      </c>
      <c r="K20" s="20">
        <v>0</v>
      </c>
      <c r="L20" s="17">
        <v>0</v>
      </c>
      <c r="M20" s="20">
        <v>0</v>
      </c>
      <c r="N20" s="22">
        <v>2</v>
      </c>
      <c r="O20" s="27">
        <v>80</v>
      </c>
      <c r="P20" s="24">
        <f t="shared" si="0"/>
        <v>0.43010752688172044</v>
      </c>
      <c r="Q20" s="23">
        <v>0</v>
      </c>
      <c r="R20" s="23">
        <v>0</v>
      </c>
      <c r="S20" s="23">
        <v>0</v>
      </c>
    </row>
    <row r="21" spans="1:19" x14ac:dyDescent="0.25">
      <c r="A21" s="25"/>
      <c r="B21" s="16">
        <f>DATE(2018,2,9)</f>
        <v>43140</v>
      </c>
      <c r="C21" s="21">
        <v>0.66111111111111109</v>
      </c>
      <c r="D21" s="21">
        <v>0.75277777777777777</v>
      </c>
      <c r="E21" s="18">
        <f t="shared" si="1"/>
        <v>9.1666666666666674E-2</v>
      </c>
      <c r="F21" s="19">
        <f>[1]Hours!F21-[1]Ops!E21</f>
        <v>1.6666666666666607E-2</v>
      </c>
      <c r="G21" s="20">
        <v>1053</v>
      </c>
      <c r="H21" s="20">
        <v>1</v>
      </c>
      <c r="I21" s="20">
        <v>0</v>
      </c>
      <c r="J21" s="20">
        <v>0</v>
      </c>
      <c r="K21" s="20">
        <v>0</v>
      </c>
      <c r="L21" s="17">
        <v>7.6388888888888886E-3</v>
      </c>
      <c r="M21" s="20" t="s">
        <v>26</v>
      </c>
      <c r="N21" s="22">
        <v>2</v>
      </c>
      <c r="O21" s="27">
        <v>178</v>
      </c>
      <c r="P21" s="24">
        <f t="shared" si="0"/>
        <v>0.956989247311828</v>
      </c>
      <c r="Q21" s="23">
        <v>0</v>
      </c>
      <c r="R21" s="23">
        <v>0</v>
      </c>
      <c r="S21" s="23">
        <v>0</v>
      </c>
    </row>
    <row r="22" spans="1:19" x14ac:dyDescent="0.25">
      <c r="A22" s="25"/>
      <c r="B22" s="16">
        <f>DATE(2018,2,9)</f>
        <v>43140</v>
      </c>
      <c r="C22" s="21">
        <v>0.8125</v>
      </c>
      <c r="D22" s="21">
        <v>0.9277777777777777</v>
      </c>
      <c r="E22" s="18">
        <f t="shared" si="1"/>
        <v>0.1152777777777777</v>
      </c>
      <c r="F22" s="19">
        <f>[1]Hours!F22-[1]Ops!E22</f>
        <v>1.3888888888889062E-2</v>
      </c>
      <c r="G22" s="20">
        <v>1055</v>
      </c>
      <c r="H22" s="20">
        <v>1</v>
      </c>
      <c r="I22" s="20">
        <v>0</v>
      </c>
      <c r="J22" s="20">
        <v>0</v>
      </c>
      <c r="K22" s="20">
        <v>2</v>
      </c>
      <c r="L22" s="17">
        <v>1.7361111111111112E-2</v>
      </c>
      <c r="M22" s="20" t="s">
        <v>27</v>
      </c>
      <c r="N22" s="22">
        <v>2</v>
      </c>
      <c r="O22" s="27">
        <v>183</v>
      </c>
      <c r="P22" s="24">
        <f t="shared" si="0"/>
        <v>0.9838709677419355</v>
      </c>
      <c r="Q22" s="23">
        <v>0</v>
      </c>
      <c r="R22" s="23">
        <v>0</v>
      </c>
      <c r="S22" s="23">
        <v>0</v>
      </c>
    </row>
    <row r="23" spans="1:19" x14ac:dyDescent="0.25">
      <c r="A23" s="25"/>
      <c r="B23" s="16">
        <f>DATE(2018,2,10)</f>
        <v>43141</v>
      </c>
      <c r="C23" s="21">
        <v>0.72569444444444453</v>
      </c>
      <c r="D23" s="21">
        <v>0.80625000000000002</v>
      </c>
      <c r="E23" s="18">
        <f t="shared" si="1"/>
        <v>8.0555555555555491E-2</v>
      </c>
      <c r="F23" s="19">
        <f>[1]Hours!F23-[1]Ops!E23</f>
        <v>1.5277777777777724E-2</v>
      </c>
      <c r="G23" s="20">
        <v>0</v>
      </c>
      <c r="H23" s="20">
        <v>1</v>
      </c>
      <c r="I23" s="20">
        <v>0</v>
      </c>
      <c r="J23" s="20">
        <v>0</v>
      </c>
      <c r="K23" s="20">
        <v>0</v>
      </c>
      <c r="L23" s="17">
        <v>0</v>
      </c>
      <c r="M23" s="20">
        <v>0</v>
      </c>
      <c r="N23" s="22">
        <v>2</v>
      </c>
      <c r="O23" s="27">
        <v>162</v>
      </c>
      <c r="P23" s="24">
        <f t="shared" si="0"/>
        <v>0.87096774193548387</v>
      </c>
      <c r="Q23" s="23">
        <v>1</v>
      </c>
      <c r="R23" s="23">
        <v>1</v>
      </c>
      <c r="S23" s="23">
        <v>0</v>
      </c>
    </row>
    <row r="24" spans="1:19" x14ac:dyDescent="0.25">
      <c r="A24" s="25"/>
      <c r="B24" s="16">
        <f>DATE(2018,2,10)</f>
        <v>43141</v>
      </c>
      <c r="C24" s="21">
        <v>0.8569444444444444</v>
      </c>
      <c r="D24" s="21">
        <v>0.93472222222222223</v>
      </c>
      <c r="E24" s="18">
        <f t="shared" si="1"/>
        <v>7.7777777777777835E-2</v>
      </c>
      <c r="F24" s="19">
        <f>[1]Hours!F24-[1]Ops!E24</f>
        <v>1.3194444444444398E-2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17">
        <v>9.7222222222222224E-3</v>
      </c>
      <c r="M24" s="20" t="s">
        <v>26</v>
      </c>
      <c r="N24" s="22">
        <v>2</v>
      </c>
      <c r="O24" s="27">
        <v>159</v>
      </c>
      <c r="P24" s="24">
        <f t="shared" si="0"/>
        <v>0.85483870967741937</v>
      </c>
      <c r="Q24" s="23">
        <v>1</v>
      </c>
      <c r="R24" s="23">
        <v>1</v>
      </c>
      <c r="S24" s="23">
        <v>0</v>
      </c>
    </row>
    <row r="25" spans="1:19" x14ac:dyDescent="0.25">
      <c r="A25" s="25"/>
      <c r="B25" s="28">
        <v>41685</v>
      </c>
      <c r="C25" s="21">
        <v>0.35416666666666669</v>
      </c>
      <c r="D25" s="21">
        <v>0.45277777777777778</v>
      </c>
      <c r="E25" s="18">
        <f t="shared" si="1"/>
        <v>9.8611111111111094E-2</v>
      </c>
      <c r="F25" s="19">
        <v>1.3888888888888888E-2</v>
      </c>
      <c r="G25" s="29">
        <v>1053</v>
      </c>
      <c r="H25" s="20">
        <v>1</v>
      </c>
      <c r="I25" s="20">
        <v>0</v>
      </c>
      <c r="J25" s="20">
        <v>0</v>
      </c>
      <c r="K25" s="20">
        <v>0</v>
      </c>
      <c r="L25" s="17">
        <v>0</v>
      </c>
      <c r="M25" s="20">
        <v>0</v>
      </c>
      <c r="N25" s="22">
        <v>2</v>
      </c>
      <c r="O25" s="27">
        <v>166</v>
      </c>
      <c r="P25" s="24">
        <f t="shared" si="0"/>
        <v>0.89247311827956988</v>
      </c>
      <c r="Q25" s="23">
        <v>0</v>
      </c>
      <c r="R25" s="23">
        <v>0</v>
      </c>
      <c r="S25" s="23">
        <v>0</v>
      </c>
    </row>
    <row r="26" spans="1:19" x14ac:dyDescent="0.25">
      <c r="A26" s="25"/>
      <c r="B26" s="28">
        <v>41685</v>
      </c>
      <c r="C26" s="21">
        <v>0.49652777777777773</v>
      </c>
      <c r="D26" s="21">
        <v>0.60069444444444442</v>
      </c>
      <c r="E26" s="18">
        <f t="shared" si="1"/>
        <v>0.10416666666666669</v>
      </c>
      <c r="F26" s="19">
        <f>[1]Hours!F26-[1]Ops!E26</f>
        <v>1.1111111111111072E-2</v>
      </c>
      <c r="G26" s="29">
        <v>1086</v>
      </c>
      <c r="H26" s="20">
        <v>1</v>
      </c>
      <c r="I26" s="20">
        <v>0</v>
      </c>
      <c r="J26" s="20">
        <v>0</v>
      </c>
      <c r="K26" s="20">
        <v>0</v>
      </c>
      <c r="L26" s="17">
        <v>9.7222222222222224E-3</v>
      </c>
      <c r="M26" s="20" t="s">
        <v>17</v>
      </c>
      <c r="N26" s="22">
        <v>2</v>
      </c>
      <c r="O26" s="27">
        <v>148</v>
      </c>
      <c r="P26" s="24">
        <f t="shared" si="0"/>
        <v>0.79569892473118276</v>
      </c>
      <c r="Q26" s="23">
        <v>0</v>
      </c>
      <c r="R26" s="23">
        <v>0</v>
      </c>
      <c r="S26" s="23">
        <v>0</v>
      </c>
    </row>
    <row r="27" spans="1:19" x14ac:dyDescent="0.25">
      <c r="A27" s="25"/>
      <c r="B27" s="28">
        <v>41686</v>
      </c>
      <c r="C27" s="21">
        <v>0.34236111111111112</v>
      </c>
      <c r="D27" s="21">
        <v>0.44513888888888892</v>
      </c>
      <c r="E27" s="18">
        <f t="shared" si="1"/>
        <v>0.1027777777777778</v>
      </c>
      <c r="F27" s="19">
        <f>[1]Hours!F27-[1]Ops!E27</f>
        <v>1.2499999999999956E-2</v>
      </c>
      <c r="G27" s="29">
        <v>1053</v>
      </c>
      <c r="H27" s="20">
        <v>1</v>
      </c>
      <c r="I27" s="20">
        <v>0</v>
      </c>
      <c r="J27" s="20">
        <v>0</v>
      </c>
      <c r="K27" s="20">
        <v>0</v>
      </c>
      <c r="L27" s="17">
        <v>0</v>
      </c>
      <c r="M27" s="20">
        <v>0</v>
      </c>
      <c r="N27" s="22">
        <v>2</v>
      </c>
      <c r="O27" s="27">
        <v>173</v>
      </c>
      <c r="P27" s="24">
        <f t="shared" si="0"/>
        <v>0.93010752688172038</v>
      </c>
      <c r="Q27" s="23">
        <v>0</v>
      </c>
      <c r="R27" s="23">
        <v>0</v>
      </c>
      <c r="S27" s="23">
        <v>0</v>
      </c>
    </row>
    <row r="28" spans="1:19" x14ac:dyDescent="0.25">
      <c r="A28" s="25"/>
      <c r="B28" s="28">
        <v>41686</v>
      </c>
      <c r="C28" s="21">
        <v>0.48472222222222222</v>
      </c>
      <c r="D28" s="21">
        <v>0.58263888888888882</v>
      </c>
      <c r="E28" s="18">
        <f t="shared" si="1"/>
        <v>9.7916666666666596E-2</v>
      </c>
      <c r="F28" s="19">
        <f>[1]Hours!F28-[1]Ops!E28</f>
        <v>1.0416666666666796E-2</v>
      </c>
      <c r="G28" s="29">
        <v>1055</v>
      </c>
      <c r="H28" s="20">
        <v>1</v>
      </c>
      <c r="I28" s="20">
        <v>0</v>
      </c>
      <c r="J28" s="20">
        <v>0</v>
      </c>
      <c r="K28" s="20">
        <v>0</v>
      </c>
      <c r="L28" s="17">
        <v>0</v>
      </c>
      <c r="M28" s="20">
        <v>0</v>
      </c>
      <c r="N28" s="22">
        <v>2</v>
      </c>
      <c r="O28" s="27">
        <v>159</v>
      </c>
      <c r="P28" s="24">
        <f t="shared" si="0"/>
        <v>0.85483870967741937</v>
      </c>
      <c r="Q28" s="23">
        <v>0</v>
      </c>
      <c r="R28" s="23">
        <v>0</v>
      </c>
      <c r="S28" s="23">
        <v>0</v>
      </c>
    </row>
    <row r="29" spans="1:19" x14ac:dyDescent="0.25">
      <c r="A29" s="25"/>
      <c r="B29" s="28">
        <v>41687</v>
      </c>
      <c r="C29" s="21">
        <v>0.37152777777777773</v>
      </c>
      <c r="D29" s="21">
        <v>0.47291666666666665</v>
      </c>
      <c r="E29" s="18">
        <f t="shared" si="1"/>
        <v>0.10138888888888892</v>
      </c>
      <c r="F29" s="19">
        <f>[1]Hours!F29-[1]Ops!E29</f>
        <v>1.1805555555555569E-2</v>
      </c>
      <c r="G29" s="29">
        <v>1053</v>
      </c>
      <c r="H29" s="20">
        <v>1</v>
      </c>
      <c r="I29" s="20">
        <v>0</v>
      </c>
      <c r="J29" s="20">
        <v>0</v>
      </c>
      <c r="K29" s="20">
        <v>0</v>
      </c>
      <c r="L29" s="17">
        <v>7.6388888888888886E-3</v>
      </c>
      <c r="M29" s="20" t="s">
        <v>26</v>
      </c>
      <c r="N29" s="22">
        <v>2</v>
      </c>
      <c r="O29" s="27">
        <v>171</v>
      </c>
      <c r="P29" s="24">
        <f t="shared" si="0"/>
        <v>0.91935483870967738</v>
      </c>
      <c r="Q29" s="23">
        <v>1</v>
      </c>
      <c r="R29" s="23">
        <v>0</v>
      </c>
      <c r="S29" s="23">
        <v>0</v>
      </c>
    </row>
    <row r="30" spans="1:19" x14ac:dyDescent="0.25">
      <c r="A30" s="25"/>
      <c r="B30" s="28">
        <v>41687</v>
      </c>
      <c r="C30" s="21">
        <v>0.50972222222222219</v>
      </c>
      <c r="D30" s="21">
        <v>0.61249999999999993</v>
      </c>
      <c r="E30" s="18">
        <f t="shared" si="1"/>
        <v>0.10277777777777775</v>
      </c>
      <c r="F30" s="19">
        <f>[1]Hours!F30-[1]Ops!E30</f>
        <v>8.3333333333334147E-3</v>
      </c>
      <c r="G30" s="29">
        <v>1086</v>
      </c>
      <c r="H30" s="20">
        <v>1</v>
      </c>
      <c r="I30" s="20">
        <v>0</v>
      </c>
      <c r="J30" s="20">
        <v>0</v>
      </c>
      <c r="K30" s="20">
        <v>0</v>
      </c>
      <c r="L30" s="17">
        <v>0</v>
      </c>
      <c r="M30" s="20">
        <v>0</v>
      </c>
      <c r="N30" s="22">
        <v>2</v>
      </c>
      <c r="O30" s="27">
        <v>175</v>
      </c>
      <c r="P30" s="24">
        <f t="shared" si="0"/>
        <v>0.94086021505376349</v>
      </c>
      <c r="Q30" s="23">
        <v>1</v>
      </c>
      <c r="R30" s="23">
        <v>0</v>
      </c>
      <c r="S30" s="23">
        <v>0</v>
      </c>
    </row>
  </sheetData>
  <mergeCells count="3">
    <mergeCell ref="C1:K1"/>
    <mergeCell ref="L1:M1"/>
    <mergeCell ref="O1:S1"/>
  </mergeCells>
  <conditionalFormatting sqref="B1:B2 B25:B30">
    <cfRule type="cellIs" dxfId="13" priority="9" operator="equal">
      <formula>0</formula>
    </cfRule>
  </conditionalFormatting>
  <conditionalFormatting sqref="P1:P3 P16:P30">
    <cfRule type="cellIs" dxfId="11" priority="8" operator="equal">
      <formula>0</formula>
    </cfRule>
  </conditionalFormatting>
  <conditionalFormatting sqref="E3 E15:E30">
    <cfRule type="cellIs" dxfId="9" priority="7" operator="equal">
      <formula>0</formula>
    </cfRule>
  </conditionalFormatting>
  <conditionalFormatting sqref="P4:P15">
    <cfRule type="cellIs" dxfId="7" priority="4" operator="equal">
      <formula>0</formula>
    </cfRule>
  </conditionalFormatting>
  <conditionalFormatting sqref="E4:E14">
    <cfRule type="cellIs" dxfId="5" priority="3" operator="equal">
      <formula>0</formula>
    </cfRule>
  </conditionalFormatting>
  <conditionalFormatting sqref="K22">
    <cfRule type="cellIs" dxfId="3" priority="2" operator="lessThan">
      <formula>1</formula>
    </cfRule>
  </conditionalFormatting>
  <conditionalFormatting sqref="L1:L30">
    <cfRule type="cellIs" dxfId="1" priority="1" operator="lessThan">
      <formula>0.000694444444444444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5384E0A1-824D-4364-A136-0CCE23B15A6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Q3:S3 Q15:S30</xm:sqref>
        </x14:conditionalFormatting>
        <x14:conditionalFormatting xmlns:xm="http://schemas.microsoft.com/office/excel/2006/main">
          <x14:cfRule type="iconSet" priority="6" id="{814E461F-2551-49C4-AE03-B58F2E28307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K3 K15:K21</xm:sqref>
        </x14:conditionalFormatting>
        <x14:conditionalFormatting xmlns:xm="http://schemas.microsoft.com/office/excel/2006/main">
          <x14:cfRule type="iconSet" priority="5" id="{758138A6-05FC-4845-BD33-5202F595141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Q4:S14</xm:sqref>
        </x14:conditionalFormatting>
        <x14:conditionalFormatting xmlns:xm="http://schemas.microsoft.com/office/excel/2006/main">
          <x14:cfRule type="iconSet" priority="11" id="{D24D8EF2-B16D-46DC-98F1-35701D55CD3F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H3:K13 H15:K21 H14:J14 H23:K30 H22:J22</xm:sqref>
        </x14:conditionalFormatting>
        <x14:conditionalFormatting xmlns:xm="http://schemas.microsoft.com/office/excel/2006/main">
          <x14:cfRule type="iconSet" priority="12" id="{6FB75DF9-DA94-4444-A787-0373D766970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M3:M30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2018-02-19T16:16:55Z</dcterms:created>
  <dcterms:modified xsi:type="dcterms:W3CDTF">2018-02-19T16:17:17Z</dcterms:modified>
</cp:coreProperties>
</file>