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orts\Desktop\"/>
    </mc:Choice>
  </mc:AlternateContent>
  <xr:revisionPtr revIDLastSave="0" documentId="13_ncr:1_{3E8261E5-983C-4E05-BB71-9D8CA44997A8}" xr6:coauthVersionLast="43" xr6:coauthVersionMax="43" xr10:uidLastSave="{00000000-0000-0000-0000-000000000000}"/>
  <bookViews>
    <workbookView xWindow="-120" yWindow="-120" windowWidth="29040" windowHeight="15840" xr2:uid="{17225D49-F586-4F88-B041-AABF2925D160}"/>
  </bookViews>
  <sheets>
    <sheet name="Feuil1" sheetId="1" r:id="rId1"/>
  </sheets>
  <definedNames>
    <definedName name="_xlnm.Print_Titles" localSheetId="0">Feuil1!$2:$2</definedName>
    <definedName name="_xlnm.Print_Area" localSheetId="0">Feuil1!$A$1:$R$93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4" i="1" l="1"/>
  <c r="O60" i="1" l="1"/>
  <c r="O20" i="1" l="1"/>
  <c r="N87" i="1"/>
  <c r="N86" i="1"/>
  <c r="N85" i="1"/>
  <c r="P84" i="1"/>
  <c r="O84" i="1" s="1"/>
  <c r="N84" i="1"/>
  <c r="N67" i="1"/>
  <c r="N66" i="1"/>
  <c r="R64" i="1" s="1"/>
  <c r="Q64" i="1" s="1"/>
  <c r="N65" i="1"/>
  <c r="P64" i="1"/>
  <c r="O64" i="1" s="1"/>
  <c r="N64" i="1"/>
  <c r="N63" i="1"/>
  <c r="N62" i="1"/>
  <c r="N61" i="1"/>
  <c r="P60" i="1"/>
  <c r="N60" i="1"/>
  <c r="N75" i="1"/>
  <c r="N74" i="1"/>
  <c r="N73" i="1"/>
  <c r="P72" i="1"/>
  <c r="O72" i="1" s="1"/>
  <c r="N72" i="1"/>
  <c r="N71" i="1"/>
  <c r="N70" i="1"/>
  <c r="N69" i="1"/>
  <c r="P68" i="1"/>
  <c r="O68" i="1" s="1"/>
  <c r="N68" i="1"/>
  <c r="N39" i="1"/>
  <c r="N38" i="1"/>
  <c r="N37" i="1"/>
  <c r="P36" i="1"/>
  <c r="O36" i="1" s="1"/>
  <c r="N36" i="1"/>
  <c r="R36" i="1" s="1"/>
  <c r="Q36" i="1" s="1"/>
  <c r="N35" i="1"/>
  <c r="N34" i="1"/>
  <c r="N33" i="1"/>
  <c r="P32" i="1"/>
  <c r="O32" i="1" s="1"/>
  <c r="N32" i="1"/>
  <c r="N31" i="1"/>
  <c r="N30" i="1"/>
  <c r="N29" i="1"/>
  <c r="P28" i="1"/>
  <c r="O28" i="1" s="1"/>
  <c r="N28" i="1"/>
  <c r="N27" i="1"/>
  <c r="N26" i="1"/>
  <c r="N25" i="1"/>
  <c r="P24" i="1"/>
  <c r="N24" i="1"/>
  <c r="N23" i="1"/>
  <c r="N22" i="1"/>
  <c r="N21" i="1"/>
  <c r="P20" i="1"/>
  <c r="N20" i="1"/>
  <c r="N19" i="1"/>
  <c r="N18" i="1"/>
  <c r="N17" i="1"/>
  <c r="P16" i="1"/>
  <c r="O16" i="1" s="1"/>
  <c r="N16" i="1"/>
  <c r="R16" i="1" s="1"/>
  <c r="Q16" i="1" s="1"/>
  <c r="N15" i="1"/>
  <c r="N14" i="1"/>
  <c r="N13" i="1"/>
  <c r="P12" i="1"/>
  <c r="O12" i="1" s="1"/>
  <c r="N12" i="1"/>
  <c r="N11" i="1"/>
  <c r="N10" i="1"/>
  <c r="N9" i="1"/>
  <c r="P8" i="1"/>
  <c r="O8" i="1" s="1"/>
  <c r="N8" i="1"/>
  <c r="N55" i="1"/>
  <c r="N54" i="1"/>
  <c r="N53" i="1"/>
  <c r="P52" i="1"/>
  <c r="O52" i="1" s="1"/>
  <c r="N52" i="1"/>
  <c r="N51" i="1"/>
  <c r="N50" i="1"/>
  <c r="N49" i="1"/>
  <c r="P48" i="1"/>
  <c r="O48" i="1" s="1"/>
  <c r="N48" i="1"/>
  <c r="N47" i="1"/>
  <c r="N46" i="1"/>
  <c r="N45" i="1"/>
  <c r="P44" i="1"/>
  <c r="O44" i="1"/>
  <c r="N44" i="1"/>
  <c r="N43" i="1"/>
  <c r="N42" i="1"/>
  <c r="N41" i="1"/>
  <c r="R40" i="1"/>
  <c r="Q40" i="1" s="1"/>
  <c r="P40" i="1"/>
  <c r="O40" i="1" s="1"/>
  <c r="N40" i="1"/>
  <c r="N79" i="1"/>
  <c r="N78" i="1"/>
  <c r="N77" i="1"/>
  <c r="P76" i="1"/>
  <c r="O76" i="1" s="1"/>
  <c r="N76" i="1"/>
  <c r="N59" i="1"/>
  <c r="N58" i="1"/>
  <c r="N57" i="1"/>
  <c r="P56" i="1"/>
  <c r="O56" i="1" s="1"/>
  <c r="N56" i="1"/>
  <c r="N83" i="1"/>
  <c r="N82" i="1"/>
  <c r="N81" i="1"/>
  <c r="P80" i="1"/>
  <c r="O80" i="1" s="1"/>
  <c r="N80" i="1"/>
  <c r="N91" i="1"/>
  <c r="N90" i="1"/>
  <c r="N89" i="1"/>
  <c r="R88" i="1" s="1"/>
  <c r="Q88" i="1" s="1"/>
  <c r="P88" i="1"/>
  <c r="O88" i="1" s="1"/>
  <c r="N88" i="1"/>
  <c r="N7" i="1"/>
  <c r="N6" i="1"/>
  <c r="N5" i="1"/>
  <c r="N4" i="1"/>
  <c r="N3" i="1"/>
  <c r="R8" i="1" l="1"/>
  <c r="Q8" i="1" s="1"/>
  <c r="R20" i="1"/>
  <c r="Q20" i="1" s="1"/>
  <c r="R84" i="1"/>
  <c r="Q84" i="1" s="1"/>
  <c r="R80" i="1"/>
  <c r="Q80" i="1" s="1"/>
  <c r="R76" i="1"/>
  <c r="Q76" i="1" s="1"/>
  <c r="R72" i="1"/>
  <c r="Q72" i="1" s="1"/>
  <c r="R68" i="1"/>
  <c r="Q68" i="1" s="1"/>
  <c r="R60" i="1"/>
  <c r="Q60" i="1" s="1"/>
  <c r="R56" i="1"/>
  <c r="Q56" i="1" s="1"/>
  <c r="R52" i="1"/>
  <c r="Q52" i="1" s="1"/>
  <c r="R48" i="1"/>
  <c r="Q48" i="1" s="1"/>
  <c r="R44" i="1"/>
  <c r="Q44" i="1" s="1"/>
  <c r="R32" i="1"/>
  <c r="Q32" i="1" s="1"/>
  <c r="R28" i="1"/>
  <c r="Q28" i="1" s="1"/>
  <c r="R24" i="1"/>
  <c r="Q24" i="1" s="1"/>
  <c r="R12" i="1"/>
  <c r="Q12" i="1" s="1"/>
  <c r="P3" i="1"/>
  <c r="O3" i="1" s="1"/>
  <c r="P4" i="1" l="1"/>
  <c r="O4" i="1" s="1"/>
  <c r="P92" i="1" l="1"/>
  <c r="R4" i="1"/>
  <c r="Q4" i="1" s="1"/>
  <c r="R3" i="1"/>
  <c r="Q3" i="1" s="1"/>
  <c r="R9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Simon Fortin</author>
  </authors>
  <commentList>
    <comment ref="Q1" authorId="0" shapeId="0" xr:uid="{1D47919C-C35B-4389-89E5-275743EA1892}">
      <text>
        <r>
          <rPr>
            <b/>
            <sz val="9"/>
            <color indexed="81"/>
            <rFont val="Tahoma"/>
            <family val="2"/>
          </rPr>
          <t>Simon Fortin:</t>
        </r>
        <r>
          <rPr>
            <sz val="9"/>
            <color indexed="81"/>
            <rFont val="Tahoma"/>
            <family val="2"/>
          </rPr>
          <t xml:space="preserve">
Les cases sont automatiques y compris pour l'entreprise</t>
        </r>
      </text>
    </comment>
    <comment ref="N2" authorId="0" shapeId="0" xr:uid="{10FDC0D4-072D-4E85-8704-6141CD9BAED1}">
      <text>
        <r>
          <rPr>
            <b/>
            <sz val="9"/>
            <color indexed="81"/>
            <rFont val="Tahoma"/>
            <family val="2"/>
          </rPr>
          <t>Simon Fortin:</t>
        </r>
        <r>
          <rPr>
            <sz val="9"/>
            <color indexed="81"/>
            <rFont val="Tahoma"/>
            <family val="2"/>
          </rPr>
          <t xml:space="preserve">
Formule à faire à la main selon les options variantes à proposer²</t>
        </r>
      </text>
    </comment>
  </commentList>
</comments>
</file>

<file path=xl/sharedStrings.xml><?xml version="1.0" encoding="utf-8"?>
<sst xmlns="http://schemas.openxmlformats.org/spreadsheetml/2006/main" count="135" uniqueCount="46">
  <si>
    <t>ENTREPRISE</t>
  </si>
  <si>
    <t>DESIGNATION</t>
  </si>
  <si>
    <t>LOT</t>
  </si>
  <si>
    <t>ENTREPRISE PRESSENTIE</t>
  </si>
  <si>
    <t xml:space="preserve">ENTREPRISE PRESSENTIE </t>
  </si>
  <si>
    <t>Commentaire sur l'offre</t>
  </si>
  <si>
    <t>Total montant offre de BASE</t>
  </si>
  <si>
    <t>Total montant offre de BASE+VAR</t>
  </si>
  <si>
    <t>Montant offre de BASE après recalage technique + opt / var proposées</t>
  </si>
  <si>
    <t>MONTANT ENTREPRISE 
Offre de base après recalage technique</t>
  </si>
  <si>
    <t>MONTANT ENTREPRISE 
Offre de base après recalage + variantes</t>
  </si>
  <si>
    <t>MIEUX DISANT OFFRE DE BASE APRES RECALAGE + VARIANTES PROPOSEES</t>
  </si>
  <si>
    <t>MIEUX DISANT OFFRE DE BASE APRES RECALAGE</t>
  </si>
  <si>
    <t>Montant offre de base à l'ouverture en € HT</t>
  </si>
  <si>
    <t>Montant des offres après recalage technique en € HT</t>
  </si>
  <si>
    <t>TERRASSEMENT / VRD</t>
  </si>
  <si>
    <t>Nota : Les variantes proposées sont colorisés.</t>
  </si>
  <si>
    <t>VAR 01.3
Remplacement des réseaux PEHD par réseaux grés</t>
  </si>
  <si>
    <t>A VENIR</t>
  </si>
  <si>
    <t>A</t>
  </si>
  <si>
    <t>B</t>
  </si>
  <si>
    <t>C</t>
  </si>
  <si>
    <t>D</t>
  </si>
  <si>
    <t>GROS ŒUVRE</t>
  </si>
  <si>
    <t>DALLAGE INDUSTRIEL</t>
  </si>
  <si>
    <t>POTEAUX BETON</t>
  </si>
  <si>
    <t>CHARPENTE BOIS / MURS A OSSATURES BOIS / BARDAGE</t>
  </si>
  <si>
    <t>FACADES BETON CELLULAIRE</t>
  </si>
  <si>
    <t>COUVERTURE MEMBRANE</t>
  </si>
  <si>
    <t>COUVERTURE ZINC</t>
  </si>
  <si>
    <t>MENUISERIES EXTERIEURES ALUMINIUM</t>
  </si>
  <si>
    <t>PORTES INDUSTRIELLES / QUAI</t>
  </si>
  <si>
    <t>SERRURERIE</t>
  </si>
  <si>
    <t>PLATRERIE</t>
  </si>
  <si>
    <t>MENUISERIES INTERIEURES</t>
  </si>
  <si>
    <t>CARRELAGE / FAÏENCE</t>
  </si>
  <si>
    <t>PEINTURE</t>
  </si>
  <si>
    <t>ELECTRICITE CFO / CFA</t>
  </si>
  <si>
    <t>CHAUFFAGE / VENTILATION / PLOMBERIE</t>
  </si>
  <si>
    <t>AIR COMPRIME</t>
  </si>
  <si>
    <t>RIA</t>
  </si>
  <si>
    <t>PHOTOVOLTAÏQUE</t>
  </si>
  <si>
    <t>SOL SOUPLE</t>
  </si>
  <si>
    <t>DISPOSITIF D'ASSAINISSEMENT NON COLLECTIF (hors marché)</t>
  </si>
  <si>
    <t>AMENAGEMENTS EXTERIEURS / CLOTURES / PORTAILS
(Hors BE 3iA)</t>
  </si>
  <si>
    <r>
      <rPr>
        <b/>
        <sz val="12"/>
        <color theme="1"/>
        <rFont val="Arial"/>
        <family val="2"/>
      </rPr>
      <t>OFFRE AVEC ACCORD DE PRINCIPE ENTRE
Offres après recalage technique et</t>
    </r>
    <r>
      <rPr>
        <b/>
        <u/>
        <sz val="12"/>
        <color theme="1"/>
        <rFont val="Arial"/>
        <family val="2"/>
      </rPr>
      <t xml:space="preserve"> modifications vues directement avec le client.</t>
    </r>
    <r>
      <rPr>
        <sz val="12"/>
        <color theme="1"/>
        <rFont val="Arial"/>
        <family val="2"/>
      </rPr>
      <t xml:space="preserve">
</t>
    </r>
    <r>
      <rPr>
        <i/>
        <sz val="12"/>
        <color theme="1"/>
        <rFont val="Arial"/>
        <family val="2"/>
      </rPr>
      <t>Nota : 
*L'entreprise n'a pas chiffré les enrobés clairs en base.
* Plusieurs bordures supprimées
* Station de relevage supprimer (à intégrer au lot Phyto)
* Adaptation et nouveau dimensionnement des bassins / noues (à faire valider par Anne)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</si>
</sst>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Arial"/>
      <family val="2"/>
    </font>
    <font>
      <b/>
      <sz val="14"/>
      <color rgb="FFFF0000"/>
      <name val="Arial"/>
      <family val="2"/>
    </font>
    <font>
      <b/>
      <sz val="16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Arial"/>
      <family val="2"/>
    </font>
    <font>
      <i/>
      <sz val="12"/>
      <color theme="1"/>
      <name val="Arial"/>
      <family val="2"/>
    </font>
    <font>
      <i/>
      <sz val="14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mediumGray">
        <fgColor theme="5" tint="0.79995117038483843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auto="1"/>
      </right>
      <top/>
      <bottom style="thin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hair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1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4" fontId="8" fillId="0" borderId="0" xfId="0" applyNumberFormat="1" applyFont="1" applyBorder="1"/>
    <xf numFmtId="4" fontId="5" fillId="0" borderId="0" xfId="0" applyNumberFormat="1" applyFont="1" applyBorder="1"/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Border="1" applyAlignment="1">
      <alignment horizontal="center" vertical="top" wrapText="1"/>
    </xf>
    <xf numFmtId="44" fontId="1" fillId="0" borderId="0" xfId="1" applyFont="1"/>
    <xf numFmtId="44" fontId="2" fillId="0" borderId="0" xfId="1" applyFont="1"/>
    <xf numFmtId="0" fontId="8" fillId="0" borderId="0" xfId="0" applyFont="1" applyBorder="1"/>
    <xf numFmtId="0" fontId="9" fillId="0" borderId="8" xfId="0" applyFont="1" applyFill="1" applyBorder="1" applyAlignment="1">
      <alignment vertical="top" wrapText="1"/>
    </xf>
    <xf numFmtId="0" fontId="8" fillId="0" borderId="10" xfId="0" applyFont="1" applyBorder="1"/>
    <xf numFmtId="0" fontId="8" fillId="0" borderId="11" xfId="0" applyFont="1" applyBorder="1"/>
    <xf numFmtId="0" fontId="16" fillId="0" borderId="11" xfId="0" applyFont="1" applyBorder="1"/>
    <xf numFmtId="44" fontId="8" fillId="0" borderId="11" xfId="1" applyFont="1" applyBorder="1"/>
    <xf numFmtId="0" fontId="5" fillId="0" borderId="1" xfId="0" applyFont="1" applyBorder="1" applyAlignment="1">
      <alignment horizontal="center" vertical="center" wrapText="1"/>
    </xf>
    <xf numFmtId="4" fontId="5" fillId="0" borderId="15" xfId="0" applyNumberFormat="1" applyFont="1" applyBorder="1" applyAlignment="1">
      <alignment horizontal="center" vertical="center"/>
    </xf>
    <xf numFmtId="4" fontId="5" fillId="0" borderId="15" xfId="0" applyNumberFormat="1" applyFont="1" applyBorder="1" applyAlignment="1">
      <alignment horizontal="center" vertical="center" wrapText="1"/>
    </xf>
    <xf numFmtId="4" fontId="8" fillId="0" borderId="16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8" fillId="0" borderId="15" xfId="0" applyNumberFormat="1" applyFont="1" applyFill="1" applyBorder="1" applyAlignment="1">
      <alignment horizontal="center" vertical="center"/>
    </xf>
    <xf numFmtId="4" fontId="8" fillId="0" borderId="15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4" fontId="5" fillId="2" borderId="15" xfId="0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4" fontId="8" fillId="0" borderId="15" xfId="0" applyNumberFormat="1" applyFont="1" applyFill="1" applyBorder="1" applyAlignment="1">
      <alignment vertical="center"/>
    </xf>
    <xf numFmtId="44" fontId="3" fillId="5" borderId="1" xfId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44" fontId="3" fillId="4" borderId="1" xfId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4" fontId="3" fillId="3" borderId="1" xfId="1" applyFont="1" applyFill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4" fontId="5" fillId="0" borderId="20" xfId="0" applyNumberFormat="1" applyFont="1" applyBorder="1" applyAlignment="1">
      <alignment horizontal="center" vertical="center"/>
    </xf>
    <xf numFmtId="44" fontId="8" fillId="0" borderId="20" xfId="1" applyFont="1" applyFill="1" applyBorder="1" applyAlignment="1">
      <alignment horizontal="center" vertical="center"/>
    </xf>
    <xf numFmtId="4" fontId="12" fillId="0" borderId="20" xfId="0" applyNumberFormat="1" applyFont="1" applyFill="1" applyBorder="1" applyAlignment="1">
      <alignment vertical="center" wrapText="1"/>
    </xf>
    <xf numFmtId="4" fontId="9" fillId="0" borderId="20" xfId="0" applyNumberFormat="1" applyFont="1" applyFill="1" applyBorder="1" applyAlignment="1">
      <alignment horizontal="center" vertical="center"/>
    </xf>
    <xf numFmtId="4" fontId="8" fillId="0" borderId="20" xfId="0" applyNumberFormat="1" applyFont="1" applyFill="1" applyBorder="1" applyAlignment="1">
      <alignment horizontal="center" vertical="center"/>
    </xf>
    <xf numFmtId="4" fontId="5" fillId="3" borderId="8" xfId="0" applyNumberFormat="1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4" fontId="5" fillId="0" borderId="22" xfId="0" applyNumberFormat="1" applyFont="1" applyBorder="1" applyAlignment="1">
      <alignment horizontal="center" vertical="center"/>
    </xf>
    <xf numFmtId="4" fontId="8" fillId="0" borderId="22" xfId="0" applyNumberFormat="1" applyFont="1" applyFill="1" applyBorder="1" applyAlignment="1">
      <alignment horizontal="center" vertical="center"/>
    </xf>
    <xf numFmtId="4" fontId="5" fillId="2" borderId="22" xfId="0" applyNumberFormat="1" applyFont="1" applyFill="1" applyBorder="1" applyAlignment="1">
      <alignment horizontal="center" vertical="center"/>
    </xf>
    <xf numFmtId="4" fontId="8" fillId="0" borderId="22" xfId="0" applyNumberFormat="1" applyFont="1" applyFill="1" applyBorder="1" applyAlignment="1">
      <alignment vertical="center"/>
    </xf>
    <xf numFmtId="4" fontId="8" fillId="0" borderId="22" xfId="0" applyNumberFormat="1" applyFont="1" applyBorder="1" applyAlignment="1">
      <alignment horizontal="center" vertical="center"/>
    </xf>
    <xf numFmtId="4" fontId="5" fillId="0" borderId="16" xfId="0" applyNumberFormat="1" applyFont="1" applyBorder="1" applyAlignment="1">
      <alignment horizontal="center" vertical="center"/>
    </xf>
    <xf numFmtId="4" fontId="8" fillId="0" borderId="16" xfId="0" applyNumberFormat="1" applyFont="1" applyFill="1" applyBorder="1" applyAlignment="1">
      <alignment horizontal="center" vertical="center"/>
    </xf>
    <xf numFmtId="4" fontId="5" fillId="2" borderId="16" xfId="0" applyNumberFormat="1" applyFont="1" applyFill="1" applyBorder="1" applyAlignment="1">
      <alignment horizontal="center" vertical="center"/>
    </xf>
    <xf numFmtId="4" fontId="8" fillId="0" borderId="16" xfId="0" applyNumberFormat="1" applyFont="1" applyFill="1" applyBorder="1" applyAlignment="1">
      <alignment vertical="center"/>
    </xf>
    <xf numFmtId="4" fontId="5" fillId="3" borderId="21" xfId="1" applyNumberFormat="1" applyFont="1" applyFill="1" applyBorder="1" applyAlignment="1">
      <alignment horizontal="center" vertical="center" wrapText="1"/>
    </xf>
    <xf numFmtId="4" fontId="5" fillId="3" borderId="4" xfId="1" applyNumberFormat="1" applyFont="1" applyFill="1" applyBorder="1" applyAlignment="1">
      <alignment vertical="center"/>
    </xf>
    <xf numFmtId="4" fontId="5" fillId="4" borderId="21" xfId="1" applyNumberFormat="1" applyFont="1" applyFill="1" applyBorder="1" applyAlignment="1">
      <alignment horizontal="center" vertical="center" wrapText="1"/>
    </xf>
    <xf numFmtId="4" fontId="8" fillId="0" borderId="9" xfId="1" applyNumberFormat="1" applyFont="1" applyBorder="1"/>
    <xf numFmtId="4" fontId="5" fillId="4" borderId="4" xfId="1" applyNumberFormat="1" applyFont="1" applyFill="1" applyBorder="1" applyAlignment="1">
      <alignment vertical="center"/>
    </xf>
    <xf numFmtId="4" fontId="5" fillId="0" borderId="20" xfId="1" applyNumberFormat="1" applyFont="1" applyBorder="1" applyAlignment="1">
      <alignment horizontal="center" vertical="center"/>
    </xf>
    <xf numFmtId="4" fontId="5" fillId="0" borderId="22" xfId="1" applyNumberFormat="1" applyFont="1" applyBorder="1" applyAlignment="1">
      <alignment horizontal="center" vertical="center"/>
    </xf>
    <xf numFmtId="4" fontId="5" fillId="0" borderId="15" xfId="1" applyNumberFormat="1" applyFont="1" applyBorder="1" applyAlignment="1">
      <alignment horizontal="center" vertical="center"/>
    </xf>
    <xf numFmtId="4" fontId="5" fillId="0" borderId="16" xfId="1" applyNumberFormat="1" applyFont="1" applyBorder="1" applyAlignment="1">
      <alignment horizontal="center" vertical="center"/>
    </xf>
    <xf numFmtId="4" fontId="5" fillId="2" borderId="20" xfId="1" applyNumberFormat="1" applyFont="1" applyFill="1" applyBorder="1" applyAlignment="1">
      <alignment horizontal="center" vertical="center"/>
    </xf>
    <xf numFmtId="4" fontId="5" fillId="4" borderId="17" xfId="1" applyNumberFormat="1" applyFont="1" applyFill="1" applyBorder="1" applyAlignment="1">
      <alignment horizontal="center" vertical="center" wrapText="1"/>
    </xf>
    <xf numFmtId="4" fontId="5" fillId="4" borderId="18" xfId="1" applyNumberFormat="1" applyFont="1" applyFill="1" applyBorder="1" applyAlignment="1">
      <alignment horizontal="center" vertical="center" wrapText="1"/>
    </xf>
    <xf numFmtId="4" fontId="5" fillId="4" borderId="19" xfId="1" applyNumberFormat="1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3" borderId="23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4" fontId="5" fillId="3" borderId="17" xfId="1" applyNumberFormat="1" applyFont="1" applyFill="1" applyBorder="1" applyAlignment="1">
      <alignment horizontal="center" vertical="center" wrapText="1"/>
    </xf>
    <xf numFmtId="4" fontId="5" fillId="3" borderId="18" xfId="1" applyNumberFormat="1" applyFont="1" applyFill="1" applyBorder="1" applyAlignment="1">
      <alignment horizontal="center" vertical="center" wrapText="1"/>
    </xf>
    <xf numFmtId="4" fontId="5" fillId="3" borderId="19" xfId="1" applyNumberFormat="1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3" xfId="0" applyNumberFormat="1" applyFont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8FC35-92E9-4DE2-A9C8-744D57EAE984}">
  <sheetPr>
    <pageSetUpPr fitToPage="1"/>
  </sheetPr>
  <dimension ref="A1:S111"/>
  <sheetViews>
    <sheetView tabSelected="1" view="pageBreakPreview" zoomScale="40" zoomScaleNormal="55" zoomScaleSheetLayoutView="40" zoomScalePageLayoutView="40" workbookViewId="0">
      <selection activeCell="H11" sqref="H11"/>
    </sheetView>
  </sheetViews>
  <sheetFormatPr baseColWidth="10" defaultRowHeight="14.25" x14ac:dyDescent="0.2"/>
  <cols>
    <col min="1" max="1" width="5.140625" style="1" customWidth="1"/>
    <col min="2" max="2" width="23.85546875" style="1" customWidth="1"/>
    <col min="3" max="3" width="22.140625" style="1" customWidth="1"/>
    <col min="4" max="4" width="18.42578125" style="1" customWidth="1"/>
    <col min="5" max="5" width="25.7109375" style="1" customWidth="1"/>
    <col min="6" max="6" width="81.7109375" style="1" customWidth="1"/>
    <col min="7" max="13" width="18.7109375" style="1" customWidth="1"/>
    <col min="14" max="14" width="25" style="10" customWidth="1"/>
    <col min="15" max="15" width="27.140625" style="1" customWidth="1"/>
    <col min="16" max="16" width="21.28515625" style="10" customWidth="1"/>
    <col min="17" max="17" width="27.5703125" style="1" customWidth="1"/>
    <col min="18" max="18" width="21.85546875" style="10" customWidth="1"/>
    <col min="19" max="16384" width="11.42578125" style="1"/>
  </cols>
  <sheetData>
    <row r="1" spans="1:19" ht="39.75" customHeight="1" x14ac:dyDescent="0.2">
      <c r="A1" s="86"/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8" t="s">
        <v>12</v>
      </c>
      <c r="P1" s="88"/>
      <c r="Q1" s="89" t="s">
        <v>11</v>
      </c>
      <c r="R1" s="90"/>
    </row>
    <row r="2" spans="1:19" s="3" customFormat="1" ht="114" customHeight="1" x14ac:dyDescent="0.25">
      <c r="A2" s="23" t="s">
        <v>2</v>
      </c>
      <c r="B2" s="22" t="s">
        <v>1</v>
      </c>
      <c r="C2" s="18" t="s">
        <v>0</v>
      </c>
      <c r="D2" s="24" t="s">
        <v>13</v>
      </c>
      <c r="E2" s="27" t="s">
        <v>14</v>
      </c>
      <c r="F2" s="29" t="s">
        <v>5</v>
      </c>
      <c r="G2" s="24" t="s">
        <v>17</v>
      </c>
      <c r="H2" s="24" t="s">
        <v>18</v>
      </c>
      <c r="I2" s="24" t="s">
        <v>18</v>
      </c>
      <c r="J2" s="24" t="s">
        <v>18</v>
      </c>
      <c r="K2" s="24" t="s">
        <v>18</v>
      </c>
      <c r="L2" s="24" t="s">
        <v>18</v>
      </c>
      <c r="M2" s="24" t="s">
        <v>18</v>
      </c>
      <c r="N2" s="31" t="s">
        <v>8</v>
      </c>
      <c r="O2" s="34" t="s">
        <v>3</v>
      </c>
      <c r="P2" s="35" t="s">
        <v>9</v>
      </c>
      <c r="Q2" s="32" t="s">
        <v>4</v>
      </c>
      <c r="R2" s="33" t="s">
        <v>10</v>
      </c>
    </row>
    <row r="3" spans="1:19" s="4" customFormat="1" ht="181.5" customHeight="1" x14ac:dyDescent="0.25">
      <c r="A3" s="36">
        <v>1</v>
      </c>
      <c r="B3" s="37" t="s">
        <v>15</v>
      </c>
      <c r="C3" s="38"/>
      <c r="D3" s="39">
        <v>525927.76</v>
      </c>
      <c r="E3" s="63">
        <v>545400</v>
      </c>
      <c r="F3" s="40" t="s">
        <v>45</v>
      </c>
      <c r="G3" s="41">
        <v>27346</v>
      </c>
      <c r="H3" s="42"/>
      <c r="I3" s="42"/>
      <c r="J3" s="42"/>
      <c r="K3" s="42"/>
      <c r="L3" s="42"/>
      <c r="M3" s="42"/>
      <c r="N3" s="59">
        <f>E3+G3</f>
        <v>572746</v>
      </c>
      <c r="O3" s="43">
        <f>LOOKUP(P3,E3:E3,C3:C3)</f>
        <v>0</v>
      </c>
      <c r="P3" s="54">
        <f>MIN(E3:E3)</f>
        <v>545400</v>
      </c>
      <c r="Q3" s="44">
        <f>LOOKUP(R3,N3:N3,C3:C3)</f>
        <v>0</v>
      </c>
      <c r="R3" s="56">
        <f>MIN(N3:N3)</f>
        <v>572746</v>
      </c>
    </row>
    <row r="4" spans="1:19" s="4" customFormat="1" ht="30" customHeight="1" x14ac:dyDescent="0.25">
      <c r="A4" s="67">
        <v>2</v>
      </c>
      <c r="B4" s="70" t="s">
        <v>23</v>
      </c>
      <c r="C4" s="45" t="s">
        <v>19</v>
      </c>
      <c r="D4" s="46"/>
      <c r="E4" s="47">
        <v>1000</v>
      </c>
      <c r="F4" s="48"/>
      <c r="G4" s="49"/>
      <c r="H4" s="49">
        <v>5</v>
      </c>
      <c r="I4" s="49"/>
      <c r="J4" s="49"/>
      <c r="K4" s="49"/>
      <c r="L4" s="49"/>
      <c r="M4" s="49"/>
      <c r="N4" s="60">
        <f t="shared" ref="N4:N35" si="0">E4+H4</f>
        <v>1005</v>
      </c>
      <c r="O4" s="73" t="str">
        <f>LOOKUP(P4,E4:E7,C4:C7)</f>
        <v>A</v>
      </c>
      <c r="P4" s="76">
        <f>MIN(E4:E7)</f>
        <v>1000</v>
      </c>
      <c r="Q4" s="79" t="str">
        <f>LOOKUP(R4,N4:N7,C4:C7)</f>
        <v>A</v>
      </c>
      <c r="R4" s="64">
        <f>MIN(N4:N7)</f>
        <v>1005</v>
      </c>
      <c r="S4" s="8"/>
    </row>
    <row r="5" spans="1:19" s="4" customFormat="1" ht="30" customHeight="1" x14ac:dyDescent="0.25">
      <c r="A5" s="68"/>
      <c r="B5" s="71"/>
      <c r="C5" s="20" t="s">
        <v>20</v>
      </c>
      <c r="D5" s="25"/>
      <c r="E5" s="28">
        <v>1100</v>
      </c>
      <c r="F5" s="30"/>
      <c r="G5" s="26"/>
      <c r="H5" s="26">
        <v>2</v>
      </c>
      <c r="I5" s="26"/>
      <c r="J5" s="26"/>
      <c r="K5" s="26"/>
      <c r="L5" s="26"/>
      <c r="M5" s="26"/>
      <c r="N5" s="61">
        <f t="shared" si="0"/>
        <v>1102</v>
      </c>
      <c r="O5" s="74"/>
      <c r="P5" s="77"/>
      <c r="Q5" s="80"/>
      <c r="R5" s="65"/>
      <c r="S5" s="8"/>
    </row>
    <row r="6" spans="1:19" s="4" customFormat="1" ht="30" customHeight="1" x14ac:dyDescent="0.25">
      <c r="A6" s="68"/>
      <c r="B6" s="71"/>
      <c r="C6" s="19" t="s">
        <v>21</v>
      </c>
      <c r="D6" s="25"/>
      <c r="E6" s="28">
        <v>1200</v>
      </c>
      <c r="F6" s="30"/>
      <c r="G6" s="26"/>
      <c r="H6" s="26">
        <v>3</v>
      </c>
      <c r="I6" s="26"/>
      <c r="J6" s="26"/>
      <c r="K6" s="26"/>
      <c r="L6" s="26"/>
      <c r="M6" s="26"/>
      <c r="N6" s="61">
        <f t="shared" si="0"/>
        <v>1203</v>
      </c>
      <c r="O6" s="74"/>
      <c r="P6" s="77"/>
      <c r="Q6" s="80"/>
      <c r="R6" s="65"/>
      <c r="S6" s="8"/>
    </row>
    <row r="7" spans="1:19" s="4" customFormat="1" ht="30" customHeight="1" x14ac:dyDescent="0.25">
      <c r="A7" s="69"/>
      <c r="B7" s="72"/>
      <c r="C7" s="50" t="s">
        <v>22</v>
      </c>
      <c r="D7" s="51"/>
      <c r="E7" s="52">
        <v>1300</v>
      </c>
      <c r="F7" s="53"/>
      <c r="G7" s="21"/>
      <c r="H7" s="21">
        <v>1</v>
      </c>
      <c r="I7" s="21"/>
      <c r="J7" s="21"/>
      <c r="K7" s="21"/>
      <c r="L7" s="21"/>
      <c r="M7" s="21"/>
      <c r="N7" s="62">
        <f t="shared" si="0"/>
        <v>1301</v>
      </c>
      <c r="O7" s="75"/>
      <c r="P7" s="78"/>
      <c r="Q7" s="81"/>
      <c r="R7" s="66"/>
      <c r="S7" s="8"/>
    </row>
    <row r="8" spans="1:19" s="4" customFormat="1" ht="30" customHeight="1" x14ac:dyDescent="0.25">
      <c r="A8" s="67">
        <v>3</v>
      </c>
      <c r="B8" s="70" t="s">
        <v>24</v>
      </c>
      <c r="C8" s="45" t="s">
        <v>19</v>
      </c>
      <c r="D8" s="46"/>
      <c r="E8" s="47">
        <v>100000</v>
      </c>
      <c r="F8" s="48"/>
      <c r="G8" s="49"/>
      <c r="H8" s="49">
        <v>5</v>
      </c>
      <c r="I8" s="49"/>
      <c r="J8" s="49"/>
      <c r="K8" s="49"/>
      <c r="L8" s="49"/>
      <c r="M8" s="49"/>
      <c r="N8" s="60">
        <f t="shared" si="0"/>
        <v>100005</v>
      </c>
      <c r="O8" s="73" t="str">
        <f>LOOKUP(P8,E8:E11,C8:C11)</f>
        <v>B</v>
      </c>
      <c r="P8" s="76">
        <f>MIN(E8:E11)</f>
        <v>5000</v>
      </c>
      <c r="Q8" s="79" t="str">
        <f>LOOKUP(R8,N8:N11,C8:C11)</f>
        <v>B</v>
      </c>
      <c r="R8" s="64">
        <f>MIN(N8:N11)</f>
        <v>5002</v>
      </c>
      <c r="S8" s="8"/>
    </row>
    <row r="9" spans="1:19" s="4" customFormat="1" ht="30" customHeight="1" x14ac:dyDescent="0.25">
      <c r="A9" s="68"/>
      <c r="B9" s="71"/>
      <c r="C9" s="20" t="s">
        <v>20</v>
      </c>
      <c r="D9" s="25"/>
      <c r="E9" s="28">
        <v>5000</v>
      </c>
      <c r="F9" s="30"/>
      <c r="G9" s="26"/>
      <c r="H9" s="26">
        <v>2</v>
      </c>
      <c r="I9" s="26"/>
      <c r="J9" s="26"/>
      <c r="K9" s="26"/>
      <c r="L9" s="26"/>
      <c r="M9" s="26"/>
      <c r="N9" s="61">
        <f t="shared" si="0"/>
        <v>5002</v>
      </c>
      <c r="O9" s="74"/>
      <c r="P9" s="77"/>
      <c r="Q9" s="80"/>
      <c r="R9" s="65"/>
      <c r="S9" s="8"/>
    </row>
    <row r="10" spans="1:19" s="4" customFormat="1" ht="30" customHeight="1" x14ac:dyDescent="0.25">
      <c r="A10" s="68"/>
      <c r="B10" s="71"/>
      <c r="C10" s="19" t="s">
        <v>21</v>
      </c>
      <c r="D10" s="25"/>
      <c r="E10" s="28">
        <v>120000</v>
      </c>
      <c r="F10" s="30"/>
      <c r="G10" s="26"/>
      <c r="H10" s="26">
        <v>3</v>
      </c>
      <c r="I10" s="26"/>
      <c r="J10" s="26"/>
      <c r="K10" s="26"/>
      <c r="L10" s="26"/>
      <c r="M10" s="26"/>
      <c r="N10" s="61">
        <f t="shared" si="0"/>
        <v>120003</v>
      </c>
      <c r="O10" s="74"/>
      <c r="P10" s="77"/>
      <c r="Q10" s="80"/>
      <c r="R10" s="65"/>
      <c r="S10" s="8"/>
    </row>
    <row r="11" spans="1:19" s="4" customFormat="1" ht="30" customHeight="1" x14ac:dyDescent="0.25">
      <c r="A11" s="69"/>
      <c r="B11" s="72"/>
      <c r="C11" s="50" t="s">
        <v>22</v>
      </c>
      <c r="D11" s="51"/>
      <c r="E11" s="52">
        <v>130000</v>
      </c>
      <c r="F11" s="53"/>
      <c r="G11" s="21"/>
      <c r="H11" s="21">
        <v>1</v>
      </c>
      <c r="I11" s="21"/>
      <c r="J11" s="21"/>
      <c r="K11" s="21"/>
      <c r="L11" s="21"/>
      <c r="M11" s="21"/>
      <c r="N11" s="62">
        <f t="shared" si="0"/>
        <v>130001</v>
      </c>
      <c r="O11" s="75"/>
      <c r="P11" s="78"/>
      <c r="Q11" s="81"/>
      <c r="R11" s="66"/>
      <c r="S11" s="8"/>
    </row>
    <row r="12" spans="1:19" s="4" customFormat="1" ht="30" customHeight="1" x14ac:dyDescent="0.25">
      <c r="A12" s="67">
        <v>4</v>
      </c>
      <c r="B12" s="70" t="s">
        <v>25</v>
      </c>
      <c r="C12" s="45" t="s">
        <v>19</v>
      </c>
      <c r="D12" s="46"/>
      <c r="E12" s="47">
        <v>0.5</v>
      </c>
      <c r="F12" s="48"/>
      <c r="G12" s="49"/>
      <c r="H12" s="49">
        <v>5</v>
      </c>
      <c r="I12" s="49"/>
      <c r="J12" s="49"/>
      <c r="K12" s="49"/>
      <c r="L12" s="49"/>
      <c r="M12" s="49"/>
      <c r="N12" s="60">
        <f t="shared" si="0"/>
        <v>5.5</v>
      </c>
      <c r="O12" s="73" t="str">
        <f>LOOKUP(P12,E12:E15,C12:C15)</f>
        <v>A</v>
      </c>
      <c r="P12" s="76">
        <f>MIN(E12:E15)</f>
        <v>0.5</v>
      </c>
      <c r="Q12" s="79" t="e">
        <f>LOOKUP(R12,N12:N15,C12:C15)</f>
        <v>#N/A</v>
      </c>
      <c r="R12" s="64">
        <f>MIN(N12:N15)</f>
        <v>4</v>
      </c>
      <c r="S12" s="8"/>
    </row>
    <row r="13" spans="1:19" s="4" customFormat="1" ht="30" customHeight="1" x14ac:dyDescent="0.25">
      <c r="A13" s="68"/>
      <c r="B13" s="71"/>
      <c r="C13" s="20" t="s">
        <v>20</v>
      </c>
      <c r="D13" s="25"/>
      <c r="E13" s="28">
        <v>15</v>
      </c>
      <c r="F13" s="30"/>
      <c r="G13" s="26"/>
      <c r="H13" s="26">
        <v>2</v>
      </c>
      <c r="I13" s="26"/>
      <c r="J13" s="26"/>
      <c r="K13" s="26"/>
      <c r="L13" s="26"/>
      <c r="M13" s="26"/>
      <c r="N13" s="61">
        <f t="shared" si="0"/>
        <v>17</v>
      </c>
      <c r="O13" s="74"/>
      <c r="P13" s="77"/>
      <c r="Q13" s="80"/>
      <c r="R13" s="65"/>
      <c r="S13" s="8"/>
    </row>
    <row r="14" spans="1:19" s="4" customFormat="1" ht="30" customHeight="1" x14ac:dyDescent="0.25">
      <c r="A14" s="68"/>
      <c r="B14" s="71"/>
      <c r="C14" s="19" t="s">
        <v>21</v>
      </c>
      <c r="D14" s="25"/>
      <c r="E14" s="28">
        <v>12</v>
      </c>
      <c r="F14" s="30"/>
      <c r="G14" s="26"/>
      <c r="H14" s="26">
        <v>3</v>
      </c>
      <c r="I14" s="26"/>
      <c r="J14" s="26"/>
      <c r="K14" s="26"/>
      <c r="L14" s="26"/>
      <c r="M14" s="26"/>
      <c r="N14" s="61">
        <f t="shared" si="0"/>
        <v>15</v>
      </c>
      <c r="O14" s="74"/>
      <c r="P14" s="77"/>
      <c r="Q14" s="80"/>
      <c r="R14" s="65"/>
      <c r="S14" s="8"/>
    </row>
    <row r="15" spans="1:19" s="4" customFormat="1" ht="30" customHeight="1" x14ac:dyDescent="0.25">
      <c r="A15" s="69"/>
      <c r="B15" s="72"/>
      <c r="C15" s="50" t="s">
        <v>22</v>
      </c>
      <c r="D15" s="51"/>
      <c r="E15" s="52">
        <v>3</v>
      </c>
      <c r="F15" s="53"/>
      <c r="G15" s="21"/>
      <c r="H15" s="21">
        <v>1</v>
      </c>
      <c r="I15" s="21"/>
      <c r="J15" s="21"/>
      <c r="K15" s="21"/>
      <c r="L15" s="21"/>
      <c r="M15" s="21"/>
      <c r="N15" s="62">
        <f t="shared" si="0"/>
        <v>4</v>
      </c>
      <c r="O15" s="75"/>
      <c r="P15" s="78"/>
      <c r="Q15" s="81"/>
      <c r="R15" s="66"/>
      <c r="S15" s="8"/>
    </row>
    <row r="16" spans="1:19" s="4" customFormat="1" ht="30" customHeight="1" x14ac:dyDescent="0.25">
      <c r="A16" s="67">
        <v>5</v>
      </c>
      <c r="B16" s="70" t="s">
        <v>26</v>
      </c>
      <c r="C16" s="45" t="s">
        <v>19</v>
      </c>
      <c r="D16" s="46"/>
      <c r="E16" s="47">
        <v>51</v>
      </c>
      <c r="F16" s="48"/>
      <c r="G16" s="49"/>
      <c r="H16" s="49">
        <v>5</v>
      </c>
      <c r="I16" s="49"/>
      <c r="J16" s="49"/>
      <c r="K16" s="49"/>
      <c r="L16" s="49"/>
      <c r="M16" s="49"/>
      <c r="N16" s="60">
        <f t="shared" si="0"/>
        <v>56</v>
      </c>
      <c r="O16" s="73" t="str">
        <f>LOOKUP(P16,E16:E19,C16:C19)</f>
        <v>A</v>
      </c>
      <c r="P16" s="76">
        <f>MIN(E16:E19)</f>
        <v>51</v>
      </c>
      <c r="Q16" s="79" t="str">
        <f>LOOKUP(R16,N16:N19,C16:C19)</f>
        <v>A</v>
      </c>
      <c r="R16" s="64">
        <f>MIN(N16:N19)</f>
        <v>56</v>
      </c>
      <c r="S16" s="8"/>
    </row>
    <row r="17" spans="1:19" s="4" customFormat="1" ht="30" customHeight="1" x14ac:dyDescent="0.25">
      <c r="A17" s="68"/>
      <c r="B17" s="71"/>
      <c r="C17" s="20" t="s">
        <v>20</v>
      </c>
      <c r="D17" s="25"/>
      <c r="E17" s="28">
        <v>555</v>
      </c>
      <c r="F17" s="30"/>
      <c r="G17" s="26"/>
      <c r="H17" s="26">
        <v>2</v>
      </c>
      <c r="I17" s="26"/>
      <c r="J17" s="26"/>
      <c r="K17" s="26"/>
      <c r="L17" s="26"/>
      <c r="M17" s="26"/>
      <c r="N17" s="61">
        <f t="shared" si="0"/>
        <v>557</v>
      </c>
      <c r="O17" s="74"/>
      <c r="P17" s="77"/>
      <c r="Q17" s="80"/>
      <c r="R17" s="65"/>
      <c r="S17" s="8"/>
    </row>
    <row r="18" spans="1:19" s="4" customFormat="1" ht="30" customHeight="1" x14ac:dyDescent="0.25">
      <c r="A18" s="68"/>
      <c r="B18" s="71"/>
      <c r="C18" s="19" t="s">
        <v>21</v>
      </c>
      <c r="D18" s="25"/>
      <c r="E18" s="28">
        <v>65</v>
      </c>
      <c r="F18" s="30"/>
      <c r="G18" s="26"/>
      <c r="H18" s="26">
        <v>3</v>
      </c>
      <c r="I18" s="26"/>
      <c r="J18" s="26"/>
      <c r="K18" s="26"/>
      <c r="L18" s="26"/>
      <c r="M18" s="26"/>
      <c r="N18" s="61">
        <f t="shared" si="0"/>
        <v>68</v>
      </c>
      <c r="O18" s="74"/>
      <c r="P18" s="77"/>
      <c r="Q18" s="80"/>
      <c r="R18" s="65"/>
      <c r="S18" s="8"/>
    </row>
    <row r="19" spans="1:19" s="4" customFormat="1" ht="30" customHeight="1" x14ac:dyDescent="0.25">
      <c r="A19" s="69"/>
      <c r="B19" s="72"/>
      <c r="C19" s="50" t="s">
        <v>22</v>
      </c>
      <c r="D19" s="51"/>
      <c r="E19" s="52">
        <v>889</v>
      </c>
      <c r="F19" s="53"/>
      <c r="G19" s="21"/>
      <c r="H19" s="21">
        <v>1</v>
      </c>
      <c r="I19" s="21"/>
      <c r="J19" s="21"/>
      <c r="K19" s="21"/>
      <c r="L19" s="21"/>
      <c r="M19" s="21"/>
      <c r="N19" s="62">
        <f t="shared" si="0"/>
        <v>890</v>
      </c>
      <c r="O19" s="75"/>
      <c r="P19" s="78"/>
      <c r="Q19" s="81"/>
      <c r="R19" s="66"/>
      <c r="S19" s="8"/>
    </row>
    <row r="20" spans="1:19" s="4" customFormat="1" ht="30" customHeight="1" x14ac:dyDescent="0.25">
      <c r="A20" s="67">
        <v>6</v>
      </c>
      <c r="B20" s="70" t="s">
        <v>27</v>
      </c>
      <c r="C20" s="45" t="s">
        <v>19</v>
      </c>
      <c r="D20" s="46"/>
      <c r="E20" s="47">
        <v>50</v>
      </c>
      <c r="F20" s="48"/>
      <c r="G20" s="49"/>
      <c r="H20" s="49">
        <v>5</v>
      </c>
      <c r="I20" s="49"/>
      <c r="J20" s="49"/>
      <c r="K20" s="49"/>
      <c r="L20" s="49"/>
      <c r="M20" s="49"/>
      <c r="N20" s="60">
        <f t="shared" si="0"/>
        <v>55</v>
      </c>
      <c r="O20" s="73" t="str">
        <f>LOOKUP(P20,E20:E23,C20:C23)</f>
        <v>B</v>
      </c>
      <c r="P20" s="76">
        <f>MIN(E20:E23)</f>
        <v>3</v>
      </c>
      <c r="Q20" s="79" t="e">
        <f>LOOKUP(R20,N20:N23,C20:C23)</f>
        <v>#N/A</v>
      </c>
      <c r="R20" s="64">
        <f>MIN(N20:N23)</f>
        <v>4</v>
      </c>
      <c r="S20" s="8"/>
    </row>
    <row r="21" spans="1:19" s="4" customFormat="1" ht="30" customHeight="1" x14ac:dyDescent="0.25">
      <c r="A21" s="68"/>
      <c r="B21" s="71"/>
      <c r="C21" s="20" t="s">
        <v>20</v>
      </c>
      <c r="D21" s="25"/>
      <c r="E21" s="28">
        <v>3</v>
      </c>
      <c r="F21" s="30"/>
      <c r="G21" s="26"/>
      <c r="H21" s="26">
        <v>2</v>
      </c>
      <c r="I21" s="26"/>
      <c r="J21" s="26"/>
      <c r="K21" s="26"/>
      <c r="L21" s="26"/>
      <c r="M21" s="26"/>
      <c r="N21" s="61">
        <f t="shared" si="0"/>
        <v>5</v>
      </c>
      <c r="O21" s="74"/>
      <c r="P21" s="77"/>
      <c r="Q21" s="80"/>
      <c r="R21" s="65"/>
      <c r="S21" s="8"/>
    </row>
    <row r="22" spans="1:19" s="4" customFormat="1" ht="30" customHeight="1" x14ac:dyDescent="0.25">
      <c r="A22" s="68"/>
      <c r="B22" s="71"/>
      <c r="C22" s="19" t="s">
        <v>21</v>
      </c>
      <c r="D22" s="25"/>
      <c r="E22" s="28">
        <v>16</v>
      </c>
      <c r="F22" s="30"/>
      <c r="G22" s="26"/>
      <c r="H22" s="26">
        <v>3</v>
      </c>
      <c r="I22" s="26"/>
      <c r="J22" s="26"/>
      <c r="K22" s="26"/>
      <c r="L22" s="26"/>
      <c r="M22" s="26"/>
      <c r="N22" s="61">
        <f t="shared" si="0"/>
        <v>19</v>
      </c>
      <c r="O22" s="74"/>
      <c r="P22" s="77"/>
      <c r="Q22" s="80"/>
      <c r="R22" s="65"/>
      <c r="S22" s="8"/>
    </row>
    <row r="23" spans="1:19" s="4" customFormat="1" ht="30" customHeight="1" x14ac:dyDescent="0.25">
      <c r="A23" s="69"/>
      <c r="B23" s="72"/>
      <c r="C23" s="50" t="s">
        <v>22</v>
      </c>
      <c r="D23" s="51"/>
      <c r="E23" s="52">
        <v>3</v>
      </c>
      <c r="F23" s="53"/>
      <c r="G23" s="21"/>
      <c r="H23" s="21">
        <v>1</v>
      </c>
      <c r="I23" s="21"/>
      <c r="J23" s="21"/>
      <c r="K23" s="21"/>
      <c r="L23" s="21"/>
      <c r="M23" s="21"/>
      <c r="N23" s="62">
        <f t="shared" si="0"/>
        <v>4</v>
      </c>
      <c r="O23" s="75"/>
      <c r="P23" s="78"/>
      <c r="Q23" s="81"/>
      <c r="R23" s="66"/>
      <c r="S23" s="8"/>
    </row>
    <row r="24" spans="1:19" s="4" customFormat="1" ht="30" customHeight="1" x14ac:dyDescent="0.25">
      <c r="A24" s="67">
        <v>7</v>
      </c>
      <c r="B24" s="70" t="s">
        <v>28</v>
      </c>
      <c r="C24" s="45" t="s">
        <v>19</v>
      </c>
      <c r="D24" s="46"/>
      <c r="E24" s="47">
        <v>1518</v>
      </c>
      <c r="F24" s="48"/>
      <c r="G24" s="49"/>
      <c r="H24" s="49">
        <v>5</v>
      </c>
      <c r="I24" s="49"/>
      <c r="J24" s="49"/>
      <c r="K24" s="49"/>
      <c r="L24" s="49"/>
      <c r="M24" s="49"/>
      <c r="N24" s="60">
        <f t="shared" si="0"/>
        <v>1523</v>
      </c>
      <c r="O24" s="73" t="e">
        <f>VLOOKUP(P24,E24:E27,C24:C27)</f>
        <v>#N/A</v>
      </c>
      <c r="P24" s="76">
        <f>MIN(E24:E27)</f>
        <v>1</v>
      </c>
      <c r="Q24" s="79" t="e">
        <f>LOOKUP(R24,N24:N27,C24:C27)</f>
        <v>#N/A</v>
      </c>
      <c r="R24" s="64">
        <f>MIN(N24:N27)</f>
        <v>4</v>
      </c>
      <c r="S24" s="8"/>
    </row>
    <row r="25" spans="1:19" s="4" customFormat="1" ht="30" customHeight="1" x14ac:dyDescent="0.25">
      <c r="A25" s="68"/>
      <c r="B25" s="71"/>
      <c r="C25" s="20" t="s">
        <v>20</v>
      </c>
      <c r="D25" s="25"/>
      <c r="E25" s="28">
        <v>165</v>
      </c>
      <c r="F25" s="30"/>
      <c r="G25" s="26"/>
      <c r="H25" s="26">
        <v>2</v>
      </c>
      <c r="I25" s="26"/>
      <c r="J25" s="26"/>
      <c r="K25" s="26"/>
      <c r="L25" s="26"/>
      <c r="M25" s="26"/>
      <c r="N25" s="61">
        <f t="shared" si="0"/>
        <v>167</v>
      </c>
      <c r="O25" s="74"/>
      <c r="P25" s="77"/>
      <c r="Q25" s="80"/>
      <c r="R25" s="65"/>
      <c r="S25" s="8"/>
    </row>
    <row r="26" spans="1:19" s="4" customFormat="1" ht="30" customHeight="1" x14ac:dyDescent="0.25">
      <c r="A26" s="68"/>
      <c r="B26" s="71"/>
      <c r="C26" s="19" t="s">
        <v>21</v>
      </c>
      <c r="D26" s="25"/>
      <c r="E26" s="28">
        <v>1</v>
      </c>
      <c r="F26" s="30"/>
      <c r="G26" s="26"/>
      <c r="H26" s="26">
        <v>3</v>
      </c>
      <c r="I26" s="26"/>
      <c r="J26" s="26"/>
      <c r="K26" s="26"/>
      <c r="L26" s="26"/>
      <c r="M26" s="26"/>
      <c r="N26" s="61">
        <f t="shared" si="0"/>
        <v>4</v>
      </c>
      <c r="O26" s="74"/>
      <c r="P26" s="77"/>
      <c r="Q26" s="80"/>
      <c r="R26" s="65"/>
      <c r="S26" s="8"/>
    </row>
    <row r="27" spans="1:19" s="4" customFormat="1" ht="30" customHeight="1" x14ac:dyDescent="0.25">
      <c r="A27" s="69"/>
      <c r="B27" s="72"/>
      <c r="C27" s="50" t="s">
        <v>22</v>
      </c>
      <c r="D27" s="51"/>
      <c r="E27" s="52">
        <v>5</v>
      </c>
      <c r="F27" s="53"/>
      <c r="G27" s="21"/>
      <c r="H27" s="21">
        <v>1</v>
      </c>
      <c r="I27" s="21"/>
      <c r="J27" s="21"/>
      <c r="K27" s="21"/>
      <c r="L27" s="21"/>
      <c r="M27" s="21"/>
      <c r="N27" s="62">
        <f t="shared" si="0"/>
        <v>6</v>
      </c>
      <c r="O27" s="75"/>
      <c r="P27" s="78"/>
      <c r="Q27" s="81"/>
      <c r="R27" s="66"/>
      <c r="S27" s="8"/>
    </row>
    <row r="28" spans="1:19" s="4" customFormat="1" ht="30" customHeight="1" x14ac:dyDescent="0.25">
      <c r="A28" s="67">
        <v>8</v>
      </c>
      <c r="B28" s="70" t="s">
        <v>29</v>
      </c>
      <c r="C28" s="45" t="s">
        <v>19</v>
      </c>
      <c r="D28" s="46"/>
      <c r="E28" s="47">
        <v>9</v>
      </c>
      <c r="F28" s="48"/>
      <c r="G28" s="49"/>
      <c r="H28" s="49">
        <v>5</v>
      </c>
      <c r="I28" s="49"/>
      <c r="J28" s="49"/>
      <c r="K28" s="49"/>
      <c r="L28" s="49"/>
      <c r="M28" s="49"/>
      <c r="N28" s="60">
        <f t="shared" si="0"/>
        <v>14</v>
      </c>
      <c r="O28" s="73" t="str">
        <f>LOOKUP(P28,E28:E31,C28:C31)</f>
        <v>A</v>
      </c>
      <c r="P28" s="76">
        <f>MIN(E28:E31)</f>
        <v>9</v>
      </c>
      <c r="Q28" s="79" t="str">
        <f>LOOKUP(R28,N28:N31,C28:C31)</f>
        <v>B</v>
      </c>
      <c r="R28" s="64">
        <f>MIN(N28:N31)</f>
        <v>12</v>
      </c>
      <c r="S28" s="8"/>
    </row>
    <row r="29" spans="1:19" s="4" customFormat="1" ht="30" customHeight="1" x14ac:dyDescent="0.25">
      <c r="A29" s="68"/>
      <c r="B29" s="71"/>
      <c r="C29" s="20" t="s">
        <v>20</v>
      </c>
      <c r="D29" s="25"/>
      <c r="E29" s="28">
        <v>10</v>
      </c>
      <c r="F29" s="30"/>
      <c r="G29" s="26"/>
      <c r="H29" s="26">
        <v>2</v>
      </c>
      <c r="I29" s="26"/>
      <c r="J29" s="26"/>
      <c r="K29" s="26"/>
      <c r="L29" s="26"/>
      <c r="M29" s="26"/>
      <c r="N29" s="61">
        <f t="shared" si="0"/>
        <v>12</v>
      </c>
      <c r="O29" s="74"/>
      <c r="P29" s="77"/>
      <c r="Q29" s="80"/>
      <c r="R29" s="65"/>
      <c r="S29" s="8"/>
    </row>
    <row r="30" spans="1:19" s="4" customFormat="1" ht="30" customHeight="1" x14ac:dyDescent="0.25">
      <c r="A30" s="68"/>
      <c r="B30" s="71"/>
      <c r="C30" s="19" t="s">
        <v>21</v>
      </c>
      <c r="D30" s="25"/>
      <c r="E30" s="28">
        <v>15</v>
      </c>
      <c r="F30" s="30"/>
      <c r="G30" s="26"/>
      <c r="H30" s="26">
        <v>3</v>
      </c>
      <c r="I30" s="26"/>
      <c r="J30" s="26"/>
      <c r="K30" s="26"/>
      <c r="L30" s="26"/>
      <c r="M30" s="26"/>
      <c r="N30" s="61">
        <f t="shared" si="0"/>
        <v>18</v>
      </c>
      <c r="O30" s="74"/>
      <c r="P30" s="77"/>
      <c r="Q30" s="80"/>
      <c r="R30" s="65"/>
      <c r="S30" s="8"/>
    </row>
    <row r="31" spans="1:19" s="4" customFormat="1" ht="30" customHeight="1" x14ac:dyDescent="0.25">
      <c r="A31" s="69"/>
      <c r="B31" s="72"/>
      <c r="C31" s="50" t="s">
        <v>22</v>
      </c>
      <c r="D31" s="51"/>
      <c r="E31" s="52">
        <v>25</v>
      </c>
      <c r="F31" s="53"/>
      <c r="G31" s="21"/>
      <c r="H31" s="21">
        <v>1</v>
      </c>
      <c r="I31" s="21"/>
      <c r="J31" s="21"/>
      <c r="K31" s="21"/>
      <c r="L31" s="21"/>
      <c r="M31" s="21"/>
      <c r="N31" s="62">
        <f t="shared" si="0"/>
        <v>26</v>
      </c>
      <c r="O31" s="75"/>
      <c r="P31" s="78"/>
      <c r="Q31" s="81"/>
      <c r="R31" s="66"/>
      <c r="S31" s="8"/>
    </row>
    <row r="32" spans="1:19" s="4" customFormat="1" ht="30" customHeight="1" x14ac:dyDescent="0.25">
      <c r="A32" s="67">
        <v>9</v>
      </c>
      <c r="B32" s="70" t="s">
        <v>30</v>
      </c>
      <c r="C32" s="45" t="s">
        <v>19</v>
      </c>
      <c r="D32" s="46"/>
      <c r="E32" s="47">
        <v>96</v>
      </c>
      <c r="F32" s="48"/>
      <c r="G32" s="49"/>
      <c r="H32" s="49">
        <v>5</v>
      </c>
      <c r="I32" s="49"/>
      <c r="J32" s="49"/>
      <c r="K32" s="49"/>
      <c r="L32" s="49"/>
      <c r="M32" s="49"/>
      <c r="N32" s="60">
        <f t="shared" si="0"/>
        <v>101</v>
      </c>
      <c r="O32" s="73" t="e">
        <f>LOOKUP(P32,E32:E35,C32:C35)</f>
        <v>#N/A</v>
      </c>
      <c r="P32" s="76">
        <f>MIN(E32:E35)</f>
        <v>50</v>
      </c>
      <c r="Q32" s="79" t="e">
        <f>LOOKUP(R32,N32:N35,C32:C35)</f>
        <v>#N/A</v>
      </c>
      <c r="R32" s="64">
        <f>MIN(N32:N35)</f>
        <v>51</v>
      </c>
      <c r="S32" s="8"/>
    </row>
    <row r="33" spans="1:19" s="4" customFormat="1" ht="30" customHeight="1" x14ac:dyDescent="0.25">
      <c r="A33" s="68"/>
      <c r="B33" s="71"/>
      <c r="C33" s="20" t="s">
        <v>20</v>
      </c>
      <c r="D33" s="25"/>
      <c r="E33" s="28">
        <v>100</v>
      </c>
      <c r="F33" s="30"/>
      <c r="G33" s="26"/>
      <c r="H33" s="26">
        <v>2</v>
      </c>
      <c r="I33" s="26"/>
      <c r="J33" s="26"/>
      <c r="K33" s="26"/>
      <c r="L33" s="26"/>
      <c r="M33" s="26"/>
      <c r="N33" s="61">
        <f t="shared" si="0"/>
        <v>102</v>
      </c>
      <c r="O33" s="74"/>
      <c r="P33" s="77"/>
      <c r="Q33" s="80"/>
      <c r="R33" s="65"/>
      <c r="S33" s="8"/>
    </row>
    <row r="34" spans="1:19" s="4" customFormat="1" ht="30" customHeight="1" x14ac:dyDescent="0.25">
      <c r="A34" s="68"/>
      <c r="B34" s="71"/>
      <c r="C34" s="19" t="s">
        <v>21</v>
      </c>
      <c r="D34" s="25"/>
      <c r="E34" s="28">
        <v>110</v>
      </c>
      <c r="F34" s="30"/>
      <c r="G34" s="26"/>
      <c r="H34" s="26">
        <v>3</v>
      </c>
      <c r="I34" s="26"/>
      <c r="J34" s="26"/>
      <c r="K34" s="26"/>
      <c r="L34" s="26"/>
      <c r="M34" s="26"/>
      <c r="N34" s="61">
        <f t="shared" si="0"/>
        <v>113</v>
      </c>
      <c r="O34" s="74"/>
      <c r="P34" s="77"/>
      <c r="Q34" s="80"/>
      <c r="R34" s="65"/>
      <c r="S34" s="8"/>
    </row>
    <row r="35" spans="1:19" s="4" customFormat="1" ht="30" customHeight="1" x14ac:dyDescent="0.25">
      <c r="A35" s="69"/>
      <c r="B35" s="72"/>
      <c r="C35" s="50" t="s">
        <v>22</v>
      </c>
      <c r="D35" s="51"/>
      <c r="E35" s="52">
        <v>50</v>
      </c>
      <c r="F35" s="53"/>
      <c r="G35" s="21"/>
      <c r="H35" s="21">
        <v>1</v>
      </c>
      <c r="I35" s="21"/>
      <c r="J35" s="21"/>
      <c r="K35" s="21"/>
      <c r="L35" s="21"/>
      <c r="M35" s="21"/>
      <c r="N35" s="62">
        <f t="shared" si="0"/>
        <v>51</v>
      </c>
      <c r="O35" s="75"/>
      <c r="P35" s="78"/>
      <c r="Q35" s="81"/>
      <c r="R35" s="66"/>
      <c r="S35" s="8"/>
    </row>
    <row r="36" spans="1:19" s="4" customFormat="1" ht="30" customHeight="1" x14ac:dyDescent="0.25">
      <c r="A36" s="67">
        <v>10</v>
      </c>
      <c r="B36" s="70" t="s">
        <v>31</v>
      </c>
      <c r="C36" s="45" t="s">
        <v>19</v>
      </c>
      <c r="D36" s="46"/>
      <c r="E36" s="47">
        <v>55</v>
      </c>
      <c r="F36" s="48"/>
      <c r="G36" s="49"/>
      <c r="H36" s="49">
        <v>5</v>
      </c>
      <c r="I36" s="49"/>
      <c r="J36" s="49"/>
      <c r="K36" s="49"/>
      <c r="L36" s="49"/>
      <c r="M36" s="49"/>
      <c r="N36" s="60">
        <f t="shared" ref="N36:N67" si="1">E36+H36</f>
        <v>60</v>
      </c>
      <c r="O36" s="73" t="e">
        <f>LOOKUP(P36,E36:E39,C36:C39)</f>
        <v>#N/A</v>
      </c>
      <c r="P36" s="76">
        <f>MIN(E36:E39)</f>
        <v>2</v>
      </c>
      <c r="Q36" s="79" t="e">
        <f>LOOKUP(R36,N36:N39,C36:C39)</f>
        <v>#N/A</v>
      </c>
      <c r="R36" s="64">
        <f>MIN(N36:N39)</f>
        <v>3</v>
      </c>
      <c r="S36" s="8"/>
    </row>
    <row r="37" spans="1:19" s="4" customFormat="1" ht="30" customHeight="1" x14ac:dyDescent="0.25">
      <c r="A37" s="68"/>
      <c r="B37" s="71"/>
      <c r="C37" s="20" t="s">
        <v>20</v>
      </c>
      <c r="D37" s="25"/>
      <c r="E37" s="28">
        <v>66</v>
      </c>
      <c r="F37" s="30"/>
      <c r="G37" s="26"/>
      <c r="H37" s="26">
        <v>2</v>
      </c>
      <c r="I37" s="26"/>
      <c r="J37" s="26"/>
      <c r="K37" s="26"/>
      <c r="L37" s="26"/>
      <c r="M37" s="26"/>
      <c r="N37" s="61">
        <f t="shared" si="1"/>
        <v>68</v>
      </c>
      <c r="O37" s="74"/>
      <c r="P37" s="77"/>
      <c r="Q37" s="80"/>
      <c r="R37" s="65"/>
      <c r="S37" s="8"/>
    </row>
    <row r="38" spans="1:19" s="4" customFormat="1" ht="30" customHeight="1" x14ac:dyDescent="0.25">
      <c r="A38" s="68"/>
      <c r="B38" s="71"/>
      <c r="C38" s="19" t="s">
        <v>21</v>
      </c>
      <c r="D38" s="25"/>
      <c r="E38" s="28">
        <v>54</v>
      </c>
      <c r="F38" s="30"/>
      <c r="G38" s="26"/>
      <c r="H38" s="26">
        <v>3</v>
      </c>
      <c r="I38" s="26"/>
      <c r="J38" s="26"/>
      <c r="K38" s="26"/>
      <c r="L38" s="26"/>
      <c r="M38" s="26"/>
      <c r="N38" s="61">
        <f t="shared" si="1"/>
        <v>57</v>
      </c>
      <c r="O38" s="74"/>
      <c r="P38" s="77"/>
      <c r="Q38" s="80"/>
      <c r="R38" s="65"/>
      <c r="S38" s="8"/>
    </row>
    <row r="39" spans="1:19" s="4" customFormat="1" ht="30" customHeight="1" x14ac:dyDescent="0.25">
      <c r="A39" s="69"/>
      <c r="B39" s="72"/>
      <c r="C39" s="50" t="s">
        <v>22</v>
      </c>
      <c r="D39" s="51"/>
      <c r="E39" s="52">
        <v>2</v>
      </c>
      <c r="F39" s="53"/>
      <c r="G39" s="21"/>
      <c r="H39" s="21">
        <v>1</v>
      </c>
      <c r="I39" s="21"/>
      <c r="J39" s="21"/>
      <c r="K39" s="21"/>
      <c r="L39" s="21"/>
      <c r="M39" s="21"/>
      <c r="N39" s="62">
        <f t="shared" si="1"/>
        <v>3</v>
      </c>
      <c r="O39" s="75"/>
      <c r="P39" s="78"/>
      <c r="Q39" s="81"/>
      <c r="R39" s="66"/>
      <c r="S39" s="8"/>
    </row>
    <row r="40" spans="1:19" s="4" customFormat="1" ht="30" customHeight="1" x14ac:dyDescent="0.25">
      <c r="A40" s="67">
        <v>11</v>
      </c>
      <c r="B40" s="70" t="s">
        <v>32</v>
      </c>
      <c r="C40" s="45" t="s">
        <v>19</v>
      </c>
      <c r="D40" s="46"/>
      <c r="E40" s="47">
        <v>156</v>
      </c>
      <c r="F40" s="48"/>
      <c r="G40" s="49"/>
      <c r="H40" s="49">
        <v>5</v>
      </c>
      <c r="I40" s="49"/>
      <c r="J40" s="49"/>
      <c r="K40" s="49"/>
      <c r="L40" s="49"/>
      <c r="M40" s="49"/>
      <c r="N40" s="60">
        <f t="shared" si="1"/>
        <v>161</v>
      </c>
      <c r="O40" s="73" t="e">
        <f>LOOKUP(P40,E40:E43,C40:C43)</f>
        <v>#N/A</v>
      </c>
      <c r="P40" s="76">
        <f>MIN(E40:E43)</f>
        <v>1</v>
      </c>
      <c r="Q40" s="79" t="e">
        <f>LOOKUP(R40,N40:N43,C40:C43)</f>
        <v>#N/A</v>
      </c>
      <c r="R40" s="64">
        <f>MIN(N40:N43)</f>
        <v>3</v>
      </c>
      <c r="S40" s="8"/>
    </row>
    <row r="41" spans="1:19" s="4" customFormat="1" ht="30" customHeight="1" x14ac:dyDescent="0.25">
      <c r="A41" s="68"/>
      <c r="B41" s="71"/>
      <c r="C41" s="20" t="s">
        <v>20</v>
      </c>
      <c r="D41" s="25"/>
      <c r="E41" s="28">
        <v>85</v>
      </c>
      <c r="F41" s="30"/>
      <c r="G41" s="26"/>
      <c r="H41" s="26">
        <v>2</v>
      </c>
      <c r="I41" s="26"/>
      <c r="J41" s="26"/>
      <c r="K41" s="26"/>
      <c r="L41" s="26"/>
      <c r="M41" s="26"/>
      <c r="N41" s="61">
        <f t="shared" si="1"/>
        <v>87</v>
      </c>
      <c r="O41" s="74"/>
      <c r="P41" s="77"/>
      <c r="Q41" s="80"/>
      <c r="R41" s="65"/>
      <c r="S41" s="8"/>
    </row>
    <row r="42" spans="1:19" s="4" customFormat="1" ht="30" customHeight="1" x14ac:dyDescent="0.25">
      <c r="A42" s="68"/>
      <c r="B42" s="71"/>
      <c r="C42" s="19" t="s">
        <v>21</v>
      </c>
      <c r="D42" s="25"/>
      <c r="E42" s="28">
        <v>1</v>
      </c>
      <c r="F42" s="30"/>
      <c r="G42" s="26"/>
      <c r="H42" s="26">
        <v>3</v>
      </c>
      <c r="I42" s="26"/>
      <c r="J42" s="26"/>
      <c r="K42" s="26"/>
      <c r="L42" s="26"/>
      <c r="M42" s="26"/>
      <c r="N42" s="61">
        <f t="shared" si="1"/>
        <v>4</v>
      </c>
      <c r="O42" s="74"/>
      <c r="P42" s="77"/>
      <c r="Q42" s="80"/>
      <c r="R42" s="65"/>
      <c r="S42" s="8"/>
    </row>
    <row r="43" spans="1:19" s="4" customFormat="1" ht="30" customHeight="1" x14ac:dyDescent="0.25">
      <c r="A43" s="69"/>
      <c r="B43" s="72"/>
      <c r="C43" s="50" t="s">
        <v>22</v>
      </c>
      <c r="D43" s="51"/>
      <c r="E43" s="52">
        <v>2</v>
      </c>
      <c r="F43" s="53"/>
      <c r="G43" s="21"/>
      <c r="H43" s="21">
        <v>1</v>
      </c>
      <c r="I43" s="21"/>
      <c r="J43" s="21"/>
      <c r="K43" s="21"/>
      <c r="L43" s="21"/>
      <c r="M43" s="21"/>
      <c r="N43" s="62">
        <f t="shared" si="1"/>
        <v>3</v>
      </c>
      <c r="O43" s="75"/>
      <c r="P43" s="78"/>
      <c r="Q43" s="81"/>
      <c r="R43" s="66"/>
      <c r="S43" s="8"/>
    </row>
    <row r="44" spans="1:19" s="4" customFormat="1" ht="30" customHeight="1" x14ac:dyDescent="0.25">
      <c r="A44" s="67">
        <v>12</v>
      </c>
      <c r="B44" s="70" t="s">
        <v>33</v>
      </c>
      <c r="C44" s="45" t="s">
        <v>19</v>
      </c>
      <c r="D44" s="46"/>
      <c r="E44" s="47">
        <v>155</v>
      </c>
      <c r="F44" s="48"/>
      <c r="G44" s="49"/>
      <c r="H44" s="49">
        <v>5</v>
      </c>
      <c r="I44" s="49"/>
      <c r="J44" s="49"/>
      <c r="K44" s="49"/>
      <c r="L44" s="49"/>
      <c r="M44" s="49"/>
      <c r="N44" s="60">
        <f t="shared" si="1"/>
        <v>160</v>
      </c>
      <c r="O44" s="73" t="str">
        <f>LOOKUP(P44,E44:E47,C44:C47)</f>
        <v>B</v>
      </c>
      <c r="P44" s="76">
        <f>MIN(E44:E47)</f>
        <v>48</v>
      </c>
      <c r="Q44" s="79" t="str">
        <f>LOOKUP(R44,N44:N47,C44:C47)</f>
        <v>B</v>
      </c>
      <c r="R44" s="64">
        <f>MIN(N44:N47)</f>
        <v>50</v>
      </c>
      <c r="S44" s="8"/>
    </row>
    <row r="45" spans="1:19" s="4" customFormat="1" ht="30" customHeight="1" x14ac:dyDescent="0.25">
      <c r="A45" s="68"/>
      <c r="B45" s="71"/>
      <c r="C45" s="20" t="s">
        <v>20</v>
      </c>
      <c r="D45" s="25"/>
      <c r="E45" s="28">
        <v>48</v>
      </c>
      <c r="F45" s="30"/>
      <c r="G45" s="26"/>
      <c r="H45" s="26">
        <v>2</v>
      </c>
      <c r="I45" s="26"/>
      <c r="J45" s="26"/>
      <c r="K45" s="26"/>
      <c r="L45" s="26"/>
      <c r="M45" s="26"/>
      <c r="N45" s="61">
        <f t="shared" si="1"/>
        <v>50</v>
      </c>
      <c r="O45" s="74"/>
      <c r="P45" s="77"/>
      <c r="Q45" s="80"/>
      <c r="R45" s="65"/>
      <c r="S45" s="8"/>
    </row>
    <row r="46" spans="1:19" s="4" customFormat="1" ht="30" customHeight="1" x14ac:dyDescent="0.25">
      <c r="A46" s="68"/>
      <c r="B46" s="71"/>
      <c r="C46" s="19" t="s">
        <v>21</v>
      </c>
      <c r="D46" s="25"/>
      <c r="E46" s="28">
        <v>462</v>
      </c>
      <c r="F46" s="30"/>
      <c r="G46" s="26"/>
      <c r="H46" s="26">
        <v>3</v>
      </c>
      <c r="I46" s="26"/>
      <c r="J46" s="26"/>
      <c r="K46" s="26"/>
      <c r="L46" s="26"/>
      <c r="M46" s="26"/>
      <c r="N46" s="61">
        <f t="shared" si="1"/>
        <v>465</v>
      </c>
      <c r="O46" s="74"/>
      <c r="P46" s="77"/>
      <c r="Q46" s="80"/>
      <c r="R46" s="65"/>
      <c r="S46" s="8"/>
    </row>
    <row r="47" spans="1:19" s="4" customFormat="1" ht="30" customHeight="1" x14ac:dyDescent="0.25">
      <c r="A47" s="69"/>
      <c r="B47" s="72"/>
      <c r="C47" s="50" t="s">
        <v>22</v>
      </c>
      <c r="D47" s="51"/>
      <c r="E47" s="52">
        <v>185</v>
      </c>
      <c r="F47" s="53"/>
      <c r="G47" s="21"/>
      <c r="H47" s="21">
        <v>1</v>
      </c>
      <c r="I47" s="21"/>
      <c r="J47" s="21"/>
      <c r="K47" s="21"/>
      <c r="L47" s="21"/>
      <c r="M47" s="21"/>
      <c r="N47" s="62">
        <f t="shared" si="1"/>
        <v>186</v>
      </c>
      <c r="O47" s="75"/>
      <c r="P47" s="78"/>
      <c r="Q47" s="81"/>
      <c r="R47" s="66"/>
      <c r="S47" s="8"/>
    </row>
    <row r="48" spans="1:19" s="4" customFormat="1" ht="30" customHeight="1" x14ac:dyDescent="0.25">
      <c r="A48" s="67">
        <v>13</v>
      </c>
      <c r="B48" s="70" t="s">
        <v>34</v>
      </c>
      <c r="C48" s="45" t="s">
        <v>19</v>
      </c>
      <c r="D48" s="46"/>
      <c r="E48" s="47">
        <v>185</v>
      </c>
      <c r="F48" s="48"/>
      <c r="G48" s="49"/>
      <c r="H48" s="49">
        <v>5</v>
      </c>
      <c r="I48" s="49"/>
      <c r="J48" s="49"/>
      <c r="K48" s="49"/>
      <c r="L48" s="49"/>
      <c r="M48" s="49"/>
      <c r="N48" s="60">
        <f t="shared" si="1"/>
        <v>190</v>
      </c>
      <c r="O48" s="73" t="e">
        <f>LOOKUP(P48,E48:E51,C48:C51)</f>
        <v>#N/A</v>
      </c>
      <c r="P48" s="76">
        <f>MIN(E48:E51)</f>
        <v>14</v>
      </c>
      <c r="Q48" s="79" t="e">
        <f>LOOKUP(R48,N48:N51,C48:C51)</f>
        <v>#N/A</v>
      </c>
      <c r="R48" s="64">
        <f>MIN(N48:N51)</f>
        <v>15</v>
      </c>
      <c r="S48" s="8"/>
    </row>
    <row r="49" spans="1:19" s="4" customFormat="1" ht="30" customHeight="1" x14ac:dyDescent="0.25">
      <c r="A49" s="68"/>
      <c r="B49" s="71"/>
      <c r="C49" s="20" t="s">
        <v>20</v>
      </c>
      <c r="D49" s="25"/>
      <c r="E49" s="28">
        <v>156</v>
      </c>
      <c r="F49" s="30"/>
      <c r="G49" s="26"/>
      <c r="H49" s="26">
        <v>2</v>
      </c>
      <c r="I49" s="26"/>
      <c r="J49" s="26"/>
      <c r="K49" s="26"/>
      <c r="L49" s="26"/>
      <c r="M49" s="26"/>
      <c r="N49" s="61">
        <f t="shared" si="1"/>
        <v>158</v>
      </c>
      <c r="O49" s="74"/>
      <c r="P49" s="77"/>
      <c r="Q49" s="80"/>
      <c r="R49" s="65"/>
      <c r="S49" s="8"/>
    </row>
    <row r="50" spans="1:19" s="4" customFormat="1" ht="30" customHeight="1" x14ac:dyDescent="0.25">
      <c r="A50" s="68"/>
      <c r="B50" s="71"/>
      <c r="C50" s="19" t="s">
        <v>21</v>
      </c>
      <c r="D50" s="25"/>
      <c r="E50" s="28">
        <v>156</v>
      </c>
      <c r="F50" s="30"/>
      <c r="G50" s="26"/>
      <c r="H50" s="26">
        <v>3</v>
      </c>
      <c r="I50" s="26"/>
      <c r="J50" s="26"/>
      <c r="K50" s="26"/>
      <c r="L50" s="26"/>
      <c r="M50" s="26"/>
      <c r="N50" s="61">
        <f t="shared" si="1"/>
        <v>159</v>
      </c>
      <c r="O50" s="74"/>
      <c r="P50" s="77"/>
      <c r="Q50" s="80"/>
      <c r="R50" s="65"/>
      <c r="S50" s="8"/>
    </row>
    <row r="51" spans="1:19" s="4" customFormat="1" ht="30" customHeight="1" x14ac:dyDescent="0.25">
      <c r="A51" s="69"/>
      <c r="B51" s="72"/>
      <c r="C51" s="50" t="s">
        <v>22</v>
      </c>
      <c r="D51" s="51"/>
      <c r="E51" s="52">
        <v>14</v>
      </c>
      <c r="F51" s="53"/>
      <c r="G51" s="21"/>
      <c r="H51" s="21">
        <v>1</v>
      </c>
      <c r="I51" s="21"/>
      <c r="J51" s="21"/>
      <c r="K51" s="21"/>
      <c r="L51" s="21"/>
      <c r="M51" s="21"/>
      <c r="N51" s="62">
        <f t="shared" si="1"/>
        <v>15</v>
      </c>
      <c r="O51" s="75"/>
      <c r="P51" s="78"/>
      <c r="Q51" s="81"/>
      <c r="R51" s="66"/>
      <c r="S51" s="8"/>
    </row>
    <row r="52" spans="1:19" s="4" customFormat="1" ht="30" customHeight="1" x14ac:dyDescent="0.25">
      <c r="A52" s="67">
        <v>14</v>
      </c>
      <c r="B52" s="70" t="s">
        <v>35</v>
      </c>
      <c r="C52" s="45" t="s">
        <v>19</v>
      </c>
      <c r="D52" s="46"/>
      <c r="E52" s="47">
        <v>4</v>
      </c>
      <c r="F52" s="48"/>
      <c r="G52" s="49"/>
      <c r="H52" s="49">
        <v>5</v>
      </c>
      <c r="I52" s="49"/>
      <c r="J52" s="49"/>
      <c r="K52" s="49"/>
      <c r="L52" s="49"/>
      <c r="M52" s="49"/>
      <c r="N52" s="60">
        <f t="shared" si="1"/>
        <v>9</v>
      </c>
      <c r="O52" s="73" t="str">
        <f>LOOKUP(P52,E52:E55,C52:C55)</f>
        <v>A</v>
      </c>
      <c r="P52" s="76">
        <f>MIN(E52:E55)</f>
        <v>4</v>
      </c>
      <c r="Q52" s="79" t="str">
        <f>LOOKUP(R52,N52:N55,C52:C55)</f>
        <v>B</v>
      </c>
      <c r="R52" s="64">
        <f>MIN(N52:N55)</f>
        <v>8</v>
      </c>
      <c r="S52" s="8"/>
    </row>
    <row r="53" spans="1:19" s="4" customFormat="1" ht="30" customHeight="1" x14ac:dyDescent="0.25">
      <c r="A53" s="68"/>
      <c r="B53" s="71"/>
      <c r="C53" s="20" t="s">
        <v>20</v>
      </c>
      <c r="D53" s="25"/>
      <c r="E53" s="28">
        <v>6</v>
      </c>
      <c r="F53" s="30"/>
      <c r="G53" s="26"/>
      <c r="H53" s="26">
        <v>2</v>
      </c>
      <c r="I53" s="26"/>
      <c r="J53" s="26"/>
      <c r="K53" s="26"/>
      <c r="L53" s="26"/>
      <c r="M53" s="26"/>
      <c r="N53" s="61">
        <f t="shared" si="1"/>
        <v>8</v>
      </c>
      <c r="O53" s="74"/>
      <c r="P53" s="77"/>
      <c r="Q53" s="80"/>
      <c r="R53" s="65"/>
      <c r="S53" s="8"/>
    </row>
    <row r="54" spans="1:19" s="4" customFormat="1" ht="30" customHeight="1" x14ac:dyDescent="0.25">
      <c r="A54" s="68"/>
      <c r="B54" s="71"/>
      <c r="C54" s="19" t="s">
        <v>21</v>
      </c>
      <c r="D54" s="25"/>
      <c r="E54" s="28">
        <v>9</v>
      </c>
      <c r="F54" s="30"/>
      <c r="G54" s="26"/>
      <c r="H54" s="26">
        <v>3</v>
      </c>
      <c r="I54" s="26"/>
      <c r="J54" s="26"/>
      <c r="K54" s="26"/>
      <c r="L54" s="26"/>
      <c r="M54" s="26"/>
      <c r="N54" s="61">
        <f t="shared" si="1"/>
        <v>12</v>
      </c>
      <c r="O54" s="74"/>
      <c r="P54" s="77"/>
      <c r="Q54" s="80"/>
      <c r="R54" s="65"/>
      <c r="S54" s="8"/>
    </row>
    <row r="55" spans="1:19" s="4" customFormat="1" ht="30" customHeight="1" x14ac:dyDescent="0.25">
      <c r="A55" s="69"/>
      <c r="B55" s="72"/>
      <c r="C55" s="50" t="s">
        <v>22</v>
      </c>
      <c r="D55" s="51"/>
      <c r="E55" s="52">
        <v>8</v>
      </c>
      <c r="F55" s="53"/>
      <c r="G55" s="21"/>
      <c r="H55" s="21">
        <v>1</v>
      </c>
      <c r="I55" s="21"/>
      <c r="J55" s="21"/>
      <c r="K55" s="21"/>
      <c r="L55" s="21"/>
      <c r="M55" s="21"/>
      <c r="N55" s="62">
        <f t="shared" si="1"/>
        <v>9</v>
      </c>
      <c r="O55" s="75"/>
      <c r="P55" s="78"/>
      <c r="Q55" s="81"/>
      <c r="R55" s="66"/>
      <c r="S55" s="8"/>
    </row>
    <row r="56" spans="1:19" s="4" customFormat="1" ht="30" customHeight="1" x14ac:dyDescent="0.25">
      <c r="A56" s="67">
        <v>15</v>
      </c>
      <c r="B56" s="70" t="s">
        <v>36</v>
      </c>
      <c r="C56" s="45" t="s">
        <v>19</v>
      </c>
      <c r="D56" s="46"/>
      <c r="E56" s="47">
        <v>7</v>
      </c>
      <c r="F56" s="48"/>
      <c r="G56" s="49"/>
      <c r="H56" s="49">
        <v>5</v>
      </c>
      <c r="I56" s="49"/>
      <c r="J56" s="49"/>
      <c r="K56" s="49"/>
      <c r="L56" s="49"/>
      <c r="M56" s="49"/>
      <c r="N56" s="60">
        <f t="shared" si="1"/>
        <v>12</v>
      </c>
      <c r="O56" s="73" t="e">
        <f>LOOKUP(P56,E56:E59,C56:C59)</f>
        <v>#N/A</v>
      </c>
      <c r="P56" s="76">
        <f>MIN(E56:E59)</f>
        <v>5</v>
      </c>
      <c r="Q56" s="79" t="e">
        <f>LOOKUP(R56,N56:N59,C56:C59)</f>
        <v>#N/A</v>
      </c>
      <c r="R56" s="64">
        <f>MIN(N56:N59)</f>
        <v>7</v>
      </c>
      <c r="S56" s="8"/>
    </row>
    <row r="57" spans="1:19" s="4" customFormat="1" ht="30" customHeight="1" x14ac:dyDescent="0.25">
      <c r="A57" s="68"/>
      <c r="B57" s="71"/>
      <c r="C57" s="20" t="s">
        <v>20</v>
      </c>
      <c r="D57" s="25"/>
      <c r="E57" s="28">
        <v>8</v>
      </c>
      <c r="F57" s="30"/>
      <c r="G57" s="26"/>
      <c r="H57" s="26">
        <v>2</v>
      </c>
      <c r="I57" s="26"/>
      <c r="J57" s="26"/>
      <c r="K57" s="26"/>
      <c r="L57" s="26"/>
      <c r="M57" s="26"/>
      <c r="N57" s="61">
        <f t="shared" si="1"/>
        <v>10</v>
      </c>
      <c r="O57" s="74"/>
      <c r="P57" s="77"/>
      <c r="Q57" s="80"/>
      <c r="R57" s="65"/>
      <c r="S57" s="8"/>
    </row>
    <row r="58" spans="1:19" s="4" customFormat="1" ht="30" customHeight="1" x14ac:dyDescent="0.25">
      <c r="A58" s="68"/>
      <c r="B58" s="71"/>
      <c r="C58" s="19" t="s">
        <v>21</v>
      </c>
      <c r="D58" s="25"/>
      <c r="E58" s="28">
        <v>5</v>
      </c>
      <c r="F58" s="30"/>
      <c r="G58" s="26"/>
      <c r="H58" s="26">
        <v>3</v>
      </c>
      <c r="I58" s="26"/>
      <c r="J58" s="26"/>
      <c r="K58" s="26"/>
      <c r="L58" s="26"/>
      <c r="M58" s="26"/>
      <c r="N58" s="61">
        <f t="shared" si="1"/>
        <v>8</v>
      </c>
      <c r="O58" s="74"/>
      <c r="P58" s="77"/>
      <c r="Q58" s="80"/>
      <c r="R58" s="65"/>
      <c r="S58" s="8"/>
    </row>
    <row r="59" spans="1:19" s="4" customFormat="1" ht="30" customHeight="1" x14ac:dyDescent="0.25">
      <c r="A59" s="69"/>
      <c r="B59" s="72"/>
      <c r="C59" s="50" t="s">
        <v>22</v>
      </c>
      <c r="D59" s="51"/>
      <c r="E59" s="52">
        <v>6</v>
      </c>
      <c r="F59" s="53"/>
      <c r="G59" s="21"/>
      <c r="H59" s="21">
        <v>1</v>
      </c>
      <c r="I59" s="21"/>
      <c r="J59" s="21"/>
      <c r="K59" s="21"/>
      <c r="L59" s="21"/>
      <c r="M59" s="21"/>
      <c r="N59" s="62">
        <f t="shared" si="1"/>
        <v>7</v>
      </c>
      <c r="O59" s="75"/>
      <c r="P59" s="78"/>
      <c r="Q59" s="81"/>
      <c r="R59" s="66"/>
      <c r="S59" s="8"/>
    </row>
    <row r="60" spans="1:19" s="4" customFormat="1" ht="30" customHeight="1" x14ac:dyDescent="0.25">
      <c r="A60" s="67">
        <v>16</v>
      </c>
      <c r="B60" s="70" t="s">
        <v>37</v>
      </c>
      <c r="C60" s="45" t="s">
        <v>19</v>
      </c>
      <c r="D60" s="46"/>
      <c r="E60" s="47">
        <v>41</v>
      </c>
      <c r="F60" s="48"/>
      <c r="G60" s="49"/>
      <c r="H60" s="49">
        <v>5</v>
      </c>
      <c r="I60" s="49"/>
      <c r="J60" s="49"/>
      <c r="K60" s="49"/>
      <c r="L60" s="49"/>
      <c r="M60" s="49"/>
      <c r="N60" s="60">
        <f t="shared" si="1"/>
        <v>46</v>
      </c>
      <c r="O60" s="73" t="e">
        <f>LOOKUP(P60,E60:E63,C60:C63)</f>
        <v>#N/A</v>
      </c>
      <c r="P60" s="76">
        <f>MIN(E60:E63)</f>
        <v>4</v>
      </c>
      <c r="Q60" s="79" t="e">
        <f>LOOKUP(R60,N60:N63,C60:C63)</f>
        <v>#N/A</v>
      </c>
      <c r="R60" s="64">
        <f>MIN(N60:N63)</f>
        <v>6</v>
      </c>
      <c r="S60" s="8"/>
    </row>
    <row r="61" spans="1:19" s="4" customFormat="1" ht="30" customHeight="1" x14ac:dyDescent="0.25">
      <c r="A61" s="68"/>
      <c r="B61" s="71"/>
      <c r="C61" s="20" t="s">
        <v>20</v>
      </c>
      <c r="D61" s="25"/>
      <c r="E61" s="28">
        <v>5546</v>
      </c>
      <c r="F61" s="30"/>
      <c r="G61" s="26"/>
      <c r="H61" s="26">
        <v>2</v>
      </c>
      <c r="I61" s="26"/>
      <c r="J61" s="26"/>
      <c r="K61" s="26"/>
      <c r="L61" s="26"/>
      <c r="M61" s="26"/>
      <c r="N61" s="61">
        <f t="shared" si="1"/>
        <v>5548</v>
      </c>
      <c r="O61" s="74"/>
      <c r="P61" s="77"/>
      <c r="Q61" s="80"/>
      <c r="R61" s="65"/>
      <c r="S61" s="8"/>
    </row>
    <row r="62" spans="1:19" s="4" customFormat="1" ht="30" customHeight="1" x14ac:dyDescent="0.25">
      <c r="A62" s="68"/>
      <c r="B62" s="71"/>
      <c r="C62" s="19" t="s">
        <v>21</v>
      </c>
      <c r="D62" s="25"/>
      <c r="E62" s="28">
        <v>4</v>
      </c>
      <c r="F62" s="30"/>
      <c r="G62" s="26"/>
      <c r="H62" s="26">
        <v>3</v>
      </c>
      <c r="I62" s="26"/>
      <c r="J62" s="26"/>
      <c r="K62" s="26"/>
      <c r="L62" s="26"/>
      <c r="M62" s="26"/>
      <c r="N62" s="61">
        <f t="shared" si="1"/>
        <v>7</v>
      </c>
      <c r="O62" s="74"/>
      <c r="P62" s="77"/>
      <c r="Q62" s="80"/>
      <c r="R62" s="65"/>
      <c r="S62" s="8"/>
    </row>
    <row r="63" spans="1:19" s="4" customFormat="1" ht="30" customHeight="1" x14ac:dyDescent="0.25">
      <c r="A63" s="69"/>
      <c r="B63" s="72"/>
      <c r="C63" s="50" t="s">
        <v>22</v>
      </c>
      <c r="D63" s="51"/>
      <c r="E63" s="52">
        <v>5</v>
      </c>
      <c r="F63" s="53"/>
      <c r="G63" s="21"/>
      <c r="H63" s="21">
        <v>1</v>
      </c>
      <c r="I63" s="21"/>
      <c r="J63" s="21"/>
      <c r="K63" s="21"/>
      <c r="L63" s="21"/>
      <c r="M63" s="21"/>
      <c r="N63" s="62">
        <f t="shared" si="1"/>
        <v>6</v>
      </c>
      <c r="O63" s="75"/>
      <c r="P63" s="78"/>
      <c r="Q63" s="81"/>
      <c r="R63" s="66"/>
      <c r="S63" s="8"/>
    </row>
    <row r="64" spans="1:19" s="4" customFormat="1" ht="30" customHeight="1" x14ac:dyDescent="0.25">
      <c r="A64" s="67">
        <v>17</v>
      </c>
      <c r="B64" s="70" t="s">
        <v>38</v>
      </c>
      <c r="C64" s="45" t="s">
        <v>19</v>
      </c>
      <c r="D64" s="46"/>
      <c r="E64" s="47">
        <v>1</v>
      </c>
      <c r="F64" s="48"/>
      <c r="G64" s="49"/>
      <c r="H64" s="49">
        <v>5</v>
      </c>
      <c r="I64" s="49"/>
      <c r="J64" s="49"/>
      <c r="K64" s="49"/>
      <c r="L64" s="49"/>
      <c r="M64" s="49"/>
      <c r="N64" s="60">
        <f t="shared" si="1"/>
        <v>6</v>
      </c>
      <c r="O64" s="73" t="str">
        <f>LOOKUP(P64,E64:E67,C64:C67)</f>
        <v>A</v>
      </c>
      <c r="P64" s="76">
        <f>MIN(E64:E67)</f>
        <v>1</v>
      </c>
      <c r="Q64" s="79" t="str">
        <f>LOOKUP(R64,N64:N67,C64:C67)</f>
        <v>A</v>
      </c>
      <c r="R64" s="64">
        <f>MIN(N64:N67)</f>
        <v>6</v>
      </c>
      <c r="S64" s="8"/>
    </row>
    <row r="65" spans="1:19" s="4" customFormat="1" ht="30" customHeight="1" x14ac:dyDescent="0.25">
      <c r="A65" s="68"/>
      <c r="B65" s="71"/>
      <c r="C65" s="20" t="s">
        <v>20</v>
      </c>
      <c r="D65" s="25"/>
      <c r="E65" s="28">
        <v>11</v>
      </c>
      <c r="F65" s="30"/>
      <c r="G65" s="26"/>
      <c r="H65" s="26">
        <v>2</v>
      </c>
      <c r="I65" s="26"/>
      <c r="J65" s="26"/>
      <c r="K65" s="26"/>
      <c r="L65" s="26"/>
      <c r="M65" s="26"/>
      <c r="N65" s="61">
        <f t="shared" si="1"/>
        <v>13</v>
      </c>
      <c r="O65" s="74"/>
      <c r="P65" s="77"/>
      <c r="Q65" s="80"/>
      <c r="R65" s="65"/>
      <c r="S65" s="8"/>
    </row>
    <row r="66" spans="1:19" s="4" customFormat="1" ht="30" customHeight="1" x14ac:dyDescent="0.25">
      <c r="A66" s="68"/>
      <c r="B66" s="71"/>
      <c r="C66" s="19" t="s">
        <v>21</v>
      </c>
      <c r="D66" s="25"/>
      <c r="E66" s="28">
        <v>4</v>
      </c>
      <c r="F66" s="30"/>
      <c r="G66" s="26"/>
      <c r="H66" s="26">
        <v>3</v>
      </c>
      <c r="I66" s="26"/>
      <c r="J66" s="26"/>
      <c r="K66" s="26"/>
      <c r="L66" s="26"/>
      <c r="M66" s="26"/>
      <c r="N66" s="61">
        <f t="shared" si="1"/>
        <v>7</v>
      </c>
      <c r="O66" s="74"/>
      <c r="P66" s="77"/>
      <c r="Q66" s="80"/>
      <c r="R66" s="65"/>
      <c r="S66" s="8"/>
    </row>
    <row r="67" spans="1:19" s="4" customFormat="1" ht="30" customHeight="1" x14ac:dyDescent="0.25">
      <c r="A67" s="69"/>
      <c r="B67" s="72"/>
      <c r="C67" s="50" t="s">
        <v>22</v>
      </c>
      <c r="D67" s="51"/>
      <c r="E67" s="52">
        <v>5</v>
      </c>
      <c r="F67" s="53"/>
      <c r="G67" s="21"/>
      <c r="H67" s="21">
        <v>1</v>
      </c>
      <c r="I67" s="21"/>
      <c r="J67" s="21"/>
      <c r="K67" s="21"/>
      <c r="L67" s="21"/>
      <c r="M67" s="21"/>
      <c r="N67" s="62">
        <f t="shared" si="1"/>
        <v>6</v>
      </c>
      <c r="O67" s="75"/>
      <c r="P67" s="78"/>
      <c r="Q67" s="81"/>
      <c r="R67" s="66"/>
      <c r="S67" s="8"/>
    </row>
    <row r="68" spans="1:19" s="4" customFormat="1" ht="30" customHeight="1" x14ac:dyDescent="0.25">
      <c r="A68" s="67">
        <v>18</v>
      </c>
      <c r="B68" s="70" t="s">
        <v>39</v>
      </c>
      <c r="C68" s="45" t="s">
        <v>19</v>
      </c>
      <c r="D68" s="46"/>
      <c r="E68" s="47">
        <v>7</v>
      </c>
      <c r="F68" s="48"/>
      <c r="G68" s="49"/>
      <c r="H68" s="49">
        <v>5</v>
      </c>
      <c r="I68" s="49"/>
      <c r="J68" s="49"/>
      <c r="K68" s="49"/>
      <c r="L68" s="49"/>
      <c r="M68" s="49"/>
      <c r="N68" s="60">
        <f t="shared" ref="N68:N91" si="2">E68+H68</f>
        <v>12</v>
      </c>
      <c r="O68" s="73" t="e">
        <f>LOOKUP(P68,E68:E71,C68:C71)</f>
        <v>#N/A</v>
      </c>
      <c r="P68" s="76">
        <f>MIN(E68:E71)</f>
        <v>3</v>
      </c>
      <c r="Q68" s="79" t="e">
        <f>LOOKUP(R68,N68:N71,C68:C71)</f>
        <v>#N/A</v>
      </c>
      <c r="R68" s="64">
        <f>MIN(N68:N71)</f>
        <v>6</v>
      </c>
      <c r="S68" s="8"/>
    </row>
    <row r="69" spans="1:19" s="4" customFormat="1" ht="30" customHeight="1" x14ac:dyDescent="0.25">
      <c r="A69" s="68"/>
      <c r="B69" s="71"/>
      <c r="C69" s="20" t="s">
        <v>20</v>
      </c>
      <c r="D69" s="25"/>
      <c r="E69" s="28">
        <v>5</v>
      </c>
      <c r="F69" s="30"/>
      <c r="G69" s="26"/>
      <c r="H69" s="26">
        <v>2</v>
      </c>
      <c r="I69" s="26"/>
      <c r="J69" s="26"/>
      <c r="K69" s="26"/>
      <c r="L69" s="26"/>
      <c r="M69" s="26"/>
      <c r="N69" s="61">
        <f t="shared" si="2"/>
        <v>7</v>
      </c>
      <c r="O69" s="74"/>
      <c r="P69" s="77"/>
      <c r="Q69" s="80"/>
      <c r="R69" s="65"/>
      <c r="S69" s="8"/>
    </row>
    <row r="70" spans="1:19" s="4" customFormat="1" ht="30" customHeight="1" x14ac:dyDescent="0.25">
      <c r="A70" s="68"/>
      <c r="B70" s="71"/>
      <c r="C70" s="19" t="s">
        <v>21</v>
      </c>
      <c r="D70" s="25"/>
      <c r="E70" s="28">
        <v>3</v>
      </c>
      <c r="F70" s="30"/>
      <c r="G70" s="26"/>
      <c r="H70" s="26">
        <v>3</v>
      </c>
      <c r="I70" s="26"/>
      <c r="J70" s="26"/>
      <c r="K70" s="26"/>
      <c r="L70" s="26"/>
      <c r="M70" s="26"/>
      <c r="N70" s="61">
        <f t="shared" si="2"/>
        <v>6</v>
      </c>
      <c r="O70" s="74"/>
      <c r="P70" s="77"/>
      <c r="Q70" s="80"/>
      <c r="R70" s="65"/>
      <c r="S70" s="8"/>
    </row>
    <row r="71" spans="1:19" s="4" customFormat="1" ht="30" customHeight="1" x14ac:dyDescent="0.25">
      <c r="A71" s="69"/>
      <c r="B71" s="72"/>
      <c r="C71" s="50" t="s">
        <v>22</v>
      </c>
      <c r="D71" s="51"/>
      <c r="E71" s="52">
        <v>554</v>
      </c>
      <c r="F71" s="53"/>
      <c r="G71" s="21"/>
      <c r="H71" s="21">
        <v>1</v>
      </c>
      <c r="I71" s="21"/>
      <c r="J71" s="21"/>
      <c r="K71" s="21"/>
      <c r="L71" s="21"/>
      <c r="M71" s="21"/>
      <c r="N71" s="62">
        <f t="shared" si="2"/>
        <v>555</v>
      </c>
      <c r="O71" s="75"/>
      <c r="P71" s="78"/>
      <c r="Q71" s="81"/>
      <c r="R71" s="66"/>
      <c r="S71" s="8"/>
    </row>
    <row r="72" spans="1:19" s="4" customFormat="1" ht="30" customHeight="1" x14ac:dyDescent="0.25">
      <c r="A72" s="67">
        <v>19</v>
      </c>
      <c r="B72" s="70" t="s">
        <v>40</v>
      </c>
      <c r="C72" s="45" t="s">
        <v>19</v>
      </c>
      <c r="D72" s="46"/>
      <c r="E72" s="47">
        <v>45</v>
      </c>
      <c r="F72" s="48"/>
      <c r="G72" s="49"/>
      <c r="H72" s="49">
        <v>5</v>
      </c>
      <c r="I72" s="49"/>
      <c r="J72" s="49"/>
      <c r="K72" s="49"/>
      <c r="L72" s="49"/>
      <c r="M72" s="49"/>
      <c r="N72" s="60">
        <f t="shared" si="2"/>
        <v>50</v>
      </c>
      <c r="O72" s="73" t="e">
        <f>LOOKUP(P72,E72:E75,C72:C75)</f>
        <v>#N/A</v>
      </c>
      <c r="P72" s="76">
        <f>MIN(E72:E75)</f>
        <v>2</v>
      </c>
      <c r="Q72" s="79" t="e">
        <f>LOOKUP(R72,N72:N75,C72:C75)</f>
        <v>#N/A</v>
      </c>
      <c r="R72" s="64">
        <f>MIN(N72:N75)</f>
        <v>3</v>
      </c>
      <c r="S72" s="8"/>
    </row>
    <row r="73" spans="1:19" s="4" customFormat="1" ht="30" customHeight="1" x14ac:dyDescent="0.25">
      <c r="A73" s="68"/>
      <c r="B73" s="71"/>
      <c r="C73" s="20" t="s">
        <v>20</v>
      </c>
      <c r="D73" s="25"/>
      <c r="E73" s="28">
        <v>4</v>
      </c>
      <c r="F73" s="30"/>
      <c r="G73" s="26"/>
      <c r="H73" s="26">
        <v>2</v>
      </c>
      <c r="I73" s="26"/>
      <c r="J73" s="26"/>
      <c r="K73" s="26"/>
      <c r="L73" s="26"/>
      <c r="M73" s="26"/>
      <c r="N73" s="61">
        <f t="shared" si="2"/>
        <v>6</v>
      </c>
      <c r="O73" s="74"/>
      <c r="P73" s="77"/>
      <c r="Q73" s="80"/>
      <c r="R73" s="65"/>
      <c r="S73" s="8"/>
    </row>
    <row r="74" spans="1:19" s="4" customFormat="1" ht="30" customHeight="1" x14ac:dyDescent="0.25">
      <c r="A74" s="68"/>
      <c r="B74" s="71"/>
      <c r="C74" s="19" t="s">
        <v>21</v>
      </c>
      <c r="D74" s="25"/>
      <c r="E74" s="28">
        <v>5</v>
      </c>
      <c r="F74" s="30"/>
      <c r="G74" s="26"/>
      <c r="H74" s="26">
        <v>3</v>
      </c>
      <c r="I74" s="26"/>
      <c r="J74" s="26"/>
      <c r="K74" s="26"/>
      <c r="L74" s="26"/>
      <c r="M74" s="26"/>
      <c r="N74" s="61">
        <f t="shared" si="2"/>
        <v>8</v>
      </c>
      <c r="O74" s="74"/>
      <c r="P74" s="77"/>
      <c r="Q74" s="80"/>
      <c r="R74" s="65"/>
      <c r="S74" s="8"/>
    </row>
    <row r="75" spans="1:19" s="4" customFormat="1" ht="30" customHeight="1" x14ac:dyDescent="0.25">
      <c r="A75" s="69"/>
      <c r="B75" s="72"/>
      <c r="C75" s="50" t="s">
        <v>22</v>
      </c>
      <c r="D75" s="51"/>
      <c r="E75" s="52">
        <v>2</v>
      </c>
      <c r="F75" s="53"/>
      <c r="G75" s="21"/>
      <c r="H75" s="21">
        <v>1</v>
      </c>
      <c r="I75" s="21"/>
      <c r="J75" s="21"/>
      <c r="K75" s="21"/>
      <c r="L75" s="21"/>
      <c r="M75" s="21"/>
      <c r="N75" s="62">
        <f t="shared" si="2"/>
        <v>3</v>
      </c>
      <c r="O75" s="75"/>
      <c r="P75" s="78"/>
      <c r="Q75" s="81"/>
      <c r="R75" s="66"/>
      <c r="S75" s="8"/>
    </row>
    <row r="76" spans="1:19" s="4" customFormat="1" ht="30" customHeight="1" x14ac:dyDescent="0.25">
      <c r="A76" s="67">
        <v>20</v>
      </c>
      <c r="B76" s="70" t="s">
        <v>41</v>
      </c>
      <c r="C76" s="45" t="s">
        <v>19</v>
      </c>
      <c r="D76" s="46"/>
      <c r="E76" s="47">
        <v>21</v>
      </c>
      <c r="F76" s="48"/>
      <c r="G76" s="49"/>
      <c r="H76" s="49">
        <v>5</v>
      </c>
      <c r="I76" s="49"/>
      <c r="J76" s="49"/>
      <c r="K76" s="49"/>
      <c r="L76" s="49"/>
      <c r="M76" s="49"/>
      <c r="N76" s="60">
        <f t="shared" si="2"/>
        <v>26</v>
      </c>
      <c r="O76" s="73" t="e">
        <f>LOOKUP(P76,E76:E79,C76:C79)</f>
        <v>#N/A</v>
      </c>
      <c r="P76" s="76">
        <f>MIN(E76:E79)</f>
        <v>5</v>
      </c>
      <c r="Q76" s="79" t="e">
        <f>LOOKUP(R76,N76:N79,C76:C79)</f>
        <v>#N/A</v>
      </c>
      <c r="R76" s="64">
        <f>MIN(N76:N79)</f>
        <v>8</v>
      </c>
      <c r="S76" s="8"/>
    </row>
    <row r="77" spans="1:19" s="4" customFormat="1" ht="30" customHeight="1" x14ac:dyDescent="0.25">
      <c r="A77" s="68"/>
      <c r="B77" s="71"/>
      <c r="C77" s="20" t="s">
        <v>20</v>
      </c>
      <c r="D77" s="25"/>
      <c r="E77" s="28">
        <v>36</v>
      </c>
      <c r="F77" s="30"/>
      <c r="G77" s="26"/>
      <c r="H77" s="26">
        <v>2</v>
      </c>
      <c r="I77" s="26"/>
      <c r="J77" s="26"/>
      <c r="K77" s="26"/>
      <c r="L77" s="26"/>
      <c r="M77" s="26"/>
      <c r="N77" s="61">
        <f t="shared" si="2"/>
        <v>38</v>
      </c>
      <c r="O77" s="74"/>
      <c r="P77" s="77"/>
      <c r="Q77" s="80"/>
      <c r="R77" s="65"/>
      <c r="S77" s="8"/>
    </row>
    <row r="78" spans="1:19" s="4" customFormat="1" ht="30" customHeight="1" x14ac:dyDescent="0.25">
      <c r="A78" s="68"/>
      <c r="B78" s="71"/>
      <c r="C78" s="19" t="s">
        <v>21</v>
      </c>
      <c r="D78" s="25"/>
      <c r="E78" s="28">
        <v>5</v>
      </c>
      <c r="F78" s="30"/>
      <c r="G78" s="26"/>
      <c r="H78" s="26">
        <v>3</v>
      </c>
      <c r="I78" s="26"/>
      <c r="J78" s="26"/>
      <c r="K78" s="26"/>
      <c r="L78" s="26"/>
      <c r="M78" s="26"/>
      <c r="N78" s="61">
        <f t="shared" si="2"/>
        <v>8</v>
      </c>
      <c r="O78" s="74"/>
      <c r="P78" s="77"/>
      <c r="Q78" s="80"/>
      <c r="R78" s="65"/>
      <c r="S78" s="8"/>
    </row>
    <row r="79" spans="1:19" s="4" customFormat="1" ht="30" customHeight="1" x14ac:dyDescent="0.25">
      <c r="A79" s="69"/>
      <c r="B79" s="72"/>
      <c r="C79" s="50" t="s">
        <v>22</v>
      </c>
      <c r="D79" s="51"/>
      <c r="E79" s="52">
        <v>54</v>
      </c>
      <c r="F79" s="53"/>
      <c r="G79" s="21"/>
      <c r="H79" s="21">
        <v>1</v>
      </c>
      <c r="I79" s="21"/>
      <c r="J79" s="21"/>
      <c r="K79" s="21"/>
      <c r="L79" s="21"/>
      <c r="M79" s="21"/>
      <c r="N79" s="62">
        <f t="shared" si="2"/>
        <v>55</v>
      </c>
      <c r="O79" s="75"/>
      <c r="P79" s="78"/>
      <c r="Q79" s="81"/>
      <c r="R79" s="66"/>
      <c r="S79" s="8"/>
    </row>
    <row r="80" spans="1:19" s="4" customFormat="1" ht="30" customHeight="1" x14ac:dyDescent="0.25">
      <c r="A80" s="67">
        <v>21</v>
      </c>
      <c r="B80" s="70" t="s">
        <v>44</v>
      </c>
      <c r="C80" s="45" t="s">
        <v>19</v>
      </c>
      <c r="D80" s="46"/>
      <c r="E80" s="47">
        <v>56</v>
      </c>
      <c r="F80" s="48"/>
      <c r="G80" s="49"/>
      <c r="H80" s="49">
        <v>5</v>
      </c>
      <c r="I80" s="49"/>
      <c r="J80" s="49"/>
      <c r="K80" s="49"/>
      <c r="L80" s="49"/>
      <c r="M80" s="49"/>
      <c r="N80" s="60">
        <f t="shared" si="2"/>
        <v>61</v>
      </c>
      <c r="O80" s="73" t="e">
        <f>LOOKUP(P80,E80:E83,C80:C83)</f>
        <v>#N/A</v>
      </c>
      <c r="P80" s="76">
        <f>MIN(E80:E83)</f>
        <v>3</v>
      </c>
      <c r="Q80" s="79" t="e">
        <f>LOOKUP(R80,N80:N83,C80:C83)</f>
        <v>#N/A</v>
      </c>
      <c r="R80" s="64">
        <f>MIN(N80:N83)</f>
        <v>4</v>
      </c>
      <c r="S80" s="8"/>
    </row>
    <row r="81" spans="1:19" s="4" customFormat="1" ht="30" customHeight="1" x14ac:dyDescent="0.25">
      <c r="A81" s="68"/>
      <c r="B81" s="71"/>
      <c r="C81" s="20" t="s">
        <v>20</v>
      </c>
      <c r="D81" s="25"/>
      <c r="E81" s="28">
        <v>5</v>
      </c>
      <c r="F81" s="30"/>
      <c r="G81" s="26"/>
      <c r="H81" s="26">
        <v>2</v>
      </c>
      <c r="I81" s="26"/>
      <c r="J81" s="26"/>
      <c r="K81" s="26"/>
      <c r="L81" s="26"/>
      <c r="M81" s="26"/>
      <c r="N81" s="61">
        <f t="shared" si="2"/>
        <v>7</v>
      </c>
      <c r="O81" s="74"/>
      <c r="P81" s="77"/>
      <c r="Q81" s="80"/>
      <c r="R81" s="65"/>
      <c r="S81" s="8"/>
    </row>
    <row r="82" spans="1:19" s="4" customFormat="1" ht="30" customHeight="1" x14ac:dyDescent="0.25">
      <c r="A82" s="68"/>
      <c r="B82" s="71"/>
      <c r="C82" s="19" t="s">
        <v>21</v>
      </c>
      <c r="D82" s="25"/>
      <c r="E82" s="28">
        <v>3</v>
      </c>
      <c r="F82" s="30"/>
      <c r="G82" s="26"/>
      <c r="H82" s="26">
        <v>3</v>
      </c>
      <c r="I82" s="26"/>
      <c r="J82" s="26"/>
      <c r="K82" s="26"/>
      <c r="L82" s="26"/>
      <c r="M82" s="26"/>
      <c r="N82" s="61">
        <f t="shared" si="2"/>
        <v>6</v>
      </c>
      <c r="O82" s="74"/>
      <c r="P82" s="77"/>
      <c r="Q82" s="80"/>
      <c r="R82" s="65"/>
      <c r="S82" s="8"/>
    </row>
    <row r="83" spans="1:19" s="4" customFormat="1" ht="30" customHeight="1" x14ac:dyDescent="0.25">
      <c r="A83" s="69"/>
      <c r="B83" s="72"/>
      <c r="C83" s="50" t="s">
        <v>22</v>
      </c>
      <c r="D83" s="51"/>
      <c r="E83" s="52">
        <v>3</v>
      </c>
      <c r="F83" s="53"/>
      <c r="G83" s="21"/>
      <c r="H83" s="21">
        <v>1</v>
      </c>
      <c r="I83" s="21"/>
      <c r="J83" s="21"/>
      <c r="K83" s="21"/>
      <c r="L83" s="21"/>
      <c r="M83" s="21"/>
      <c r="N83" s="62">
        <f t="shared" si="2"/>
        <v>4</v>
      </c>
      <c r="O83" s="75"/>
      <c r="P83" s="78"/>
      <c r="Q83" s="81"/>
      <c r="R83" s="66"/>
      <c r="S83" s="8"/>
    </row>
    <row r="84" spans="1:19" s="4" customFormat="1" ht="30" customHeight="1" x14ac:dyDescent="0.25">
      <c r="A84" s="67">
        <v>22</v>
      </c>
      <c r="B84" s="70" t="s">
        <v>42</v>
      </c>
      <c r="C84" s="45" t="s">
        <v>19</v>
      </c>
      <c r="D84" s="46"/>
      <c r="E84" s="47">
        <v>5</v>
      </c>
      <c r="F84" s="48"/>
      <c r="G84" s="49"/>
      <c r="H84" s="49">
        <v>5</v>
      </c>
      <c r="I84" s="49"/>
      <c r="J84" s="49"/>
      <c r="K84" s="49"/>
      <c r="L84" s="49"/>
      <c r="M84" s="49"/>
      <c r="N84" s="60">
        <f t="shared" si="2"/>
        <v>10</v>
      </c>
      <c r="O84" s="73" t="str">
        <f>LOOKUP(P84,E84:E87,C84:C87)</f>
        <v>A</v>
      </c>
      <c r="P84" s="76">
        <f>MIN(E84:E87)</f>
        <v>5</v>
      </c>
      <c r="Q84" s="79" t="str">
        <f>LOOKUP(R84,N84:N87,C84:C87)</f>
        <v>C</v>
      </c>
      <c r="R84" s="64">
        <f>MIN(N84:N87)</f>
        <v>8</v>
      </c>
      <c r="S84" s="8"/>
    </row>
    <row r="85" spans="1:19" s="4" customFormat="1" ht="30" customHeight="1" x14ac:dyDescent="0.25">
      <c r="A85" s="68"/>
      <c r="B85" s="71"/>
      <c r="C85" s="20" t="s">
        <v>20</v>
      </c>
      <c r="D85" s="25"/>
      <c r="E85" s="28">
        <v>6</v>
      </c>
      <c r="F85" s="30"/>
      <c r="G85" s="26"/>
      <c r="H85" s="26">
        <v>2</v>
      </c>
      <c r="I85" s="26"/>
      <c r="J85" s="26"/>
      <c r="K85" s="26"/>
      <c r="L85" s="26"/>
      <c r="M85" s="26"/>
      <c r="N85" s="61">
        <f t="shared" si="2"/>
        <v>8</v>
      </c>
      <c r="O85" s="74"/>
      <c r="P85" s="77"/>
      <c r="Q85" s="80"/>
      <c r="R85" s="65"/>
      <c r="S85" s="8"/>
    </row>
    <row r="86" spans="1:19" s="4" customFormat="1" ht="30" customHeight="1" x14ac:dyDescent="0.25">
      <c r="A86" s="68"/>
      <c r="B86" s="71"/>
      <c r="C86" s="19" t="s">
        <v>21</v>
      </c>
      <c r="D86" s="25"/>
      <c r="E86" s="28">
        <v>5</v>
      </c>
      <c r="F86" s="30"/>
      <c r="G86" s="26"/>
      <c r="H86" s="26">
        <v>3</v>
      </c>
      <c r="I86" s="26"/>
      <c r="J86" s="26"/>
      <c r="K86" s="26"/>
      <c r="L86" s="26"/>
      <c r="M86" s="26"/>
      <c r="N86" s="61">
        <f t="shared" si="2"/>
        <v>8</v>
      </c>
      <c r="O86" s="74"/>
      <c r="P86" s="77"/>
      <c r="Q86" s="80"/>
      <c r="R86" s="65"/>
      <c r="S86" s="8"/>
    </row>
    <row r="87" spans="1:19" s="4" customFormat="1" ht="30" customHeight="1" x14ac:dyDescent="0.25">
      <c r="A87" s="69"/>
      <c r="B87" s="72"/>
      <c r="C87" s="50" t="s">
        <v>22</v>
      </c>
      <c r="D87" s="51"/>
      <c r="E87" s="52">
        <v>45</v>
      </c>
      <c r="F87" s="53"/>
      <c r="G87" s="21"/>
      <c r="H87" s="21">
        <v>1</v>
      </c>
      <c r="I87" s="21"/>
      <c r="J87" s="21"/>
      <c r="K87" s="21"/>
      <c r="L87" s="21"/>
      <c r="M87" s="21"/>
      <c r="N87" s="62">
        <f t="shared" si="2"/>
        <v>46</v>
      </c>
      <c r="O87" s="75"/>
      <c r="P87" s="78"/>
      <c r="Q87" s="81"/>
      <c r="R87" s="66"/>
      <c r="S87" s="8"/>
    </row>
    <row r="88" spans="1:19" s="4" customFormat="1" ht="30" customHeight="1" x14ac:dyDescent="0.25">
      <c r="A88" s="67">
        <v>23</v>
      </c>
      <c r="B88" s="70" t="s">
        <v>43</v>
      </c>
      <c r="C88" s="45" t="s">
        <v>19</v>
      </c>
      <c r="D88" s="46"/>
      <c r="E88" s="47">
        <v>9</v>
      </c>
      <c r="F88" s="48"/>
      <c r="G88" s="49"/>
      <c r="H88" s="49">
        <v>5</v>
      </c>
      <c r="I88" s="49"/>
      <c r="J88" s="49"/>
      <c r="K88" s="49"/>
      <c r="L88" s="49"/>
      <c r="M88" s="49"/>
      <c r="N88" s="60">
        <f t="shared" si="2"/>
        <v>14</v>
      </c>
      <c r="O88" s="73" t="str">
        <f>LOOKUP(P88,E88:E91,C88:C91)</f>
        <v>B</v>
      </c>
      <c r="P88" s="76">
        <f>MIN(E88:E91)</f>
        <v>9</v>
      </c>
      <c r="Q88" s="79" t="e">
        <f>LOOKUP(R88,N88:N91,C88:C91)</f>
        <v>#N/A</v>
      </c>
      <c r="R88" s="64">
        <f>MIN(N88:N91)</f>
        <v>10</v>
      </c>
      <c r="S88" s="8"/>
    </row>
    <row r="89" spans="1:19" s="4" customFormat="1" ht="30" customHeight="1" x14ac:dyDescent="0.25">
      <c r="A89" s="68"/>
      <c r="B89" s="71"/>
      <c r="C89" s="20" t="s">
        <v>20</v>
      </c>
      <c r="D89" s="25"/>
      <c r="E89" s="28">
        <v>9</v>
      </c>
      <c r="F89" s="30"/>
      <c r="G89" s="26"/>
      <c r="H89" s="26">
        <v>2</v>
      </c>
      <c r="I89" s="26"/>
      <c r="J89" s="26"/>
      <c r="K89" s="26"/>
      <c r="L89" s="26"/>
      <c r="M89" s="26"/>
      <c r="N89" s="61">
        <f t="shared" si="2"/>
        <v>11</v>
      </c>
      <c r="O89" s="74"/>
      <c r="P89" s="77"/>
      <c r="Q89" s="80"/>
      <c r="R89" s="65"/>
      <c r="S89" s="8"/>
    </row>
    <row r="90" spans="1:19" s="4" customFormat="1" ht="30" customHeight="1" x14ac:dyDescent="0.25">
      <c r="A90" s="68"/>
      <c r="B90" s="71"/>
      <c r="C90" s="19" t="s">
        <v>21</v>
      </c>
      <c r="D90" s="25"/>
      <c r="E90" s="28">
        <v>55</v>
      </c>
      <c r="F90" s="30"/>
      <c r="G90" s="26"/>
      <c r="H90" s="26">
        <v>3</v>
      </c>
      <c r="I90" s="26"/>
      <c r="J90" s="26"/>
      <c r="K90" s="26"/>
      <c r="L90" s="26"/>
      <c r="M90" s="26"/>
      <c r="N90" s="61">
        <f t="shared" si="2"/>
        <v>58</v>
      </c>
      <c r="O90" s="74"/>
      <c r="P90" s="77"/>
      <c r="Q90" s="80"/>
      <c r="R90" s="65"/>
      <c r="S90" s="8"/>
    </row>
    <row r="91" spans="1:19" s="4" customFormat="1" ht="30" customHeight="1" x14ac:dyDescent="0.25">
      <c r="A91" s="69"/>
      <c r="B91" s="72"/>
      <c r="C91" s="50" t="s">
        <v>22</v>
      </c>
      <c r="D91" s="51"/>
      <c r="E91" s="52">
        <v>9</v>
      </c>
      <c r="F91" s="53"/>
      <c r="G91" s="21"/>
      <c r="H91" s="21">
        <v>1</v>
      </c>
      <c r="I91" s="21"/>
      <c r="J91" s="21"/>
      <c r="K91" s="21"/>
      <c r="L91" s="21"/>
      <c r="M91" s="21"/>
      <c r="N91" s="62">
        <f t="shared" si="2"/>
        <v>10</v>
      </c>
      <c r="O91" s="75"/>
      <c r="P91" s="78"/>
      <c r="Q91" s="81"/>
      <c r="R91" s="66"/>
      <c r="S91" s="8"/>
    </row>
    <row r="92" spans="1:19" s="5" customFormat="1" ht="42" customHeight="1" x14ac:dyDescent="0.25">
      <c r="A92" s="13"/>
      <c r="B92" s="9"/>
      <c r="C92" s="7"/>
      <c r="D92" s="7"/>
      <c r="E92" s="7"/>
      <c r="F92" s="6"/>
      <c r="G92" s="7"/>
      <c r="H92" s="7"/>
      <c r="I92" s="7"/>
      <c r="J92" s="7"/>
      <c r="K92" s="7"/>
      <c r="L92" s="7"/>
      <c r="M92" s="7"/>
      <c r="N92" s="84" t="s">
        <v>6</v>
      </c>
      <c r="O92" s="85"/>
      <c r="P92" s="55">
        <f>SUM(P3:P91)</f>
        <v>551620.5</v>
      </c>
      <c r="Q92" s="12"/>
      <c r="R92" s="57"/>
    </row>
    <row r="93" spans="1:19" s="5" customFormat="1" ht="30" customHeight="1" x14ac:dyDescent="0.3">
      <c r="A93" s="14"/>
      <c r="B93" s="15"/>
      <c r="C93" s="15"/>
      <c r="D93" s="15"/>
      <c r="E93" s="15"/>
      <c r="F93" s="16" t="s">
        <v>16</v>
      </c>
      <c r="G93" s="15"/>
      <c r="H93" s="15"/>
      <c r="I93" s="15"/>
      <c r="J93" s="15"/>
      <c r="K93" s="15"/>
      <c r="L93" s="15"/>
      <c r="M93" s="15"/>
      <c r="N93" s="17"/>
      <c r="O93" s="15"/>
      <c r="P93" s="82" t="s">
        <v>7</v>
      </c>
      <c r="Q93" s="83"/>
      <c r="R93" s="58">
        <f>SUM(R3:R91)</f>
        <v>579021</v>
      </c>
    </row>
    <row r="94" spans="1:19" s="5" customFormat="1" ht="27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11"/>
      <c r="O94" s="2"/>
      <c r="P94" s="10"/>
      <c r="Q94" s="2"/>
      <c r="R94" s="10"/>
    </row>
    <row r="95" spans="1:19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11"/>
      <c r="O95" s="2"/>
      <c r="Q95" s="2"/>
    </row>
    <row r="96" spans="1:19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11"/>
      <c r="O96" s="2"/>
      <c r="Q96" s="2"/>
    </row>
    <row r="97" spans="1:17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11"/>
      <c r="O97" s="2"/>
      <c r="Q97" s="2"/>
    </row>
    <row r="98" spans="1:17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11"/>
      <c r="O98" s="2"/>
      <c r="Q98" s="2"/>
    </row>
    <row r="99" spans="1:17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11"/>
      <c r="O99" s="2"/>
      <c r="Q99" s="2"/>
    </row>
    <row r="100" spans="1:17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11"/>
      <c r="O100" s="2"/>
      <c r="Q100" s="2"/>
    </row>
    <row r="101" spans="1:17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11"/>
      <c r="O101" s="2"/>
      <c r="Q101" s="2"/>
    </row>
    <row r="102" spans="1:17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11"/>
      <c r="O102" s="2"/>
      <c r="Q102" s="2"/>
    </row>
    <row r="103" spans="1:17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11"/>
      <c r="O103" s="2"/>
      <c r="Q103" s="2"/>
    </row>
    <row r="104" spans="1:17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11"/>
      <c r="O104" s="2"/>
      <c r="Q104" s="2"/>
    </row>
    <row r="105" spans="1:17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11"/>
      <c r="O105" s="2"/>
      <c r="Q105" s="2"/>
    </row>
    <row r="106" spans="1:17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11"/>
      <c r="O106" s="2"/>
      <c r="Q106" s="2"/>
    </row>
    <row r="107" spans="1:17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11"/>
      <c r="O107" s="2"/>
      <c r="Q107" s="2"/>
    </row>
    <row r="108" spans="1:17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11"/>
      <c r="O108" s="2"/>
      <c r="Q108" s="2"/>
    </row>
    <row r="109" spans="1:17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11"/>
      <c r="O109" s="2"/>
      <c r="Q109" s="2"/>
    </row>
    <row r="110" spans="1:17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11"/>
      <c r="O110" s="2"/>
      <c r="Q110" s="2"/>
    </row>
    <row r="111" spans="1:17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11"/>
      <c r="O111" s="2"/>
      <c r="Q111" s="2"/>
    </row>
  </sheetData>
  <mergeCells count="137">
    <mergeCell ref="P93:Q93"/>
    <mergeCell ref="N92:O92"/>
    <mergeCell ref="A1:N1"/>
    <mergeCell ref="O1:P1"/>
    <mergeCell ref="Q1:R1"/>
    <mergeCell ref="O4:O7"/>
    <mergeCell ref="O88:O91"/>
    <mergeCell ref="B4:B7"/>
    <mergeCell ref="B88:B91"/>
    <mergeCell ref="A88:A91"/>
    <mergeCell ref="P88:P91"/>
    <mergeCell ref="P4:P7"/>
    <mergeCell ref="A4:A7"/>
    <mergeCell ref="Q88:Q91"/>
    <mergeCell ref="R88:R91"/>
    <mergeCell ref="A80:A83"/>
    <mergeCell ref="B80:B83"/>
    <mergeCell ref="O80:O83"/>
    <mergeCell ref="P80:P83"/>
    <mergeCell ref="Q80:Q83"/>
    <mergeCell ref="Q4:Q7"/>
    <mergeCell ref="R4:R7"/>
    <mergeCell ref="R80:R83"/>
    <mergeCell ref="R56:R59"/>
    <mergeCell ref="R76:R79"/>
    <mergeCell ref="R40:R43"/>
    <mergeCell ref="R44:R47"/>
    <mergeCell ref="R48:R51"/>
    <mergeCell ref="R52:R55"/>
    <mergeCell ref="R8:R11"/>
    <mergeCell ref="R12:R15"/>
    <mergeCell ref="R16:R19"/>
    <mergeCell ref="R20:R23"/>
    <mergeCell ref="A40:A43"/>
    <mergeCell ref="B40:B43"/>
    <mergeCell ref="O40:O43"/>
    <mergeCell ref="P40:P43"/>
    <mergeCell ref="Q40:Q43"/>
    <mergeCell ref="A76:A79"/>
    <mergeCell ref="B76:B79"/>
    <mergeCell ref="O76:O79"/>
    <mergeCell ref="P76:P79"/>
    <mergeCell ref="Q76:Q79"/>
    <mergeCell ref="A56:A59"/>
    <mergeCell ref="B56:B59"/>
    <mergeCell ref="O56:O59"/>
    <mergeCell ref="P56:P59"/>
    <mergeCell ref="Q56:Q59"/>
    <mergeCell ref="B48:B51"/>
    <mergeCell ref="O48:O51"/>
    <mergeCell ref="P48:P51"/>
    <mergeCell ref="Q48:Q51"/>
    <mergeCell ref="A44:A47"/>
    <mergeCell ref="B44:B47"/>
    <mergeCell ref="O44:O47"/>
    <mergeCell ref="P44:P47"/>
    <mergeCell ref="Q44:Q47"/>
    <mergeCell ref="A12:A15"/>
    <mergeCell ref="B12:B15"/>
    <mergeCell ref="O12:O15"/>
    <mergeCell ref="P12:P15"/>
    <mergeCell ref="Q12:Q15"/>
    <mergeCell ref="A8:A11"/>
    <mergeCell ref="B8:B11"/>
    <mergeCell ref="O8:O11"/>
    <mergeCell ref="P8:P11"/>
    <mergeCell ref="Q8:Q11"/>
    <mergeCell ref="A20:A23"/>
    <mergeCell ref="B20:B23"/>
    <mergeCell ref="O20:O23"/>
    <mergeCell ref="P20:P23"/>
    <mergeCell ref="Q20:Q23"/>
    <mergeCell ref="A16:A19"/>
    <mergeCell ref="B16:B19"/>
    <mergeCell ref="O16:O19"/>
    <mergeCell ref="P16:P19"/>
    <mergeCell ref="Q16:Q19"/>
    <mergeCell ref="R24:R27"/>
    <mergeCell ref="A28:A31"/>
    <mergeCell ref="B28:B31"/>
    <mergeCell ref="O28:O31"/>
    <mergeCell ref="P28:P31"/>
    <mergeCell ref="Q28:Q31"/>
    <mergeCell ref="R28:R31"/>
    <mergeCell ref="A24:A27"/>
    <mergeCell ref="B24:B27"/>
    <mergeCell ref="O24:O27"/>
    <mergeCell ref="P24:P27"/>
    <mergeCell ref="Q24:Q27"/>
    <mergeCell ref="R72:R75"/>
    <mergeCell ref="A68:A71"/>
    <mergeCell ref="B68:B71"/>
    <mergeCell ref="O68:O71"/>
    <mergeCell ref="P68:P71"/>
    <mergeCell ref="Q68:Q71"/>
    <mergeCell ref="R32:R35"/>
    <mergeCell ref="A36:A39"/>
    <mergeCell ref="B36:B39"/>
    <mergeCell ref="O36:O39"/>
    <mergeCell ref="P36:P39"/>
    <mergeCell ref="Q36:Q39"/>
    <mergeCell ref="R36:R39"/>
    <mergeCell ref="A32:A35"/>
    <mergeCell ref="B32:B35"/>
    <mergeCell ref="O32:O35"/>
    <mergeCell ref="P32:P35"/>
    <mergeCell ref="Q32:Q35"/>
    <mergeCell ref="A52:A55"/>
    <mergeCell ref="B52:B55"/>
    <mergeCell ref="O52:O55"/>
    <mergeCell ref="P52:P55"/>
    <mergeCell ref="Q52:Q55"/>
    <mergeCell ref="A48:A51"/>
    <mergeCell ref="R84:R87"/>
    <mergeCell ref="A84:A87"/>
    <mergeCell ref="B84:B87"/>
    <mergeCell ref="O84:O87"/>
    <mergeCell ref="P84:P87"/>
    <mergeCell ref="Q84:Q87"/>
    <mergeCell ref="R60:R63"/>
    <mergeCell ref="A64:A67"/>
    <mergeCell ref="B64:B67"/>
    <mergeCell ref="O64:O67"/>
    <mergeCell ref="P64:P67"/>
    <mergeCell ref="Q64:Q67"/>
    <mergeCell ref="R64:R67"/>
    <mergeCell ref="A60:A63"/>
    <mergeCell ref="B60:B63"/>
    <mergeCell ref="O60:O63"/>
    <mergeCell ref="P60:P63"/>
    <mergeCell ref="Q60:Q63"/>
    <mergeCell ref="R68:R71"/>
    <mergeCell ref="A72:A75"/>
    <mergeCell ref="B72:B75"/>
    <mergeCell ref="O72:O75"/>
    <mergeCell ref="P72:P75"/>
    <mergeCell ref="Q72:Q75"/>
  </mergeCells>
  <printOptions horizontalCentered="1" verticalCentered="1"/>
  <pageMargins left="0.31496062992125984" right="0.8125" top="1.3541666666666667" bottom="0.45937499999999998" header="0.31496062992125984" footer="0.31496062992125984"/>
  <pageSetup paperSize="8" scale="23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Feuil1!Impression_des_titres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Fortin</dc:creator>
  <cp:lastModifiedBy>Simon Fortin</cp:lastModifiedBy>
  <cp:lastPrinted>2019-09-02T07:55:24Z</cp:lastPrinted>
  <dcterms:created xsi:type="dcterms:W3CDTF">2018-04-04T08:33:49Z</dcterms:created>
  <dcterms:modified xsi:type="dcterms:W3CDTF">2019-09-02T07:55:27Z</dcterms:modified>
</cp:coreProperties>
</file>