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sclient\E\taff\CRTE ameloration\"/>
    </mc:Choice>
  </mc:AlternateContent>
  <bookViews>
    <workbookView xWindow="0" yWindow="0" windowWidth="28800" windowHeight="12435"/>
  </bookViews>
  <sheets>
    <sheet name="Liste intervention" sheetId="2" r:id="rId1"/>
    <sheet name="Recap Type D'intervention" sheetId="3" r:id="rId2"/>
    <sheet name="Recap Services" sheetId="4" r:id="rId3"/>
    <sheet name="Tableaux Transpalette" sheetId="8" r:id="rId4"/>
  </sheets>
  <externalReferences>
    <externalReference r:id="rId5"/>
  </externalReferences>
  <calcPr calcId="152511"/>
</workbook>
</file>

<file path=xl/calcChain.xml><?xml version="1.0" encoding="utf-8"?>
<calcChain xmlns="http://schemas.openxmlformats.org/spreadsheetml/2006/main">
  <c r="K5" i="8" l="1"/>
  <c r="N6" i="8" l="1"/>
  <c r="K8" i="8" l="1"/>
  <c r="K7" i="8"/>
  <c r="K4" i="8"/>
  <c r="K6" i="8"/>
  <c r="K3" i="8"/>
  <c r="K11" i="8"/>
  <c r="K10" i="8"/>
  <c r="K9" i="8"/>
  <c r="K2" i="8"/>
  <c r="AC6" i="4" l="1"/>
  <c r="AD6" i="4"/>
  <c r="AC5" i="4"/>
  <c r="AD5" i="4"/>
  <c r="AC4" i="4"/>
  <c r="AD4" i="4"/>
  <c r="AC3" i="4"/>
  <c r="AD3" i="4"/>
  <c r="AC2" i="4"/>
  <c r="AD2" i="4"/>
  <c r="AE2" i="4"/>
  <c r="AB2" i="4"/>
  <c r="AD7" i="4" l="1"/>
  <c r="AC7" i="4"/>
  <c r="F4" i="3"/>
  <c r="Y6" i="8" l="1"/>
  <c r="X6" i="8"/>
  <c r="W6" i="8"/>
  <c r="V6" i="8"/>
  <c r="U6" i="8"/>
  <c r="T6" i="8"/>
  <c r="S6" i="8"/>
  <c r="R6" i="8"/>
  <c r="Q6" i="8"/>
  <c r="P6" i="8"/>
  <c r="O6" i="8"/>
  <c r="O3" i="8" l="1"/>
  <c r="P3" i="8"/>
  <c r="N3" i="8"/>
  <c r="F6" i="3" l="1"/>
  <c r="E6" i="3"/>
  <c r="D6" i="3"/>
  <c r="C6" i="3"/>
  <c r="F5" i="3"/>
  <c r="E5" i="3"/>
  <c r="D5" i="3"/>
  <c r="C5" i="3"/>
  <c r="B6" i="3"/>
  <c r="B5" i="3"/>
  <c r="E4" i="3"/>
  <c r="D4" i="3"/>
  <c r="C4" i="3"/>
  <c r="B4" i="3"/>
  <c r="G5" i="3" l="1"/>
  <c r="G6" i="3"/>
  <c r="B6" i="4"/>
  <c r="B5" i="4"/>
  <c r="B4" i="4"/>
  <c r="B3" i="4"/>
  <c r="B2" i="4"/>
  <c r="J4" i="4" l="1"/>
  <c r="R4" i="4"/>
  <c r="Z4" i="4"/>
  <c r="AB4" i="4"/>
  <c r="M4" i="4"/>
  <c r="C4" i="4"/>
  <c r="F4" i="4"/>
  <c r="K4" i="4"/>
  <c r="S4" i="4"/>
  <c r="AA4" i="4"/>
  <c r="E4" i="4"/>
  <c r="N4" i="4"/>
  <c r="Q4" i="4"/>
  <c r="D4" i="4"/>
  <c r="L4" i="4"/>
  <c r="T4" i="4"/>
  <c r="U4" i="4"/>
  <c r="V4" i="4"/>
  <c r="AE4" i="4"/>
  <c r="AF4" i="4"/>
  <c r="G4" i="4"/>
  <c r="O4" i="4"/>
  <c r="W4" i="4"/>
  <c r="AG4" i="4"/>
  <c r="Y4" i="4"/>
  <c r="H4" i="4"/>
  <c r="P4" i="4"/>
  <c r="X4" i="4"/>
  <c r="AH4" i="4"/>
  <c r="I4" i="4"/>
  <c r="G5" i="4"/>
  <c r="O5" i="4"/>
  <c r="W5" i="4"/>
  <c r="AG5" i="4"/>
  <c r="C5" i="4"/>
  <c r="S5" i="4"/>
  <c r="AF5" i="4"/>
  <c r="H5" i="4"/>
  <c r="P5" i="4"/>
  <c r="X5" i="4"/>
  <c r="AH5" i="4"/>
  <c r="I5" i="4"/>
  <c r="Q5" i="4"/>
  <c r="Y5" i="4"/>
  <c r="AA5" i="4"/>
  <c r="V5" i="4"/>
  <c r="J5" i="4"/>
  <c r="R5" i="4"/>
  <c r="Z5" i="4"/>
  <c r="K5" i="4"/>
  <c r="F5" i="4"/>
  <c r="D5" i="4"/>
  <c r="L5" i="4"/>
  <c r="T5" i="4"/>
  <c r="AB5" i="4"/>
  <c r="N5" i="4"/>
  <c r="E5" i="4"/>
  <c r="M5" i="4"/>
  <c r="U5" i="4"/>
  <c r="AE5" i="4"/>
  <c r="D6" i="4"/>
  <c r="L6" i="4"/>
  <c r="T6" i="4"/>
  <c r="AB6" i="4"/>
  <c r="C6" i="4"/>
  <c r="X6" i="4"/>
  <c r="E6" i="4"/>
  <c r="M6" i="4"/>
  <c r="U6" i="4"/>
  <c r="AE6" i="4"/>
  <c r="H6" i="4"/>
  <c r="AH6" i="4"/>
  <c r="AA6" i="4"/>
  <c r="F6" i="4"/>
  <c r="N6" i="4"/>
  <c r="V6" i="4"/>
  <c r="AF6" i="4"/>
  <c r="P6" i="4"/>
  <c r="G6" i="4"/>
  <c r="O6" i="4"/>
  <c r="W6" i="4"/>
  <c r="AG6" i="4"/>
  <c r="I6" i="4"/>
  <c r="Q6" i="4"/>
  <c r="Y6" i="4"/>
  <c r="K6" i="4"/>
  <c r="J6" i="4"/>
  <c r="R6" i="4"/>
  <c r="Z6" i="4"/>
  <c r="S6" i="4"/>
  <c r="H2" i="4"/>
  <c r="P2" i="4"/>
  <c r="X2" i="4"/>
  <c r="AH2" i="4"/>
  <c r="Q2" i="4"/>
  <c r="R2" i="4"/>
  <c r="K2" i="4"/>
  <c r="D2" i="4"/>
  <c r="I2" i="4"/>
  <c r="Y2" i="4"/>
  <c r="Z2" i="4"/>
  <c r="S2" i="4"/>
  <c r="T2" i="4"/>
  <c r="J2" i="4"/>
  <c r="AA2" i="4"/>
  <c r="G2" i="4"/>
  <c r="L2" i="4"/>
  <c r="W2" i="4"/>
  <c r="E2" i="4"/>
  <c r="M2" i="4"/>
  <c r="U2" i="4"/>
  <c r="N2" i="4"/>
  <c r="V2" i="4"/>
  <c r="O2" i="4"/>
  <c r="F2" i="4"/>
  <c r="AF2" i="4"/>
  <c r="AG2" i="4"/>
  <c r="C2" i="4"/>
  <c r="E3" i="4"/>
  <c r="M3" i="4"/>
  <c r="U3" i="4"/>
  <c r="AE3" i="4"/>
  <c r="W3" i="4"/>
  <c r="H3" i="4"/>
  <c r="I3" i="4"/>
  <c r="C3" i="4"/>
  <c r="T3" i="4"/>
  <c r="F3" i="4"/>
  <c r="N3" i="4"/>
  <c r="V3" i="4"/>
  <c r="AF3" i="4"/>
  <c r="O3" i="4"/>
  <c r="AG3" i="4"/>
  <c r="P3" i="4"/>
  <c r="Q3" i="4"/>
  <c r="AB3" i="4"/>
  <c r="G3" i="4"/>
  <c r="X3" i="4"/>
  <c r="Y3" i="4"/>
  <c r="AH3" i="4"/>
  <c r="D3" i="4"/>
  <c r="J3" i="4"/>
  <c r="R3" i="4"/>
  <c r="Z3" i="4"/>
  <c r="K3" i="4"/>
  <c r="S3" i="4"/>
  <c r="AA3" i="4"/>
  <c r="L3" i="4"/>
  <c r="G4" i="3"/>
  <c r="P7" i="4" l="1"/>
  <c r="D7" i="4"/>
  <c r="T7" i="4"/>
  <c r="Y7" i="4"/>
  <c r="L7" i="4"/>
  <c r="V7" i="4"/>
  <c r="J7" i="4"/>
  <c r="AH7" i="4"/>
  <c r="F7" i="4"/>
  <c r="Z7" i="4"/>
  <c r="X7" i="4"/>
  <c r="I7" i="4"/>
  <c r="H7" i="4"/>
  <c r="C7" i="4"/>
  <c r="AE7" i="4"/>
  <c r="E7" i="4"/>
  <c r="M7" i="4"/>
  <c r="S7" i="4"/>
  <c r="K7" i="4"/>
  <c r="N7" i="4"/>
  <c r="U7" i="4"/>
  <c r="R7" i="4"/>
  <c r="AG7" i="4"/>
  <c r="Q7" i="4"/>
  <c r="G7" i="4"/>
  <c r="AF7" i="4"/>
  <c r="W7" i="4"/>
  <c r="O7" i="4"/>
  <c r="AB7" i="4"/>
  <c r="AA7" i="4"/>
</calcChain>
</file>

<file path=xl/sharedStrings.xml><?xml version="1.0" encoding="utf-8"?>
<sst xmlns="http://schemas.openxmlformats.org/spreadsheetml/2006/main" count="115" uniqueCount="87">
  <si>
    <t>Date</t>
  </si>
  <si>
    <t>Transpalette</t>
  </si>
  <si>
    <t>Nom</t>
  </si>
  <si>
    <t>Service</t>
  </si>
  <si>
    <t>Remarque</t>
  </si>
  <si>
    <t>Type d'intervention</t>
  </si>
  <si>
    <t>Temps</t>
  </si>
  <si>
    <t>Marque</t>
  </si>
  <si>
    <t>Numéro</t>
  </si>
  <si>
    <t>Emplacement</t>
  </si>
  <si>
    <t>Description</t>
  </si>
  <si>
    <t>Compte Rendu des Travaux effectuer</t>
  </si>
  <si>
    <t>Type Intervention</t>
  </si>
  <si>
    <t>Christophe</t>
  </si>
  <si>
    <t>Guillaume</t>
  </si>
  <si>
    <t>Julien</t>
  </si>
  <si>
    <t>Rémy</t>
  </si>
  <si>
    <t>Nicolas</t>
  </si>
  <si>
    <t>Moyenne</t>
  </si>
  <si>
    <t>Nb d'heurs d'intervention / Tech</t>
  </si>
  <si>
    <t xml:space="preserve"> </t>
  </si>
  <si>
    <t>Curatif</t>
  </si>
  <si>
    <t>Préventif</t>
  </si>
  <si>
    <t>Atelier</t>
  </si>
  <si>
    <t>Acidification</t>
  </si>
  <si>
    <t>Atelier AFFINAGE</t>
  </si>
  <si>
    <t>Atelier AFFINAGE CAVES R1</t>
  </si>
  <si>
    <t>Atelier AFFINAGE CAVES R2</t>
  </si>
  <si>
    <t>Atelier AFFINAGE CAVES R3</t>
  </si>
  <si>
    <t>Atelier AFFINAGE CAVES R4</t>
  </si>
  <si>
    <t>Atelier AFFINAGE CAVES R5</t>
  </si>
  <si>
    <t>Atelier AFFINAGE CAVES T1</t>
  </si>
  <si>
    <t>Atelier AFFINAGE CAVES T2</t>
  </si>
  <si>
    <t>Atelier AFFINAGE CAVES T3</t>
  </si>
  <si>
    <t>Atelier AFFINAGE CAVES T4</t>
  </si>
  <si>
    <t>Atelier AFFINAGE CAVES T5</t>
  </si>
  <si>
    <t>Atelier AFFINAGE CAVES T6</t>
  </si>
  <si>
    <t>Atelier AFFINAGE CAVES T7</t>
  </si>
  <si>
    <t>Atelier AFFINAGE CAVES T8</t>
  </si>
  <si>
    <t>Atelier AFFINAGE CAVES T9</t>
  </si>
  <si>
    <t>Atelier CONCENTRATION</t>
  </si>
  <si>
    <t>Atelier FABRICATION</t>
  </si>
  <si>
    <t>Atelier FABRICATION Beurrerie</t>
  </si>
  <si>
    <t>Atelier FABRICATION Fabrication</t>
  </si>
  <si>
    <t>Atelier FABRICATION Réception</t>
  </si>
  <si>
    <t>Atelier FABRICATION Traitement</t>
  </si>
  <si>
    <t>Atelier MAINTENANCE</t>
  </si>
  <si>
    <t>Atelier RAPE</t>
  </si>
  <si>
    <t>Expédition</t>
  </si>
  <si>
    <t>NAUTILUS</t>
  </si>
  <si>
    <t>Saumure</t>
  </si>
  <si>
    <t>SERVICES GENERAUX</t>
  </si>
  <si>
    <t>Station</t>
  </si>
  <si>
    <t>BT</t>
  </si>
  <si>
    <t>Frangy</t>
  </si>
  <si>
    <t>Logitrance</t>
  </si>
  <si>
    <t>Féternes</t>
  </si>
  <si>
    <t>Transpalettes</t>
  </si>
  <si>
    <t>Moyenne de temps de réparation par transpalette (h)</t>
  </si>
  <si>
    <t>Heurs passer a réparer les</t>
  </si>
  <si>
    <t>TVH</t>
  </si>
  <si>
    <t>Total heures passer a réparer les transpalettes (h)</t>
  </si>
  <si>
    <t>Samoëns</t>
  </si>
  <si>
    <t xml:space="preserve">Heurs </t>
  </si>
  <si>
    <t>Statut</t>
  </si>
  <si>
    <t>Transpalette réparer</t>
  </si>
  <si>
    <t>Mois</t>
  </si>
  <si>
    <t>Nb d'inter fait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</si>
  <si>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</si>
  <si>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</si>
  <si>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</si>
  <si>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</si>
  <si>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</si>
  <si>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</si>
  <si>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</si>
  <si>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</si>
  <si>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</si>
  <si>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</si>
  <si>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</si>
  <si>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</si>
  <si>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NEP Concentration</t>
  </si>
  <si>
    <t>NEP Fabrication</t>
  </si>
  <si>
    <t>Fenwick</t>
  </si>
  <si>
    <t>29/03/2018</t>
  </si>
  <si>
    <t>changement pompe</t>
  </si>
  <si>
    <t>changement roulement</t>
  </si>
  <si>
    <t>Terminer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</si>
</sst>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"/>
    <numFmt numFmtId="166" formatCode="dd\-mm\-yy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2"/>
      <color theme="3"/>
      <name val="Arial"/>
      <family val="2"/>
    </font>
    <font>
      <sz val="14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4" xfId="0" applyBorder="1"/>
    <xf numFmtId="0" fontId="2" fillId="0" borderId="4" xfId="0" applyFont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0" fillId="6" borderId="9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5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Fill="1" applyBorder="1" applyAlignment="1">
      <alignment vertical="center" wrapText="1"/>
    </xf>
    <xf numFmtId="0" fontId="2" fillId="0" borderId="27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_-* #,##0\ _€_-;\-* #,##0\ _€_-;_-* &quot;-&quot;??\ _€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D''intervention'!$C$3</c:f>
              <c:strCache>
                <c:ptCount val="1"/>
                <c:pt idx="0">
                  <c:v>Guillaume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D''intervention'!$C$4:$C$6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D''intervention'!$G$3</c:f>
              <c:strCache>
                <c:ptCount val="1"/>
                <c:pt idx="0">
                  <c:v>Moyenne</c:v>
                </c:pt>
              </c:strCache>
            </c:strRef>
          </c:tx>
          <c:explosion val="1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D''intervention'!$G$4:$G$6</c:f>
              <c:numCache>
                <c:formatCode>General</c:formatCode>
                <c:ptCount val="3"/>
                <c:pt idx="0">
                  <c:v>3.2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D''intervention'!$B$3</c:f>
              <c:strCache>
                <c:ptCount val="1"/>
                <c:pt idx="0">
                  <c:v>Christophe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D''intervention'!$B$4:$B$6</c:f>
              <c:numCache>
                <c:formatCode>General</c:formatCode>
                <c:ptCount val="3"/>
                <c:pt idx="0">
                  <c:v>6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D''intervention'!$D$3</c:f>
              <c:strCache>
                <c:ptCount val="1"/>
                <c:pt idx="0">
                  <c:v>Julien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D''intervention'!$D$4:$D$6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D''intervention'!$E$3</c:f>
              <c:strCache>
                <c:ptCount val="1"/>
                <c:pt idx="0">
                  <c:v>Rémy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D''intervention'!$E$4:$E$6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D''intervention'!$F$3</c:f>
              <c:strCache>
                <c:ptCount val="1"/>
                <c:pt idx="0">
                  <c:v>Nicolas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D''intervention'!$F$4:$F$6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Services'!$B$2</c:f>
              <c:strCache>
                <c:ptCount val="1"/>
                <c:pt idx="0">
                  <c:v>Christophe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Services'!$C$2:$AH$2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853616"/>
        <c:axId val="412855184"/>
      </c:barChart>
      <c:catAx>
        <c:axId val="412853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5184"/>
        <c:crosses val="autoZero"/>
        <c:auto val="1"/>
        <c:lblAlgn val="ctr"/>
        <c:lblOffset val="100"/>
        <c:noMultiLvlLbl val="0"/>
      </c:catAx>
      <c:valAx>
        <c:axId val="41285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3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Services'!$B$3</c:f>
              <c:strCache>
                <c:ptCount val="1"/>
                <c:pt idx="0">
                  <c:v>Guillaume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Services'!$C$3:$AH$3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849696"/>
        <c:axId val="412854792"/>
      </c:barChart>
      <c:catAx>
        <c:axId val="41284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4792"/>
        <c:crosses val="autoZero"/>
        <c:auto val="1"/>
        <c:lblAlgn val="ctr"/>
        <c:lblOffset val="100"/>
        <c:noMultiLvlLbl val="0"/>
      </c:catAx>
      <c:valAx>
        <c:axId val="412854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49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Services'!$B$4</c:f>
              <c:strCache>
                <c:ptCount val="1"/>
                <c:pt idx="0">
                  <c:v>Julien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Services'!$C$4:$AH$4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855576"/>
        <c:axId val="412850480"/>
      </c:barChart>
      <c:catAx>
        <c:axId val="412855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0480"/>
        <c:crosses val="autoZero"/>
        <c:auto val="1"/>
        <c:lblAlgn val="ctr"/>
        <c:lblOffset val="100"/>
        <c:noMultiLvlLbl val="0"/>
      </c:catAx>
      <c:valAx>
        <c:axId val="412850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5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Services'!$B$5</c:f>
              <c:strCache>
                <c:ptCount val="1"/>
                <c:pt idx="0">
                  <c:v>Rémy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Services'!$C$5:$AH$5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851656"/>
        <c:axId val="412852048"/>
      </c:barChart>
      <c:catAx>
        <c:axId val="412851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2048"/>
        <c:crosses val="autoZero"/>
        <c:auto val="1"/>
        <c:lblAlgn val="ctr"/>
        <c:lblOffset val="100"/>
        <c:noMultiLvlLbl val="0"/>
      </c:catAx>
      <c:valAx>
        <c:axId val="41285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1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Services'!$B$6</c:f>
              <c:strCache>
                <c:ptCount val="1"/>
                <c:pt idx="0">
                  <c:v>Nicolas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Services'!$C$6:$AH$6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854400"/>
        <c:axId val="412855968"/>
      </c:barChart>
      <c:catAx>
        <c:axId val="41285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5968"/>
        <c:crosses val="autoZero"/>
        <c:auto val="1"/>
        <c:lblAlgn val="ctr"/>
        <c:lblOffset val="100"/>
        <c:noMultiLvlLbl val="0"/>
      </c:catAx>
      <c:valAx>
        <c:axId val="41285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Services'!$B$7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Services'!$C$7:$AH$7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3.2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856752"/>
        <c:axId val="413831448"/>
      </c:barChart>
      <c:catAx>
        <c:axId val="41285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3831448"/>
        <c:crosses val="autoZero"/>
        <c:auto val="1"/>
        <c:lblAlgn val="ctr"/>
        <c:lblOffset val="100"/>
        <c:noMultiLvlLbl val="0"/>
      </c:catAx>
      <c:valAx>
        <c:axId val="413831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85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effectLst/>
              </a:rPr>
              <a:t>Répartition des heures d'intervention par rapport a leurs emplacement dans l'année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17488767455980569"/>
          <c:y val="2.3839928689383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'Tableaux Transpalette'!$N$2:$P$2</c:f>
              <c:strCache>
                <c:ptCount val="3"/>
                <c:pt idx="0">
                  <c:v>Féternes</c:v>
                </c:pt>
                <c:pt idx="1">
                  <c:v>Frangy</c:v>
                </c:pt>
                <c:pt idx="2">
                  <c:v>Samoëns</c:v>
                </c:pt>
              </c:strCache>
            </c:strRef>
          </c:cat>
          <c:val>
            <c:numRef>
              <c:f>'Tableaux Transpalette'!$N$3:$P$3</c:f>
              <c:numCache>
                <c:formatCode>General</c:formatCode>
                <c:ptCount val="3"/>
                <c:pt idx="0">
                  <c:v>0</c:v>
                </c:pt>
                <c:pt idx="1">
                  <c:v>16</c:v>
                </c:pt>
                <c:pt idx="2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3833408"/>
        <c:axId val="413836152"/>
      </c:barChart>
      <c:catAx>
        <c:axId val="413833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Site</a:t>
                </a:r>
                <a:r>
                  <a:rPr lang="fr-FR" baseline="0"/>
                  <a:t> de fabrication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3836152"/>
        <c:crosses val="autoZero"/>
        <c:auto val="1"/>
        <c:lblAlgn val="ctr"/>
        <c:lblOffset val="100"/>
        <c:noMultiLvlLbl val="0"/>
      </c:catAx>
      <c:valAx>
        <c:axId val="41383615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Temsp</a:t>
                </a:r>
                <a:r>
                  <a:rPr lang="fr-FR" baseline="0"/>
                  <a:t> (h)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crossAx val="413833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effectLst/>
              </a:rPr>
              <a:t>Nombre</a:t>
            </a:r>
            <a:r>
              <a:rPr lang="fr-FR" baseline="0">
                <a:effectLst/>
              </a:rPr>
              <a:t> d'intervention fait par mois dans l'année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8700017901606265E-2"/>
          <c:y val="0.16813347182398428"/>
          <c:w val="0.94506066784615783"/>
          <c:h val="0.7201151684302374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'Tableaux Transpalette'!$M$6</c:f>
              <c:strCache>
                <c:ptCount val="1"/>
                <c:pt idx="0">
                  <c:v>Nb d'inter fait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'Tableaux Transpalette'!$N$5:$Y$5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'Tableaux Transpalette'!$N$6:$Y$6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3838112"/>
        <c:axId val="413838504"/>
      </c:barChart>
      <c:catAx>
        <c:axId val="41383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3838504"/>
        <c:crosses val="autoZero"/>
        <c:auto val="1"/>
        <c:lblAlgn val="ctr"/>
        <c:lblOffset val="100"/>
        <c:noMultiLvlLbl val="0"/>
      </c:catAx>
      <c:valAx>
        <c:axId val="413838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3838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heures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'Tableaux Transpalette'!$J$3:$J$6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Transpalette'!$K$3:$K$6</c:f>
              <c:numCache>
                <c:formatCode>General</c:formatCode>
                <c:ptCount val="4"/>
                <c:pt idx="0">
                  <c:v>16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nombre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'Tableaux Transpalette'!$J$7:$J$10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Transpalette'!$K$7:$K$10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</xdr:row>
          <xdr:rowOff>19050</xdr:rowOff>
        </xdr:from>
        <xdr:to>
          <xdr:col>3</xdr:col>
          <xdr:colOff>19050</xdr:colOff>
          <xdr:row>6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261936</xdr:colOff>
      <xdr:row>7</xdr:row>
      <xdr:rowOff>185737</xdr:rowOff>
    </xdr:from>
    <xdr:to>
      <xdr:col>12</xdr:col>
      <xdr:colOff>476249</xdr:colOff>
      <xdr:row>22</xdr:row>
      <xdr:rowOff>71437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619124</xdr:colOff>
      <xdr:row>7</xdr:row>
      <xdr:rowOff>133350</xdr:rowOff>
    </xdr:from>
    <xdr:to>
      <xdr:col>22</xdr:col>
      <xdr:colOff>704849</xdr:colOff>
      <xdr:row>37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8</xdr:row>
      <xdr:rowOff>0</xdr:rowOff>
    </xdr:from>
    <xdr:to>
      <xdr:col>5</xdr:col>
      <xdr:colOff>676275</xdr:colOff>
      <xdr:row>22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23</xdr:row>
      <xdr:rowOff>95250</xdr:rowOff>
    </xdr:from>
    <xdr:to>
      <xdr:col>5</xdr:col>
      <xdr:colOff>714375</xdr:colOff>
      <xdr:row>37</xdr:row>
      <xdr:rowOff>171450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295275</xdr:colOff>
      <xdr:row>23</xdr:row>
      <xdr:rowOff>104775</xdr:rowOff>
    </xdr:from>
    <xdr:to>
      <xdr:col>12</xdr:col>
      <xdr:colOff>447675</xdr:colOff>
      <xdr:row>37</xdr:row>
      <xdr:rowOff>180975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85725</xdr:colOff>
      <xdr:row>38</xdr:row>
      <xdr:rowOff>66675</xdr:rowOff>
    </xdr:from>
    <xdr:to>
      <xdr:col>5</xdr:col>
      <xdr:colOff>695325</xdr:colOff>
      <xdr:row>52</xdr:row>
      <xdr:rowOff>142875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300036</xdr:colOff>
      <xdr:row>8</xdr:row>
      <xdr:rowOff>176212</xdr:rowOff>
    </xdr:from>
    <xdr:to>
      <xdr:col>12</xdr:col>
      <xdr:colOff>657224</xdr:colOff>
      <xdr:row>23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304800</xdr:colOff>
      <xdr:row>24</xdr:row>
      <xdr:rowOff>19050</xdr:rowOff>
    </xdr:from>
    <xdr:to>
      <xdr:col>12</xdr:col>
      <xdr:colOff>661988</xdr:colOff>
      <xdr:row>38</xdr:row>
      <xdr:rowOff>80963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314325</xdr:colOff>
      <xdr:row>38</xdr:row>
      <xdr:rowOff>180975</xdr:rowOff>
    </xdr:from>
    <xdr:to>
      <xdr:col>12</xdr:col>
      <xdr:colOff>671513</xdr:colOff>
      <xdr:row>53</xdr:row>
      <xdr:rowOff>52388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54</xdr:row>
      <xdr:rowOff>95250</xdr:rowOff>
    </xdr:from>
    <xdr:to>
      <xdr:col>12</xdr:col>
      <xdr:colOff>700088</xdr:colOff>
      <xdr:row>68</xdr:row>
      <xdr:rowOff>157163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371475</xdr:colOff>
      <xdr:row>70</xdr:row>
      <xdr:rowOff>0</xdr:rowOff>
    </xdr:from>
    <xdr:to>
      <xdr:col>12</xdr:col>
      <xdr:colOff>728663</xdr:colOff>
      <xdr:row>84</xdr:row>
      <xdr:rowOff>61913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304800</xdr:colOff>
      <xdr:row>8</xdr:row>
      <xdr:rowOff>152400</xdr:rowOff>
    </xdr:from>
    <xdr:to>
      <xdr:col>26</xdr:col>
      <xdr:colOff>61913</xdr:colOff>
      <xdr:row>29</xdr:row>
      <xdr:rowOff>171450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609894</xdr:colOff>
      <xdr:row>46</xdr:row>
      <xdr:rowOff>44101</xdr:rowOff>
    </xdr:from>
    <xdr:to>
      <xdr:col>14</xdr:col>
      <xdr:colOff>310815</xdr:colOff>
      <xdr:row>57</xdr:row>
      <xdr:rowOff>190501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150392</xdr:colOff>
      <xdr:row>11</xdr:row>
      <xdr:rowOff>297781</xdr:rowOff>
    </xdr:from>
    <xdr:to>
      <xdr:col>14</xdr:col>
      <xdr:colOff>511343</xdr:colOff>
      <xdr:row>20</xdr:row>
      <xdr:rowOff>100263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310814</xdr:colOff>
      <xdr:row>21</xdr:row>
      <xdr:rowOff>17043</xdr:rowOff>
    </xdr:from>
    <xdr:to>
      <xdr:col>14</xdr:col>
      <xdr:colOff>491290</xdr:colOff>
      <xdr:row>32</xdr:row>
      <xdr:rowOff>180474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391025</xdr:colOff>
      <xdr:row>33</xdr:row>
      <xdr:rowOff>100264</xdr:rowOff>
    </xdr:from>
    <xdr:to>
      <xdr:col>14</xdr:col>
      <xdr:colOff>170448</xdr:colOff>
      <xdr:row>45</xdr:row>
      <xdr:rowOff>210553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K12FILE001\MesDonnees$\FR010303\Desktop\Nbre%20interven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intervention"/>
      <sheetName val="Recap Type D'intervention"/>
      <sheetName val="Recap Services"/>
      <sheetName val="Tableaux Transpalette"/>
    </sheetNames>
    <sheetDataSet>
      <sheetData sheetId="0" refreshError="1"/>
      <sheetData sheetId="1" refreshError="1"/>
      <sheetData sheetId="2" refreshError="1"/>
      <sheetData sheetId="3">
        <row r="3">
          <cell r="A3">
            <v>42780</v>
          </cell>
        </row>
        <row r="4">
          <cell r="A4">
            <v>42891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1" displayName="Tableau1" ref="A10:G12" totalsRowShown="0" headerRowDxfId="19" dataDxfId="17" headerRowBorderDxfId="18">
  <autoFilter ref="A10:G12"/>
  <sortState ref="A12:G471">
    <sortCondition descending="1" ref="B10:B471"/>
  </sortState>
  <tableColumns count="7">
    <tableColumn id="1" name="Nom" dataDxfId="16"/>
    <tableColumn id="2" name="Date" dataDxfId="15"/>
    <tableColumn id="3" name="Service" dataDxfId="14"/>
    <tableColumn id="4" name="Temps" dataDxfId="13" dataCellStyle="Milliers"/>
    <tableColumn id="5" name="Remarque" dataDxfId="12"/>
    <tableColumn id="6" name="Statut" dataDxfId="11"/>
    <tableColumn id="7" name="Type d'intervention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2:G4" totalsRowShown="0" headerRowDxfId="9" dataDxfId="7" headerRowBorderDxfId="8">
  <autoFilter ref="A2:G4"/>
  <tableColumns count="7">
    <tableColumn id="8" name="Nom" dataDxfId="6"/>
    <tableColumn id="1" name="Date" dataDxfId="5"/>
    <tableColumn id="2" name="Marque" dataDxfId="4"/>
    <tableColumn id="3" name="Numéro" dataDxfId="3" dataCellStyle="Milliers"/>
    <tableColumn id="4" name="Emplacement" dataDxfId="2"/>
    <tableColumn id="5" name="Description" dataDxfId="1"/>
    <tableColumn id="6" name="Temp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78"/>
  <sheetViews>
    <sheetView tabSelected="1" zoomScale="85" zoomScaleNormal="85" workbookViewId="0">
      <selection activeCell="D21" sqref="D21"/>
    </sheetView>
  </sheetViews>
  <sheetFormatPr baseColWidth="10" defaultRowHeight="15" x14ac:dyDescent="0.25"/>
  <cols>
    <col min="1" max="1" width="13.5703125" style="10" customWidth="1"/>
    <col min="2" max="2" width="13.28515625" style="10" customWidth="1"/>
    <col min="3" max="3" width="31.42578125" style="10" customWidth="1"/>
    <col min="4" max="4" width="9.28515625" style="10" customWidth="1"/>
    <col min="5" max="5" width="93.7109375" style="14" customWidth="1"/>
    <col min="6" max="6" width="9.5703125" style="10" customWidth="1"/>
    <col min="7" max="7" width="20.85546875" style="10" customWidth="1"/>
    <col min="11" max="11" width="11.5703125" style="10" customWidth="1"/>
    <col min="12" max="12" width="13.140625" style="10" customWidth="1"/>
    <col min="13" max="13" width="14.140625" style="10" customWidth="1"/>
    <col min="14" max="14" width="18.140625" style="10" customWidth="1"/>
    <col min="15" max="15" width="55.7109375" style="14" customWidth="1"/>
    <col min="16" max="16" width="16.42578125" style="10" customWidth="1"/>
  </cols>
  <sheetData>
    <row r="1" spans="1:16" x14ac:dyDescent="0.25">
      <c r="A1" s="58"/>
    </row>
    <row r="2" spans="1:16" x14ac:dyDescent="0.25">
      <c r="K2"/>
      <c r="L2"/>
      <c r="M2"/>
      <c r="N2"/>
      <c r="O2"/>
      <c r="P2"/>
    </row>
    <row r="3" spans="1:16" x14ac:dyDescent="0.25">
      <c r="K3"/>
      <c r="L3"/>
      <c r="M3"/>
      <c r="N3"/>
      <c r="O3"/>
      <c r="P3"/>
    </row>
    <row r="4" spans="1:16" x14ac:dyDescent="0.25">
      <c r="K4"/>
      <c r="L4"/>
      <c r="M4"/>
      <c r="N4"/>
      <c r="O4"/>
      <c r="P4"/>
    </row>
    <row r="5" spans="1:16" x14ac:dyDescent="0.25">
      <c r="G5" s="14"/>
      <c r="K5"/>
      <c r="L5"/>
      <c r="M5"/>
      <c r="N5"/>
      <c r="O5"/>
      <c r="P5"/>
    </row>
    <row r="6" spans="1:16" x14ac:dyDescent="0.25">
      <c r="G6" s="14"/>
      <c r="K6"/>
      <c r="L6"/>
      <c r="M6"/>
      <c r="N6"/>
      <c r="O6"/>
      <c r="P6"/>
    </row>
    <row r="7" spans="1:16" x14ac:dyDescent="0.25">
      <c r="K7"/>
      <c r="L7"/>
      <c r="M7"/>
      <c r="N7"/>
      <c r="O7"/>
      <c r="P7"/>
    </row>
    <row r="8" spans="1:16" ht="15.75" thickBot="1" x14ac:dyDescent="0.3"/>
    <row r="9" spans="1:16" ht="27" thickBot="1" x14ac:dyDescent="0.45">
      <c r="A9" s="46" t="s">
        <v>11</v>
      </c>
      <c r="B9" s="47"/>
      <c r="C9" s="48"/>
      <c r="M9" s="14"/>
      <c r="O9"/>
      <c r="P9"/>
    </row>
    <row r="10" spans="1:16" ht="15.75" thickBot="1" x14ac:dyDescent="0.3">
      <c r="A10" s="12" t="s">
        <v>2</v>
      </c>
      <c r="B10" s="11" t="s">
        <v>0</v>
      </c>
      <c r="C10" s="11" t="s">
        <v>3</v>
      </c>
      <c r="D10" s="30" t="s">
        <v>6</v>
      </c>
      <c r="E10" s="11" t="s">
        <v>4</v>
      </c>
      <c r="F10" s="30" t="s">
        <v>64</v>
      </c>
      <c r="G10" s="31" t="s">
        <v>5</v>
      </c>
    </row>
    <row r="11" spans="1:16" x14ac:dyDescent="0.25">
      <c r="A11" s="42" t="s">
        <v>16</v>
      </c>
      <c r="B11" s="29" t="s">
        <v>83</v>
      </c>
      <c r="C11" s="43" t="s">
        <v>1</v>
      </c>
      <c r="D11" s="44">
        <v>10</v>
      </c>
      <c r="E11" s="45" t="s">
        <v>84</v>
      </c>
      <c r="F11" s="42" t="s">
        <v>86</v>
      </c>
      <c r="G11" s="42" t="s">
        <v>21</v>
      </c>
    </row>
    <row r="12" spans="1:16" x14ac:dyDescent="0.25">
      <c r="A12" s="42" t="s">
        <v>13</v>
      </c>
      <c r="B12" s="29" t="s">
        <v>83</v>
      </c>
      <c r="C12" s="43" t="s">
        <v>1</v>
      </c>
      <c r="D12" s="44">
        <v>6</v>
      </c>
      <c r="E12" s="45" t="s">
        <v>85</v>
      </c>
      <c r="F12" s="42" t="s">
        <v>86</v>
      </c>
      <c r="G12" s="42" t="s">
        <v>21</v>
      </c>
    </row>
    <row r="14" spans="1:16" x14ac:dyDescent="0.25">
      <c r="F14" s="58"/>
    </row>
    <row r="15" spans="1:16" x14ac:dyDescent="0.25">
      <c r="M15" s="14"/>
    </row>
    <row r="23" spans="13:13" ht="18" customHeight="1" x14ac:dyDescent="0.25"/>
    <row r="32" spans="13:13" x14ac:dyDescent="0.25">
      <c r="M32" s="14"/>
    </row>
    <row r="36" spans="13:13" x14ac:dyDescent="0.25">
      <c r="M36" s="14"/>
    </row>
    <row r="39" spans="13:13" x14ac:dyDescent="0.25">
      <c r="M39" s="14"/>
    </row>
    <row r="42" spans="13:13" x14ac:dyDescent="0.25">
      <c r="M42" s="14"/>
    </row>
    <row r="46" spans="13:13" x14ac:dyDescent="0.25">
      <c r="M46" s="14"/>
    </row>
    <row r="52" spans="13:13" x14ac:dyDescent="0.25">
      <c r="M52" s="14"/>
    </row>
    <row r="57" spans="13:13" x14ac:dyDescent="0.25">
      <c r="M57" s="14"/>
    </row>
    <row r="58" spans="13:13" x14ac:dyDescent="0.25">
      <c r="M58" s="14"/>
    </row>
    <row r="59" spans="13:13" x14ac:dyDescent="0.25">
      <c r="M59" s="14"/>
    </row>
    <row r="60" spans="13:13" x14ac:dyDescent="0.25">
      <c r="M60" s="14"/>
    </row>
    <row r="78" ht="15.75" customHeight="1" x14ac:dyDescent="0.25"/>
  </sheetData>
  <sheetProtection formatCells="0" formatColumns="0" formatRows="0" insertColumns="0" insertRows="0" sort="0" autoFilter="0"/>
  <mergeCells count="1">
    <mergeCell ref="A9:C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552450</xdr:colOff>
                <xdr:row>1</xdr:row>
                <xdr:rowOff>19050</xdr:rowOff>
              </from>
              <to>
                <xdr:col>3</xdr:col>
                <xdr:colOff>19050</xdr:colOff>
                <xdr:row>6</xdr:row>
                <xdr:rowOff>57150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6"/>
  <sheetViews>
    <sheetView workbookViewId="0">
      <selection activeCell="H42" sqref="H42"/>
    </sheetView>
  </sheetViews>
  <sheetFormatPr baseColWidth="10" defaultRowHeight="15" x14ac:dyDescent="0.25"/>
  <cols>
    <col min="1" max="1" width="17.140625" customWidth="1"/>
  </cols>
  <sheetData>
    <row r="2" spans="1:7" x14ac:dyDescent="0.25">
      <c r="B2" t="s">
        <v>20</v>
      </c>
    </row>
    <row r="3" spans="1:7" x14ac:dyDescent="0.2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2" t="s">
        <v>18</v>
      </c>
    </row>
    <row r="4" spans="1:7" x14ac:dyDescent="0.25">
      <c r="A4" s="3" t="s">
        <v>21</v>
      </c>
      <c r="B4" s="1">
        <f>SUMIFS(Tableau1[Temps],Tableau1[Nom],B3,Tableau1[Type d''intervention],A4)</f>
        <v>6</v>
      </c>
      <c r="C4" s="1">
        <f>SUMIFS(Tableau1[Temps],Tableau1[Nom],C3,Tableau1[Type d''intervention],A4)</f>
        <v>0</v>
      </c>
      <c r="D4" s="1">
        <f>SUMIFS(Tableau1[Temps],Tableau1[Nom],D3,Tableau1[Type d''intervention],A4)</f>
        <v>0</v>
      </c>
      <c r="E4" s="1">
        <f>SUMIFS(Tableau1[Temps],Tableau1[Nom],E3,Tableau1[Type d''intervention],A4)</f>
        <v>10</v>
      </c>
      <c r="F4" s="1">
        <f>SUMIFS(Tableau1[Temps],Tableau1[Nom],F3,Tableau1[Type d''intervention],A4)</f>
        <v>0</v>
      </c>
      <c r="G4" s="1">
        <f>AVERAGE(B4:F4)</f>
        <v>3.2</v>
      </c>
    </row>
    <row r="5" spans="1:7" x14ac:dyDescent="0.25">
      <c r="A5" s="4" t="s">
        <v>22</v>
      </c>
      <c r="B5" s="1">
        <f>SUMIFS(Tableau1[Temps],Tableau1[Nom],B3,Tableau1[Type d''intervention],A5)</f>
        <v>0</v>
      </c>
      <c r="C5" s="1">
        <f>SUMIFS(Tableau1[Temps],Tableau1[Nom],C3,Tableau1[Type d''intervention],A5)</f>
        <v>0</v>
      </c>
      <c r="D5" s="1">
        <f>SUMIFS(Tableau1[Temps],Tableau1[Nom],D3,Tableau1[Type d''intervention],A5)</f>
        <v>0</v>
      </c>
      <c r="E5" s="1">
        <f>SUMIFS(Tableau1[Temps],Tableau1[Nom],E3,Tableau1[Type d''intervention],A5)</f>
        <v>0</v>
      </c>
      <c r="F5" s="1">
        <f>SUMIFS(Tableau1[Temps],Tableau1[Nom],F3,Tableau1[Type d''intervention],A5)</f>
        <v>0</v>
      </c>
      <c r="G5" s="1">
        <f t="shared" ref="G5:G6" si="0">AVERAGE(B5:F5)</f>
        <v>0</v>
      </c>
    </row>
    <row r="6" spans="1:7" x14ac:dyDescent="0.25">
      <c r="A6" s="5" t="s">
        <v>23</v>
      </c>
      <c r="B6" s="1">
        <f>SUMIFS(Tableau1[Temps],Tableau1[Nom],B3,Tableau1[Type d''intervention],A6)</f>
        <v>0</v>
      </c>
      <c r="C6" s="1">
        <f>SUMIFS(Tableau1[Temps],Tableau1[Nom],C3,Tableau1[Type d''intervention],A6)</f>
        <v>0</v>
      </c>
      <c r="D6" s="1">
        <f>SUMIFS(Tableau1[Temps],Tableau1[Nom],D3,Tableau1[Type d''intervention],A6)</f>
        <v>0</v>
      </c>
      <c r="E6" s="1">
        <f>SUMIFS(Tableau1[Temps],Tableau1[Nom],E3,Tableau1[Type d''intervention],A6)</f>
        <v>0</v>
      </c>
      <c r="F6" s="1">
        <f>SUMIFS(Tableau1[Temps],Tableau1[Nom],F3,Tableau1[Type d''intervention],A6)</f>
        <v>0</v>
      </c>
      <c r="G6" s="1">
        <f t="shared" si="0"/>
        <v>0</v>
      </c>
    </row>
  </sheetData>
  <sheetProtection password="CC3D" sheet="1" objects="1" scenarios="1"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"/>
  <sheetViews>
    <sheetView topLeftCell="F1" zoomScaleNormal="100" workbookViewId="0">
      <selection activeCell="B1" sqref="B1"/>
    </sheetView>
  </sheetViews>
  <sheetFormatPr baseColWidth="10" defaultRowHeight="15" x14ac:dyDescent="0.25"/>
  <cols>
    <col min="2" max="2" width="13.5703125" customWidth="1"/>
    <col min="3" max="3" width="12.140625" customWidth="1"/>
    <col min="20" max="20" width="14" customWidth="1"/>
    <col min="21" max="21" width="13.7109375" customWidth="1"/>
    <col min="22" max="22" width="14.7109375" customWidth="1"/>
    <col min="23" max="23" width="14.42578125" customWidth="1"/>
    <col min="24" max="24" width="12.85546875" customWidth="1"/>
    <col min="25" max="25" width="14.28515625" customWidth="1"/>
    <col min="33" max="33" width="12.7109375" customWidth="1"/>
    <col min="34" max="34" width="12.5703125" customWidth="1"/>
  </cols>
  <sheetData>
    <row r="1" spans="1:34" s="6" customFormat="1" ht="63.75" customHeight="1" x14ac:dyDescent="0.25">
      <c r="B1" s="7" t="s">
        <v>19</v>
      </c>
      <c r="C1" s="8" t="s">
        <v>24</v>
      </c>
      <c r="D1" s="8" t="s">
        <v>25</v>
      </c>
      <c r="E1" s="8" t="s">
        <v>26</v>
      </c>
      <c r="F1" s="8" t="s">
        <v>27</v>
      </c>
      <c r="G1" s="8" t="s">
        <v>28</v>
      </c>
      <c r="H1" s="8" t="s">
        <v>29</v>
      </c>
      <c r="I1" s="8" t="s">
        <v>30</v>
      </c>
      <c r="J1" s="8" t="s">
        <v>31</v>
      </c>
      <c r="K1" s="8" t="s">
        <v>32</v>
      </c>
      <c r="L1" s="8" t="s">
        <v>33</v>
      </c>
      <c r="M1" s="8" t="s">
        <v>34</v>
      </c>
      <c r="N1" s="8" t="s">
        <v>35</v>
      </c>
      <c r="O1" s="8" t="s">
        <v>36</v>
      </c>
      <c r="P1" s="8" t="s">
        <v>37</v>
      </c>
      <c r="Q1" s="8" t="s">
        <v>38</v>
      </c>
      <c r="R1" s="8" t="s">
        <v>39</v>
      </c>
      <c r="S1" s="8" t="s">
        <v>40</v>
      </c>
      <c r="T1" s="8" t="s">
        <v>41</v>
      </c>
      <c r="U1" s="8" t="s">
        <v>42</v>
      </c>
      <c r="V1" s="8" t="s">
        <v>43</v>
      </c>
      <c r="W1" s="8" t="s">
        <v>44</v>
      </c>
      <c r="X1" s="8" t="s">
        <v>45</v>
      </c>
      <c r="Y1" s="8" t="s">
        <v>46</v>
      </c>
      <c r="Z1" s="8" t="s">
        <v>47</v>
      </c>
      <c r="AA1" s="8" t="s">
        <v>48</v>
      </c>
      <c r="AB1" s="8" t="s">
        <v>49</v>
      </c>
      <c r="AC1" s="8" t="s">
        <v>80</v>
      </c>
      <c r="AD1" s="32" t="s">
        <v>81</v>
      </c>
      <c r="AE1" s="8" t="s">
        <v>50</v>
      </c>
      <c r="AF1" s="8" t="s">
        <v>51</v>
      </c>
      <c r="AG1" s="8" t="s">
        <v>52</v>
      </c>
      <c r="AH1" s="8" t="s">
        <v>1</v>
      </c>
    </row>
    <row r="2" spans="1:34" x14ac:dyDescent="0.25">
      <c r="B2" s="1" t="str">
        <f>'Recap Type D''intervention'!B3</f>
        <v>Christophe</v>
      </c>
      <c r="C2" s="9">
        <f>SUMIFS(Tableau1[[Temps]:[Temps]],Tableau1[[Nom]:[Nom]],$B$2,Tableau1[[Service]:[Service]],C1)</f>
        <v>0</v>
      </c>
      <c r="D2" s="9">
        <f>SUMIFS(Tableau1[[Temps]:[Temps]],Tableau1[[Nom]:[Nom]],$B$2,Tableau1[[Service]:[Service]],D1)</f>
        <v>0</v>
      </c>
      <c r="E2" s="9">
        <f>SUMIFS(Tableau1[[Temps]:[Temps]],Tableau1[[Nom]:[Nom]],$B$2,Tableau1[[Service]:[Service]],E1)</f>
        <v>0</v>
      </c>
      <c r="F2" s="9">
        <f>SUMIFS(Tableau1[[Temps]:[Temps]],Tableau1[[Nom]:[Nom]],$B$2,Tableau1[[Service]:[Service]],F1)</f>
        <v>0</v>
      </c>
      <c r="G2" s="9">
        <f>SUMIFS(Tableau1[[Temps]:[Temps]],Tableau1[[Nom]:[Nom]],$B$2,Tableau1[[Service]:[Service]],G1)</f>
        <v>0</v>
      </c>
      <c r="H2" s="9">
        <f>SUMIFS(Tableau1[[Temps]:[Temps]],Tableau1[[Nom]:[Nom]],$B$2,Tableau1[[Service]:[Service]],H1)</f>
        <v>0</v>
      </c>
      <c r="I2" s="9">
        <f>SUMIFS(Tableau1[[Temps]:[Temps]],Tableau1[[Nom]:[Nom]],$B$2,Tableau1[[Service]:[Service]],I1)</f>
        <v>0</v>
      </c>
      <c r="J2" s="9">
        <f>SUMIFS(Tableau1[[Temps]:[Temps]],Tableau1[[Nom]:[Nom]],$B$2,Tableau1[[Service]:[Service]],J1)</f>
        <v>0</v>
      </c>
      <c r="K2" s="9">
        <f>SUMIFS(Tableau1[[Temps]:[Temps]],Tableau1[[Nom]:[Nom]],$B$2,Tableau1[[Service]:[Service]],K1)</f>
        <v>0</v>
      </c>
      <c r="L2" s="9">
        <f>SUMIFS(Tableau1[[Temps]:[Temps]],Tableau1[[Nom]:[Nom]],$B$2,Tableau1[[Service]:[Service]],L1)</f>
        <v>0</v>
      </c>
      <c r="M2" s="9">
        <f>SUMIFS(Tableau1[[Temps]:[Temps]],Tableau1[[Nom]:[Nom]],$B$2,Tableau1[[Service]:[Service]],M1)</f>
        <v>0</v>
      </c>
      <c r="N2" s="9">
        <f>SUMIFS(Tableau1[[Temps]:[Temps]],Tableau1[[Nom]:[Nom]],$B$2,Tableau1[[Service]:[Service]],N1)</f>
        <v>0</v>
      </c>
      <c r="O2" s="9">
        <f>SUMIFS(Tableau1[[Temps]:[Temps]],Tableau1[[Nom]:[Nom]],$B$2,Tableau1[[Service]:[Service]],O1)</f>
        <v>0</v>
      </c>
      <c r="P2" s="9">
        <f>SUMIFS(Tableau1[[Temps]:[Temps]],Tableau1[[Nom]:[Nom]],$B$2,Tableau1[[Service]:[Service]],P1)</f>
        <v>0</v>
      </c>
      <c r="Q2" s="9">
        <f>SUMIFS(Tableau1[[Temps]:[Temps]],Tableau1[[Nom]:[Nom]],$B$2,Tableau1[[Service]:[Service]],Q1)</f>
        <v>0</v>
      </c>
      <c r="R2" s="9">
        <f>SUMIFS(Tableau1[[Temps]:[Temps]],Tableau1[[Nom]:[Nom]],$B$2,Tableau1[[Service]:[Service]],R1)</f>
        <v>0</v>
      </c>
      <c r="S2" s="9">
        <f>SUMIFS(Tableau1[[Temps]:[Temps]],Tableau1[[Nom]:[Nom]],$B$2,Tableau1[[Service]:[Service]],S1)</f>
        <v>0</v>
      </c>
      <c r="T2" s="9">
        <f>SUMIFS(Tableau1[[Temps]:[Temps]],Tableau1[[Nom]:[Nom]],$B$2,Tableau1[[Service]:[Service]],T1)</f>
        <v>0</v>
      </c>
      <c r="U2" s="9">
        <f>SUMIFS(Tableau1[[Temps]:[Temps]],Tableau1[[Nom]:[Nom]],$B$2,Tableau1[[Service]:[Service]],U1)</f>
        <v>0</v>
      </c>
      <c r="V2" s="9">
        <f>SUMIFS(Tableau1[[Temps]:[Temps]],Tableau1[[Nom]:[Nom]],$B$2,Tableau1[[Service]:[Service]],V1)</f>
        <v>0</v>
      </c>
      <c r="W2" s="9">
        <f>SUMIFS(Tableau1[[Temps]:[Temps]],Tableau1[[Nom]:[Nom]],$B$2,Tableau1[[Service]:[Service]],W1)</f>
        <v>0</v>
      </c>
      <c r="X2" s="9">
        <f>SUMIFS(Tableau1[[Temps]:[Temps]],Tableau1[[Nom]:[Nom]],$B$2,Tableau1[[Service]:[Service]],X1)</f>
        <v>0</v>
      </c>
      <c r="Y2" s="9">
        <f>SUMIFS(Tableau1[[Temps]:[Temps]],Tableau1[[Nom]:[Nom]],$B$2,Tableau1[[Service]:[Service]],Y1)</f>
        <v>0</v>
      </c>
      <c r="Z2" s="9">
        <f>SUMIFS(Tableau1[[Temps]:[Temps]],Tableau1[[Nom]:[Nom]],$B$2,Tableau1[[Service]:[Service]],Z1)</f>
        <v>0</v>
      </c>
      <c r="AA2" s="9">
        <f>SUMIFS(Tableau1[[Temps]:[Temps]],Tableau1[[Nom]:[Nom]],$B$2,Tableau1[[Service]:[Service]],AA1)</f>
        <v>0</v>
      </c>
      <c r="AB2" s="9">
        <f>SUMIFS(Tableau1[[Temps]:[Temps]],Tableau1[[Nom]:[Nom]],$B$2,Tableau1[[Service]:[Service]],AB1)</f>
        <v>0</v>
      </c>
      <c r="AC2" s="9">
        <f>SUMIFS(Tableau1[[Temps]:[Temps]],Tableau1[[Nom]:[Nom]],$B$2,Tableau1[[Service]:[Service]],AC1)</f>
        <v>0</v>
      </c>
      <c r="AD2" s="9">
        <f>SUMIFS(Tableau1[[Temps]:[Temps]],Tableau1[[Nom]:[Nom]],$B$2,Tableau1[[Service]:[Service]],AD1)</f>
        <v>0</v>
      </c>
      <c r="AE2" s="9">
        <f>SUMIFS(Tableau1[[Temps]:[Temps]],Tableau1[[Nom]:[Nom]],$B$2,Tableau1[[Service]:[Service]],AE1)</f>
        <v>0</v>
      </c>
      <c r="AF2" s="9">
        <f>SUMIFS(Tableau1[[Temps]:[Temps]],Tableau1[[Nom]:[Nom]],$B$2,Tableau1[[Service]:[Service]],AF1)</f>
        <v>0</v>
      </c>
      <c r="AG2" s="9">
        <f>SUMIFS(Tableau1[[Temps]:[Temps]],Tableau1[[Nom]:[Nom]],$B$2,Tableau1[[Service]:[Service]],AG1)</f>
        <v>0</v>
      </c>
      <c r="AH2" s="9">
        <f>SUMIFS(Tableau1[[Temps]:[Temps]],Tableau1[[Nom]:[Nom]],$B$2,Tableau1[[Service]:[Service]],AH1)</f>
        <v>6</v>
      </c>
    </row>
    <row r="3" spans="1:34" x14ac:dyDescent="0.25">
      <c r="A3" t="s">
        <v>20</v>
      </c>
      <c r="B3" s="1" t="str">
        <f>'Recap Type D''intervention'!C3</f>
        <v>Guillaume</v>
      </c>
      <c r="C3" s="9">
        <f>SUMIFS(Tableau1[[Temps]:[Temps]],Tableau1[[Nom]:[Nom]],$B$3,Tableau1[[Service]:[Service]],C1)</f>
        <v>0</v>
      </c>
      <c r="D3" s="9">
        <f>SUMIFS(Tableau1[[Temps]:[Temps]],Tableau1[[Nom]:[Nom]],$B$3,Tableau1[[Service]:[Service]],D1)</f>
        <v>0</v>
      </c>
      <c r="E3" s="9">
        <f>SUMIFS(Tableau1[[Temps]:[Temps]],Tableau1[[Nom]:[Nom]],$B$3,Tableau1[[Service]:[Service]],E1)</f>
        <v>0</v>
      </c>
      <c r="F3" s="9">
        <f>SUMIFS(Tableau1[[Temps]:[Temps]],Tableau1[[Nom]:[Nom]],$B$3,Tableau1[[Service]:[Service]],F1)</f>
        <v>0</v>
      </c>
      <c r="G3" s="9">
        <f>SUMIFS(Tableau1[[Temps]:[Temps]],Tableau1[[Nom]:[Nom]],$B$3,Tableau1[[Service]:[Service]],G1)</f>
        <v>0</v>
      </c>
      <c r="H3" s="9">
        <f>SUMIFS(Tableau1[[Temps]:[Temps]],Tableau1[[Nom]:[Nom]],$B$3,Tableau1[[Service]:[Service]],H1)</f>
        <v>0</v>
      </c>
      <c r="I3" s="9">
        <f>SUMIFS(Tableau1[[Temps]:[Temps]],Tableau1[[Nom]:[Nom]],$B$3,Tableau1[[Service]:[Service]],I1)</f>
        <v>0</v>
      </c>
      <c r="J3" s="9">
        <f>SUMIFS(Tableau1[[Temps]:[Temps]],Tableau1[[Nom]:[Nom]],$B$3,Tableau1[[Service]:[Service]],J1)</f>
        <v>0</v>
      </c>
      <c r="K3" s="9">
        <f>SUMIFS(Tableau1[[Temps]:[Temps]],Tableau1[[Nom]:[Nom]],$B$3,Tableau1[[Service]:[Service]],K1)</f>
        <v>0</v>
      </c>
      <c r="L3" s="9">
        <f>SUMIFS(Tableau1[[Temps]:[Temps]],Tableau1[[Nom]:[Nom]],$B$3,Tableau1[[Service]:[Service]],L1)</f>
        <v>0</v>
      </c>
      <c r="M3" s="9">
        <f>SUMIFS(Tableau1[[Temps]:[Temps]],Tableau1[[Nom]:[Nom]],$B$3,Tableau1[[Service]:[Service]],M1)</f>
        <v>0</v>
      </c>
      <c r="N3" s="9">
        <f>SUMIFS(Tableau1[[Temps]:[Temps]],Tableau1[[Nom]:[Nom]],$B$3,Tableau1[[Service]:[Service]],N1)</f>
        <v>0</v>
      </c>
      <c r="O3" s="9">
        <f>SUMIFS(Tableau1[[Temps]:[Temps]],Tableau1[[Nom]:[Nom]],$B$3,Tableau1[[Service]:[Service]],O1)</f>
        <v>0</v>
      </c>
      <c r="P3" s="9">
        <f>SUMIFS(Tableau1[[Temps]:[Temps]],Tableau1[[Nom]:[Nom]],$B$3,Tableau1[[Service]:[Service]],P1)</f>
        <v>0</v>
      </c>
      <c r="Q3" s="9">
        <f>SUMIFS(Tableau1[[Temps]:[Temps]],Tableau1[[Nom]:[Nom]],$B$3,Tableau1[[Service]:[Service]],Q1)</f>
        <v>0</v>
      </c>
      <c r="R3" s="9">
        <f>SUMIFS(Tableau1[[Temps]:[Temps]],Tableau1[[Nom]:[Nom]],$B$3,Tableau1[[Service]:[Service]],R1)</f>
        <v>0</v>
      </c>
      <c r="S3" s="9">
        <f>SUMIFS(Tableau1[[Temps]:[Temps]],Tableau1[[Nom]:[Nom]],$B$3,Tableau1[[Service]:[Service]],S1)</f>
        <v>0</v>
      </c>
      <c r="T3" s="9">
        <f>SUMIFS(Tableau1[[Temps]:[Temps]],Tableau1[[Nom]:[Nom]],$B$3,Tableau1[[Service]:[Service]],T1)</f>
        <v>0</v>
      </c>
      <c r="U3" s="9">
        <f>SUMIFS(Tableau1[[Temps]:[Temps]],Tableau1[[Nom]:[Nom]],$B$3,Tableau1[[Service]:[Service]],U1)</f>
        <v>0</v>
      </c>
      <c r="V3" s="9">
        <f>SUMIFS(Tableau1[[Temps]:[Temps]],Tableau1[[Nom]:[Nom]],$B$3,Tableau1[[Service]:[Service]],V1)</f>
        <v>0</v>
      </c>
      <c r="W3" s="9">
        <f>SUMIFS(Tableau1[[Temps]:[Temps]],Tableau1[[Nom]:[Nom]],$B$3,Tableau1[[Service]:[Service]],W1)</f>
        <v>0</v>
      </c>
      <c r="X3" s="9">
        <f>SUMIFS(Tableau1[[Temps]:[Temps]],Tableau1[[Nom]:[Nom]],$B$3,Tableau1[[Service]:[Service]],X1)</f>
        <v>0</v>
      </c>
      <c r="Y3" s="9">
        <f>SUMIFS(Tableau1[[Temps]:[Temps]],Tableau1[[Nom]:[Nom]],$B$3,Tableau1[[Service]:[Service]],Y1)</f>
        <v>0</v>
      </c>
      <c r="Z3" s="9">
        <f>SUMIFS(Tableau1[[Temps]:[Temps]],Tableau1[[Nom]:[Nom]],$B$3,Tableau1[[Service]:[Service]],Z1)</f>
        <v>0</v>
      </c>
      <c r="AA3" s="9">
        <f>SUMIFS(Tableau1[[Temps]:[Temps]],Tableau1[[Nom]:[Nom]],$B$3,Tableau1[[Service]:[Service]],AA1)</f>
        <v>0</v>
      </c>
      <c r="AB3" s="9">
        <f>SUMIFS(Tableau1[[Temps]:[Temps]],Tableau1[[Nom]:[Nom]],$B$3,Tableau1[[Service]:[Service]],AB1)</f>
        <v>0</v>
      </c>
      <c r="AC3" s="9">
        <f>SUMIFS(Tableau1[[Temps]:[Temps]],Tableau1[[Nom]:[Nom]],$B$3,Tableau1[[Service]:[Service]],AC1)</f>
        <v>0</v>
      </c>
      <c r="AD3" s="9">
        <f>SUMIFS(Tableau1[[Temps]:[Temps]],Tableau1[[Nom]:[Nom]],$B$3,Tableau1[[Service]:[Service]],AD1)</f>
        <v>0</v>
      </c>
      <c r="AE3" s="9">
        <f>SUMIFS(Tableau1[[Temps]:[Temps]],Tableau1[[Nom]:[Nom]],$B$3,Tableau1[[Service]:[Service]],AE1)</f>
        <v>0</v>
      </c>
      <c r="AF3" s="9">
        <f>SUMIFS(Tableau1[[Temps]:[Temps]],Tableau1[[Nom]:[Nom]],$B$3,Tableau1[[Service]:[Service]],AF1)</f>
        <v>0</v>
      </c>
      <c r="AG3" s="9">
        <f>SUMIFS(Tableau1[[Temps]:[Temps]],Tableau1[[Nom]:[Nom]],$B$3,Tableau1[[Service]:[Service]],AG1)</f>
        <v>0</v>
      </c>
      <c r="AH3" s="9">
        <f>SUMIFS(Tableau1[[Temps]:[Temps]],Tableau1[[Nom]:[Nom]],$B$3,Tableau1[[Service]:[Service]],AH1)</f>
        <v>0</v>
      </c>
    </row>
    <row r="4" spans="1:34" x14ac:dyDescent="0.25">
      <c r="B4" s="1" t="str">
        <f>'Recap Type D''intervention'!D3</f>
        <v>Julien</v>
      </c>
      <c r="C4" s="9">
        <f>SUMIFS(Tableau1[[Temps]:[Temps]],Tableau1[[Nom]:[Nom]],$B$4,Tableau1[[Service]:[Service]],C1)</f>
        <v>0</v>
      </c>
      <c r="D4" s="9">
        <f>SUMIFS(Tableau1[[Temps]:[Temps]],Tableau1[[Nom]:[Nom]],$B$4,Tableau1[[Service]:[Service]],D1)</f>
        <v>0</v>
      </c>
      <c r="E4" s="9">
        <f>SUMIFS(Tableau1[[Temps]:[Temps]],Tableau1[[Nom]:[Nom]],$B$4,Tableau1[[Service]:[Service]],E1)</f>
        <v>0</v>
      </c>
      <c r="F4" s="9">
        <f>SUMIFS(Tableau1[[Temps]:[Temps]],Tableau1[[Nom]:[Nom]],$B$4,Tableau1[[Service]:[Service]],F1)</f>
        <v>0</v>
      </c>
      <c r="G4" s="9">
        <f>SUMIFS(Tableau1[[Temps]:[Temps]],Tableau1[[Nom]:[Nom]],$B$4,Tableau1[[Service]:[Service]],G1)</f>
        <v>0</v>
      </c>
      <c r="H4" s="9">
        <f>SUMIFS(Tableau1[[Temps]:[Temps]],Tableau1[[Nom]:[Nom]],$B$4,Tableau1[[Service]:[Service]],H1)</f>
        <v>0</v>
      </c>
      <c r="I4" s="9">
        <f>SUMIFS(Tableau1[[Temps]:[Temps]],Tableau1[[Nom]:[Nom]],$B$4,Tableau1[[Service]:[Service]],I1)</f>
        <v>0</v>
      </c>
      <c r="J4" s="9">
        <f>SUMIFS(Tableau1[[Temps]:[Temps]],Tableau1[[Nom]:[Nom]],$B$4,Tableau1[[Service]:[Service]],J1)</f>
        <v>0</v>
      </c>
      <c r="K4" s="9">
        <f>SUMIFS(Tableau1[[Temps]:[Temps]],Tableau1[[Nom]:[Nom]],$B$4,Tableau1[[Service]:[Service]],K1)</f>
        <v>0</v>
      </c>
      <c r="L4" s="9">
        <f>SUMIFS(Tableau1[[Temps]:[Temps]],Tableau1[[Nom]:[Nom]],$B$4,Tableau1[[Service]:[Service]],L1)</f>
        <v>0</v>
      </c>
      <c r="M4" s="9">
        <f>SUMIFS(Tableau1[[Temps]:[Temps]],Tableau1[[Nom]:[Nom]],$B$4,Tableau1[[Service]:[Service]],M1)</f>
        <v>0</v>
      </c>
      <c r="N4" s="9">
        <f>SUMIFS(Tableau1[[Temps]:[Temps]],Tableau1[[Nom]:[Nom]],$B$4,Tableau1[[Service]:[Service]],N1)</f>
        <v>0</v>
      </c>
      <c r="O4" s="9">
        <f>SUMIFS(Tableau1[[Temps]:[Temps]],Tableau1[[Nom]:[Nom]],$B$4,Tableau1[[Service]:[Service]],O1)</f>
        <v>0</v>
      </c>
      <c r="P4" s="9">
        <f>SUMIFS(Tableau1[[Temps]:[Temps]],Tableau1[[Nom]:[Nom]],$B$4,Tableau1[[Service]:[Service]],P1)</f>
        <v>0</v>
      </c>
      <c r="Q4" s="9">
        <f>SUMIFS(Tableau1[[Temps]:[Temps]],Tableau1[[Nom]:[Nom]],$B$4,Tableau1[[Service]:[Service]],Q1)</f>
        <v>0</v>
      </c>
      <c r="R4" s="9">
        <f>SUMIFS(Tableau1[[Temps]:[Temps]],Tableau1[[Nom]:[Nom]],$B$4,Tableau1[[Service]:[Service]],R1)</f>
        <v>0</v>
      </c>
      <c r="S4" s="9">
        <f>SUMIFS(Tableau1[[Temps]:[Temps]],Tableau1[[Nom]:[Nom]],$B$4,Tableau1[[Service]:[Service]],S1)</f>
        <v>0</v>
      </c>
      <c r="T4" s="9">
        <f>SUMIFS(Tableau1[[Temps]:[Temps]],Tableau1[[Nom]:[Nom]],$B$4,Tableau1[[Service]:[Service]],T1)</f>
        <v>0</v>
      </c>
      <c r="U4" s="9">
        <f>SUMIFS(Tableau1[[Temps]:[Temps]],Tableau1[[Nom]:[Nom]],$B$4,Tableau1[[Service]:[Service]],U1)</f>
        <v>0</v>
      </c>
      <c r="V4" s="9">
        <f>SUMIFS(Tableau1[[Temps]:[Temps]],Tableau1[[Nom]:[Nom]],$B$4,Tableau1[[Service]:[Service]],V1)</f>
        <v>0</v>
      </c>
      <c r="W4" s="9">
        <f>SUMIFS(Tableau1[[Temps]:[Temps]],Tableau1[[Nom]:[Nom]],$B$4,Tableau1[[Service]:[Service]],W1)</f>
        <v>0</v>
      </c>
      <c r="X4" s="9">
        <f>SUMIFS(Tableau1[[Temps]:[Temps]],Tableau1[[Nom]:[Nom]],$B$4,Tableau1[[Service]:[Service]],X1)</f>
        <v>0</v>
      </c>
      <c r="Y4" s="9">
        <f>SUMIFS(Tableau1[[Temps]:[Temps]],Tableau1[[Nom]:[Nom]],$B$4,Tableau1[[Service]:[Service]],Y1)</f>
        <v>0</v>
      </c>
      <c r="Z4" s="9">
        <f>SUMIFS(Tableau1[[Temps]:[Temps]],Tableau1[[Nom]:[Nom]],$B$4,Tableau1[[Service]:[Service]],Z1)</f>
        <v>0</v>
      </c>
      <c r="AA4" s="9">
        <f>SUMIFS(Tableau1[[Temps]:[Temps]],Tableau1[[Nom]:[Nom]],$B$4,Tableau1[[Service]:[Service]],AA1)</f>
        <v>0</v>
      </c>
      <c r="AB4" s="9">
        <f>SUMIFS(Tableau1[[Temps]:[Temps]],Tableau1[[Nom]:[Nom]],$B$4,Tableau1[[Service]:[Service]],AB1)</f>
        <v>0</v>
      </c>
      <c r="AC4" s="9">
        <f>SUMIFS(Tableau1[[Temps]:[Temps]],Tableau1[[Nom]:[Nom]],$B$4,Tableau1[[Service]:[Service]],AC1)</f>
        <v>0</v>
      </c>
      <c r="AD4" s="9">
        <f>SUMIFS(Tableau1[[Temps]:[Temps]],Tableau1[[Nom]:[Nom]],$B$4,Tableau1[[Service]:[Service]],AD1)</f>
        <v>0</v>
      </c>
      <c r="AE4" s="9">
        <f>SUMIFS(Tableau1[[Temps]:[Temps]],Tableau1[[Nom]:[Nom]],$B$4,Tableau1[[Service]:[Service]],AE1)</f>
        <v>0</v>
      </c>
      <c r="AF4" s="9">
        <f>SUMIFS(Tableau1[[Temps]:[Temps]],Tableau1[[Nom]:[Nom]],$B$4,Tableau1[[Service]:[Service]],AF1)</f>
        <v>0</v>
      </c>
      <c r="AG4" s="9">
        <f>SUMIFS(Tableau1[[Temps]:[Temps]],Tableau1[[Nom]:[Nom]],$B$4,Tableau1[[Service]:[Service]],AG1)</f>
        <v>0</v>
      </c>
      <c r="AH4" s="9">
        <f>SUMIFS(Tableau1[[Temps]:[Temps]],Tableau1[[Nom]:[Nom]],$B$4,Tableau1[[Service]:[Service]],AH1)</f>
        <v>0</v>
      </c>
    </row>
    <row r="5" spans="1:34" x14ac:dyDescent="0.25">
      <c r="B5" s="1" t="str">
        <f>'Recap Type D''intervention'!E3</f>
        <v>Rémy</v>
      </c>
      <c r="C5" s="9">
        <f>SUMIFS(Tableau1[[Temps]:[Temps]],Tableau1[[Nom]:[Nom]],$B$5,Tableau1[[Service]:[Service]],C1)</f>
        <v>0</v>
      </c>
      <c r="D5" s="9">
        <f>SUMIFS(Tableau1[[Temps]:[Temps]],Tableau1[[Nom]:[Nom]],$B$5,Tableau1[[Service]:[Service]],D1)</f>
        <v>0</v>
      </c>
      <c r="E5" s="9">
        <f>SUMIFS(Tableau1[[Temps]:[Temps]],Tableau1[[Nom]:[Nom]],$B$5,Tableau1[[Service]:[Service]],E1)</f>
        <v>0</v>
      </c>
      <c r="F5" s="9">
        <f>SUMIFS(Tableau1[[Temps]:[Temps]],Tableau1[[Nom]:[Nom]],$B$5,Tableau1[[Service]:[Service]],F1)</f>
        <v>0</v>
      </c>
      <c r="G5" s="9">
        <f>SUMIFS(Tableau1[[Temps]:[Temps]],Tableau1[[Nom]:[Nom]],$B$5,Tableau1[[Service]:[Service]],G1)</f>
        <v>0</v>
      </c>
      <c r="H5" s="9">
        <f>SUMIFS(Tableau1[[Temps]:[Temps]],Tableau1[[Nom]:[Nom]],$B$5,Tableau1[[Service]:[Service]],H1)</f>
        <v>0</v>
      </c>
      <c r="I5" s="9">
        <f>SUMIFS(Tableau1[[Temps]:[Temps]],Tableau1[[Nom]:[Nom]],$B$5,Tableau1[[Service]:[Service]],I1)</f>
        <v>0</v>
      </c>
      <c r="J5" s="9">
        <f>SUMIFS(Tableau1[[Temps]:[Temps]],Tableau1[[Nom]:[Nom]],$B$5,Tableau1[[Service]:[Service]],J1)</f>
        <v>0</v>
      </c>
      <c r="K5" s="9">
        <f>SUMIFS(Tableau1[[Temps]:[Temps]],Tableau1[[Nom]:[Nom]],$B$5,Tableau1[[Service]:[Service]],K1)</f>
        <v>0</v>
      </c>
      <c r="L5" s="9">
        <f>SUMIFS(Tableau1[[Temps]:[Temps]],Tableau1[[Nom]:[Nom]],$B$5,Tableau1[[Service]:[Service]],L1)</f>
        <v>0</v>
      </c>
      <c r="M5" s="9">
        <f>SUMIFS(Tableau1[[Temps]:[Temps]],Tableau1[[Nom]:[Nom]],$B$5,Tableau1[[Service]:[Service]],M1)</f>
        <v>0</v>
      </c>
      <c r="N5" s="9">
        <f>SUMIFS(Tableau1[[Temps]:[Temps]],Tableau1[[Nom]:[Nom]],$B$5,Tableau1[[Service]:[Service]],N1)</f>
        <v>0</v>
      </c>
      <c r="O5" s="9">
        <f>SUMIFS(Tableau1[[Temps]:[Temps]],Tableau1[[Nom]:[Nom]],$B$5,Tableau1[[Service]:[Service]],O1)</f>
        <v>0</v>
      </c>
      <c r="P5" s="9">
        <f>SUMIFS(Tableau1[[Temps]:[Temps]],Tableau1[[Nom]:[Nom]],$B$5,Tableau1[[Service]:[Service]],P1)</f>
        <v>0</v>
      </c>
      <c r="Q5" s="9">
        <f>SUMIFS(Tableau1[[Temps]:[Temps]],Tableau1[[Nom]:[Nom]],$B$5,Tableau1[[Service]:[Service]],Q1)</f>
        <v>0</v>
      </c>
      <c r="R5" s="9">
        <f>SUMIFS(Tableau1[[Temps]:[Temps]],Tableau1[[Nom]:[Nom]],$B$5,Tableau1[[Service]:[Service]],R1)</f>
        <v>0</v>
      </c>
      <c r="S5" s="9">
        <f>SUMIFS(Tableau1[[Temps]:[Temps]],Tableau1[[Nom]:[Nom]],$B$5,Tableau1[[Service]:[Service]],S1)</f>
        <v>0</v>
      </c>
      <c r="T5" s="9">
        <f>SUMIFS(Tableau1[[Temps]:[Temps]],Tableau1[[Nom]:[Nom]],$B$5,Tableau1[[Service]:[Service]],T1)</f>
        <v>0</v>
      </c>
      <c r="U5" s="9">
        <f>SUMIFS(Tableau1[[Temps]:[Temps]],Tableau1[[Nom]:[Nom]],$B$5,Tableau1[[Service]:[Service]],U1)</f>
        <v>0</v>
      </c>
      <c r="V5" s="9">
        <f>SUMIFS(Tableau1[[Temps]:[Temps]],Tableau1[[Nom]:[Nom]],$B$5,Tableau1[[Service]:[Service]],V1)</f>
        <v>0</v>
      </c>
      <c r="W5" s="9">
        <f>SUMIFS(Tableau1[[Temps]:[Temps]],Tableau1[[Nom]:[Nom]],$B$5,Tableau1[[Service]:[Service]],W1)</f>
        <v>0</v>
      </c>
      <c r="X5" s="9">
        <f>SUMIFS(Tableau1[[Temps]:[Temps]],Tableau1[[Nom]:[Nom]],$B$5,Tableau1[[Service]:[Service]],X1)</f>
        <v>0</v>
      </c>
      <c r="Y5" s="9">
        <f>SUMIFS(Tableau1[[Temps]:[Temps]],Tableau1[[Nom]:[Nom]],$B$5,Tableau1[[Service]:[Service]],Y1)</f>
        <v>0</v>
      </c>
      <c r="Z5" s="9">
        <f>SUMIFS(Tableau1[[Temps]:[Temps]],Tableau1[[Nom]:[Nom]],$B$5,Tableau1[[Service]:[Service]],Z1)</f>
        <v>0</v>
      </c>
      <c r="AA5" s="9">
        <f>SUMIFS(Tableau1[[Temps]:[Temps]],Tableau1[[Nom]:[Nom]],$B$5,Tableau1[[Service]:[Service]],AA1)</f>
        <v>0</v>
      </c>
      <c r="AB5" s="9">
        <f>SUMIFS(Tableau1[[Temps]:[Temps]],Tableau1[[Nom]:[Nom]],$B$5,Tableau1[[Service]:[Service]],AB1)</f>
        <v>0</v>
      </c>
      <c r="AC5" s="9">
        <f>SUMIFS(Tableau1[[Temps]:[Temps]],Tableau1[[Nom]:[Nom]],$B$5,Tableau1[[Service]:[Service]],AC1)</f>
        <v>0</v>
      </c>
      <c r="AD5" s="9">
        <f>SUMIFS(Tableau1[[Temps]:[Temps]],Tableau1[[Nom]:[Nom]],$B$5,Tableau1[[Service]:[Service]],AD1)</f>
        <v>0</v>
      </c>
      <c r="AE5" s="9">
        <f>SUMIFS(Tableau1[[Temps]:[Temps]],Tableau1[[Nom]:[Nom]],$B$5,Tableau1[[Service]:[Service]],AE1)</f>
        <v>0</v>
      </c>
      <c r="AF5" s="9">
        <f>SUMIFS(Tableau1[[Temps]:[Temps]],Tableau1[[Nom]:[Nom]],$B$5,Tableau1[[Service]:[Service]],AF1)</f>
        <v>0</v>
      </c>
      <c r="AG5" s="9">
        <f>SUMIFS(Tableau1[[Temps]:[Temps]],Tableau1[[Nom]:[Nom]],$B$5,Tableau1[[Service]:[Service]],AG1)</f>
        <v>0</v>
      </c>
      <c r="AH5" s="9">
        <f>SUMIFS(Tableau1[[Temps]:[Temps]],Tableau1[[Nom]:[Nom]],$B$5,Tableau1[[Service]:[Service]],AH1)</f>
        <v>10</v>
      </c>
    </row>
    <row r="6" spans="1:34" x14ac:dyDescent="0.25">
      <c r="B6" s="1" t="str">
        <f>'Recap Type D''intervention'!F3</f>
        <v>Nicolas</v>
      </c>
      <c r="C6" s="9">
        <f>SUMIFS(Tableau1[[Temps]:[Temps]],Tableau1[[Nom]:[Nom]],$B$6,Tableau1[[Service]:[Service]],C1)</f>
        <v>0</v>
      </c>
      <c r="D6" s="9">
        <f>SUMIFS(Tableau1[[Temps]:[Temps]],Tableau1[[Nom]:[Nom]],$B$6,Tableau1[[Service]:[Service]],D1)</f>
        <v>0</v>
      </c>
      <c r="E6" s="9">
        <f>SUMIFS(Tableau1[[Temps]:[Temps]],Tableau1[[Nom]:[Nom]],$B$6,Tableau1[[Service]:[Service]],E1)</f>
        <v>0</v>
      </c>
      <c r="F6" s="9">
        <f>SUMIFS(Tableau1[[Temps]:[Temps]],Tableau1[[Nom]:[Nom]],$B$6,Tableau1[[Service]:[Service]],F1)</f>
        <v>0</v>
      </c>
      <c r="G6" s="9">
        <f>SUMIFS(Tableau1[[Temps]:[Temps]],Tableau1[[Nom]:[Nom]],$B$6,Tableau1[[Service]:[Service]],G1)</f>
        <v>0</v>
      </c>
      <c r="H6" s="9">
        <f>SUMIFS(Tableau1[[Temps]:[Temps]],Tableau1[[Nom]:[Nom]],$B$6,Tableau1[[Service]:[Service]],H1)</f>
        <v>0</v>
      </c>
      <c r="I6" s="9">
        <f>SUMIFS(Tableau1[[Temps]:[Temps]],Tableau1[[Nom]:[Nom]],$B$6,Tableau1[[Service]:[Service]],I1)</f>
        <v>0</v>
      </c>
      <c r="J6" s="9">
        <f>SUMIFS(Tableau1[[Temps]:[Temps]],Tableau1[[Nom]:[Nom]],$B$6,Tableau1[[Service]:[Service]],J1)</f>
        <v>0</v>
      </c>
      <c r="K6" s="9">
        <f>SUMIFS(Tableau1[[Temps]:[Temps]],Tableau1[[Nom]:[Nom]],$B$6,Tableau1[[Service]:[Service]],K1)</f>
        <v>0</v>
      </c>
      <c r="L6" s="9">
        <f>SUMIFS(Tableau1[[Temps]:[Temps]],Tableau1[[Nom]:[Nom]],$B$6,Tableau1[[Service]:[Service]],L1)</f>
        <v>0</v>
      </c>
      <c r="M6" s="9">
        <f>SUMIFS(Tableau1[[Temps]:[Temps]],Tableau1[[Nom]:[Nom]],$B$6,Tableau1[[Service]:[Service]],M1)</f>
        <v>0</v>
      </c>
      <c r="N6" s="9">
        <f>SUMIFS(Tableau1[[Temps]:[Temps]],Tableau1[[Nom]:[Nom]],$B$6,Tableau1[[Service]:[Service]],N1)</f>
        <v>0</v>
      </c>
      <c r="O6" s="9">
        <f>SUMIFS(Tableau1[[Temps]:[Temps]],Tableau1[[Nom]:[Nom]],$B$6,Tableau1[[Service]:[Service]],O1)</f>
        <v>0</v>
      </c>
      <c r="P6" s="9">
        <f>SUMIFS(Tableau1[[Temps]:[Temps]],Tableau1[[Nom]:[Nom]],$B$6,Tableau1[[Service]:[Service]],P1)</f>
        <v>0</v>
      </c>
      <c r="Q6" s="9">
        <f>SUMIFS(Tableau1[[Temps]:[Temps]],Tableau1[[Nom]:[Nom]],$B$6,Tableau1[[Service]:[Service]],Q1)</f>
        <v>0</v>
      </c>
      <c r="R6" s="9">
        <f>SUMIFS(Tableau1[[Temps]:[Temps]],Tableau1[[Nom]:[Nom]],$B$6,Tableau1[[Service]:[Service]],R1)</f>
        <v>0</v>
      </c>
      <c r="S6" s="9">
        <f>SUMIFS(Tableau1[[Temps]:[Temps]],Tableau1[[Nom]:[Nom]],$B$6,Tableau1[[Service]:[Service]],S1)</f>
        <v>0</v>
      </c>
      <c r="T6" s="9">
        <f>SUMIFS(Tableau1[[Temps]:[Temps]],Tableau1[[Nom]:[Nom]],$B$6,Tableau1[[Service]:[Service]],T1)</f>
        <v>0</v>
      </c>
      <c r="U6" s="9">
        <f>SUMIFS(Tableau1[[Temps]:[Temps]],Tableau1[[Nom]:[Nom]],$B$6,Tableau1[[Service]:[Service]],U1)</f>
        <v>0</v>
      </c>
      <c r="V6" s="9">
        <f>SUMIFS(Tableau1[[Temps]:[Temps]],Tableau1[[Nom]:[Nom]],$B$6,Tableau1[[Service]:[Service]],V1)</f>
        <v>0</v>
      </c>
      <c r="W6" s="9">
        <f>SUMIFS(Tableau1[[Temps]:[Temps]],Tableau1[[Nom]:[Nom]],$B$6,Tableau1[[Service]:[Service]],W1)</f>
        <v>0</v>
      </c>
      <c r="X6" s="9">
        <f>SUMIFS(Tableau1[[Temps]:[Temps]],Tableau1[[Nom]:[Nom]],$B$6,Tableau1[[Service]:[Service]],X1)</f>
        <v>0</v>
      </c>
      <c r="Y6" s="9">
        <f>SUMIFS(Tableau1[[Temps]:[Temps]],Tableau1[[Nom]:[Nom]],$B$6,Tableau1[[Service]:[Service]],Y1)</f>
        <v>0</v>
      </c>
      <c r="Z6" s="9">
        <f>SUMIFS(Tableau1[[Temps]:[Temps]],Tableau1[[Nom]:[Nom]],$B$6,Tableau1[[Service]:[Service]],Z1)</f>
        <v>0</v>
      </c>
      <c r="AA6" s="9">
        <f>SUMIFS(Tableau1[[Temps]:[Temps]],Tableau1[[Nom]:[Nom]],$B$6,Tableau1[[Service]:[Service]],AA1)</f>
        <v>0</v>
      </c>
      <c r="AB6" s="9">
        <f>SUMIFS(Tableau1[[Temps]:[Temps]],Tableau1[[Nom]:[Nom]],$B$6,Tableau1[[Service]:[Service]],AB1)</f>
        <v>0</v>
      </c>
      <c r="AC6" s="9">
        <f>SUMIFS(Tableau1[[Temps]:[Temps]],Tableau1[[Nom]:[Nom]],$B$6,Tableau1[[Service]:[Service]],AC1)</f>
        <v>0</v>
      </c>
      <c r="AD6" s="9">
        <f>SUMIFS(Tableau1[[Temps]:[Temps]],Tableau1[[Nom]:[Nom]],$B$6,Tableau1[[Service]:[Service]],AD1)</f>
        <v>0</v>
      </c>
      <c r="AE6" s="9">
        <f>SUMIFS(Tableau1[[Temps]:[Temps]],Tableau1[[Nom]:[Nom]],$B$6,Tableau1[[Service]:[Service]],AE1)</f>
        <v>0</v>
      </c>
      <c r="AF6" s="9">
        <f>SUMIFS(Tableau1[[Temps]:[Temps]],Tableau1[[Nom]:[Nom]],$B$6,Tableau1[[Service]:[Service]],AF1)</f>
        <v>0</v>
      </c>
      <c r="AG6" s="9">
        <f>SUMIFS(Tableau1[[Temps]:[Temps]],Tableau1[[Nom]:[Nom]],$B$6,Tableau1[[Service]:[Service]],AG1)</f>
        <v>0</v>
      </c>
      <c r="AH6" s="9">
        <f>SUMIFS(Tableau1[[Temps]:[Temps]],Tableau1[[Nom]:[Nom]],$B$6,Tableau1[[Service]:[Service]],AH1)</f>
        <v>0</v>
      </c>
    </row>
    <row r="7" spans="1:34" x14ac:dyDescent="0.25">
      <c r="B7" s="2" t="s">
        <v>18</v>
      </c>
      <c r="C7" s="9">
        <f>AVERAGE(C2:C6)</f>
        <v>0</v>
      </c>
      <c r="D7" s="9">
        <f t="shared" ref="D7:AH7" si="0">AVERAGE(D2:D6)</f>
        <v>0</v>
      </c>
      <c r="E7" s="9">
        <f>AVERAGE(E2:E6)</f>
        <v>0</v>
      </c>
      <c r="F7" s="9">
        <f t="shared" si="0"/>
        <v>0</v>
      </c>
      <c r="G7" s="9">
        <f t="shared" si="0"/>
        <v>0</v>
      </c>
      <c r="H7" s="9">
        <f t="shared" si="0"/>
        <v>0</v>
      </c>
      <c r="I7" s="9">
        <f t="shared" si="0"/>
        <v>0</v>
      </c>
      <c r="J7" s="9">
        <f t="shared" si="0"/>
        <v>0</v>
      </c>
      <c r="K7" s="9">
        <f t="shared" si="0"/>
        <v>0</v>
      </c>
      <c r="L7" s="9">
        <f t="shared" si="0"/>
        <v>0</v>
      </c>
      <c r="M7" s="9">
        <f t="shared" si="0"/>
        <v>0</v>
      </c>
      <c r="N7" s="9">
        <f t="shared" si="0"/>
        <v>0</v>
      </c>
      <c r="O7" s="9">
        <f t="shared" si="0"/>
        <v>0</v>
      </c>
      <c r="P7" s="9">
        <f t="shared" si="0"/>
        <v>0</v>
      </c>
      <c r="Q7" s="9">
        <f t="shared" si="0"/>
        <v>0</v>
      </c>
      <c r="R7" s="9">
        <f t="shared" si="0"/>
        <v>0</v>
      </c>
      <c r="S7" s="9">
        <f t="shared" si="0"/>
        <v>0</v>
      </c>
      <c r="T7" s="9">
        <f t="shared" si="0"/>
        <v>0</v>
      </c>
      <c r="U7" s="9">
        <f t="shared" si="0"/>
        <v>0</v>
      </c>
      <c r="V7" s="9">
        <f t="shared" si="0"/>
        <v>0</v>
      </c>
      <c r="W7" s="9">
        <f t="shared" si="0"/>
        <v>0</v>
      </c>
      <c r="X7" s="9">
        <f t="shared" si="0"/>
        <v>0</v>
      </c>
      <c r="Y7" s="9">
        <f t="shared" si="0"/>
        <v>0</v>
      </c>
      <c r="Z7" s="9">
        <f t="shared" si="0"/>
        <v>0</v>
      </c>
      <c r="AA7" s="9">
        <f t="shared" si="0"/>
        <v>0</v>
      </c>
      <c r="AB7" s="9">
        <f t="shared" si="0"/>
        <v>0</v>
      </c>
      <c r="AC7" s="9">
        <f t="shared" si="0"/>
        <v>0</v>
      </c>
      <c r="AD7" s="9">
        <f t="shared" si="0"/>
        <v>0</v>
      </c>
      <c r="AE7" s="9">
        <f t="shared" si="0"/>
        <v>0</v>
      </c>
      <c r="AF7" s="9">
        <f t="shared" si="0"/>
        <v>0</v>
      </c>
      <c r="AG7" s="9">
        <f t="shared" si="0"/>
        <v>0</v>
      </c>
      <c r="AH7" s="9">
        <f t="shared" si="0"/>
        <v>3.2</v>
      </c>
    </row>
  </sheetData>
  <sheetProtection password="CC3D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03"/>
  <sheetViews>
    <sheetView zoomScale="95" zoomScaleNormal="95" workbookViewId="0">
      <selection activeCell="B5" sqref="B5"/>
    </sheetView>
  </sheetViews>
  <sheetFormatPr baseColWidth="10" defaultRowHeight="15" x14ac:dyDescent="0.25"/>
  <cols>
    <col min="1" max="1" width="14.28515625" customWidth="1"/>
    <col min="2" max="2" width="12.28515625" customWidth="1"/>
    <col min="3" max="3" width="13.140625" customWidth="1"/>
    <col min="4" max="4" width="12.28515625" customWidth="1"/>
    <col min="5" max="5" width="17.42578125" style="10" customWidth="1"/>
    <col min="6" max="6" width="55" customWidth="1"/>
    <col min="7" max="7" width="12" style="16" customWidth="1"/>
    <col min="8" max="8" width="13.7109375" style="10" customWidth="1"/>
    <col min="9" max="9" width="26.42578125" customWidth="1"/>
    <col min="10" max="10" width="16.85546875" customWidth="1"/>
    <col min="11" max="11" width="11" customWidth="1"/>
    <col min="12" max="12" width="9.85546875" customWidth="1"/>
    <col min="13" max="13" width="14.5703125" customWidth="1"/>
    <col min="14" max="14" width="13.140625" customWidth="1"/>
    <col min="15" max="15" width="13.7109375" customWidth="1"/>
    <col min="21" max="21" width="14.7109375" bestFit="1" customWidth="1"/>
  </cols>
  <sheetData>
    <row r="1" spans="1:25" ht="45" customHeight="1" thickBot="1" x14ac:dyDescent="0.3">
      <c r="A1" s="49" t="s">
        <v>57</v>
      </c>
      <c r="B1" s="49"/>
      <c r="C1" s="49"/>
      <c r="D1" s="49"/>
      <c r="E1" s="49"/>
      <c r="F1" s="49"/>
      <c r="G1" s="50"/>
      <c r="H1"/>
    </row>
    <row r="2" spans="1:25" ht="34.5" customHeight="1" thickBot="1" x14ac:dyDescent="0.3">
      <c r="A2" s="12" t="s">
        <v>2</v>
      </c>
      <c r="B2" s="11" t="s">
        <v>0</v>
      </c>
      <c r="C2" s="11" t="s">
        <v>7</v>
      </c>
      <c r="D2" s="11" t="s">
        <v>8</v>
      </c>
      <c r="E2" s="11" t="s">
        <v>9</v>
      </c>
      <c r="F2" s="11" t="s">
        <v>10</v>
      </c>
      <c r="G2" s="13" t="s">
        <v>6</v>
      </c>
      <c r="H2"/>
      <c r="I2" s="53" t="s">
        <v>58</v>
      </c>
      <c r="J2" s="54"/>
      <c r="K2" s="33">
        <f>AVERAGE(Tableau2[Temps])</f>
        <v>8</v>
      </c>
      <c r="M2" s="17" t="s">
        <v>9</v>
      </c>
      <c r="N2" s="18" t="s">
        <v>56</v>
      </c>
      <c r="O2" s="19" t="s">
        <v>54</v>
      </c>
      <c r="P2" s="20" t="s">
        <v>62</v>
      </c>
    </row>
    <row r="3" spans="1:25" ht="30" customHeight="1" thickBot="1" x14ac:dyDescent="0.3">
      <c r="A3" s="29" t="s">
        <v>16</v>
      </c>
      <c r="B3" s="29" t="s">
        <v>83</v>
      </c>
      <c r="C3" s="42" t="s">
        <v>53</v>
      </c>
      <c r="D3" s="44">
        <v>20</v>
      </c>
      <c r="E3" s="42" t="s">
        <v>54</v>
      </c>
      <c r="F3" s="45" t="s">
        <v>84</v>
      </c>
      <c r="G3" s="42">
        <v>10</v>
      </c>
      <c r="H3"/>
      <c r="I3" s="55" t="s">
        <v>59</v>
      </c>
      <c r="J3" s="39" t="s">
        <v>53</v>
      </c>
      <c r="K3" s="34">
        <f>SUMIF(Tableau2[[Marque]:[Marque]],J3,Tableau2[[Temps]:[Temps]])</f>
        <v>16</v>
      </c>
      <c r="M3" s="21" t="s">
        <v>63</v>
      </c>
      <c r="N3" s="22">
        <f>SUMIF(Tableau2[[Emplacement]:[Emplacement]],N2,Tableau2[[Temps]:[Temps]])</f>
        <v>0</v>
      </c>
      <c r="O3" s="23">
        <f>SUMIF(Tableau2[[Emplacement]:[Emplacement]],O2,Tableau2[[Temps]:[Temps]])</f>
        <v>16</v>
      </c>
      <c r="P3" s="24">
        <f>SUMIF(Tableau2[[Emplacement]:[Emplacement]],P2,Tableau2[[Temps]:[Temps]])</f>
        <v>0</v>
      </c>
    </row>
    <row r="4" spans="1:25" ht="30" customHeight="1" thickBot="1" x14ac:dyDescent="0.3">
      <c r="A4" s="29" t="s">
        <v>13</v>
      </c>
      <c r="B4" s="29" t="s">
        <v>83</v>
      </c>
      <c r="C4" s="42" t="s">
        <v>53</v>
      </c>
      <c r="D4" s="44">
        <v>12</v>
      </c>
      <c r="E4" s="42" t="s">
        <v>54</v>
      </c>
      <c r="F4" s="45" t="s">
        <v>85</v>
      </c>
      <c r="G4" s="42">
        <v>6</v>
      </c>
      <c r="H4"/>
      <c r="I4" s="56"/>
      <c r="J4" s="40" t="s">
        <v>82</v>
      </c>
      <c r="K4" s="35">
        <f>SUMIF(Tableau2[[Marque]:[Marque]],J4,Tableau2[[Temps]:[Temps]])</f>
        <v>0</v>
      </c>
    </row>
    <row r="5" spans="1:25" ht="30" customHeight="1" thickBot="1" x14ac:dyDescent="0.3">
      <c r="H5"/>
      <c r="I5" s="56"/>
      <c r="J5" s="41" t="s">
        <v>55</v>
      </c>
      <c r="K5" s="36">
        <f>SUMIF(Tableau2[[Marque]:[Marque]],J5,Tableau2[[Temps]:[Temps]])</f>
        <v>0</v>
      </c>
      <c r="M5" s="17" t="s">
        <v>66</v>
      </c>
      <c r="N5" s="28" t="s">
        <v>68</v>
      </c>
      <c r="O5" s="28" t="s">
        <v>69</v>
      </c>
      <c r="P5" s="28" t="s">
        <v>70</v>
      </c>
      <c r="Q5" s="28" t="s">
        <v>71</v>
      </c>
      <c r="R5" s="28" t="s">
        <v>72</v>
      </c>
      <c r="S5" s="28" t="s">
        <v>73</v>
      </c>
      <c r="T5" s="28" t="s">
        <v>74</v>
      </c>
      <c r="U5" s="28" t="s">
        <v>75</v>
      </c>
      <c r="V5" s="28" t="s">
        <v>76</v>
      </c>
      <c r="W5" s="28" t="s">
        <v>77</v>
      </c>
      <c r="X5" s="28" t="s">
        <v>78</v>
      </c>
      <c r="Y5" s="28" t="s">
        <v>79</v>
      </c>
    </row>
    <row r="6" spans="1:25" ht="30" customHeight="1" thickBot="1" x14ac:dyDescent="0.3">
      <c r="H6"/>
      <c r="I6" s="57"/>
      <c r="J6" s="15" t="s">
        <v>60</v>
      </c>
      <c r="K6" s="37">
        <f>SUMIF(Tableau2[[Marque]:[Marque]],J6,Tableau2[[Temps]:[Temps]])</f>
        <v>0</v>
      </c>
      <c r="M6" s="17" t="s">
        <v>67</v>
      </c>
      <c r="N6" s="22">
        <f t="shared" ref="N6:X6" si="0">SUMPRODUCT(($B$3:$B$100&gt;0)*(MONTH($B$3:$B$100)=COLUMN()-12))</f>
        <v>0</v>
      </c>
      <c r="O6" s="22">
        <f t="shared" si="0"/>
        <v>2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2">
        <f t="shared" si="0"/>
        <v>0</v>
      </c>
      <c r="V6" s="22">
        <f t="shared" si="0"/>
        <v>0</v>
      </c>
      <c r="W6" s="22">
        <f t="shared" si="0"/>
        <v>0</v>
      </c>
      <c r="X6" s="22">
        <f t="shared" si="0"/>
        <v>0</v>
      </c>
      <c r="Y6" s="22">
        <f>SUMPRODUCT(('[1]Tableaux Transpalette'!$A$3:$A$4&gt;0)*(MONTH('[1]Tableaux Transpalette'!$A$3:$A$4)=COLUMN()-12))</f>
        <v>0</v>
      </c>
    </row>
    <row r="7" spans="1:25" ht="30" customHeight="1" x14ac:dyDescent="0.25">
      <c r="H7"/>
      <c r="I7" s="55" t="s">
        <v>65</v>
      </c>
      <c r="J7" s="39" t="s">
        <v>53</v>
      </c>
      <c r="K7" s="34">
        <f>COUNTIF(Tableau2[[Marque]:[Marque]],J7)</f>
        <v>2</v>
      </c>
    </row>
    <row r="8" spans="1:25" ht="30" customHeight="1" x14ac:dyDescent="0.25">
      <c r="H8"/>
      <c r="I8" s="56"/>
      <c r="J8" s="40" t="s">
        <v>82</v>
      </c>
      <c r="K8" s="35">
        <f>COUNTIF(Tableau2[[Marque]:[Marque]],J8)</f>
        <v>0</v>
      </c>
      <c r="S8" s="25"/>
      <c r="T8" s="26"/>
    </row>
    <row r="9" spans="1:25" ht="30" customHeight="1" x14ac:dyDescent="0.25">
      <c r="H9"/>
      <c r="I9" s="56"/>
      <c r="J9" s="41" t="s">
        <v>55</v>
      </c>
      <c r="K9" s="36">
        <f>COUNTIF(Tableau2[[Marque]:[Marque]],J9)</f>
        <v>0</v>
      </c>
      <c r="S9" s="25"/>
      <c r="T9" s="26"/>
      <c r="U9" s="26"/>
    </row>
    <row r="10" spans="1:25" ht="30" customHeight="1" thickBot="1" x14ac:dyDescent="0.3">
      <c r="H10"/>
      <c r="I10" s="57"/>
      <c r="J10" s="15" t="s">
        <v>60</v>
      </c>
      <c r="K10" s="37">
        <f>COUNTIF(Tableau2[[Marque]:[Marque]],J10)</f>
        <v>0</v>
      </c>
      <c r="S10" s="25"/>
      <c r="T10" s="26"/>
      <c r="U10" s="26"/>
    </row>
    <row r="11" spans="1:25" ht="30" customHeight="1" thickBot="1" x14ac:dyDescent="0.3">
      <c r="H11"/>
      <c r="I11" s="51" t="s">
        <v>61</v>
      </c>
      <c r="J11" s="52"/>
      <c r="K11" s="38">
        <f>SUM(Tableau2[Temps])</f>
        <v>16</v>
      </c>
      <c r="S11" s="25"/>
      <c r="T11" s="26"/>
      <c r="U11" s="26"/>
    </row>
    <row r="12" spans="1:25" ht="30" customHeight="1" x14ac:dyDescent="0.3">
      <c r="H12"/>
      <c r="S12" s="25"/>
      <c r="T12" s="26"/>
      <c r="U12" s="26"/>
    </row>
    <row r="13" spans="1:25" ht="30" customHeight="1" x14ac:dyDescent="0.3">
      <c r="H13"/>
      <c r="S13" s="25"/>
      <c r="T13" s="26"/>
      <c r="U13" s="26"/>
    </row>
    <row r="14" spans="1:25" ht="30" customHeight="1" x14ac:dyDescent="0.3">
      <c r="H14"/>
      <c r="S14" s="25"/>
      <c r="T14" s="26"/>
      <c r="U14" s="26"/>
    </row>
    <row r="15" spans="1:25" ht="30" customHeight="1" x14ac:dyDescent="0.3">
      <c r="H15"/>
      <c r="S15" s="25"/>
      <c r="T15" s="26"/>
      <c r="U15" s="26"/>
    </row>
    <row r="16" spans="1:25" ht="30" customHeight="1" x14ac:dyDescent="0.3">
      <c r="T16" s="25"/>
      <c r="U16" s="26"/>
      <c r="V16" s="26"/>
    </row>
    <row r="17" spans="20:22" ht="30" customHeight="1" x14ac:dyDescent="0.3">
      <c r="T17" s="25"/>
      <c r="U17" s="26"/>
      <c r="V17" s="26"/>
    </row>
    <row r="18" spans="20:22" ht="30" customHeight="1" x14ac:dyDescent="0.3">
      <c r="T18" s="25"/>
      <c r="U18" s="26"/>
      <c r="V18" s="26"/>
    </row>
    <row r="19" spans="20:22" ht="30" customHeight="1" x14ac:dyDescent="0.3">
      <c r="T19" s="25"/>
      <c r="U19" s="26"/>
      <c r="V19" s="26"/>
    </row>
    <row r="20" spans="20:22" ht="30" customHeight="1" x14ac:dyDescent="0.3">
      <c r="T20" s="27"/>
      <c r="U20" s="25"/>
      <c r="V20" s="26"/>
    </row>
    <row r="21" spans="20:22" ht="30" customHeight="1" x14ac:dyDescent="0.25"/>
    <row r="22" spans="20:22" ht="30" customHeight="1" x14ac:dyDescent="0.25"/>
    <row r="23" spans="20:22" ht="30" customHeight="1" x14ac:dyDescent="0.25"/>
    <row r="24" spans="20:22" ht="30" customHeight="1" x14ac:dyDescent="0.25"/>
    <row r="25" spans="20:22" ht="30" customHeight="1" x14ac:dyDescent="0.25"/>
    <row r="26" spans="20:22" ht="30" customHeight="1" x14ac:dyDescent="0.25"/>
    <row r="27" spans="20:22" ht="30" customHeight="1" x14ac:dyDescent="0.25"/>
    <row r="28" spans="20:22" ht="30" customHeight="1" x14ac:dyDescent="0.25"/>
    <row r="29" spans="20:22" ht="30" customHeight="1" x14ac:dyDescent="0.25"/>
    <row r="30" spans="20:22" ht="30" customHeight="1" x14ac:dyDescent="0.25"/>
    <row r="31" spans="20:22" ht="30" customHeight="1" x14ac:dyDescent="0.25"/>
    <row r="32" spans="20:2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</sheetData>
  <mergeCells count="5">
    <mergeCell ref="A1:G1"/>
    <mergeCell ref="I11:J11"/>
    <mergeCell ref="I2:J2"/>
    <mergeCell ref="I3:I6"/>
    <mergeCell ref="I7:I10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intervention</vt:lpstr>
      <vt:lpstr>Recap Type D'intervention</vt:lpstr>
      <vt:lpstr>Recap Services</vt:lpstr>
      <vt:lpstr>Tableaux Transpalette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FR010303 - Rémy BOUSSOUGANT</cp:lastModifiedBy>
  <dcterms:created xsi:type="dcterms:W3CDTF">2006-09-16T00:00:00Z</dcterms:created>
  <dcterms:modified xsi:type="dcterms:W3CDTF">2018-04-10T13:13:18Z</dcterms:modified>
</cp:coreProperties>
</file>