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183722\Desktop\Docs teletravail\"/>
    </mc:Choice>
  </mc:AlternateContent>
  <bookViews>
    <workbookView xWindow="0" yWindow="0" windowWidth="19200" windowHeight="7050"/>
  </bookViews>
  <sheets>
    <sheet name="SEJOURS" sheetId="3" r:id="rId1"/>
    <sheet name="Suivi site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02_Edition">'[1]UA-TOTAL-04'!$B$25:$R$67,'[1]UA-TOTAL-04'!$B$68:$R$89,'[1]UA-TOTAL-04'!$B$90:$R$111,'[1]UA-TOTAL-04'!$B$112:$K$128</definedName>
    <definedName name="_06_07_Edition">'[1]UA-TOTAL-04'!$B$219:$R$246,'[1]UA-TOTAL-04'!$B$247:$R$280,'[1]UA-TOTAL-04'!$B$281:$R$317</definedName>
    <definedName name="_101__123Graph_DGRAFICO_20" hidden="1">[2]TASSI2!$AJ$7:$AJ$19</definedName>
    <definedName name="_104__123Graph_EGRAFICO_20" hidden="1">[2]TASSI2!$AP$7:$AP$19</definedName>
    <definedName name="_106__123Graph_FGRAFICO_20" hidden="1">[2]TASSI2!$AQ$7:$AQ$19</definedName>
    <definedName name="_107__123Graph_LBL_AGRAFICO_20" hidden="1">[2]TASSI2!$AG$6:$AG$6</definedName>
    <definedName name="_108__123Graph_LBL_BGRAFICO_20" hidden="1">[2]TASSI2!$AH$6:$AH$6</definedName>
    <definedName name="_109__123Graph_LBL_CGRAFICO_20" hidden="1">[2]TASSI2!$AI$6:$AI$6</definedName>
    <definedName name="_110__123Graph_LBL_DGRAFICO_20" hidden="1">[2]TASSI2!$AJ$6:$AJ$6</definedName>
    <definedName name="_111__123Graph_LBL_EGRAFICO_20" hidden="1">[2]TASSI2!$AP$5:$AP$5</definedName>
    <definedName name="_112__123Graph_LBL_FGRAFICO_20" hidden="1">[2]TASSI2!$AQ$5:$AQ$5</definedName>
    <definedName name="_113__123Graph_XGRAFICO_8" hidden="1">'[2]Tav.22 Rischio di Credito'!$AI$30:$AI$41</definedName>
    <definedName name="_2019CUP">OFFSET('[3]Graphique HP'!$C$32,0,0,1,MATCH(SEJOURS!$B$1,'[3]Graphique HP'!$C$2:$N$2,0))</definedName>
    <definedName name="_2019CUPHC">OFFSET('[3]Graphique HC'!$B$69,0,0,1,MATCH(SEJOURS!$B$1,'[3]Graphique HC'!$C$5:$N$5,0))</definedName>
    <definedName name="_2019HUPC">OFFSET('[3]Graphique HP'!$C$33,0,0,1,MATCH(SEJOURS!$B$1,'[3]Graphique HP'!$C$2:$N$2,0))</definedName>
    <definedName name="_2019HUPCHC">OFFSET('[3]Graphique HC'!$C$31,0,0,1,MATCH(SEJOURS!$B$1,'[3]Graphique HC'!$C$5:$N$5,0))</definedName>
    <definedName name="_2019HUPO">OFFSET('[3]Graphique HP'!$C$37,0,0,1,MATCH(SEJOURS!$B$1,'[3]Graphique HP'!$C$2:$N$2,0))</definedName>
    <definedName name="_2019HUPOHC">OFFSET('[3]Graphique HC'!$C$35,0,0,1,MATCH(SEJOURS!$B$1,'[3]Graphique HC'!$C$5:$N$5,0))</definedName>
    <definedName name="_2019NECKER">OFFSET('[3]Graphique HP'!$C$41,0,0,1,MATCH(SEJOURS!$B$1,'[3]Graphique HP'!$C$2:$N$2,0))</definedName>
    <definedName name="_2019NECKERHC">OFFSET('[3]Graphique HC'!$C$39,0,0,1,MATCH(SEJOURS!$B$1,'[3]Graphique HC'!$C$5:$N$5,0))</definedName>
    <definedName name="_2020CUP">OFFSET('[3]Graphique HP'!$C$18,0,0,1,MATCH(SEJOURS!$B$1,'[3]Graphique HP'!$C$2:$N$2,0))</definedName>
    <definedName name="_2020CUPHC">OFFSET('[3]Graphique HC'!$B$70,0,0,1,MATCH(SEJOURS!$B$1,'[3]Graphique HC'!$C$5:$N$5,0))</definedName>
    <definedName name="_2020HUPC">OFFSET('[3]Graphique HP'!$C$19,0,0,1,MATCH(SEJOURS!$B$1,'[3]Graphique HP'!$C$2:$N$2,0))</definedName>
    <definedName name="_2020HUPCHC">OFFSET('[3]Graphique HC'!$C$19,0,0,1,MATCH(SEJOURS!$B$1,'[3]Graphique HC'!$C$5:$N$5,0))</definedName>
    <definedName name="_2020HUPO">OFFSET('[3]Graphique HP'!$C$23,0,0,1,MATCH(SEJOURS!$B$1,'[3]Graphique HP'!$C$2:$N$2,0))</definedName>
    <definedName name="_2020HUPOHC">OFFSET('[3]Graphique HC'!$C$23,0,0,1,MATCH(SEJOURS!$B$1,'[3]Graphique HC'!$C$5:$N$5,0))</definedName>
    <definedName name="_2020NECKER">OFFSET('[3]Graphique HP'!$C$27,0,0,1,MATCH(SEJOURS!$B$1,'[3]Graphique HP'!$C$2:$N$2,0))</definedName>
    <definedName name="_2020NECKERHC">OFFSET('[3]Graphique HC'!$C$27,0,0,1,MATCH(SEJOURS!$B$1,'[3]Graphique HC'!$C$5:$N$5,0))</definedName>
    <definedName name="_2021CUP">OFFSET('[3]Graphique HP'!$C$4,0,0,1,MATCH(SEJOURS!$B$1,'[3]Graphique HP'!$C$2:$N$2,0))</definedName>
    <definedName name="_2021CUPHC">OFFSET('[3]Graphique HC'!$B$71,0,0,1,MATCH(SEJOURS!$B$1,'[3]Graphique HC'!$C$5:$N$5,0))</definedName>
    <definedName name="_2021HUPC">OFFSET('[3]Graphique HP'!$C$5,0,0,1,MATCH(SEJOURS!$B$1,'[3]Graphique HP'!$C$2:$N$2,0))</definedName>
    <definedName name="_2021HUPCHC">OFFSET('[3]Graphique HC'!$C$7,0,0,1,MATCH(SEJOURS!$B$1,'[3]Graphique HC'!$C$5:$N$5,0))</definedName>
    <definedName name="_2021HUPO">OFFSET('[3]Graphique HP'!$C$9,0,0,1,MATCH(SEJOURS!$B$1,'[3]Graphique HP'!$C$2:$N$2,0))</definedName>
    <definedName name="_2021HUPOHC">OFFSET('[3]Graphique HC'!$C$11,0,0,1,MATCH(SEJOURS!$B$1,'[3]Graphique HC'!$C$5:$N$5,0))</definedName>
    <definedName name="_2021NECKER">OFFSET('[3]Graphique HP'!$C$13,0,0,1,MATCH(SEJOURS!$B$1,'[3]Graphique HP'!$C$2:$N$2,0))</definedName>
    <definedName name="_2021NECKERHC">OFFSET('[3]Graphique HC'!$C$15,0,0,1,MATCH(SEJOURS!$B$1,'[3]Graphique HC'!$C$5:$N$5,0))</definedName>
    <definedName name="_45__123Graph_AGRAFICO_20" hidden="1">[2]TASSI2!$AG$7:$AG$19</definedName>
    <definedName name="_46__123Graph_AGRAFICO_7" hidden="1">'[2]Tav.22 Rischio di Credito'!$AJ$7:$AJ$29</definedName>
    <definedName name="_47__123Graph_AGRAFICO_8" hidden="1">'[2]Tav.22 Rischio di Credito'!$AJ$30:$AJ$41</definedName>
    <definedName name="_72__123Graph_BGRAFICO_20" hidden="1">[2]TASSI2!$AH$7:$AH$19</definedName>
    <definedName name="_73__123Graph_BGRAFICO_7" hidden="1">'[2]Tav.22 Rischio di Credito'!$AK$7:$AK$29</definedName>
    <definedName name="_74__123Graph_BGRAFICO_8" hidden="1">'[2]Tav.22 Rischio di Credito'!$AK$30:$AK$41</definedName>
    <definedName name="_93__123Graph_CGRAFICO_20" hidden="1">[2]TASSI2!$AI$7:$AI$19</definedName>
    <definedName name="_xlnm._FilterDatabase" localSheetId="0" hidden="1">SEJOURS!$A$4:$CB$6</definedName>
    <definedName name="_Order1" hidden="1">255</definedName>
    <definedName name="_Order2" hidden="1">255</definedName>
    <definedName name="_Sort" hidden="1">'[4]1510'!$B$22:$B$89</definedName>
    <definedName name="_Table2_In2" hidden="1">'[5]#REF'!$M$14</definedName>
    <definedName name="_Table2_Out" hidden="1">'[5]#REF'!$C$11:$I$22</definedName>
    <definedName name="aaa" hidden="1">'[5]#REF'!$Q$47:$R$52</definedName>
    <definedName name="aaaaaa" hidden="1">[6]!aaaaaa</definedName>
    <definedName name="ag" hidden="1">[6]!ag</definedName>
    <definedName name="agb" hidden="1">[6]!agb</definedName>
    <definedName name="anscount" hidden="1">1</definedName>
    <definedName name="asfafq" hidden="1">[6]!asfafq</definedName>
    <definedName name="avaaaaav" hidden="1">[6]!avaaaaav</definedName>
    <definedName name="BDD">#REF!:OFFSET(#REF!,COUNTA(#REF!)-6,COUNTA(#REF!)-1)</definedName>
    <definedName name="BLPH27" hidden="1">'[7]US Equity Industry Totals'!$AC$7</definedName>
    <definedName name="BLPH3" hidden="1">'[7]US Equity Industry Totals'!$AA$10</definedName>
    <definedName name="BLPH4" hidden="1">'[7]US Equity Industry Totals'!$AE$8</definedName>
    <definedName name="bth" hidden="1">[6]!bth</definedName>
    <definedName name="ChangeRange" hidden="1">[6]!ChangeRange</definedName>
    <definedName name="ContentsHelp" hidden="1">[6]!ContentsHelp</definedName>
    <definedName name="CreateTable" hidden="1">[6]!CreateTable</definedName>
    <definedName name="dd" hidden="1">[6]!dd</definedName>
    <definedName name="DeleteRange" hidden="1">[6]!DeleteRange</definedName>
    <definedName name="DeleteTable" hidden="1">[6]!DeleteTable</definedName>
    <definedName name="dth" hidden="1">[6]!dth</definedName>
    <definedName name="dyz" hidden="1">[6]!dyz</definedName>
    <definedName name="fff" hidden="1">[6]!fff</definedName>
    <definedName name="GES">#REF!</definedName>
    <definedName name="ggg" hidden="1">[6]!ggg</definedName>
    <definedName name="gyh" hidden="1">[6]!gyh</definedName>
    <definedName name="hhh" hidden="1">[6]!hhh</definedName>
    <definedName name="Hop">'[8]TABLEAU SAISIE'!$E$4</definedName>
    <definedName name="htj" hidden="1">[6]!htj</definedName>
    <definedName name="huj" hidden="1">[6]!huj</definedName>
    <definedName name="iii" hidden="1">[6]!iii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FPS_ACT_OR_EST" hidden="1">"c2217"</definedName>
    <definedName name="IQ_CFPS_EST" hidden="1">"c1667"</definedName>
    <definedName name="IQ_CFPS_HIGH_EST" hidden="1">"c1669"</definedName>
    <definedName name="IQ_CFPS_LOW_EST" hidden="1">"c1670"</definedName>
    <definedName name="IQ_CFPS_MEDIAN_EST" hidden="1">"c1668"</definedName>
    <definedName name="IQ_CFPS_NUM_EST" hidden="1">"c1671"</definedName>
    <definedName name="IQ_CFPS_STDDEV_EST" hidden="1">"c1672"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PS_ACT_OR_EST" hidden="1">"c2218"</definedName>
    <definedName name="IQ_DPS_EST" hidden="1">"c1674"</definedName>
    <definedName name="IQ_DPS_HIGH_EST" hidden="1">"c1676"</definedName>
    <definedName name="IQ_DPS_LOW_EST" hidden="1">"c1677"</definedName>
    <definedName name="IQ_DPS_MEDIAN_EST" hidden="1">"c1675"</definedName>
    <definedName name="IQ_DPS_NUM_EST" hidden="1">"c1678"</definedName>
    <definedName name="IQ_DPS_STDDEV_EST" hidden="1">"c1679"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ACT_OR_EST" hidden="1">"c2219"</definedName>
    <definedName name="IQ_EBIT_EST" hidden="1">"c1681"</definedName>
    <definedName name="IQ_EBIT_HIGH_EST" hidden="1">"c1683"</definedName>
    <definedName name="IQ_EBIT_INT" hidden="1">"c360"</definedName>
    <definedName name="IQ_EBIT_LOW_EST" hidden="1">"c1684"</definedName>
    <definedName name="IQ_EBIT_MARGIN" hidden="1">"c359"</definedName>
    <definedName name="IQ_EBIT_MEDIAN_EST" hidden="1">"c1682"</definedName>
    <definedName name="IQ_EBIT_NUM_EST" hidden="1">"c1685"</definedName>
    <definedName name="IQ_EBIT_OVER_IE" hidden="1">"c1369"</definedName>
    <definedName name="IQ_EBIT_STDDEV_EST" hidden="1">"c1686"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ST" hidden="1">"c369"</definedName>
    <definedName name="IQ_EBITDA_HIGH_EST" hidden="1">"c370"</definedName>
    <definedName name="IQ_EBITDA_INT" hidden="1">"c373"</definedName>
    <definedName name="IQ_EBITDA_LOW_EST" hidden="1">"c371"</definedName>
    <definedName name="IQ_EBITDA_MARGIN" hidden="1">"c372"</definedName>
    <definedName name="IQ_EBITDA_MEDIAN_EST" hidden="1">"c1663"</definedName>
    <definedName name="IQ_EBITDA_NUM_EST" hidden="1">"c374"</definedName>
    <definedName name="IQ_EBITDA_OVER_TOTAL_IE" hidden="1">"c1371"</definedName>
    <definedName name="IQ_EBITDA_STDDEV_EST" hidden="1">"c375"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GW_ACT_OR_EST" hidden="1">"c2223"</definedName>
    <definedName name="IQ_EPS_GW_EST" hidden="1">"c1737"</definedName>
    <definedName name="IQ_EPS_GW_HIGH_EST" hidden="1">"c1739"</definedName>
    <definedName name="IQ_EPS_GW_LOW_EST" hidden="1">"c1740"</definedName>
    <definedName name="IQ_EPS_GW_MEDIAN_EST" hidden="1">"c1738"</definedName>
    <definedName name="IQ_EPS_GW_NUM_EST" hidden="1">"c1741"</definedName>
    <definedName name="IQ_EPS_GW_STDDEV_EST" hidden="1">"c1742"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ORM_EST" hidden="1">"c2226"</definedName>
    <definedName name="IQ_EPS_NORM_HIGH_EST" hidden="1">"c2228"</definedName>
    <definedName name="IQ_EPS_NORM_LOW_EST" hidden="1">"c2229"</definedName>
    <definedName name="IQ_EPS_NORM_MEDIAN_EST" hidden="1">"c2227"</definedName>
    <definedName name="IQ_EPS_NORM_NUM_EST" hidden="1">"c2230"</definedName>
    <definedName name="IQ_EPS_NORM_STDDEV_EST" hidden="1">"c2231"</definedName>
    <definedName name="IQ_EPS_NUM_EST" hidden="1">"c402"</definedName>
    <definedName name="IQ_EPS_REPORT_ACT_OR_EST" hidden="1">"c2224"</definedName>
    <definedName name="IQ_EPS_REPORTED_EST" hidden="1">"c1744"</definedName>
    <definedName name="IQ_EPS_REPORTED_HIGH_EST" hidden="1">"c1746"</definedName>
    <definedName name="IQ_EPS_REPORTED_LOW_EST" hidden="1">"c1747"</definedName>
    <definedName name="IQ_EPS_REPORTED_MEDIAN_EST" hidden="1">"c1745"</definedName>
    <definedName name="IQ_EPS_REPORTED_NUM_EST" hidden="1">"c1748"</definedName>
    <definedName name="IQ_EPS_REPORTED_STDDEV_EST" hidden="1">"c1749"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CFPS" hidden="1">"c1673"</definedName>
    <definedName name="IQ_EST_ACT_DPS" hidden="1">"c1680"</definedName>
    <definedName name="IQ_EST_ACT_EBIT" hidden="1">"c1687"</definedName>
    <definedName name="IQ_EST_ACT_EBITDA" hidden="1">"c1664"</definedName>
    <definedName name="IQ_EST_ACT_EPS" hidden="1">"c1648"</definedName>
    <definedName name="IQ_EST_ACT_EPS_GW" hidden="1">"c1743"</definedName>
    <definedName name="IQ_EST_ACT_EPS_NORM" hidden="1">"c2232"</definedName>
    <definedName name="IQ_EST_ACT_EPS_REPORTED" hidden="1">"c1750"</definedName>
    <definedName name="IQ_EST_ACT_FFO" hidden="1">"c1666"</definedName>
    <definedName name="IQ_EST_ACT_NAV" hidden="1">"c1757"</definedName>
    <definedName name="IQ_EST_ACT_NI" hidden="1">"c1722"</definedName>
    <definedName name="IQ_EST_ACT_NI_GW" hidden="1">"c1729"</definedName>
    <definedName name="IQ_EST_ACT_NI_REPORTED" hidden="1">"c1736"</definedName>
    <definedName name="IQ_EST_ACT_OPER_INC" hidden="1">"c1694"</definedName>
    <definedName name="IQ_EST_ACT_PRETAX_GW_INC" hidden="1">"c1708"</definedName>
    <definedName name="IQ_EST_ACT_PRETAX_INC" hidden="1">"c1701"</definedName>
    <definedName name="IQ_EST_ACT_PRETAX_REPORT_INC" hidden="1">"c1715"</definedName>
    <definedName name="IQ_EST_ACT_REV" hidden="1">"c2113"</definedName>
    <definedName name="IQ_EST_CFPS_DIFF" hidden="1">"c1871"</definedName>
    <definedName name="IQ_EST_CFPS_GROWTH_1YR" hidden="1">"c1774"</definedName>
    <definedName name="IQ_EST_CFPS_GROWTH_2YR" hidden="1">"c1775"</definedName>
    <definedName name="IQ_EST_CFPS_GROWTH_Q_1YR" hidden="1">"c1776"</definedName>
    <definedName name="IQ_EST_CFPS_SEQ_GROWTH_Q" hidden="1">"c1777"</definedName>
    <definedName name="IQ_EST_CFPS_SURPRISE_PERCENT" hidden="1">"c1872"</definedName>
    <definedName name="IQ_EST_CURRENCY" hidden="1">"c2140"</definedName>
    <definedName name="IQ_EST_DATE" hidden="1">"c1634"</definedName>
    <definedName name="IQ_EST_DPS_DIFF" hidden="1">"c1873"</definedName>
    <definedName name="IQ_EST_DPS_GROWTH_1YR" hidden="1">"c1778"</definedName>
    <definedName name="IQ_EST_DPS_GROWTH_2YR" hidden="1">"c1779"</definedName>
    <definedName name="IQ_EST_DPS_GROWTH_Q_1YR" hidden="1">"c1780"</definedName>
    <definedName name="IQ_EST_DPS_SEQ_GROWTH_Q" hidden="1">"c1781"</definedName>
    <definedName name="IQ_EST_DPS_SURPRISE_PERCENT" hidden="1">"c1874"</definedName>
    <definedName name="IQ_EST_EBIT_DIFF" hidden="1">"c1875"</definedName>
    <definedName name="IQ_EST_EBIT_SURPRISE_PERCENT" hidden="1">"c1876"</definedName>
    <definedName name="IQ_EST_EBITDA_DIFF" hidden="1">"c1867"</definedName>
    <definedName name="IQ_EST_EBITDA_GROWTH_1YR" hidden="1">"c1766"</definedName>
    <definedName name="IQ_EST_EBITDA_GROWTH_2YR" hidden="1">"c1767"</definedName>
    <definedName name="IQ_EST_EBITDA_GROWTH_Q_1YR" hidden="1">"c1768"</definedName>
    <definedName name="IQ_EST_EBITDA_SEQ_GROWTH_Q" hidden="1">"c1769"</definedName>
    <definedName name="IQ_EST_EBITDA_SURPRISE_PERCENT" hidden="1">"c1868"</definedName>
    <definedName name="IQ_EST_EPS_DIFF" hidden="1">"c1864"</definedName>
    <definedName name="IQ_EST_EPS_GROWTH_1YR" hidden="1">"c1636"</definedName>
    <definedName name="IQ_EST_EPS_GROWTH_2YR" hidden="1">"c1637"</definedName>
    <definedName name="IQ_EST_EPS_GROWTH_5YR" hidden="1">"c1655"</definedName>
    <definedName name="IQ_EST_EPS_GROWTH_5YR_HIGH" hidden="1">"c1657"</definedName>
    <definedName name="IQ_EST_EPS_GROWTH_5YR_LOW" hidden="1">"c1658"</definedName>
    <definedName name="IQ_EST_EPS_GROWTH_5YR_MEDIAN" hidden="1">"c1656"</definedName>
    <definedName name="IQ_EST_EPS_GROWTH_5YR_NUM" hidden="1">"c1659"</definedName>
    <definedName name="IQ_EST_EPS_GROWTH_5YR_STDDEV" hidden="1">"c1660"</definedName>
    <definedName name="IQ_EST_EPS_GROWTH_Q_1YR" hidden="1">"c1641"</definedName>
    <definedName name="IQ_EST_EPS_GW_DIFF" hidden="1">"c1891"</definedName>
    <definedName name="IQ_EST_EPS_GW_SURPRISE_PERCENT" hidden="1">"c1892"</definedName>
    <definedName name="IQ_EST_EPS_NORM_DIFF" hidden="1">"c2247"</definedName>
    <definedName name="IQ_EST_EPS_NORM_SURPRISE_PERCENT" hidden="1">"c2248"</definedName>
    <definedName name="IQ_EST_EPS_REPORT_DIFF" hidden="1">"c1893"</definedName>
    <definedName name="IQ_EST_EPS_REPORT_SURPRISE_PERCENT" hidden="1">"c1894"</definedName>
    <definedName name="IQ_EST_EPS_SEQ_GROWTH_Q" hidden="1">"c1764"</definedName>
    <definedName name="IQ_EST_EPS_SURPRISE_PERCENT" hidden="1">"c1635"</definedName>
    <definedName name="IQ_EST_FFO_DIFF" hidden="1">"c1869"</definedName>
    <definedName name="IQ_EST_FFO_GROWTH_1YR" hidden="1">"c1770"</definedName>
    <definedName name="IQ_EST_FFO_GROWTH_2YR" hidden="1">"c1771"</definedName>
    <definedName name="IQ_EST_FFO_GROWTH_Q_1YR" hidden="1">"c1772"</definedName>
    <definedName name="IQ_EST_FFO_SEQ_GROWTH_Q" hidden="1">"c1773"</definedName>
    <definedName name="IQ_EST_FFO_SURPRISE_PERCENT" hidden="1">"c1870"</definedName>
    <definedName name="IQ_EST_NAV_DIFF" hidden="1">"c1895"</definedName>
    <definedName name="IQ_EST_NAV_SURPRISE_PERCENT" hidden="1">"c1896"</definedName>
    <definedName name="IQ_EST_NI_DIFF" hidden="1">"c1885"</definedName>
    <definedName name="IQ_EST_NI_GW_DIFF" hidden="1">"c1887"</definedName>
    <definedName name="IQ_EST_NI_GW_SURPRISE_PERCENT" hidden="1">"c1888"</definedName>
    <definedName name="IQ_EST_NI_REPORT_DIFF" hidden="1">"c1889"</definedName>
    <definedName name="IQ_EST_NI_REPORT_SURPRISE_PERCENT" hidden="1">"c1890"</definedName>
    <definedName name="IQ_EST_NI_SURPRISE_PERCENT" hidden="1">"c1886"</definedName>
    <definedName name="IQ_EST_NUM_BUY" hidden="1">"c1759"</definedName>
    <definedName name="IQ_EST_NUM_HOLD" hidden="1">"c1761"</definedName>
    <definedName name="IQ_EST_NUM_NO_OPINION" hidden="1">"c1758"</definedName>
    <definedName name="IQ_EST_NUM_OUTPERFORM" hidden="1">"c1760"</definedName>
    <definedName name="IQ_EST_NUM_SELL" hidden="1">"c1763"</definedName>
    <definedName name="IQ_EST_NUM_UNDERPERFORM" hidden="1">"c1762"</definedName>
    <definedName name="IQ_EST_OPER_INC_DIFF" hidden="1">"c1877"</definedName>
    <definedName name="IQ_EST_OPER_INC_SURPRISE_PERCENT" hidden="1">"c1878"</definedName>
    <definedName name="IQ_EST_PRE_TAX_DIFF" hidden="1">"c1879"</definedName>
    <definedName name="IQ_EST_PRE_TAX_GW_DIFF" hidden="1">"c1881"</definedName>
    <definedName name="IQ_EST_PRE_TAX_GW_SURPRISE_PERCENT" hidden="1">"c1882"</definedName>
    <definedName name="IQ_EST_PRE_TAX_REPORT_DIFF" hidden="1">"c1883"</definedName>
    <definedName name="IQ_EST_PRE_TAX_REPORT_SURPRISE_PERCENT" hidden="1">"c1884"</definedName>
    <definedName name="IQ_EST_PRE_TAX_SURPRISE_PERCENT" hidden="1">"c1880"</definedName>
    <definedName name="IQ_EST_REV_DIFF" hidden="1">"c1865"</definedName>
    <definedName name="IQ_EST_REV_GROWTH_1YR" hidden="1">"c1638"</definedName>
    <definedName name="IQ_EST_REV_GROWTH_2YR" hidden="1">"c1639"</definedName>
    <definedName name="IQ_EST_REV_GROWTH_Q_1YR" hidden="1">"c1640"</definedName>
    <definedName name="IQ_EST_REV_SEQ_GROWTH_Q" hidden="1">"c1765"</definedName>
    <definedName name="IQ_EST_REV_SURPRISE_PERCENT" hidden="1">"c1866"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EST" hidden="1">"c418"</definedName>
    <definedName name="IQ_FFO_HIGH_EST" hidden="1">"c419"</definedName>
    <definedName name="IQ_FFO_LOW_EST" hidden="1">"c420"</definedName>
    <definedName name="IQ_FFO_MEDIAN_EST" hidden="1">"c1665"</definedName>
    <definedName name="IQ_FFO_NUM_EST" hidden="1">"c421"</definedName>
    <definedName name="IQ_FFO_STDDEV_EST" hidden="1">"c422"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_TARGET_PRICE" hidden="1">"c1652"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DIAN_TARGET_PRICE" hidden="1">"c1650"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CT_OR_EST" hidden="1">"c2222"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GW_EST" hidden="1">"c1723"</definedName>
    <definedName name="IQ_NI_GW_HIGH_EST" hidden="1">"c1725"</definedName>
    <definedName name="IQ_NI_GW_LOW_EST" hidden="1">"c1726"</definedName>
    <definedName name="IQ_NI_GW_MEDIAN_EST" hidden="1">"c1724"</definedName>
    <definedName name="IQ_NI_GW_NUM_EST" hidden="1">"c1727"</definedName>
    <definedName name="IQ_NI_GW_STDDEV_EST" hidden="1">"c1728"</definedName>
    <definedName name="IQ_NI_HIGH_EST" hidden="1">"c1718"</definedName>
    <definedName name="IQ_NI_LOW_EST" hidden="1">"c1719"</definedName>
    <definedName name="IQ_NI_MARGIN" hidden="1">"c794"</definedName>
    <definedName name="IQ_NI_MEDIAN_EST" hidden="1">"c1717"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NUM_EST" hidden="1">"c1720"</definedName>
    <definedName name="IQ_NI_REPORTED_EST" hidden="1">"c1730"</definedName>
    <definedName name="IQ_NI_REPORTED_HIGH_EST" hidden="1">"c1732"</definedName>
    <definedName name="IQ_NI_REPORTED_LOW_EST" hidden="1">"c1733"</definedName>
    <definedName name="IQ_NI_REPORTED_MEDIAN_EST" hidden="1">"c1731"</definedName>
    <definedName name="IQ_NI_REPORTED_NUM_EST" hidden="1">"c1734"</definedName>
    <definedName name="IQ_NI_REPORTED_STDDEV_EST" hidden="1">"c1735"</definedName>
    <definedName name="IQ_NI_SFAS" hidden="1">"c795"</definedName>
    <definedName name="IQ_NI_STDDEV_EST" hidden="1">"c1721"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_EPS_ACT_OR_EST" hidden="1">"c2249"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ACT_OR_EST" hidden="1">"c2220"</definedName>
    <definedName name="IQ_OPER_INC_BR" hidden="1">"c850"</definedName>
    <definedName name="IQ_OPER_INC_EST" hidden="1">"c1688"</definedName>
    <definedName name="IQ_OPER_INC_FIN" hidden="1">"c851"</definedName>
    <definedName name="IQ_OPER_INC_HIGH_EST" hidden="1">"c1690"</definedName>
    <definedName name="IQ_OPER_INC_INS" hidden="1">"c852"</definedName>
    <definedName name="IQ_OPER_INC_LOW_EST" hidden="1">"c1691"</definedName>
    <definedName name="IQ_OPER_INC_MARGIN" hidden="1">"c1448"</definedName>
    <definedName name="IQ_OPER_INC_MEDIAN_EST" hidden="1">"c1689"</definedName>
    <definedName name="IQ_OPER_INC_NUM_EST" hidden="1">"c1692"</definedName>
    <definedName name="IQ_OPER_INC_REIT" hidden="1">"c853"</definedName>
    <definedName name="IQ_OPER_INC_STDDEV_EST" hidden="1">"c1693"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G_FWD" hidden="1">"c1863"</definedName>
    <definedName name="IQ_PENSION" hidden="1">"c1031"</definedName>
    <definedName name="IQ_PERCENT_CHANGE_EST_5YR_GROWTH_RATE_12MONTHS" hidden="1">"c1852"</definedName>
    <definedName name="IQ_PERCENT_CHANGE_EST_5YR_GROWTH_RATE_18MONTHS" hidden="1">"c1853"</definedName>
    <definedName name="IQ_PERCENT_CHANGE_EST_5YR_GROWTH_RATE_3MONTHS" hidden="1">"c1849"</definedName>
    <definedName name="IQ_PERCENT_CHANGE_EST_5YR_GROWTH_RATE_6MONTHS" hidden="1">"c1850"</definedName>
    <definedName name="IQ_PERCENT_CHANGE_EST_5YR_GROWTH_RATE_9MONTHS" hidden="1">"c1851"</definedName>
    <definedName name="IQ_PERCENT_CHANGE_EST_5YR_GROWTH_RATE_DAY" hidden="1">"c1846"</definedName>
    <definedName name="IQ_PERCENT_CHANGE_EST_5YR_GROWTH_RATE_MONTH" hidden="1">"c1848"</definedName>
    <definedName name="IQ_PERCENT_CHANGE_EST_5YR_GROWTH_RATE_WEEK" hidden="1">"c1847"</definedName>
    <definedName name="IQ_PERCENT_CHANGE_EST_CFPS_12MONTHS" hidden="1">"c1812"</definedName>
    <definedName name="IQ_PERCENT_CHANGE_EST_CFPS_18MONTHS" hidden="1">"c1813"</definedName>
    <definedName name="IQ_PERCENT_CHANGE_EST_CFPS_3MONTHS" hidden="1">"c1809"</definedName>
    <definedName name="IQ_PERCENT_CHANGE_EST_CFPS_6MONTHS" hidden="1">"c1810"</definedName>
    <definedName name="IQ_PERCENT_CHANGE_EST_CFPS_9MONTHS" hidden="1">"c1811"</definedName>
    <definedName name="IQ_PERCENT_CHANGE_EST_CFPS_DAY" hidden="1">"c1806"</definedName>
    <definedName name="IQ_PERCENT_CHANGE_EST_CFPS_MONTH" hidden="1">"c1808"</definedName>
    <definedName name="IQ_PERCENT_CHANGE_EST_CFPS_WEEK" hidden="1">"c1807"</definedName>
    <definedName name="IQ_PERCENT_CHANGE_EST_DPS_12MONTHS" hidden="1">"c1820"</definedName>
    <definedName name="IQ_PERCENT_CHANGE_EST_DPS_18MONTHS" hidden="1">"c1821"</definedName>
    <definedName name="IQ_PERCENT_CHANGE_EST_DPS_3MONTHS" hidden="1">"c1817"</definedName>
    <definedName name="IQ_PERCENT_CHANGE_EST_DPS_6MONTHS" hidden="1">"c1818"</definedName>
    <definedName name="IQ_PERCENT_CHANGE_EST_DPS_9MONTHS" hidden="1">"c1819"</definedName>
    <definedName name="IQ_PERCENT_CHANGE_EST_DPS_DAY" hidden="1">"c1814"</definedName>
    <definedName name="IQ_PERCENT_CHANGE_EST_DPS_MONTH" hidden="1">"c1816"</definedName>
    <definedName name="IQ_PERCENT_CHANGE_EST_DPS_WEEK" hidden="1">"c1815"</definedName>
    <definedName name="IQ_PERCENT_CHANGE_EST_EBITDA_12MONTHS" hidden="1">"c1804"</definedName>
    <definedName name="IQ_PERCENT_CHANGE_EST_EBITDA_18MONTHS" hidden="1">"c1805"</definedName>
    <definedName name="IQ_PERCENT_CHANGE_EST_EBITDA_3MONTHS" hidden="1">"c1801"</definedName>
    <definedName name="IQ_PERCENT_CHANGE_EST_EBITDA_6MONTHS" hidden="1">"c1802"</definedName>
    <definedName name="IQ_PERCENT_CHANGE_EST_EBITDA_9MONTHS" hidden="1">"c1803"</definedName>
    <definedName name="IQ_PERCENT_CHANGE_EST_EBITDA_DAY" hidden="1">"c1798"</definedName>
    <definedName name="IQ_PERCENT_CHANGE_EST_EBITDA_MONTH" hidden="1">"c1800"</definedName>
    <definedName name="IQ_PERCENT_CHANGE_EST_EBITDA_WEEK" hidden="1">"c1799"</definedName>
    <definedName name="IQ_PERCENT_CHANGE_EST_EPS_12MONTHS" hidden="1">"c1788"</definedName>
    <definedName name="IQ_PERCENT_CHANGE_EST_EPS_18MONTHS" hidden="1">"c1789"</definedName>
    <definedName name="IQ_PERCENT_CHANGE_EST_EPS_3MONTHS" hidden="1">"c1785"</definedName>
    <definedName name="IQ_PERCENT_CHANGE_EST_EPS_6MONTHS" hidden="1">"c1786"</definedName>
    <definedName name="IQ_PERCENT_CHANGE_EST_EPS_9MONTHS" hidden="1">"c1787"</definedName>
    <definedName name="IQ_PERCENT_CHANGE_EST_EPS_DAY" hidden="1">"c1782"</definedName>
    <definedName name="IQ_PERCENT_CHANGE_EST_EPS_MONTH" hidden="1">"c1784"</definedName>
    <definedName name="IQ_PERCENT_CHANGE_EST_EPS_WEEK" hidden="1">"c1783"</definedName>
    <definedName name="IQ_PERCENT_CHANGE_EST_FFO_12MONTHS" hidden="1">"c1828"</definedName>
    <definedName name="IQ_PERCENT_CHANGE_EST_FFO_18MONTHS" hidden="1">"c1829"</definedName>
    <definedName name="IQ_PERCENT_CHANGE_EST_FFO_3MONTHS" hidden="1">"c1825"</definedName>
    <definedName name="IQ_PERCENT_CHANGE_EST_FFO_6MONTHS" hidden="1">"c1826"</definedName>
    <definedName name="IQ_PERCENT_CHANGE_EST_FFO_9MONTHS" hidden="1">"c1827"</definedName>
    <definedName name="IQ_PERCENT_CHANGE_EST_FFO_DAY" hidden="1">"c1822"</definedName>
    <definedName name="IQ_PERCENT_CHANGE_EST_FFO_MONTH" hidden="1">"c1824"</definedName>
    <definedName name="IQ_PERCENT_CHANGE_EST_FFO_WEEK" hidden="1">"c1823"</definedName>
    <definedName name="IQ_PERCENT_CHANGE_EST_PRICE_TARGET_12MONTHS" hidden="1">"c1844"</definedName>
    <definedName name="IQ_PERCENT_CHANGE_EST_PRICE_TARGET_18MONTHS" hidden="1">"c1845"</definedName>
    <definedName name="IQ_PERCENT_CHANGE_EST_PRICE_TARGET_3MONTHS" hidden="1">"c1841"</definedName>
    <definedName name="IQ_PERCENT_CHANGE_EST_PRICE_TARGET_6MONTHS" hidden="1">"c1842"</definedName>
    <definedName name="IQ_PERCENT_CHANGE_EST_PRICE_TARGET_9MONTHS" hidden="1">"c1843"</definedName>
    <definedName name="IQ_PERCENT_CHANGE_EST_PRICE_TARGET_DAY" hidden="1">"c1838"</definedName>
    <definedName name="IQ_PERCENT_CHANGE_EST_PRICE_TARGET_MONTH" hidden="1">"c1840"</definedName>
    <definedName name="IQ_PERCENT_CHANGE_EST_PRICE_TARGET_WEEK" hidden="1">"c1839"</definedName>
    <definedName name="IQ_PERCENT_CHANGE_EST_RECO_12MONTHS" hidden="1">"c1836"</definedName>
    <definedName name="IQ_PERCENT_CHANGE_EST_RECO_18MONTHS" hidden="1">"c1837"</definedName>
    <definedName name="IQ_PERCENT_CHANGE_EST_RECO_3MONTHS" hidden="1">"c1833"</definedName>
    <definedName name="IQ_PERCENT_CHANGE_EST_RECO_6MONTHS" hidden="1">"c1834"</definedName>
    <definedName name="IQ_PERCENT_CHANGE_EST_RECO_9MONTHS" hidden="1">"c1835"</definedName>
    <definedName name="IQ_PERCENT_CHANGE_EST_RECO_DAY" hidden="1">"c1830"</definedName>
    <definedName name="IQ_PERCENT_CHANGE_EST_RECO_MONTH" hidden="1">"c1832"</definedName>
    <definedName name="IQ_PERCENT_CHANGE_EST_RECO_WEEK" hidden="1">"c1831"</definedName>
    <definedName name="IQ_PERCENT_CHANGE_EST_REV_12MONTHS" hidden="1">"c1796"</definedName>
    <definedName name="IQ_PERCENT_CHANGE_EST_REV_18MONTHS" hidden="1">"c1797"</definedName>
    <definedName name="IQ_PERCENT_CHANGE_EST_REV_3MONTHS" hidden="1">"c1793"</definedName>
    <definedName name="IQ_PERCENT_CHANGE_EST_REV_6MONTHS" hidden="1">"c1794"</definedName>
    <definedName name="IQ_PERCENT_CHANGE_EST_REV_9MONTHS" hidden="1">"c1795"</definedName>
    <definedName name="IQ_PERCENT_CHANGE_EST_REV_DAY" hidden="1">"c1790"</definedName>
    <definedName name="IQ_PERCENT_CHANGE_EST_REV_MONTH" hidden="1">"c1792"</definedName>
    <definedName name="IQ_PERCENT_CHANGE_EST_REV_WEEK" hidden="1">"c1791"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RE_OPEN_COST" hidden="1">"c1040"</definedName>
    <definedName name="IQ_PRE_TAX_ACT_OR_EST" hidden="1">"c2221"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HIGH_EST" hidden="1">"c1704"</definedName>
    <definedName name="IQ_PRETAX_GW_INC_LOW_EST" hidden="1">"c1705"</definedName>
    <definedName name="IQ_PRETAX_GW_INC_MEDIAN_EST" hidden="1">"c1703"</definedName>
    <definedName name="IQ_PRETAX_GW_INC_NUM_EST" hidden="1">"c1706"</definedName>
    <definedName name="IQ_PRETAX_GW_INC_STDDEV_EST" hidden="1">"c1707"</definedName>
    <definedName name="IQ_PRETAX_INC_EST" hidden="1">"c1695"</definedName>
    <definedName name="IQ_PRETAX_INC_HIGH_EST" hidden="1">"c1697"</definedName>
    <definedName name="IQ_PRETAX_INC_LOW_EST" hidden="1">"c1698"</definedName>
    <definedName name="IQ_PRETAX_INC_MEDIAN_EST" hidden="1">"c1696"</definedName>
    <definedName name="IQ_PRETAX_INC_NUM_EST" hidden="1">"c1699"</definedName>
    <definedName name="IQ_PRETAX_INC_STDDEV_EST" hidden="1">"c1700"</definedName>
    <definedName name="IQ_PRETAX_REPORT_INC_EST" hidden="1">"c1709"</definedName>
    <definedName name="IQ_PRETAX_REPORT_INC_HIGH_EST" hidden="1">"c1711"</definedName>
    <definedName name="IQ_PRETAX_REPORT_INC_LOW_EST" hidden="1">"c1712"</definedName>
    <definedName name="IQ_PRETAX_REPORT_INC_MEDIAN_EST" hidden="1">"c1710"</definedName>
    <definedName name="IQ_PRETAX_REPORT_INC_NUM_EST" hidden="1">"c1713"</definedName>
    <definedName name="IQ_PRETAX_REPORT_INC_STDDEV_EST" hidden="1">"c1714"</definedName>
    <definedName name="IQ_PRICE_CFPS_FWD" hidden="1">"c2237"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HIGH_EST" hidden="1">"c1127"</definedName>
    <definedName name="IQ_REVENUE_LOW_EST" hidden="1">"c1128"</definedName>
    <definedName name="IQ_REVENUE_MEDIAN_EST" hidden="1">"c1662"</definedName>
    <definedName name="IQ_REVENUE_NUM_EST" hidden="1">"c1129"</definedName>
    <definedName name="IQ_REVISION_DATE_" hidden="1">39037.7892013889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STDDEV" hidden="1">"c1654"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jik" hidden="1">[6]!jik</definedName>
    <definedName name="kol" hidden="1">[6]!kol</definedName>
    <definedName name="lll" hidden="1">[6]!lll</definedName>
    <definedName name="lpm" hidden="1">[6]!lpm</definedName>
    <definedName name="M">[9]table!$A$2:$A$13</definedName>
    <definedName name="MerrillPrintIt" hidden="1">[6]!MerrillPrintIt</definedName>
    <definedName name="Mois">#REF!</definedName>
    <definedName name="MONTH">[10]MOIS!$A$1:$A$12</definedName>
    <definedName name="NewRange" hidden="1">[6]!NewRange</definedName>
    <definedName name="qgq" hidden="1">[6]!qgq</definedName>
    <definedName name="qzd" hidden="1">[6]!qzd</definedName>
    <definedName name="RedefinePrintTableRange" hidden="1">[6]!RedefinePrintTableRange</definedName>
    <definedName name="shshryhasyhj" hidden="1">[6]!shshryhasyhj</definedName>
    <definedName name="shss" hidden="1">[6]!shss</definedName>
    <definedName name="sort" hidden="1">'[4]1510'!$B$22:$B$89</definedName>
    <definedName name="ssy" hidden="1">[6]!ssy</definedName>
    <definedName name="SUP_GES">#REF!</definedName>
    <definedName name="tab_2015">#REF!</definedName>
    <definedName name="tab_2015_V2">#REF!</definedName>
    <definedName name="test4" hidden="1">[6]!test4</definedName>
    <definedName name="test5" hidden="1">[6]!test5</definedName>
    <definedName name="test7" hidden="1">[6]!test7</definedName>
    <definedName name="test8" hidden="1">[6]!test8</definedName>
    <definedName name="tesy5" hidden="1">[6]!tesy5</definedName>
    <definedName name="vaaaaaavavv" hidden="1">[6]!vaaaaaavavv</definedName>
    <definedName name="wergqerrgqwergr" hidden="1">[6]!wergqerrgqwergr</definedName>
    <definedName name="xfhs" hidden="1">[6]!xfhs</definedName>
    <definedName name="Z_D7CF0734_09BD_41A7_B42C_38FBF7E10BF4_.wvu.FilterData" localSheetId="0" hidden="1">SEJOURS!$A$4:$BM$6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1" l="1"/>
  <c r="R9" i="1"/>
  <c r="Q9" i="1"/>
  <c r="P9" i="1"/>
  <c r="O9" i="1"/>
  <c r="N9" i="1"/>
  <c r="M9" i="1"/>
  <c r="L9" i="1"/>
  <c r="K9" i="1"/>
  <c r="J9" i="1"/>
  <c r="I9" i="1"/>
  <c r="H9" i="1"/>
  <c r="BX6" i="3" l="1"/>
  <c r="BY6" i="3" s="1"/>
  <c r="BV6" i="3"/>
  <c r="BU6" i="3"/>
  <c r="BT6" i="3"/>
  <c r="BS6" i="3"/>
  <c r="BR6" i="3"/>
  <c r="BQ6" i="3"/>
  <c r="BP6" i="3"/>
  <c r="BM6" i="3"/>
  <c r="BL6" i="3"/>
  <c r="BK6" i="3"/>
  <c r="BJ6" i="3"/>
  <c r="BX5" i="3"/>
  <c r="BY5" i="3" s="1"/>
  <c r="BV5" i="3"/>
  <c r="BU5" i="3"/>
  <c r="BT5" i="3"/>
  <c r="BS5" i="3"/>
  <c r="BR5" i="3"/>
  <c r="BQ5" i="3"/>
  <c r="BP5" i="3"/>
  <c r="BM5" i="3"/>
  <c r="BL5" i="3"/>
  <c r="BK5" i="3"/>
  <c r="BJ5" i="3"/>
  <c r="BE3" i="3"/>
  <c r="BD3" i="3"/>
  <c r="BC3" i="3"/>
  <c r="BB3" i="3"/>
  <c r="BA3" i="3"/>
  <c r="AZ3" i="3"/>
  <c r="AY3" i="3"/>
  <c r="AX3" i="3"/>
  <c r="AW3" i="3"/>
  <c r="AV3" i="3"/>
  <c r="AU3" i="3"/>
  <c r="AT3" i="3"/>
  <c r="AS3" i="3"/>
  <c r="AR3" i="3"/>
  <c r="AQ3" i="3"/>
  <c r="AP3" i="3"/>
  <c r="AO3" i="3"/>
  <c r="AN3" i="3"/>
  <c r="AM3" i="3"/>
  <c r="AL3" i="3"/>
  <c r="AK3" i="3"/>
  <c r="AJ3" i="3"/>
  <c r="AI3" i="3"/>
  <c r="AH3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H7" i="1"/>
  <c r="G10" i="1"/>
  <c r="CB5" i="3" l="1"/>
  <c r="CB6" i="3"/>
  <c r="BZ6" i="3"/>
  <c r="CA6" i="3" s="1"/>
  <c r="BW6" i="3"/>
  <c r="BF6" i="3"/>
  <c r="BF5" i="3"/>
  <c r="BG6" i="3"/>
  <c r="BG5" i="3"/>
  <c r="BH6" i="3"/>
  <c r="CC6" i="3" s="1"/>
  <c r="BH5" i="3"/>
  <c r="BI6" i="3"/>
  <c r="BI5" i="3"/>
  <c r="BW5" i="3"/>
  <c r="BZ5" i="3"/>
  <c r="CA5" i="3" s="1"/>
  <c r="CC5" i="3" l="1"/>
</calcChain>
</file>

<file path=xl/sharedStrings.xml><?xml version="1.0" encoding="utf-8"?>
<sst xmlns="http://schemas.openxmlformats.org/spreadsheetml/2006/main" count="163" uniqueCount="122">
  <si>
    <t>NIVEAU</t>
  </si>
  <si>
    <t>CODE</t>
  </si>
  <si>
    <t>LIBELLE</t>
  </si>
  <si>
    <t>TYPE</t>
  </si>
  <si>
    <t>2019M01</t>
  </si>
  <si>
    <t>2019M02</t>
  </si>
  <si>
    <t>2019M03</t>
  </si>
  <si>
    <t>2019M04</t>
  </si>
  <si>
    <t>2019M05</t>
  </si>
  <si>
    <t>2019M06</t>
  </si>
  <si>
    <t>2019M07</t>
  </si>
  <si>
    <t>2019M08</t>
  </si>
  <si>
    <t>2019M09</t>
  </si>
  <si>
    <t>2019M10</t>
  </si>
  <si>
    <t>2019M11</t>
  </si>
  <si>
    <t>2019M12</t>
  </si>
  <si>
    <t>2020M01</t>
  </si>
  <si>
    <t>2020M02</t>
  </si>
  <si>
    <t>2020M03</t>
  </si>
  <si>
    <t>2020M04</t>
  </si>
  <si>
    <t>2020M05</t>
  </si>
  <si>
    <t>2020M06</t>
  </si>
  <si>
    <t>2020M07</t>
  </si>
  <si>
    <t>2020M08</t>
  </si>
  <si>
    <t>2020M09</t>
  </si>
  <si>
    <t>2020M10</t>
  </si>
  <si>
    <t>2020M11</t>
  </si>
  <si>
    <t>2020M12</t>
  </si>
  <si>
    <t>2021M01</t>
  </si>
  <si>
    <t>2021M02</t>
  </si>
  <si>
    <t>2021M03</t>
  </si>
  <si>
    <t>2021M04</t>
  </si>
  <si>
    <t>2021M05</t>
  </si>
  <si>
    <t>2021M06</t>
  </si>
  <si>
    <t>2021M07</t>
  </si>
  <si>
    <t>2021M08</t>
  </si>
  <si>
    <t>2021M09</t>
  </si>
  <si>
    <t>2021M10</t>
  </si>
  <si>
    <t>2021M11</t>
  </si>
  <si>
    <t>2021M12</t>
  </si>
  <si>
    <t>hc</t>
  </si>
  <si>
    <t xml:space="preserve"> </t>
  </si>
  <si>
    <t>hj</t>
  </si>
  <si>
    <t>SERVICE</t>
  </si>
  <si>
    <t>Clé 2019</t>
  </si>
  <si>
    <t>Clé 2020</t>
  </si>
  <si>
    <t>Clé 2021</t>
  </si>
  <si>
    <t>Clé 2022</t>
  </si>
  <si>
    <t>CHAMP</t>
  </si>
  <si>
    <t>Structure</t>
  </si>
  <si>
    <t>Service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</si>
  <si>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</si>
  <si>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</si>
  <si>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</si>
  <si>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</si>
  <si>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</si>
  <si>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</si>
  <si>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</si>
  <si>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</si>
  <si>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</si>
  <si>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</si>
  <si>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</si>
  <si>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</si>
  <si>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</si>
  <si>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 hospitalisation</t>
  </si>
  <si>
    <t>2022 HC</t>
  </si>
  <si>
    <t>commentaires</t>
  </si>
  <si>
    <t>2022 HJ</t>
  </si>
  <si>
    <t>choix historique</t>
  </si>
  <si>
    <t>mois TBD</t>
  </si>
  <si>
    <t>Formule pour avoir le cumul automatiquement</t>
  </si>
  <si>
    <t>Formules pour avoir le mois automatiquement</t>
  </si>
  <si>
    <t>2022M01</t>
  </si>
  <si>
    <t>2022M02</t>
  </si>
  <si>
    <t>2022M03</t>
  </si>
  <si>
    <t>2022M04</t>
  </si>
  <si>
    <t>2022M05</t>
  </si>
  <si>
    <t>2022M06</t>
  </si>
  <si>
    <t>2022M07</t>
  </si>
  <si>
    <t>2022M08</t>
  </si>
  <si>
    <t>2022M09</t>
  </si>
  <si>
    <t>2022M10</t>
  </si>
  <si>
    <t>2022M11</t>
  </si>
  <si>
    <t>2022M12</t>
  </si>
  <si>
    <t>Cumul 2019</t>
  </si>
  <si>
    <t>Cumul 2020</t>
  </si>
  <si>
    <t>Cumul 2021</t>
  </si>
  <si>
    <t>cumul 2022</t>
  </si>
  <si>
    <t>MOIS M 2019</t>
  </si>
  <si>
    <t>MOIS M 2020</t>
  </si>
  <si>
    <t>MOIS M 2021</t>
  </si>
  <si>
    <t>MOIS M 2022</t>
  </si>
  <si>
    <t>Var mois 19 vs 21 mensuel</t>
  </si>
  <si>
    <t>Rang service mensuel</t>
  </si>
  <si>
    <t>Vérification</t>
  </si>
  <si>
    <t>Niveau</t>
  </si>
  <si>
    <t>Mono-site/Bi-site</t>
  </si>
  <si>
    <t>Avoir le STXT des Bi-Sites</t>
  </si>
  <si>
    <t>Code des bi-sites</t>
  </si>
  <si>
    <t>Var 19 vs 21 mensuel</t>
  </si>
  <si>
    <t>Var 19 vs 21 cumul</t>
  </si>
  <si>
    <t xml:space="preserve">hc </t>
  </si>
  <si>
    <t>S08-abc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</si>
  <si>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</si>
  <si>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</si>
  <si>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</si>
  <si>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</si>
  <si>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</si>
  <si>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</si>
  <si>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</si>
  <si>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</si>
  <si>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</si>
  <si>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</si>
  <si>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</si>
  <si>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</si>
  <si>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poire</t>
  </si>
  <si>
    <t>a</t>
  </si>
  <si>
    <t>b</t>
  </si>
  <si>
    <t>c</t>
  </si>
  <si>
    <t>d</t>
  </si>
  <si>
    <t>e</t>
  </si>
  <si>
    <t>08 - 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</si>
</sst>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sz val="10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51284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1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7" fillId="0" borderId="0">
      <alignment vertical="top"/>
    </xf>
    <xf numFmtId="0" fontId="1" fillId="0" borderId="0"/>
    <xf numFmtId="0" fontId="9" fillId="0" borderId="0"/>
  </cellStyleXfs>
  <cellXfs count="77">
    <xf numFmtId="0" fontId="0" fillId="0" borderId="0" xfId="0"/>
    <xf numFmtId="0" fontId="0" fillId="2" borderId="0" xfId="0" applyFill="1"/>
    <xf numFmtId="0" fontId="5" fillId="0" borderId="0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14" xfId="0" applyFill="1" applyBorder="1"/>
    <xf numFmtId="0" fontId="0" fillId="2" borderId="0" xfId="0" applyFill="1" applyBorder="1" applyAlignment="1">
      <alignment horizontal="left"/>
    </xf>
    <xf numFmtId="0" fontId="0" fillId="2" borderId="15" xfId="0" applyFill="1" applyBorder="1"/>
    <xf numFmtId="0" fontId="0" fillId="2" borderId="16" xfId="0" applyFill="1" applyBorder="1" applyAlignment="1">
      <alignment horizontal="center"/>
    </xf>
    <xf numFmtId="0" fontId="0" fillId="2" borderId="17" xfId="0" applyFill="1" applyBorder="1"/>
    <xf numFmtId="0" fontId="6" fillId="3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right" vertical="center"/>
    </xf>
    <xf numFmtId="0" fontId="2" fillId="4" borderId="0" xfId="2" applyFont="1" applyFill="1"/>
    <xf numFmtId="0" fontId="1" fillId="0" borderId="0" xfId="2" applyFill="1" applyAlignment="1">
      <alignment vertical="center"/>
    </xf>
    <xf numFmtId="0" fontId="1" fillId="5" borderId="0" xfId="2" applyFill="1" applyAlignment="1">
      <alignment vertical="center"/>
    </xf>
    <xf numFmtId="0" fontId="1" fillId="6" borderId="0" xfId="2" applyFill="1" applyAlignment="1">
      <alignment vertical="center"/>
    </xf>
    <xf numFmtId="0" fontId="1" fillId="0" borderId="0" xfId="2" applyFill="1" applyAlignment="1">
      <alignment horizontal="right" vertical="center"/>
    </xf>
    <xf numFmtId="0" fontId="1" fillId="0" borderId="0" xfId="2" applyFill="1" applyAlignment="1">
      <alignment horizontal="left" vertical="center"/>
    </xf>
    <xf numFmtId="0" fontId="1" fillId="5" borderId="0" xfId="2" applyFont="1" applyFill="1" applyAlignment="1">
      <alignment vertical="center"/>
    </xf>
    <xf numFmtId="0" fontId="1" fillId="6" borderId="0" xfId="2" applyFont="1" applyFill="1" applyAlignment="1">
      <alignment vertical="center"/>
    </xf>
    <xf numFmtId="0" fontId="1" fillId="5" borderId="0" xfId="2" applyFill="1" applyAlignment="1">
      <alignment horizontal="right" vertical="center"/>
    </xf>
    <xf numFmtId="0" fontId="1" fillId="6" borderId="20" xfId="2" applyFont="1" applyFill="1" applyBorder="1" applyAlignment="1">
      <alignment horizontal="left" vertical="center"/>
    </xf>
    <xf numFmtId="0" fontId="1" fillId="6" borderId="20" xfId="2" applyFont="1" applyFill="1" applyBorder="1" applyAlignment="1">
      <alignment vertical="center"/>
    </xf>
    <xf numFmtId="0" fontId="1" fillId="6" borderId="21" xfId="2" applyFill="1" applyBorder="1" applyAlignment="1">
      <alignment vertical="center"/>
    </xf>
    <xf numFmtId="0" fontId="1" fillId="6" borderId="22" xfId="2" applyFill="1" applyBorder="1" applyAlignment="1">
      <alignment vertical="center"/>
    </xf>
    <xf numFmtId="0" fontId="3" fillId="6" borderId="23" xfId="2" applyFont="1" applyFill="1" applyBorder="1" applyAlignment="1">
      <alignment vertical="center"/>
    </xf>
    <xf numFmtId="0" fontId="1" fillId="6" borderId="7" xfId="2" applyFill="1" applyBorder="1" applyAlignment="1">
      <alignment horizontal="right" vertical="center"/>
    </xf>
    <xf numFmtId="0" fontId="1" fillId="6" borderId="23" xfId="2" applyFill="1" applyBorder="1" applyAlignment="1">
      <alignment horizontal="right" vertical="center"/>
    </xf>
    <xf numFmtId="0" fontId="1" fillId="6" borderId="22" xfId="2" applyFill="1" applyBorder="1" applyAlignment="1">
      <alignment horizontal="right" vertical="center"/>
    </xf>
    <xf numFmtId="0" fontId="3" fillId="0" borderId="0" xfId="2" applyFont="1" applyFill="1" applyAlignment="1">
      <alignment horizontal="center" vertical="center"/>
    </xf>
    <xf numFmtId="0" fontId="3" fillId="5" borderId="0" xfId="2" applyFont="1" applyFill="1" applyAlignment="1">
      <alignment horizontal="center" vertical="center"/>
    </xf>
    <xf numFmtId="0" fontId="3" fillId="5" borderId="0" xfId="2" applyFont="1" applyFill="1" applyAlignment="1">
      <alignment horizontal="center" vertical="center" wrapText="1"/>
    </xf>
    <xf numFmtId="0" fontId="3" fillId="6" borderId="24" xfId="2" applyFont="1" applyFill="1" applyBorder="1" applyAlignment="1">
      <alignment horizontal="center" vertical="center"/>
    </xf>
    <xf numFmtId="0" fontId="3" fillId="6" borderId="25" xfId="2" applyFont="1" applyFill="1" applyBorder="1" applyAlignment="1">
      <alignment horizontal="center" vertical="center"/>
    </xf>
    <xf numFmtId="0" fontId="3" fillId="6" borderId="26" xfId="2" applyFont="1" applyFill="1" applyBorder="1" applyAlignment="1">
      <alignment horizontal="center" vertical="center"/>
    </xf>
    <xf numFmtId="0" fontId="3" fillId="6" borderId="27" xfId="2" applyFont="1" applyFill="1" applyBorder="1" applyAlignment="1">
      <alignment vertical="center"/>
    </xf>
    <xf numFmtId="0" fontId="3" fillId="6" borderId="12" xfId="2" applyFont="1" applyFill="1" applyBorder="1" applyAlignment="1">
      <alignment horizontal="center" vertical="center"/>
    </xf>
    <xf numFmtId="0" fontId="3" fillId="6" borderId="27" xfId="2" applyFont="1" applyFill="1" applyBorder="1" applyAlignment="1">
      <alignment horizontal="center" vertical="center"/>
    </xf>
    <xf numFmtId="0" fontId="3" fillId="6" borderId="28" xfId="2" applyFont="1" applyFill="1" applyBorder="1" applyAlignment="1">
      <alignment horizontal="center" vertical="center"/>
    </xf>
    <xf numFmtId="0" fontId="3" fillId="5" borderId="0" xfId="2" applyFont="1" applyFill="1" applyAlignment="1">
      <alignment horizontal="right" vertical="center" wrapText="1"/>
    </xf>
    <xf numFmtId="49" fontId="9" fillId="0" borderId="0" xfId="3" applyNumberFormat="1" applyAlignment="1">
      <alignment vertical="center"/>
    </xf>
    <xf numFmtId="0" fontId="9" fillId="0" borderId="0" xfId="3" applyNumberFormat="1" applyFont="1" applyAlignment="1">
      <alignment horizontal="left" vertical="center"/>
    </xf>
    <xf numFmtId="49" fontId="4" fillId="0" borderId="0" xfId="3" applyNumberFormat="1" applyFont="1" applyAlignment="1">
      <alignment horizontal="right" vertical="center"/>
    </xf>
    <xf numFmtId="3" fontId="4" fillId="0" borderId="0" xfId="3" applyNumberFormat="1" applyFont="1" applyAlignment="1">
      <alignment horizontal="right" vertical="center"/>
    </xf>
    <xf numFmtId="3" fontId="9" fillId="0" borderId="0" xfId="3" applyNumberFormat="1" applyAlignment="1">
      <alignment vertical="center"/>
    </xf>
    <xf numFmtId="3" fontId="1" fillId="0" borderId="0" xfId="2" applyNumberFormat="1" applyFill="1" applyAlignment="1">
      <alignment vertical="center"/>
    </xf>
    <xf numFmtId="3" fontId="1" fillId="5" borderId="0" xfId="2" applyNumberFormat="1" applyFill="1" applyAlignment="1">
      <alignment vertical="center"/>
    </xf>
    <xf numFmtId="0" fontId="1" fillId="6" borderId="10" xfId="2" applyFill="1" applyBorder="1" applyAlignment="1">
      <alignment horizontal="right" vertical="center"/>
    </xf>
    <xf numFmtId="0" fontId="1" fillId="6" borderId="0" xfId="2" applyFill="1" applyBorder="1" applyAlignment="1">
      <alignment horizontal="right" vertical="center"/>
    </xf>
    <xf numFmtId="0" fontId="1" fillId="6" borderId="11" xfId="2" applyFill="1" applyBorder="1" applyAlignment="1">
      <alignment horizontal="right" vertical="center"/>
    </xf>
    <xf numFmtId="0" fontId="1" fillId="6" borderId="29" xfId="2" applyFill="1" applyBorder="1" applyAlignment="1">
      <alignment horizontal="right" vertical="center"/>
    </xf>
    <xf numFmtId="0" fontId="1" fillId="6" borderId="29" xfId="2" applyFill="1" applyBorder="1" applyAlignment="1">
      <alignment vertical="center"/>
    </xf>
    <xf numFmtId="0" fontId="1" fillId="6" borderId="10" xfId="2" applyFill="1" applyBorder="1" applyAlignment="1">
      <alignment vertical="center"/>
    </xf>
    <xf numFmtId="0" fontId="1" fillId="6" borderId="30" xfId="2" applyFill="1" applyBorder="1" applyAlignment="1">
      <alignment vertical="center"/>
    </xf>
    <xf numFmtId="3" fontId="1" fillId="5" borderId="0" xfId="2" applyNumberFormat="1" applyFill="1" applyAlignment="1">
      <alignment horizontal="right" vertical="center"/>
    </xf>
    <xf numFmtId="0" fontId="9" fillId="0" borderId="0" xfId="3"/>
    <xf numFmtId="0" fontId="1" fillId="2" borderId="0" xfId="2" applyFill="1" applyAlignment="1">
      <alignment vertical="center"/>
    </xf>
    <xf numFmtId="0" fontId="0" fillId="2" borderId="0" xfId="0" applyFill="1" applyAlignment="1">
      <alignment horizontal="center"/>
    </xf>
    <xf numFmtId="0" fontId="0" fillId="0" borderId="0" xfId="2" applyFont="1" applyFill="1" applyAlignment="1">
      <alignment vertical="center"/>
    </xf>
    <xf numFmtId="0" fontId="0" fillId="8" borderId="12" xfId="0" applyFill="1" applyBorder="1" applyAlignment="1">
      <alignment horizontal="left"/>
    </xf>
    <xf numFmtId="0" fontId="0" fillId="8" borderId="13" xfId="0" applyFill="1" applyBorder="1"/>
    <xf numFmtId="0" fontId="1" fillId="2" borderId="0" xfId="0" applyFont="1" applyFill="1" applyBorder="1" applyAlignment="1">
      <alignment horizontal="left" vertical="center"/>
    </xf>
    <xf numFmtId="0" fontId="0" fillId="7" borderId="0" xfId="0" applyFont="1" applyFill="1" applyBorder="1" applyAlignment="1">
      <alignment horizontal="left" vertical="center"/>
    </xf>
  </cellXfs>
  <cellStyles count="4">
    <cellStyle name="Normal" xfId="0" builtinId="0"/>
    <cellStyle name="Normal 111" xfId="2"/>
    <cellStyle name="Normal 2" xfId="3"/>
    <cellStyle name="Normal 2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nances\CONTROLE%20DE%20GESTION\Christophe\Activit&#233;\Hospi%20-%20TOC%20-%20DMS%20-%20IP%20-%20Lits\data\finances\Partage\Structure%20&amp;%20Nomenclature\2004\Structures\Service-UA-UH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00ta573\lavori%20cipi\Lavori%20CIPI\ROMAGEST\File%20vuot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CTIVITE%20RECETTES/2021%20M10/2021%20M10%20APHPCUP%20Premi&#232;res%20tendances%20V2%20-%20Copi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qy-sf\Groupes\Df\Consolidation\Consolidation%202008%2012%20Holding%20Socotec\3%20-%20v3%20-%20%20En%20cours\CONSO\062002\DATA\CONSOLIDATION\MISSION%20ORGANISATION%20SPIE\ASSISTANCE\DECHETS%20ANALYSE%20SPIE%203112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QY-SF\Groupes\Df\Consolidation\Consolidation%202008%2012%20Holding%20Socotec\3%20-%20v3%20-%20%20En%20cours\Documents%20and%20Settings\mgassoumi\Local%20Settings\Temporary%20Internet%20Files\OLK3C\Documents%20and%20Settings\damienmartin\My%20Documents\Plannin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QY-SF\Groupes\DF\Controle%20Financier\Demandes%20Ponctuelles\V&#233;rification%20des%20salari&#233;s%20par%20section\Fonction%20centrale%20_V&#233;rification%20des%20salari&#233;s%20par%20sectio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qy-sf\Groupes\Df\Consolidation\Consolidation%202008%2012%20Holding%20Socotec\3%20-%20v3%20-%20%20En%20cours\DOCUME~1\nathst.DBG\LOCALS~1\Temp\H.$config.notes.data\SDC%20Tabl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h-srvnas.wprod.ds.aphp.fr\data\cycle\campbudg2017\g07\Prvisions%20Activit%20MCO\G07%20OUPI%202017%20M062016%20Version%20SharePoint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h-srvnas.wprod.ds.aphp.fr\data\DirAffairesFinancieres\ContGestion\REPORTING%20&amp;%20SUIVIS\ACTIVITE%20&amp;%20LITS\SUIVI%20MENSUEL%20ACTIVITE\GH%20HUPO%20-%20Suivi%20activit&#233;%202017%20fin%20avril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fichiers01\services\DirAffairesFinancieres\ContGestion\REPORTING%20&amp;%20SUIVIS\ACTIVITE%20&amp;%20LITS\SUIVI%20MENSUEL%20ACTIVITE\Archives%20ann&#233;e%20en%20cours\GH%20HUPO%20-%20Suivi%20activit&#233;%202017%20fin%20d&#233;cembre-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A-Modifs04"/>
      <sheetName val="UA-TOTAL-04"/>
      <sheetName val="CPAM-norme B2-04"/>
      <sheetName val="Envoi EFS"/>
      <sheetName val="Envoi Physiologie"/>
      <sheetName val="Service-UA-UH"/>
      <sheetName val="Détail Services"/>
    </sheetNames>
    <sheetDataSet>
      <sheetData sheetId="0"/>
      <sheetData sheetId="1" refreshError="1">
        <row r="26">
          <cell r="B26" t="str">
            <v xml:space="preserve"> - Consult. Urgences Médico-Judiciaires</v>
          </cell>
          <cell r="D26">
            <v>834</v>
          </cell>
          <cell r="G26">
            <v>7</v>
          </cell>
          <cell r="H26">
            <v>7260</v>
          </cell>
          <cell r="J26">
            <v>92110001</v>
          </cell>
          <cell r="L26" t="str">
            <v>2K</v>
          </cell>
          <cell r="M26">
            <v>92110001</v>
          </cell>
        </row>
        <row r="27">
          <cell r="C27" t="str">
            <v>Pr GARNIER</v>
          </cell>
        </row>
        <row r="28">
          <cell r="B28" t="str">
            <v>Pr HUCHON</v>
          </cell>
          <cell r="F28">
            <v>48</v>
          </cell>
        </row>
        <row r="30">
          <cell r="B30" t="str">
            <v xml:space="preserve"> - Réanimation Pneumologie St Yves</v>
          </cell>
          <cell r="F30">
            <v>8</v>
          </cell>
          <cell r="G30">
            <v>3</v>
          </cell>
          <cell r="H30">
            <v>1040</v>
          </cell>
          <cell r="J30">
            <v>92303000</v>
          </cell>
          <cell r="K30" t="str">
            <v>RMED</v>
          </cell>
          <cell r="L30" t="str">
            <v>1A</v>
          </cell>
          <cell r="M30">
            <v>92303000</v>
          </cell>
        </row>
        <row r="31">
          <cell r="C31" t="str">
            <v xml:space="preserve">. St Yves                . Spécialités Coûteuses </v>
          </cell>
          <cell r="D31">
            <v>224</v>
          </cell>
          <cell r="F31">
            <v>8</v>
          </cell>
          <cell r="I31">
            <v>104</v>
          </cell>
          <cell r="L31" t="str">
            <v>1A</v>
          </cell>
        </row>
        <row r="33">
          <cell r="B33" t="str">
            <v xml:space="preserve"> - Réanimation Pneumologie</v>
          </cell>
          <cell r="F33">
            <v>8</v>
          </cell>
          <cell r="G33">
            <v>3</v>
          </cell>
          <cell r="H33">
            <v>1040</v>
          </cell>
          <cell r="J33">
            <v>92303000</v>
          </cell>
          <cell r="K33" t="str">
            <v>RMED</v>
          </cell>
          <cell r="L33" t="str">
            <v>1A</v>
          </cell>
          <cell r="M33">
            <v>92303000</v>
          </cell>
        </row>
        <row r="34">
          <cell r="C34" t="str">
            <v>. St Luc                     . Spécialités Coûteuses</v>
          </cell>
          <cell r="D34">
            <v>221</v>
          </cell>
          <cell r="F34">
            <v>8</v>
          </cell>
          <cell r="I34">
            <v>104</v>
          </cell>
          <cell r="L34" t="str">
            <v>1A</v>
          </cell>
        </row>
        <row r="36">
          <cell r="B36" t="str">
            <v xml:space="preserve"> - Pneumologie Médecine Spécialisée</v>
          </cell>
          <cell r="F36">
            <v>32</v>
          </cell>
          <cell r="G36">
            <v>3</v>
          </cell>
          <cell r="H36">
            <v>1300</v>
          </cell>
          <cell r="J36">
            <v>92303100</v>
          </cell>
          <cell r="K36" t="str">
            <v>PNEUMO</v>
          </cell>
          <cell r="L36" t="str">
            <v>1A</v>
          </cell>
          <cell r="M36">
            <v>92303100</v>
          </cell>
        </row>
        <row r="37">
          <cell r="C37" t="str">
            <v>. St Christophe       . Médecine Spécialisée</v>
          </cell>
          <cell r="D37">
            <v>141</v>
          </cell>
          <cell r="F37">
            <v>16</v>
          </cell>
          <cell r="I37">
            <v>106</v>
          </cell>
          <cell r="L37" t="str">
            <v>1A</v>
          </cell>
        </row>
        <row r="38">
          <cell r="C38" t="str">
            <v>. St Charles            . Médecine Spécialisée</v>
          </cell>
          <cell r="D38">
            <v>217</v>
          </cell>
          <cell r="F38">
            <v>16</v>
          </cell>
          <cell r="I38">
            <v>106</v>
          </cell>
          <cell r="L38" t="str">
            <v>1A</v>
          </cell>
        </row>
        <row r="40">
          <cell r="B40" t="str">
            <v xml:space="preserve"> - Hôpital de jour de Pneumologie </v>
          </cell>
          <cell r="G40">
            <v>4</v>
          </cell>
          <cell r="H40">
            <v>1300</v>
          </cell>
          <cell r="J40">
            <v>92300020</v>
          </cell>
          <cell r="K40" t="str">
            <v>PNEUMO</v>
          </cell>
          <cell r="L40" t="str">
            <v>1A</v>
          </cell>
          <cell r="M40">
            <v>92300020</v>
          </cell>
        </row>
        <row r="41">
          <cell r="C41" t="str">
            <v>. HJ3 - Pneumo</v>
          </cell>
          <cell r="D41">
            <v>211</v>
          </cell>
          <cell r="I41">
            <v>131</v>
          </cell>
          <cell r="L41" t="str">
            <v>1A</v>
          </cell>
        </row>
        <row r="42">
          <cell r="C42" t="str">
            <v>. HJ1 - Pneumo</v>
          </cell>
          <cell r="D42">
            <v>212</v>
          </cell>
          <cell r="I42">
            <v>114</v>
          </cell>
          <cell r="L42" t="str">
            <v>1A</v>
          </cell>
        </row>
        <row r="43">
          <cell r="C43" t="str">
            <v>. HJ2 - Pneumo</v>
          </cell>
          <cell r="D43">
            <v>216</v>
          </cell>
          <cell r="I43">
            <v>130</v>
          </cell>
          <cell r="L43" t="str">
            <v>1A</v>
          </cell>
        </row>
        <row r="44">
          <cell r="C44" t="str">
            <v>.HJ3 - Centre du Sommeil</v>
          </cell>
          <cell r="D44">
            <v>220</v>
          </cell>
          <cell r="E44" t="str">
            <v>UH créée au 01/01/04</v>
          </cell>
          <cell r="I44">
            <v>131</v>
          </cell>
          <cell r="L44" t="str">
            <v>1A</v>
          </cell>
        </row>
        <row r="46">
          <cell r="B46" t="str">
            <v xml:space="preserve"> - Consultation de Pneumologie du Service</v>
          </cell>
          <cell r="G46">
            <v>7</v>
          </cell>
          <cell r="H46">
            <v>1300</v>
          </cell>
          <cell r="J46">
            <v>92342180</v>
          </cell>
          <cell r="L46" t="str">
            <v>1A</v>
          </cell>
          <cell r="M46">
            <v>92342180</v>
          </cell>
        </row>
        <row r="47">
          <cell r="C47" t="str">
            <v>. Consultation Pneumologie</v>
          </cell>
          <cell r="D47">
            <v>508</v>
          </cell>
          <cell r="L47" t="str">
            <v>1A</v>
          </cell>
        </row>
        <row r="48">
          <cell r="C48" t="str">
            <v>. Consultation Anti-tabac</v>
          </cell>
          <cell r="D48">
            <v>509</v>
          </cell>
          <cell r="L48" t="str">
            <v>1A</v>
          </cell>
        </row>
        <row r="49">
          <cell r="C49" t="str">
            <v>. Consultation HIV</v>
          </cell>
          <cell r="D49">
            <v>510</v>
          </cell>
          <cell r="E49" t="str">
            <v>UH créée au 01/01/04</v>
          </cell>
          <cell r="L49" t="str">
            <v>1A</v>
          </cell>
        </row>
        <row r="50">
          <cell r="C50" t="str">
            <v>. Consultation Allergologie</v>
          </cell>
          <cell r="D50">
            <v>530</v>
          </cell>
          <cell r="L50" t="str">
            <v>1A</v>
          </cell>
        </row>
        <row r="51">
          <cell r="C51" t="str">
            <v>. Soins externes Pneumologie</v>
          </cell>
          <cell r="D51">
            <v>520</v>
          </cell>
          <cell r="E51" t="str">
            <v>UH à radier au 01/01/04</v>
          </cell>
          <cell r="L51" t="str">
            <v>1A</v>
          </cell>
        </row>
        <row r="52">
          <cell r="C52" t="str">
            <v>. Consultation E.C.G</v>
          </cell>
          <cell r="D52">
            <v>540</v>
          </cell>
          <cell r="E52" t="str">
            <v>UH à radier au 01/01/04</v>
          </cell>
          <cell r="L52" t="str">
            <v>1A</v>
          </cell>
        </row>
        <row r="54">
          <cell r="B54" t="str">
            <v xml:space="preserve"> - Consultations Pneumologie au CD</v>
          </cell>
          <cell r="D54">
            <v>522</v>
          </cell>
          <cell r="G54">
            <v>7</v>
          </cell>
          <cell r="H54">
            <v>1300</v>
          </cell>
          <cell r="J54">
            <v>92342180</v>
          </cell>
          <cell r="L54" t="str">
            <v>1A</v>
          </cell>
          <cell r="M54">
            <v>92342180</v>
          </cell>
        </row>
        <row r="56">
          <cell r="B56" t="str">
            <v xml:space="preserve"> - Explorations Fonctionnelles de Pneumologie</v>
          </cell>
          <cell r="G56">
            <v>9</v>
          </cell>
          <cell r="H56">
            <v>472</v>
          </cell>
          <cell r="J56">
            <v>92280040</v>
          </cell>
          <cell r="L56" t="str">
            <v>6C</v>
          </cell>
          <cell r="M56">
            <v>92280040</v>
          </cell>
        </row>
        <row r="57">
          <cell r="C57" t="str">
            <v>. Explorations Respiratoires</v>
          </cell>
          <cell r="D57">
            <v>511</v>
          </cell>
          <cell r="L57" t="str">
            <v>6C</v>
          </cell>
        </row>
        <row r="58">
          <cell r="C58" t="str">
            <v>. Explorations Respiratoires - Recherche</v>
          </cell>
          <cell r="D58">
            <v>528</v>
          </cell>
          <cell r="L58" t="str">
            <v>6C</v>
          </cell>
        </row>
        <row r="60">
          <cell r="B60" t="str">
            <v xml:space="preserve"> - Endoscopies</v>
          </cell>
          <cell r="G60">
            <v>9</v>
          </cell>
          <cell r="H60">
            <v>471</v>
          </cell>
          <cell r="J60">
            <v>92280041</v>
          </cell>
          <cell r="L60" t="str">
            <v>6C</v>
          </cell>
          <cell r="M60">
            <v>92280041</v>
          </cell>
        </row>
        <row r="61">
          <cell r="C61" t="str">
            <v>. Endoscopies bronchiques</v>
          </cell>
          <cell r="D61">
            <v>516</v>
          </cell>
          <cell r="L61" t="str">
            <v>6C</v>
          </cell>
        </row>
        <row r="62">
          <cell r="C62" t="str">
            <v>. Endoscopies bronchiques - soins intensifs</v>
          </cell>
          <cell r="D62">
            <v>529</v>
          </cell>
          <cell r="L62" t="str">
            <v>6C</v>
          </cell>
        </row>
        <row r="64">
          <cell r="B64" t="str">
            <v xml:space="preserve">Pr SLAMA </v>
          </cell>
          <cell r="F64">
            <v>35</v>
          </cell>
        </row>
        <row r="66">
          <cell r="B66" t="str">
            <v xml:space="preserve"> - Diabétologie Médecine Spécialisée</v>
          </cell>
          <cell r="F66">
            <v>15</v>
          </cell>
          <cell r="G66">
            <v>3</v>
          </cell>
          <cell r="H66">
            <v>1210</v>
          </cell>
          <cell r="J66">
            <v>92302070</v>
          </cell>
          <cell r="K66" t="str">
            <v>ENDO</v>
          </cell>
          <cell r="L66" t="str">
            <v>1A</v>
          </cell>
          <cell r="M66">
            <v>92302070</v>
          </cell>
        </row>
        <row r="67">
          <cell r="C67" t="str">
            <v>. St Denis              . Médecine Spécialisée</v>
          </cell>
          <cell r="D67">
            <v>152</v>
          </cell>
          <cell r="F67">
            <v>15</v>
          </cell>
          <cell r="I67">
            <v>106</v>
          </cell>
          <cell r="L67" t="str">
            <v>1A</v>
          </cell>
        </row>
        <row r="68">
          <cell r="C68" t="str">
            <v>. St Thomas        . Hôpital de 24 H</v>
          </cell>
          <cell r="D68">
            <v>154</v>
          </cell>
          <cell r="E68" t="str">
            <v>UH radiée au 01/01/04</v>
          </cell>
          <cell r="I68">
            <v>106</v>
          </cell>
          <cell r="L68" t="str">
            <v>1A</v>
          </cell>
        </row>
        <row r="70">
          <cell r="B70" t="str">
            <v xml:space="preserve"> - Diabétologie Hôpital de Semaine</v>
          </cell>
          <cell r="F70">
            <v>20</v>
          </cell>
          <cell r="G70">
            <v>20</v>
          </cell>
          <cell r="H70">
            <v>1210</v>
          </cell>
          <cell r="J70">
            <v>92302070</v>
          </cell>
          <cell r="K70" t="str">
            <v>ENDO</v>
          </cell>
          <cell r="L70" t="str">
            <v>1A</v>
          </cell>
          <cell r="M70">
            <v>92302070</v>
          </cell>
        </row>
        <row r="71">
          <cell r="C71" t="str">
            <v>. St Thomas           . Médecine Spécialisée</v>
          </cell>
          <cell r="D71">
            <v>145</v>
          </cell>
          <cell r="F71">
            <v>10</v>
          </cell>
          <cell r="I71">
            <v>106</v>
          </cell>
          <cell r="L71" t="str">
            <v>1A</v>
          </cell>
        </row>
        <row r="72">
          <cell r="C72" t="str">
            <v>. St Roch               . Médecine Spécialisée</v>
          </cell>
          <cell r="D72">
            <v>156</v>
          </cell>
          <cell r="F72">
            <v>10</v>
          </cell>
          <cell r="I72">
            <v>106</v>
          </cell>
          <cell r="L72" t="str">
            <v>1A</v>
          </cell>
        </row>
        <row r="74">
          <cell r="B74" t="str">
            <v xml:space="preserve"> - Hôpital de jour Diabétologie</v>
          </cell>
          <cell r="G74">
            <v>4</v>
          </cell>
          <cell r="H74">
            <v>1210</v>
          </cell>
          <cell r="J74">
            <v>92302070</v>
          </cell>
          <cell r="K74" t="str">
            <v>ENDO</v>
          </cell>
          <cell r="L74" t="str">
            <v>1A</v>
          </cell>
          <cell r="M74">
            <v>92302070</v>
          </cell>
        </row>
        <row r="75">
          <cell r="C75" t="str">
            <v>. HJ2 - Diabéto</v>
          </cell>
          <cell r="D75">
            <v>473</v>
          </cell>
          <cell r="I75">
            <v>119</v>
          </cell>
          <cell r="L75" t="str">
            <v>1A</v>
          </cell>
        </row>
        <row r="76">
          <cell r="C76" t="str">
            <v>. HJ3 - Diabéto</v>
          </cell>
          <cell r="D76">
            <v>478</v>
          </cell>
          <cell r="I76">
            <v>174</v>
          </cell>
          <cell r="L76" t="str">
            <v>1A</v>
          </cell>
        </row>
        <row r="79">
          <cell r="B79" t="str">
            <v xml:space="preserve"> - Centre d'Explorations de Diabétologie</v>
          </cell>
          <cell r="E79" t="str">
            <v>Modif intitulé UA</v>
          </cell>
          <cell r="G79">
            <v>7</v>
          </cell>
          <cell r="H79">
            <v>1210</v>
          </cell>
          <cell r="J79">
            <v>92342070</v>
          </cell>
          <cell r="L79" t="str">
            <v>1A</v>
          </cell>
          <cell r="M79">
            <v>92342070</v>
          </cell>
        </row>
        <row r="80">
          <cell r="C80" t="str">
            <v>. Soins Externes Diabétologie</v>
          </cell>
          <cell r="D80">
            <v>662</v>
          </cell>
          <cell r="L80" t="str">
            <v>1A</v>
          </cell>
        </row>
        <row r="81">
          <cell r="C81" t="str">
            <v>. Consultations Pompes</v>
          </cell>
          <cell r="D81">
            <v>663</v>
          </cell>
          <cell r="E81" t="str">
            <v>UH radiée au 01/01/04</v>
          </cell>
          <cell r="L81" t="str">
            <v>1A</v>
          </cell>
        </row>
        <row r="82">
          <cell r="C82" t="str">
            <v>. Consultations H. T. A.</v>
          </cell>
          <cell r="D82">
            <v>664</v>
          </cell>
          <cell r="E82" t="str">
            <v>UH radiée au 01/01/04</v>
          </cell>
          <cell r="L82" t="str">
            <v>1A</v>
          </cell>
        </row>
        <row r="84">
          <cell r="B84" t="str">
            <v xml:space="preserve"> - Consultations Diabéto-Endocrino au CD</v>
          </cell>
          <cell r="D84">
            <v>535</v>
          </cell>
          <cell r="G84">
            <v>7</v>
          </cell>
          <cell r="H84">
            <v>1210</v>
          </cell>
          <cell r="J84">
            <v>92342070</v>
          </cell>
          <cell r="L84" t="str">
            <v>1A</v>
          </cell>
          <cell r="M84">
            <v>92342070</v>
          </cell>
        </row>
        <row r="86">
          <cell r="B86" t="str">
            <v xml:space="preserve"> - Centre d'exploration fonctionnelle</v>
          </cell>
          <cell r="D86">
            <v>665</v>
          </cell>
          <cell r="E86" t="str">
            <v>UA &amp; UH radiées au 01/01/04</v>
          </cell>
          <cell r="G86">
            <v>26</v>
          </cell>
          <cell r="H86">
            <v>840</v>
          </cell>
          <cell r="J86">
            <v>92210002</v>
          </cell>
          <cell r="L86" t="str">
            <v>6A</v>
          </cell>
          <cell r="M86">
            <v>92210002</v>
          </cell>
        </row>
        <row r="87">
          <cell r="C87" t="str">
            <v xml:space="preserve"> (ex labo de service)</v>
          </cell>
        </row>
        <row r="88">
          <cell r="B88" t="str">
            <v>Pr MARIE  - DEPARTEMENT D'HEMATO - ONCOLOGIE</v>
          </cell>
          <cell r="F88">
            <v>50</v>
          </cell>
        </row>
        <row r="90">
          <cell r="B90" t="str">
            <v xml:space="preserve"> - Hématologie Médecine Spécialisée</v>
          </cell>
          <cell r="E90" t="str">
            <v xml:space="preserve"> -1 lit</v>
          </cell>
          <cell r="F90">
            <v>0</v>
          </cell>
          <cell r="G90">
            <v>3</v>
          </cell>
          <cell r="H90">
            <v>1230</v>
          </cell>
          <cell r="J90">
            <v>92302100</v>
          </cell>
          <cell r="K90" t="str">
            <v>HEMG</v>
          </cell>
          <cell r="L90" t="str">
            <v>1A</v>
          </cell>
          <cell r="M90">
            <v>92302100</v>
          </cell>
        </row>
        <row r="91">
          <cell r="C91" t="str">
            <v>. Ste Martine                    . Médecine Spécialisée</v>
          </cell>
          <cell r="D91">
            <v>365</v>
          </cell>
          <cell r="E91" t="str">
            <v>UA &amp; UH radiées au 01/07/2004</v>
          </cell>
          <cell r="I91">
            <v>123</v>
          </cell>
          <cell r="L91" t="str">
            <v>1A</v>
          </cell>
        </row>
        <row r="93">
          <cell r="B93" t="str">
            <v xml:space="preserve"> - Hématologie Médecine Hautement Spécialisée</v>
          </cell>
          <cell r="F93">
            <v>27</v>
          </cell>
          <cell r="G93">
            <v>3</v>
          </cell>
          <cell r="H93">
            <v>7179</v>
          </cell>
          <cell r="J93">
            <v>92302100</v>
          </cell>
          <cell r="K93" t="str">
            <v>HEMG</v>
          </cell>
          <cell r="L93" t="str">
            <v>1A</v>
          </cell>
          <cell r="M93">
            <v>92302100</v>
          </cell>
        </row>
        <row r="94">
          <cell r="C94" t="str">
            <v>. Ste Martine        . Spécialités coûteuses</v>
          </cell>
          <cell r="D94">
            <v>398</v>
          </cell>
          <cell r="E94" t="str">
            <v xml:space="preserve"> +1 lit</v>
          </cell>
          <cell r="F94">
            <v>10</v>
          </cell>
          <cell r="I94">
            <v>717</v>
          </cell>
          <cell r="L94" t="str">
            <v>1A</v>
          </cell>
        </row>
        <row r="95">
          <cell r="C95" t="str">
            <v xml:space="preserve">. Ste Anne            . Spécialités coûteuses </v>
          </cell>
          <cell r="D95">
            <v>398</v>
          </cell>
          <cell r="F95">
            <v>8</v>
          </cell>
          <cell r="I95">
            <v>717</v>
          </cell>
          <cell r="L95" t="str">
            <v>1A</v>
          </cell>
        </row>
        <row r="96">
          <cell r="C96" t="str">
            <v xml:space="preserve">. Ste Geneviève     . Spécialités coûteuses </v>
          </cell>
          <cell r="D96">
            <v>398</v>
          </cell>
          <cell r="E96" t="str">
            <v>6 lits + 3 stériles</v>
          </cell>
          <cell r="F96">
            <v>9</v>
          </cell>
          <cell r="I96">
            <v>717</v>
          </cell>
          <cell r="L96" t="str">
            <v>1A</v>
          </cell>
        </row>
        <row r="97">
          <cell r="C97" t="str">
            <v xml:space="preserve">                                  . Spécialités Très coûteuses</v>
          </cell>
          <cell r="D97">
            <v>399</v>
          </cell>
          <cell r="I97">
            <v>314</v>
          </cell>
          <cell r="L97" t="str">
            <v>1A</v>
          </cell>
        </row>
        <row r="99">
          <cell r="B99" t="str">
            <v xml:space="preserve"> - Chimiothérapie Hémato</v>
          </cell>
          <cell r="D99">
            <v>471</v>
          </cell>
          <cell r="G99">
            <v>19</v>
          </cell>
          <cell r="H99">
            <v>3020</v>
          </cell>
          <cell r="I99">
            <v>302</v>
          </cell>
          <cell r="J99">
            <v>92302330</v>
          </cell>
          <cell r="K99" t="str">
            <v>HEMG</v>
          </cell>
          <cell r="L99" t="str">
            <v>1A</v>
          </cell>
          <cell r="M99">
            <v>92302330</v>
          </cell>
        </row>
        <row r="101">
          <cell r="B101" t="str">
            <v xml:space="preserve"> - HJ2  Hémato</v>
          </cell>
          <cell r="D101">
            <v>472</v>
          </cell>
          <cell r="G101">
            <v>4</v>
          </cell>
          <cell r="H101">
            <v>1230</v>
          </cell>
          <cell r="I101">
            <v>225</v>
          </cell>
          <cell r="J101">
            <v>92302390</v>
          </cell>
          <cell r="K101" t="str">
            <v>HEMG</v>
          </cell>
          <cell r="L101" t="str">
            <v>1A</v>
          </cell>
          <cell r="M101">
            <v>92302390</v>
          </cell>
        </row>
        <row r="103">
          <cell r="B103" t="str">
            <v xml:space="preserve"> - HJ1 Hémato</v>
          </cell>
          <cell r="D103">
            <v>411</v>
          </cell>
          <cell r="G103">
            <v>4</v>
          </cell>
          <cell r="H103">
            <v>1230</v>
          </cell>
          <cell r="I103">
            <v>123</v>
          </cell>
          <cell r="J103">
            <v>92302100</v>
          </cell>
          <cell r="K103" t="str">
            <v>HEMG</v>
          </cell>
          <cell r="L103" t="str">
            <v>1A</v>
          </cell>
          <cell r="M103">
            <v>92302100</v>
          </cell>
        </row>
        <row r="105">
          <cell r="B105" t="str">
            <v xml:space="preserve"> - Chimiothérapie Onco</v>
          </cell>
          <cell r="D105">
            <v>479</v>
          </cell>
          <cell r="G105">
            <v>19</v>
          </cell>
          <cell r="H105">
            <v>3020</v>
          </cell>
          <cell r="I105">
            <v>302</v>
          </cell>
          <cell r="J105">
            <v>92302330</v>
          </cell>
          <cell r="K105" t="str">
            <v>CANC</v>
          </cell>
          <cell r="L105" t="str">
            <v>1A</v>
          </cell>
          <cell r="M105">
            <v>92302330</v>
          </cell>
        </row>
        <row r="107">
          <cell r="B107" t="str">
            <v xml:space="preserve"> - HJ2  Cancéro</v>
          </cell>
          <cell r="D107">
            <v>469</v>
          </cell>
          <cell r="G107">
            <v>4</v>
          </cell>
          <cell r="H107">
            <v>1260</v>
          </cell>
          <cell r="I107">
            <v>225</v>
          </cell>
          <cell r="J107">
            <v>92302390</v>
          </cell>
          <cell r="K107" t="str">
            <v>CANC</v>
          </cell>
          <cell r="L107" t="str">
            <v>1A</v>
          </cell>
          <cell r="M107">
            <v>92302390</v>
          </cell>
        </row>
        <row r="109">
          <cell r="B109" t="str">
            <v xml:space="preserve"> - HJ1  Cancéro</v>
          </cell>
          <cell r="D109">
            <v>393</v>
          </cell>
          <cell r="G109">
            <v>4</v>
          </cell>
          <cell r="H109">
            <v>1260</v>
          </cell>
          <cell r="I109">
            <v>126</v>
          </cell>
          <cell r="J109">
            <v>92302320</v>
          </cell>
          <cell r="K109" t="str">
            <v>CANC</v>
          </cell>
          <cell r="L109" t="str">
            <v>1A</v>
          </cell>
          <cell r="M109">
            <v>92302320</v>
          </cell>
        </row>
        <row r="111">
          <cell r="B111" t="str">
            <v xml:space="preserve"> - H.Jour Thérapie Transfusionnelle et Cellulaire</v>
          </cell>
          <cell r="G111">
            <v>4</v>
          </cell>
          <cell r="H111">
            <v>1230</v>
          </cell>
          <cell r="J111">
            <v>92302101</v>
          </cell>
          <cell r="K111" t="str">
            <v>HEMG</v>
          </cell>
          <cell r="L111" t="str">
            <v>1A</v>
          </cell>
          <cell r="M111">
            <v>92302101</v>
          </cell>
        </row>
        <row r="112">
          <cell r="C112" t="str">
            <v>. HJ1                        Thérapie Transfusionnelle et Cellulaire</v>
          </cell>
          <cell r="D112">
            <v>413</v>
          </cell>
          <cell r="I112">
            <v>123</v>
          </cell>
        </row>
        <row r="113">
          <cell r="C113" t="str">
            <v>. HJ3                      Thérapie Transfusionnelle et Cellulaire</v>
          </cell>
          <cell r="D113">
            <v>420</v>
          </cell>
          <cell r="I113">
            <v>174</v>
          </cell>
        </row>
        <row r="115">
          <cell r="B115" t="str">
            <v xml:space="preserve"> - Oncologie- Soins Palliatifs</v>
          </cell>
          <cell r="F115">
            <v>2</v>
          </cell>
          <cell r="G115">
            <v>3</v>
          </cell>
          <cell r="H115">
            <v>2230</v>
          </cell>
          <cell r="J115">
            <v>92302320</v>
          </cell>
          <cell r="K115" t="str">
            <v>CANC</v>
          </cell>
        </row>
        <row r="116">
          <cell r="C116" t="str">
            <v>. St Marc              . Médecine Spécialisée</v>
          </cell>
          <cell r="D116">
            <v>391</v>
          </cell>
          <cell r="F116">
            <v>1</v>
          </cell>
          <cell r="I116">
            <v>106</v>
          </cell>
        </row>
        <row r="117">
          <cell r="C117" t="str">
            <v>. Ste Marie           . Médecine Spécialisée</v>
          </cell>
          <cell r="D117">
            <v>391</v>
          </cell>
          <cell r="F117">
            <v>1</v>
          </cell>
          <cell r="I117">
            <v>106</v>
          </cell>
        </row>
        <row r="119">
          <cell r="B119" t="str">
            <v xml:space="preserve"> - Oncologie Soins Hautement Spécialisés</v>
          </cell>
          <cell r="F119">
            <v>21</v>
          </cell>
          <cell r="G119">
            <v>3</v>
          </cell>
          <cell r="H119">
            <v>7178</v>
          </cell>
          <cell r="J119">
            <v>92302320</v>
          </cell>
          <cell r="K119" t="str">
            <v>CANC</v>
          </cell>
        </row>
        <row r="120">
          <cell r="C120" t="str">
            <v>. St Marc               . Spécialités Coûteuses</v>
          </cell>
          <cell r="D120">
            <v>394</v>
          </cell>
          <cell r="F120">
            <v>11</v>
          </cell>
          <cell r="I120">
            <v>717</v>
          </cell>
        </row>
        <row r="121">
          <cell r="C121" t="str">
            <v>. Ste Marie           . Spécialités Coûteuses</v>
          </cell>
          <cell r="D121">
            <v>394</v>
          </cell>
          <cell r="F121">
            <v>10</v>
          </cell>
          <cell r="I121">
            <v>717</v>
          </cell>
        </row>
        <row r="123">
          <cell r="B123" t="str">
            <v xml:space="preserve"> - Bloc Multidisciplinaire</v>
          </cell>
          <cell r="G123">
            <v>8</v>
          </cell>
          <cell r="H123">
            <v>1810</v>
          </cell>
          <cell r="J123">
            <v>92220191</v>
          </cell>
        </row>
        <row r="124">
          <cell r="C124" t="str">
            <v xml:space="preserve">                            . Actes Greffes Hémato.</v>
          </cell>
          <cell r="D124">
            <v>333</v>
          </cell>
        </row>
        <row r="126">
          <cell r="B126" t="str">
            <v xml:space="preserve"> - Consultations Hématologie Clinique au CD</v>
          </cell>
          <cell r="G126">
            <v>7</v>
          </cell>
          <cell r="H126">
            <v>1230</v>
          </cell>
          <cell r="J126">
            <v>92342100</v>
          </cell>
        </row>
        <row r="127">
          <cell r="C127" t="str">
            <v>.Cion Hémato - CD</v>
          </cell>
          <cell r="D127">
            <v>539</v>
          </cell>
        </row>
        <row r="128">
          <cell r="C128" t="str">
            <v>.Saignée</v>
          </cell>
          <cell r="D128">
            <v>507</v>
          </cell>
        </row>
        <row r="219">
          <cell r="C219" t="str">
            <v>. Consultation Hépato-Gastro-Entérologie</v>
          </cell>
          <cell r="D219" t="str">
            <v>?</v>
          </cell>
          <cell r="E219" t="str">
            <v>UA &amp; UH à créer courant sept-04?</v>
          </cell>
          <cell r="G219">
            <v>7</v>
          </cell>
          <cell r="H219">
            <v>1240</v>
          </cell>
          <cell r="J219">
            <v>92342110</v>
          </cell>
          <cell r="L219" t="str">
            <v>1A</v>
          </cell>
        </row>
        <row r="221">
          <cell r="B221" t="str">
            <v>Pr N (GUILLEVIN)</v>
          </cell>
          <cell r="F221">
            <v>9</v>
          </cell>
        </row>
        <row r="223">
          <cell r="B223" t="str">
            <v xml:space="preserve"> - Cusco</v>
          </cell>
          <cell r="F223">
            <v>9</v>
          </cell>
          <cell r="H223">
            <v>2250</v>
          </cell>
          <cell r="L223" t="str">
            <v>2K</v>
          </cell>
        </row>
        <row r="224">
          <cell r="C224" t="str">
            <v>. Cusco               . Médecine</v>
          </cell>
          <cell r="D224">
            <v>313</v>
          </cell>
          <cell r="G224">
            <v>3</v>
          </cell>
          <cell r="I224">
            <v>223</v>
          </cell>
          <cell r="J224">
            <v>92310011</v>
          </cell>
          <cell r="K224" t="str">
            <v>MINT</v>
          </cell>
          <cell r="L224" t="str">
            <v>2K</v>
          </cell>
          <cell r="M224">
            <v>92310011</v>
          </cell>
        </row>
        <row r="226">
          <cell r="B226" t="str">
            <v>Pr N (MORETTI)</v>
          </cell>
        </row>
        <row r="228">
          <cell r="B228" t="str">
            <v xml:space="preserve"> -  Biophysique - In Vivo</v>
          </cell>
          <cell r="G228">
            <v>32</v>
          </cell>
          <cell r="H228">
            <v>650</v>
          </cell>
          <cell r="J228">
            <v>92232000</v>
          </cell>
          <cell r="L228" t="str">
            <v>6B</v>
          </cell>
          <cell r="M228">
            <v>92232000</v>
          </cell>
        </row>
        <row r="229">
          <cell r="C229" t="str">
            <v>. Examens Tomodensitométriques</v>
          </cell>
          <cell r="D229">
            <v>792</v>
          </cell>
          <cell r="E229" t="str">
            <v>UH à radier au 01/01/04</v>
          </cell>
          <cell r="L229" t="str">
            <v>6B</v>
          </cell>
        </row>
        <row r="230">
          <cell r="C230" t="str">
            <v>. Explorations Fonctionnelles par Radio-Isotopes</v>
          </cell>
          <cell r="D230">
            <v>793</v>
          </cell>
          <cell r="L230" t="str">
            <v>6B</v>
          </cell>
        </row>
        <row r="232">
          <cell r="B232" t="str">
            <v xml:space="preserve"> -  Biophysique - In Vitro          </v>
          </cell>
          <cell r="D232">
            <v>794</v>
          </cell>
          <cell r="G232">
            <v>26</v>
          </cell>
          <cell r="H232">
            <v>7490</v>
          </cell>
          <cell r="J232">
            <v>92212340</v>
          </cell>
          <cell r="L232" t="str">
            <v>6A</v>
          </cell>
          <cell r="M232">
            <v>92212340</v>
          </cell>
        </row>
        <row r="233">
          <cell r="C233" t="str">
            <v>. Médecine Nucléaire in Vitro</v>
          </cell>
          <cell r="L233" t="str">
            <v>6A</v>
          </cell>
        </row>
        <row r="235">
          <cell r="B235" t="str">
            <v>O. R. L. (Antenne)       Pr BRASNU-Pr N ( SLAMA)</v>
          </cell>
        </row>
        <row r="236">
          <cell r="B236" t="str">
            <v xml:space="preserve">  </v>
          </cell>
        </row>
        <row r="237">
          <cell r="B237" t="str">
            <v xml:space="preserve"> - Consultation ORL</v>
          </cell>
          <cell r="D237">
            <v>752</v>
          </cell>
          <cell r="G237">
            <v>7</v>
          </cell>
          <cell r="H237">
            <v>1560</v>
          </cell>
          <cell r="J237">
            <v>92345630</v>
          </cell>
          <cell r="L237" t="str">
            <v>1A</v>
          </cell>
          <cell r="M237">
            <v>92345630</v>
          </cell>
        </row>
        <row r="239">
          <cell r="B239" t="str">
            <v>Rééducation Fonctionnelle(Antenne)   Pr BUSSEL - Dr MAIGNE</v>
          </cell>
        </row>
        <row r="241">
          <cell r="B241" t="str">
            <v xml:space="preserve"> - Réeducation Fonctionnelle </v>
          </cell>
          <cell r="D241">
            <v>795</v>
          </cell>
          <cell r="G241">
            <v>9</v>
          </cell>
          <cell r="H241">
            <v>580</v>
          </cell>
          <cell r="J241">
            <v>92250000</v>
          </cell>
          <cell r="L241" t="str">
            <v>6D</v>
          </cell>
          <cell r="M241">
            <v>92250000</v>
          </cell>
        </row>
        <row r="243">
          <cell r="B243" t="str">
            <v xml:space="preserve">Pr VADROT </v>
          </cell>
        </row>
        <row r="245">
          <cell r="B245" t="str">
            <v xml:space="preserve"> - Radiologie Générale</v>
          </cell>
          <cell r="G245">
            <v>32</v>
          </cell>
          <cell r="H245">
            <v>340</v>
          </cell>
          <cell r="J245">
            <v>92230000</v>
          </cell>
          <cell r="L245" t="str">
            <v>6B</v>
          </cell>
          <cell r="M245">
            <v>92230000</v>
          </cell>
        </row>
        <row r="246">
          <cell r="C246" t="str">
            <v>. Radiologie Générale</v>
          </cell>
          <cell r="D246">
            <v>519</v>
          </cell>
          <cell r="L246" t="str">
            <v>6B</v>
          </cell>
        </row>
        <row r="247">
          <cell r="C247" t="str">
            <v>. Echographie</v>
          </cell>
          <cell r="D247">
            <v>523</v>
          </cell>
          <cell r="L247" t="str">
            <v>6B</v>
          </cell>
        </row>
        <row r="249">
          <cell r="B249" t="str">
            <v xml:space="preserve"> - Scanner</v>
          </cell>
          <cell r="G249">
            <v>32</v>
          </cell>
          <cell r="H249">
            <v>350</v>
          </cell>
          <cell r="J249">
            <v>92230030</v>
          </cell>
          <cell r="L249" t="str">
            <v>6B</v>
          </cell>
          <cell r="M249">
            <v>92230030</v>
          </cell>
        </row>
        <row r="250">
          <cell r="C250" t="str">
            <v>. Radio - Scanner</v>
          </cell>
          <cell r="D250">
            <v>524</v>
          </cell>
          <cell r="L250" t="str">
            <v>6B</v>
          </cell>
        </row>
        <row r="252">
          <cell r="B252" t="str">
            <v>PHYSIOLOGIE (Antenne)    Pr PAILLARD - Dr LEGER</v>
          </cell>
        </row>
        <row r="254">
          <cell r="B254" t="str">
            <v xml:space="preserve"> - Explorations Fonctionnelles en Physiologie</v>
          </cell>
          <cell r="D254">
            <v>799</v>
          </cell>
          <cell r="G254">
            <v>9</v>
          </cell>
          <cell r="H254">
            <v>480</v>
          </cell>
          <cell r="J254">
            <v>92280050</v>
          </cell>
          <cell r="L254" t="str">
            <v>6C</v>
          </cell>
          <cell r="M254">
            <v>92280050</v>
          </cell>
        </row>
        <row r="256">
          <cell r="B256" t="str">
            <v xml:space="preserve"> - Cion des Pathologies Professionnelles</v>
          </cell>
          <cell r="D256">
            <v>800</v>
          </cell>
          <cell r="E256" t="str">
            <v>UA &amp;UH créees au 01/01/04</v>
          </cell>
          <cell r="G256">
            <v>7</v>
          </cell>
          <cell r="H256">
            <v>5961</v>
          </cell>
          <cell r="J256">
            <v>9234239</v>
          </cell>
          <cell r="L256" t="str">
            <v>1A</v>
          </cell>
          <cell r="M256">
            <v>9234239</v>
          </cell>
        </row>
        <row r="258">
          <cell r="B258" t="str">
            <v xml:space="preserve"> - Consultation des troubles du Sommeil au CD</v>
          </cell>
          <cell r="D258">
            <v>533</v>
          </cell>
          <cell r="G258">
            <v>7</v>
          </cell>
          <cell r="H258">
            <v>1290</v>
          </cell>
          <cell r="J258">
            <v>92342170</v>
          </cell>
          <cell r="L258" t="str">
            <v>1A</v>
          </cell>
          <cell r="M258">
            <v>92342170</v>
          </cell>
        </row>
        <row r="261">
          <cell r="B261" t="str">
            <v>Pr CYNOBER</v>
          </cell>
          <cell r="E261" t="str">
            <v>STRUCTURES A NE PAS UTILISER</v>
          </cell>
        </row>
        <row r="262">
          <cell r="B262" t="str">
            <v xml:space="preserve"> - Laboratoire de Biochimie</v>
          </cell>
          <cell r="J262">
            <v>92212200</v>
          </cell>
          <cell r="L262" t="str">
            <v>6A</v>
          </cell>
          <cell r="M262">
            <v>92212200</v>
          </cell>
        </row>
        <row r="265">
          <cell r="B265" t="str">
            <v xml:space="preserve">Pr BOUVET </v>
          </cell>
        </row>
        <row r="267">
          <cell r="B267" t="str">
            <v xml:space="preserve"> - Laboratoire de Microbiologie</v>
          </cell>
          <cell r="G267">
            <v>26</v>
          </cell>
          <cell r="H267">
            <v>770</v>
          </cell>
          <cell r="J267">
            <v>92212570</v>
          </cell>
          <cell r="L267" t="str">
            <v>6A</v>
          </cell>
          <cell r="M267">
            <v>92212570</v>
          </cell>
        </row>
        <row r="268">
          <cell r="C268" t="str">
            <v>. Bactériologie</v>
          </cell>
          <cell r="D268">
            <v>635</v>
          </cell>
          <cell r="L268" t="str">
            <v>6A</v>
          </cell>
        </row>
        <row r="269">
          <cell r="C269" t="str">
            <v xml:space="preserve">. Sérologie </v>
          </cell>
          <cell r="D269">
            <v>636</v>
          </cell>
          <cell r="L269" t="str">
            <v>6A</v>
          </cell>
        </row>
        <row r="270">
          <cell r="C270" t="str">
            <v>. Myco - Parasitologie</v>
          </cell>
          <cell r="D270">
            <v>637</v>
          </cell>
          <cell r="L270" t="str">
            <v>6A</v>
          </cell>
        </row>
        <row r="272">
          <cell r="B272" t="str">
            <v xml:space="preserve"> - Laboratoire d'Hygiène Hospitalière</v>
          </cell>
          <cell r="D272">
            <v>634</v>
          </cell>
          <cell r="G272">
            <v>26</v>
          </cell>
          <cell r="H272">
            <v>770</v>
          </cell>
          <cell r="J272">
            <v>92212570</v>
          </cell>
          <cell r="L272" t="str">
            <v>6A</v>
          </cell>
          <cell r="M272">
            <v>92212570</v>
          </cell>
        </row>
        <row r="274">
          <cell r="B274" t="str">
            <v xml:space="preserve"> - Cion Parasito &amp; Médecine du voyage au CD</v>
          </cell>
          <cell r="D274">
            <v>638</v>
          </cell>
          <cell r="G274">
            <v>7</v>
          </cell>
          <cell r="H274">
            <v>1022</v>
          </cell>
          <cell r="J274">
            <v>92342140</v>
          </cell>
          <cell r="L274" t="str">
            <v>1A</v>
          </cell>
          <cell r="M274">
            <v>92342140</v>
          </cell>
        </row>
        <row r="277">
          <cell r="B277" t="str">
            <v>Pr AUDOUIN</v>
          </cell>
        </row>
        <row r="279">
          <cell r="B279" t="str">
            <v xml:space="preserve">   - Laboratoire d' Anatomie Pathologique</v>
          </cell>
          <cell r="G279">
            <v>26</v>
          </cell>
          <cell r="H279">
            <v>620</v>
          </cell>
          <cell r="J279">
            <v>922110101</v>
          </cell>
          <cell r="L279" t="str">
            <v>6A</v>
          </cell>
          <cell r="M279">
            <v>922110101</v>
          </cell>
        </row>
        <row r="280">
          <cell r="C280" t="str">
            <v>. Anatomie Pathologique</v>
          </cell>
          <cell r="D280">
            <v>622</v>
          </cell>
          <cell r="L280" t="str">
            <v>6A</v>
          </cell>
        </row>
        <row r="281">
          <cell r="C281" t="str">
            <v>. Protocoles</v>
          </cell>
          <cell r="D281">
            <v>623</v>
          </cell>
          <cell r="L281" t="str">
            <v>6A</v>
          </cell>
        </row>
        <row r="283">
          <cell r="B283" t="str">
            <v xml:space="preserve">   - Laboratoire d' Ana.Path : Biologie Moléculaire</v>
          </cell>
          <cell r="G283">
            <v>26</v>
          </cell>
          <cell r="H283">
            <v>840</v>
          </cell>
          <cell r="J283">
            <v>92210002</v>
          </cell>
          <cell r="L283" t="str">
            <v>6A</v>
          </cell>
          <cell r="M283">
            <v>92210002</v>
          </cell>
        </row>
        <row r="284">
          <cell r="C284" t="str">
            <v>. Biologie Moléculaire</v>
          </cell>
          <cell r="D284">
            <v>624</v>
          </cell>
          <cell r="L284" t="str">
            <v>6A</v>
          </cell>
        </row>
        <row r="287">
          <cell r="B287" t="str">
            <v>Pr CASADEVALL</v>
          </cell>
        </row>
        <row r="289">
          <cell r="B289" t="str">
            <v xml:space="preserve"> - Laboratoire d'Hématologie - Immunologie</v>
          </cell>
          <cell r="G289">
            <v>26</v>
          </cell>
          <cell r="H289">
            <v>7460</v>
          </cell>
          <cell r="J289">
            <v>92212600</v>
          </cell>
          <cell r="L289" t="str">
            <v>6A</v>
          </cell>
          <cell r="M289">
            <v>92212600</v>
          </cell>
        </row>
        <row r="290">
          <cell r="C290" t="str">
            <v>. Consultations dans le service (Hémostase,…)</v>
          </cell>
          <cell r="D290">
            <v>538</v>
          </cell>
          <cell r="L290" t="str">
            <v>6A</v>
          </cell>
        </row>
        <row r="291">
          <cell r="C291" t="str">
            <v>. Hémato-Cytologie</v>
          </cell>
          <cell r="D291">
            <v>611</v>
          </cell>
          <cell r="L291" t="str">
            <v>6A</v>
          </cell>
        </row>
        <row r="292">
          <cell r="C292" t="str">
            <v>. Biologie Moléculaire</v>
          </cell>
          <cell r="D292">
            <v>612</v>
          </cell>
          <cell r="L292" t="str">
            <v>6A</v>
          </cell>
        </row>
        <row r="293">
          <cell r="C293" t="str">
            <v>. Hémato-Immunologie</v>
          </cell>
          <cell r="D293">
            <v>613</v>
          </cell>
          <cell r="L293" t="str">
            <v>6A</v>
          </cell>
        </row>
        <row r="294">
          <cell r="C294" t="str">
            <v>. Hémato-Hémostase</v>
          </cell>
          <cell r="D294">
            <v>615</v>
          </cell>
          <cell r="L294" t="str">
            <v>6A</v>
          </cell>
        </row>
        <row r="295">
          <cell r="C295" t="str">
            <v>. Laboratoire de Cytofluorométrie</v>
          </cell>
          <cell r="D295">
            <v>625</v>
          </cell>
          <cell r="L295" t="str">
            <v>6A</v>
          </cell>
        </row>
        <row r="296">
          <cell r="C296" t="str">
            <v>. Labo. de garde</v>
          </cell>
          <cell r="D296">
            <v>649</v>
          </cell>
          <cell r="L296" t="str">
            <v>6A</v>
          </cell>
        </row>
        <row r="298">
          <cell r="B298" t="str">
            <v xml:space="preserve"> - Laboratoire d' Hématologie Cyto-génétique</v>
          </cell>
          <cell r="G298">
            <v>26</v>
          </cell>
          <cell r="H298">
            <v>700</v>
          </cell>
          <cell r="J298">
            <v>92211000</v>
          </cell>
          <cell r="L298" t="str">
            <v>6A</v>
          </cell>
          <cell r="M298">
            <v>92211000</v>
          </cell>
        </row>
        <row r="299">
          <cell r="C299" t="str">
            <v>. Hémato-Cyto-génétique</v>
          </cell>
          <cell r="D299">
            <v>618</v>
          </cell>
          <cell r="L299" t="str">
            <v>6A</v>
          </cell>
        </row>
        <row r="301">
          <cell r="B301" t="str">
            <v xml:space="preserve"> - Consultations d'Hématologie Biologique au C.D</v>
          </cell>
          <cell r="D301">
            <v>653</v>
          </cell>
          <cell r="G301">
            <v>7</v>
          </cell>
          <cell r="H301">
            <v>1230</v>
          </cell>
          <cell r="J301">
            <v>92342100</v>
          </cell>
          <cell r="L301" t="str">
            <v>1A</v>
          </cell>
          <cell r="M301">
            <v>92342100</v>
          </cell>
        </row>
        <row r="304">
          <cell r="B304" t="str">
            <v>PSYCHIATRIE (Antenne)                 Pr CONSOLI</v>
          </cell>
          <cell r="F304">
            <v>17</v>
          </cell>
        </row>
        <row r="306">
          <cell r="B306" t="str">
            <v xml:space="preserve"> - Psychiatrie</v>
          </cell>
          <cell r="F306">
            <v>17</v>
          </cell>
          <cell r="G306">
            <v>3</v>
          </cell>
          <cell r="H306">
            <v>2300</v>
          </cell>
          <cell r="I306">
            <v>313</v>
          </cell>
          <cell r="J306">
            <v>9235101</v>
          </cell>
          <cell r="K306" t="str">
            <v>PSYC</v>
          </cell>
          <cell r="L306" t="str">
            <v>2D</v>
          </cell>
          <cell r="M306">
            <v>9235101</v>
          </cell>
        </row>
        <row r="307">
          <cell r="C307" t="str">
            <v>. Ste Isabelle        . Médecine Spécialisée</v>
          </cell>
          <cell r="D307">
            <v>372</v>
          </cell>
          <cell r="I307" t="str">
            <v>ex 106</v>
          </cell>
          <cell r="L307" t="str">
            <v>2D</v>
          </cell>
        </row>
        <row r="309">
          <cell r="B309" t="str">
            <v xml:space="preserve"> - Psychiatrie de Liaison </v>
          </cell>
          <cell r="G309">
            <v>7</v>
          </cell>
          <cell r="H309">
            <v>2300</v>
          </cell>
          <cell r="J309">
            <v>92348000</v>
          </cell>
          <cell r="L309" t="str">
            <v>2D</v>
          </cell>
          <cell r="M309">
            <v>92348000</v>
          </cell>
        </row>
        <row r="310">
          <cell r="C310" t="str">
            <v>.Cion pour patients Hospitalisés autres services</v>
          </cell>
          <cell r="D310">
            <v>552</v>
          </cell>
          <cell r="L310" t="str">
            <v>2D</v>
          </cell>
        </row>
        <row r="312">
          <cell r="B312" t="str">
            <v xml:space="preserve"> - Consultations externes Psychiatrie</v>
          </cell>
          <cell r="G312">
            <v>7</v>
          </cell>
          <cell r="H312">
            <v>2300</v>
          </cell>
          <cell r="J312">
            <v>92348000</v>
          </cell>
          <cell r="L312" t="str">
            <v>2D</v>
          </cell>
          <cell r="M312">
            <v>92348000</v>
          </cell>
        </row>
        <row r="313">
          <cell r="C313" t="str">
            <v>.Cion Esquirol</v>
          </cell>
          <cell r="D313">
            <v>546</v>
          </cell>
          <cell r="L313" t="str">
            <v>2D</v>
          </cell>
        </row>
        <row r="314">
          <cell r="C314" t="str">
            <v>.Cion Psy  - au  C. D.</v>
          </cell>
          <cell r="D314">
            <v>547</v>
          </cell>
          <cell r="L314" t="str">
            <v>2D</v>
          </cell>
        </row>
        <row r="315">
          <cell r="C315" t="str">
            <v>.Cion Psy  - au  A3-5è</v>
          </cell>
          <cell r="D315">
            <v>558</v>
          </cell>
          <cell r="L315" t="str">
            <v>2D</v>
          </cell>
        </row>
        <row r="317">
          <cell r="B317" t="str">
            <v xml:space="preserve"> - Consultations Psychiatrie aux Urgences Médico-Chirurgicales</v>
          </cell>
          <cell r="G317">
            <v>7</v>
          </cell>
          <cell r="H317">
            <v>2300</v>
          </cell>
          <cell r="J317">
            <v>92348000</v>
          </cell>
          <cell r="L317" t="str">
            <v>2D</v>
          </cell>
          <cell r="M317">
            <v>92348000</v>
          </cell>
        </row>
      </sheetData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glio1"/>
      <sheetName val="Foglio2"/>
      <sheetName val="Foglio3"/>
      <sheetName val="Tav.22 Rischio di Credito"/>
      <sheetName val="SP puntuale"/>
      <sheetName val="TASSI1"/>
      <sheetName val="TASSI2"/>
      <sheetName val="Totale"/>
      <sheetName val="MacroA"/>
      <sheetName val="MensiCosti"/>
      <sheetName val="Settore composizione"/>
      <sheetName val="Tav.23 Sofferenze dettaglio"/>
      <sheetName val="Oneri di Gestione"/>
      <sheetName val="Volumi"/>
      <sheetName val="Serie2 (last but not least)"/>
      <sheetName val="Luciolli"/>
      <sheetName val="semaforo"/>
      <sheetName val="ALESSANDRI"/>
      <sheetName val="SP medio"/>
      <sheetName val="ProfittiOperFinanziarie"/>
      <sheetName val="#RIF"/>
      <sheetName val="Patrimonio netto"/>
      <sheetName val="File vuoto"/>
      <sheetName val="Intermediazione"/>
      <sheetName val="totale patr."/>
      <sheetName val="R&amp;R_Il Sole 24 Ore"/>
      <sheetName val="6_GPF &amp; GPM"/>
      <sheetName val="8_Titoli"/>
      <sheetName val="9_Costo personale"/>
      <sheetName val="10_Spese Amm. &amp; Rett.Acc "/>
      <sheetName val="11_Fiscalità"/>
      <sheetName val="11_Fiscalit?"/>
      <sheetName val="Liste Déroulante"/>
      <sheetName val="Feuil2"/>
      <sheetName val="Feuil3"/>
      <sheetName val="Tav_22_Rischio_di_Credito"/>
      <sheetName val="SP_puntuale"/>
      <sheetName val="Settore_composizione"/>
      <sheetName val="Tav_23_Sofferenze_dettaglio"/>
      <sheetName val="Oneri_di_Gestione"/>
      <sheetName val="Serie2_(last_but_not_least)"/>
      <sheetName val="SP_medio"/>
      <sheetName val="Patrimonio_netto"/>
      <sheetName val="File_vuoto"/>
      <sheetName val="totale_patr_"/>
      <sheetName val="R&amp;R_Il_Sole_24_Ore"/>
      <sheetName val="6_GPF_&amp;_GPM"/>
      <sheetName val="9_Costo_personale"/>
      <sheetName val="10_Spese_Amm__&amp;_Rett_Acc_"/>
      <sheetName val="Liste_Déroulante"/>
      <sheetName val="Tav_22_Rischio_di_Credito1"/>
      <sheetName val="SP_puntuale1"/>
      <sheetName val="Settore_composizione1"/>
      <sheetName val="Tav_23_Sofferenze_dettaglio1"/>
      <sheetName val="Oneri_di_Gestione1"/>
      <sheetName val="Serie2_(last_but_not_least)1"/>
      <sheetName val="SP_medio1"/>
      <sheetName val="Patrimonio_netto1"/>
      <sheetName val="File_vuoto1"/>
      <sheetName val="totale_patr_1"/>
      <sheetName val="R&amp;R_Il_Sole_24_Ore1"/>
      <sheetName val="6_GPF_&amp;_GPM1"/>
      <sheetName val="9_Costo_personale1"/>
      <sheetName val="10_Spese_Amm__&amp;_Rett_Acc_1"/>
      <sheetName val="Liste_Déroulante1"/>
      <sheetName val="Sheet2"/>
      <sheetName val="quarterly income and e&amp;p"/>
      <sheetName val="Datos"/>
      <sheetName val="98IN03AT"/>
      <sheetName val="Control"/>
      <sheetName val="Sheet1"/>
      <sheetName val="[͘_x0000__x0004__x0000__x0000__x0000__x0000__x0000__x0000_䞬е_x0000__x0000__x0000__x0000__x0000__x0000__x0000__x0000__xd978_͘_x0000__x0000__x0019__x0000__x0000__x0000__x0000__x0000_"/>
      <sheetName val="Tav_22 Rischio di Credito"/>
      <sheetName val="Tav_23 Sofferenze dettaglio"/>
      <sheetName val="Serie2 _last but not least_"/>
      <sheetName val="100"/>
      <sheetName val="quarterly_income_and_e&amp;p"/>
      <sheetName val="[͘䞬е͘"/>
      <sheetName val="LCR by business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thodo"/>
      <sheetName val="DMS"/>
      <sheetName val="table transco fermeture"/>
      <sheetName val="Capacitaire et fermeture"/>
      <sheetName val="Contrôle_présence_codes"/>
      <sheetName val="rang service"/>
      <sheetName val="SEJOURS"/>
      <sheetName val="Synthèse "/>
      <sheetName val="table anomalies &amp; regroupements"/>
      <sheetName val="APHP.CUP Activité Mois"/>
      <sheetName val="Activité par CHAMPS - Mois Seul"/>
      <sheetName val="Elements d'analyse"/>
      <sheetName val="SIMPA BRC-CCH-HTD Mois"/>
      <sheetName val="SIMPA CCL-EGP-VGR Mois"/>
      <sheetName val="---"/>
      <sheetName val="SIMPA NCK Mois"/>
      <sheetName val="SIMPA 501-505-515 Mois"/>
      <sheetName val="SIMPA 502-503-504-514 Mois"/>
      <sheetName val="SIMPA 511-512-513-516 Mois"/>
      <sheetName val="SIMPA 506-507-508-510 Mois"/>
      <sheetName val="Graphique HC"/>
      <sheetName val="Gradation des soins"/>
      <sheetName val="Graphique HP"/>
      <sheetName val="SIMPA APHP.CUP Activité Cumul"/>
      <sheetName val="Activité par CHAMPS -  CUMUL"/>
      <sheetName val="SIMPA BRC-CCH-HTD Cumul"/>
      <sheetName val="SIMPA CCL-EGP-VGR Cumul"/>
      <sheetName val="SIMPA NCK Cumul"/>
      <sheetName val="SIMPA 501-505-515 Cumul"/>
      <sheetName val="SIMPA 502-503-504-514 Cumul"/>
      <sheetName val="SIMPA 506-507-508-510 Cumul"/>
      <sheetName val="SIMPA 511-512-513-516 Cumul"/>
      <sheetName val="Typologie UMA consolidée"/>
      <sheetName val="CONFI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5">
          <cell r="C5">
            <v>1</v>
          </cell>
          <cell r="D5">
            <v>2</v>
          </cell>
          <cell r="E5">
            <v>3</v>
          </cell>
          <cell r="F5">
            <v>4</v>
          </cell>
          <cell r="G5">
            <v>5</v>
          </cell>
          <cell r="H5">
            <v>6</v>
          </cell>
          <cell r="I5">
            <v>7</v>
          </cell>
          <cell r="J5">
            <v>8</v>
          </cell>
          <cell r="K5">
            <v>9</v>
          </cell>
          <cell r="L5">
            <v>10</v>
          </cell>
          <cell r="M5">
            <v>11</v>
          </cell>
          <cell r="N5">
            <v>12</v>
          </cell>
        </row>
        <row r="7">
          <cell r="C7">
            <v>3921</v>
          </cell>
        </row>
        <row r="11">
          <cell r="C11">
            <v>2735</v>
          </cell>
        </row>
        <row r="15">
          <cell r="C15">
            <v>2665</v>
          </cell>
        </row>
        <row r="19">
          <cell r="C19">
            <v>4304</v>
          </cell>
        </row>
        <row r="23">
          <cell r="C23">
            <v>2997</v>
          </cell>
        </row>
        <row r="27">
          <cell r="C27">
            <v>2823</v>
          </cell>
        </row>
        <row r="31">
          <cell r="C31">
            <v>4619</v>
          </cell>
        </row>
        <row r="35">
          <cell r="C35">
            <v>3130</v>
          </cell>
        </row>
        <row r="39">
          <cell r="C39">
            <v>2952</v>
          </cell>
        </row>
        <row r="69">
          <cell r="B69">
            <v>10701</v>
          </cell>
        </row>
        <row r="70">
          <cell r="B70">
            <v>10124</v>
          </cell>
        </row>
        <row r="71">
          <cell r="B71">
            <v>9321</v>
          </cell>
        </row>
      </sheetData>
      <sheetData sheetId="21"/>
      <sheetData sheetId="22">
        <row r="2">
          <cell r="C2">
            <v>1</v>
          </cell>
          <cell r="D2">
            <v>2</v>
          </cell>
          <cell r="E2">
            <v>3</v>
          </cell>
          <cell r="F2">
            <v>4</v>
          </cell>
          <cell r="G2">
            <v>5</v>
          </cell>
          <cell r="H2">
            <v>6</v>
          </cell>
          <cell r="I2">
            <v>7</v>
          </cell>
          <cell r="J2">
            <v>8</v>
          </cell>
          <cell r="K2">
            <v>9</v>
          </cell>
          <cell r="L2">
            <v>10</v>
          </cell>
          <cell r="M2">
            <v>11</v>
          </cell>
          <cell r="N2">
            <v>12</v>
          </cell>
        </row>
        <row r="4">
          <cell r="C4">
            <v>14536</v>
          </cell>
        </row>
        <row r="5">
          <cell r="C5">
            <v>5726</v>
          </cell>
        </row>
        <row r="9">
          <cell r="C9">
            <v>5361</v>
          </cell>
        </row>
        <row r="13">
          <cell r="C13">
            <v>3449</v>
          </cell>
        </row>
        <row r="18">
          <cell r="C18">
            <v>15416</v>
          </cell>
        </row>
        <row r="19">
          <cell r="C19">
            <v>6374</v>
          </cell>
        </row>
        <row r="23">
          <cell r="C23">
            <v>5503</v>
          </cell>
        </row>
        <row r="27">
          <cell r="C27">
            <v>3539</v>
          </cell>
        </row>
        <row r="32">
          <cell r="C32">
            <v>15599</v>
          </cell>
        </row>
        <row r="33">
          <cell r="C33">
            <v>6112</v>
          </cell>
        </row>
        <row r="37">
          <cell r="C37">
            <v>6118</v>
          </cell>
        </row>
        <row r="41">
          <cell r="C41">
            <v>3369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_INCORP"/>
      <sheetName val="NOTE_B"/>
      <sheetName val="NOTE_C"/>
      <sheetName val="TERRAINS&amp;CONST (2)"/>
      <sheetName val="IMMO FIN MVT 2"/>
      <sheetName val="2961"/>
      <sheetName val="IMPDIF"/>
      <sheetName val="1510"/>
      <sheetName val="IFC-ID présentés"/>
      <sheetName val="IFC-ID pr?sent?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2">
          <cell r="B22" t="str">
            <v>Abay Rail</v>
          </cell>
        </row>
        <row r="23">
          <cell r="B23" t="str">
            <v>Air et Chaleur</v>
          </cell>
        </row>
        <row r="24">
          <cell r="B24" t="str">
            <v>Busson</v>
          </cell>
        </row>
        <row r="25">
          <cell r="B25" t="str">
            <v>Caprim-Service</v>
          </cell>
        </row>
        <row r="26">
          <cell r="B26" t="str">
            <v>Cinor</v>
          </cell>
        </row>
        <row r="27">
          <cell r="B27" t="str">
            <v>Citrem</v>
          </cell>
        </row>
        <row r="28">
          <cell r="B28" t="str">
            <v>Collet Jean et Cie</v>
          </cell>
        </row>
        <row r="29">
          <cell r="B29" t="str">
            <v>Domotique Concept Communicat.</v>
          </cell>
        </row>
        <row r="30">
          <cell r="B30" t="str">
            <v>Drouard Sud Est</v>
          </cell>
        </row>
        <row r="31">
          <cell r="B31" t="str">
            <v>E.D.S. Gmbh</v>
          </cell>
        </row>
        <row r="32">
          <cell r="B32" t="str">
            <v>E.I.E. Ardennes</v>
          </cell>
        </row>
        <row r="33">
          <cell r="B33" t="str">
            <v>Electron (Amsterdam) B.V.</v>
          </cell>
        </row>
        <row r="34">
          <cell r="B34" t="str">
            <v>Electron Automation B.V.</v>
          </cell>
        </row>
        <row r="35">
          <cell r="B35" t="str">
            <v>Electron Holding B.V.</v>
          </cell>
        </row>
        <row r="36">
          <cell r="B36" t="str">
            <v>Electron Hoogspanningslijnen B.V.</v>
          </cell>
        </row>
        <row r="37">
          <cell r="B37" t="str">
            <v>Electron (Limburg) B.V.</v>
          </cell>
        </row>
        <row r="38">
          <cell r="B38" t="str">
            <v>Electron (Breda) B.V.</v>
          </cell>
        </row>
        <row r="39">
          <cell r="B39" t="str">
            <v>Electron Noord B.V.</v>
          </cell>
        </row>
        <row r="40">
          <cell r="B40" t="str">
            <v>Electron (Rijndelta) B.V.</v>
          </cell>
        </row>
        <row r="41">
          <cell r="B41" t="str">
            <v>Electron Telecom B.V.</v>
          </cell>
        </row>
        <row r="42">
          <cell r="B42" t="str">
            <v>Electron (Terneuzen) B.V.</v>
          </cell>
        </row>
        <row r="43">
          <cell r="B43" t="str">
            <v>Emofer</v>
          </cell>
        </row>
        <row r="44">
          <cell r="B44" t="str">
            <v>Export Télécom Service</v>
          </cell>
        </row>
        <row r="45">
          <cell r="B45" t="str">
            <v>Eurogem S.A.S</v>
          </cell>
        </row>
        <row r="46">
          <cell r="B46" t="str">
            <v>Foraid S.A.</v>
          </cell>
        </row>
        <row r="47">
          <cell r="B47" t="str">
            <v>Gie Cepel</v>
          </cell>
        </row>
        <row r="48">
          <cell r="B48" t="str">
            <v>Gie Linelec</v>
          </cell>
        </row>
        <row r="49">
          <cell r="B49" t="str">
            <v>Hdi</v>
          </cell>
        </row>
        <row r="50">
          <cell r="B50" t="str">
            <v>Jean Bernard entreprise</v>
          </cell>
        </row>
        <row r="51">
          <cell r="B51" t="str">
            <v>Louis André et Cie</v>
          </cell>
        </row>
        <row r="52">
          <cell r="B52" t="str">
            <v>Mab</v>
          </cell>
        </row>
        <row r="53">
          <cell r="B53" t="str">
            <v>Nold</v>
          </cell>
        </row>
        <row r="54">
          <cell r="B54" t="str">
            <v>Oele</v>
          </cell>
        </row>
        <row r="55">
          <cell r="B55" t="str">
            <v>Petavit</v>
          </cell>
        </row>
        <row r="56">
          <cell r="B56" t="str">
            <v>Pilson</v>
          </cell>
        </row>
        <row r="57">
          <cell r="B57" t="str">
            <v>Electron Oost B.V.</v>
          </cell>
        </row>
        <row r="58">
          <cell r="B58" t="str">
            <v>SARL Jacquelin</v>
          </cell>
        </row>
        <row r="59">
          <cell r="B59" t="str">
            <v>S.A.T.P. Entreprise</v>
          </cell>
        </row>
        <row r="60">
          <cell r="B60" t="str">
            <v>SBEI Brésil</v>
          </cell>
        </row>
        <row r="61">
          <cell r="B61" t="str">
            <v>SB Gmbh</v>
          </cell>
        </row>
        <row r="62">
          <cell r="B62" t="str">
            <v>SBTP CI</v>
          </cell>
        </row>
        <row r="63">
          <cell r="B63" t="str">
            <v>Spie Scgpm</v>
          </cell>
        </row>
        <row r="64">
          <cell r="B64" t="str">
            <v>Scm beton serv.</v>
          </cell>
        </row>
        <row r="65">
          <cell r="B65" t="str">
            <v>Sgte</v>
          </cell>
        </row>
        <row r="66">
          <cell r="B66" t="str">
            <v>Sgte Construction</v>
          </cell>
        </row>
        <row r="67">
          <cell r="B67" t="str">
            <v>Sn Parachini</v>
          </cell>
        </row>
        <row r="68">
          <cell r="B68" t="str">
            <v>Sofreten</v>
          </cell>
        </row>
        <row r="69">
          <cell r="B69" t="str">
            <v>Soget</v>
          </cell>
        </row>
        <row r="70">
          <cell r="B70" t="str">
            <v>Soremep</v>
          </cell>
        </row>
        <row r="71">
          <cell r="B71" t="str">
            <v>Sotrabas</v>
          </cell>
        </row>
        <row r="72">
          <cell r="B72" t="str">
            <v>Spie batignolles T.P.</v>
          </cell>
        </row>
        <row r="73">
          <cell r="B73" t="str">
            <v>Spie Capag sa</v>
          </cell>
        </row>
        <row r="74">
          <cell r="B74" t="str">
            <v>Spie Capag Régions Sud</v>
          </cell>
        </row>
        <row r="75">
          <cell r="B75" t="str">
            <v>Spie Capag Réunion</v>
          </cell>
        </row>
        <row r="76">
          <cell r="B76" t="str">
            <v>Spie Batignolles</v>
          </cell>
        </row>
        <row r="77">
          <cell r="B77" t="str">
            <v>Spie Batignolles Immobilier</v>
          </cell>
        </row>
        <row r="78">
          <cell r="B78" t="str">
            <v>Spie Batignolles Ouest</v>
          </cell>
        </row>
        <row r="79">
          <cell r="B79" t="str">
            <v>Spie Batignolles S.E. Canal</v>
          </cell>
        </row>
        <row r="80">
          <cell r="B80" t="str">
            <v>Spie Batignolles Nord</v>
          </cell>
        </row>
        <row r="81">
          <cell r="B81" t="str">
            <v>Spie Batignolles Sud Est</v>
          </cell>
        </row>
        <row r="82">
          <cell r="B82" t="str">
            <v>Spie Drouard</v>
          </cell>
        </row>
        <row r="83">
          <cell r="B83" t="str">
            <v>Spie enertrans</v>
          </cell>
        </row>
        <row r="84">
          <cell r="B84" t="str">
            <v>Spie fechoz</v>
          </cell>
        </row>
        <row r="85">
          <cell r="B85" t="str">
            <v>Spie fondations</v>
          </cell>
        </row>
        <row r="86">
          <cell r="B86" t="str">
            <v>Spie précontrainte</v>
          </cell>
        </row>
        <row r="87">
          <cell r="B87" t="str">
            <v>Spie Thermatome</v>
          </cell>
        </row>
        <row r="88">
          <cell r="B88" t="str">
            <v>Spie trindel + samie</v>
          </cell>
        </row>
        <row r="89">
          <cell r="B89" t="str">
            <v>Spie tondella</v>
          </cell>
        </row>
      </sheetData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Archives"/>
      <sheetName val="#REF"/>
      <sheetName val="CSCCincSKR"/>
      <sheetName val="Proforma"/>
      <sheetName val="LISTES"/>
      <sheetName val="Comptes par Rubrique"/>
      <sheetName val="Planning_Archives"/>
      <sheetName val="Comptes_par_Rubrique"/>
      <sheetName val="Lis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onction centrale _Vérification"/>
    </sheetNames>
    <definedNames>
      <definedName name="aaaaaa" refersTo="#REF!"/>
      <definedName name="ag" refersTo="#REF!"/>
      <definedName name="agb" refersTo="#REF!"/>
      <definedName name="asfafq" refersTo="#REF!"/>
      <definedName name="avaaaaav" refersTo="#REF!"/>
      <definedName name="bth" refersTo="#REF!"/>
      <definedName name="ChangeRange" refersTo="#REF!"/>
      <definedName name="ContentsHelp" refersTo="#REF!"/>
      <definedName name="CreateTable" refersTo="#REF!"/>
      <definedName name="dd" refersTo="#REF!"/>
      <definedName name="DeleteRange" refersTo="#REF!"/>
      <definedName name="DeleteTable" refersTo="#REF!"/>
      <definedName name="dth" refersTo="#REF!"/>
      <definedName name="dyz" refersTo="#REF!"/>
      <definedName name="fff" refersTo="#REF!"/>
      <definedName name="ggg" refersTo="#REF!"/>
      <definedName name="gyh" refersTo="#REF!"/>
      <definedName name="hhh" refersTo="#REF!"/>
      <definedName name="htj" refersTo="#REF!"/>
      <definedName name="huj" refersTo="#REF!"/>
      <definedName name="iii" refersTo="#REF!"/>
      <definedName name="jik" refersTo="#REF!"/>
      <definedName name="kol" refersTo="#REF!"/>
      <definedName name="lll" refersTo="#REF!"/>
      <definedName name="lpm" refersTo="#REF!"/>
      <definedName name="MerrillPrintIt" refersTo="#REF!"/>
      <definedName name="NewRange" refersTo="#REF!"/>
      <definedName name="qgq" refersTo="#REF!"/>
      <definedName name="qzd" refersTo="#REF!"/>
      <definedName name="RedefinePrintTableRange" refersTo="#REF!"/>
      <definedName name="shshryhasyhj" refersTo="#REF!"/>
      <definedName name="shss" refersTo="#REF!"/>
      <definedName name="ssy" refersTo="#REF!"/>
      <definedName name="test4" refersTo="#REF!"/>
      <definedName name="test5" refersTo="#REF!"/>
      <definedName name="test7" refersTo="#REF!"/>
      <definedName name="test8" refersTo="#REF!"/>
      <definedName name="tesy5" refersTo="#REF!"/>
      <definedName name="vaaaaaavavv" refersTo="#REF!"/>
      <definedName name="wergqerrgqwergr" refersTo="#REF!"/>
      <definedName name="xfhs" refersTo="#REF!"/>
    </defined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 M&amp;A League"/>
      <sheetName val="US M&amp;A Industry Total &amp; Spreads"/>
      <sheetName val="Global &amp; Europe M&amp;A League"/>
      <sheetName val="Cross Border M&amp;A"/>
      <sheetName val="Global &amp; Europe M&amp;A Totals"/>
      <sheetName val="Regional M&amp;A Table"/>
      <sheetName val="US Equity League"/>
      <sheetName val="US Equity Industry Totals"/>
      <sheetName val="US Issues Spreads "/>
      <sheetName val="Shelf Registration"/>
      <sheetName val="Global Equity League"/>
      <sheetName val="Europe Equity League"/>
      <sheetName val="Global &amp; Europe Equity Industry"/>
      <sheetName val="Europe Issues Spreads"/>
      <sheetName val="US Debt League"/>
      <sheetName val="US Debt Industry Totals"/>
      <sheetName val="US Debt Industry Spreads"/>
      <sheetName val="Europe Debt Spreads"/>
      <sheetName val="Europe Debt League"/>
      <sheetName val="Europe Debt Industry Totals"/>
      <sheetName val="Global Debt League"/>
      <sheetName val="Global Debt Industry Totals"/>
      <sheetName val="ROW Debt Industry Totals"/>
      <sheetName val="Miscellaneous Tables"/>
      <sheetName val="US Syndicated Loans"/>
      <sheetName val="Consolidated Margins"/>
      <sheetName val="Diagram"/>
      <sheetName val="US_M&amp;A_League"/>
      <sheetName val="US_M&amp;A_Industry_Total_&amp;_Spreads"/>
      <sheetName val="Global_&amp;_Europe_M&amp;A_League"/>
      <sheetName val="Cross_Border_M&amp;A"/>
      <sheetName val="Global_&amp;_Europe_M&amp;A_Totals"/>
      <sheetName val="Regional_M&amp;A_Table"/>
      <sheetName val="US_Equity_League"/>
      <sheetName val="US_Equity_Industry_Totals"/>
      <sheetName val="US_Issues_Spreads_"/>
      <sheetName val="Shelf_Registration"/>
      <sheetName val="Global_Equity_League"/>
      <sheetName val="Europe_Equity_League"/>
      <sheetName val="Global_&amp;_Europe_Equity_Industry"/>
      <sheetName val="Europe_Issues_Spreads"/>
      <sheetName val="US_Debt_League"/>
      <sheetName val="US_Debt_Industry_Totals"/>
      <sheetName val="US_Debt_Industry_Spreads"/>
      <sheetName val="Europe_Debt_Spreads"/>
      <sheetName val="Europe_Debt_League"/>
      <sheetName val="Europe_Debt_Industry_Totals"/>
      <sheetName val="Global_Debt_League"/>
      <sheetName val="Global_Debt_Industry_Totals"/>
      <sheetName val="ROW_Debt_Industry_Totals"/>
      <sheetName val="Miscellaneous_Tables"/>
      <sheetName val="US_Syndicated_Loans"/>
      <sheetName val="Consolidated_Margi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gration nouvelle UMA"/>
      <sheetName val="MN 2017"/>
      <sheetName val="UMA référence non finalisé"/>
      <sheetName val="UMA DIM"/>
      <sheetName val="Pôle"/>
      <sheetName val="TAB HOP pour consolidation"/>
      <sheetName val="UMA rappel proposition"/>
      <sheetName val="Pôle rappel proposition"/>
      <sheetName val="Hôp rappel proposition"/>
      <sheetName val="UMA 2013"/>
      <sheetName val="POLE 2013"/>
      <sheetName val="HOP 2013"/>
      <sheetName val="UMA 2014"/>
      <sheetName val="POLE 2014"/>
      <sheetName val="HOP 2014"/>
      <sheetName val="Format OUPI"/>
      <sheetName val="Rappel des MN 2017"/>
      <sheetName val="TABLEAU SAISIE"/>
      <sheetName val="Rappel des MN 2017 "/>
      <sheetName val="TAB UMA"/>
      <sheetName val="TAB MESURE NOUVELLE"/>
      <sheetName val="TAB pole"/>
      <sheetName val="TAB HOP"/>
      <sheetName val="Impression HC"/>
      <sheetName val="Impression HP"/>
      <sheetName val="Impression MN"/>
      <sheetName val="INDEX"/>
      <sheetName val="suivi des modif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E4" t="str">
            <v>G07 - BCT + PBR + ABC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H MCO (DEFIP NI)"/>
      <sheetName val="GH SSR PSY SLD MT (DEFIP NI)"/>
      <sheetName val="Commentaires fin avril"/>
      <sheetName val="Exhaustivité"/>
      <sheetName val="GH MCO"/>
      <sheetName val="GH SSR PSY SLD MT"/>
      <sheetName val="GH CONSULTATIONS"/>
      <sheetName val="POLE 101 - synthèse PSY &amp; MCO"/>
      <sheetName val="Pole 101 - Vue saiso"/>
      <sheetName val="Pole 101 - Consultations"/>
      <sheetName val="POLE 102 - synthèse MCO"/>
      <sheetName val="Pole 102 - Vue saiso "/>
      <sheetName val="Pole 102 - Consultations"/>
      <sheetName val="POLE 103 - synthèse MCO"/>
      <sheetName val="POLE 103 - synthèse SSR"/>
      <sheetName val="Pole 103 - Vue saiso"/>
      <sheetName val="Pole 103 - Consultations"/>
      <sheetName val="POLE 104 - synthèse MCO"/>
      <sheetName val="POLE 104 - synthèse SSR &amp; SLD"/>
      <sheetName val="Pole 104 - Vue saiso"/>
      <sheetName val="Pole 104 - Consultations"/>
      <sheetName val="Urgences ad"/>
      <sheetName val="POLE 105 - synthèse MCO"/>
      <sheetName val="POLE 105 - synthèse SSR"/>
      <sheetName val="Pole 105 - Vue saiso"/>
      <sheetName val="Pole 105 - Consultations"/>
      <sheetName val="POLE 106 activités NGAP"/>
      <sheetName val="POLE 106 CCAM Labos"/>
      <sheetName val="Exhaustivité actes biologie HN"/>
      <sheetName val="Pole 106 - Consultations"/>
      <sheetName val="POLE 107 - synthèse MCO &amp; MT "/>
      <sheetName val="Pole 107 - Vue saiso"/>
      <sheetName val="Pole 107 - Consultations"/>
      <sheetName val="Scanner-IRM"/>
      <sheetName val="BASE 2017"/>
      <sheetName val="admin 2017"/>
      <sheetName val="MCO 2017 URM "/>
      <sheetName val="MCO 2017 POLE"/>
      <sheetName val="MCO 2017 ETAB"/>
      <sheetName val="MCO 2017 Serv"/>
      <sheetName val="APHP admin"/>
      <sheetName val="APHP MCO"/>
      <sheetName val="Consult"/>
      <sheetName val="MCO 2017 IPDMS"/>
      <sheetName val="MCO 2017 IPDMS SCE"/>
      <sheetName val="Commentaires fin mars"/>
      <sheetName val="POLE 106 activités NGAP (2)"/>
      <sheetName val="POLE 106 CCAM Labos (2)"/>
      <sheetName val="Commentaires fin janvier"/>
      <sheetName val="Base Consult 2017"/>
      <sheetName val="BASE 2016"/>
      <sheetName val="Commentaires fin février"/>
      <sheetName val="admin 2016"/>
      <sheetName val="MCO 2016 URM "/>
      <sheetName val="MCO 2016 POLE"/>
      <sheetName val="MCO 2016 ETAB"/>
      <sheetName val="MCO 2016 Serv"/>
      <sheetName val="MCO 2016 IPDMS"/>
      <sheetName val="MCO 2016 IPDMS SCE"/>
      <sheetName val="Base Consult 2016"/>
      <sheetName val="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2">
          <cell r="A2" t="str">
            <v>JANVIER</v>
          </cell>
        </row>
        <row r="3">
          <cell r="A3" t="str">
            <v>FÉVRIER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AOÛT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DECEMBRE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H MCO (DEFIP NI)"/>
      <sheetName val="GH SSR PSY SLD MT (DEFIP NI)"/>
      <sheetName val="BASE 2017"/>
      <sheetName val="DONNEES POUR PPT INSTANCES"/>
      <sheetName val="Commentaires GH Fin Nov"/>
      <sheetName val="Commentaires GH Fin Dec"/>
      <sheetName val="Exhaustivité"/>
      <sheetName val="GH MCO"/>
      <sheetName val="GH SSR PSY SLD MT"/>
      <sheetName val="GH CONSULTATIONS"/>
      <sheetName val="Commentaires Pôle PSY"/>
      <sheetName val="POLE 101 - synthèse PSY &amp; MCO"/>
      <sheetName val="Pole 101 - Vue saiso"/>
      <sheetName val="Pole 101 - Consultations"/>
      <sheetName val="Commentaires Pôle CS"/>
      <sheetName val="POLE 102 - synthèse MCO"/>
      <sheetName val="MOIS"/>
      <sheetName val="Pole 102 - Vue saiso "/>
      <sheetName val="Pole 102 - Consultations"/>
      <sheetName val="Commentaires Pôle CVRM"/>
      <sheetName val="POLE 103 - synthèse MCO"/>
      <sheetName val="POLE 103 - synthèse SSR"/>
      <sheetName val="Pole 103 - Vue saiso"/>
      <sheetName val="Pole 103 - Consultations"/>
      <sheetName val="Commentaires Pôle AGRUM"/>
      <sheetName val="POLE 104 - synthèse MCO"/>
      <sheetName val="POLE 104 - synthèse SSR &amp; SLD"/>
      <sheetName val="Pole 104 - Vue saiso"/>
      <sheetName val="Pole 104 - Consultations"/>
      <sheetName val="Urgences ad"/>
      <sheetName val="Commentaires Pôle ARRT"/>
      <sheetName val="POLE 105 - synthèse MCO"/>
      <sheetName val="POLE 105 - synthèse SSR"/>
      <sheetName val="Pole 105 - Vue saiso"/>
      <sheetName val="Pole 105 - Consultations"/>
      <sheetName val="POLE 106 CCAM Labos"/>
      <sheetName val="Exhaustivité actes biologie HN"/>
      <sheetName val="Pole 106 - Consultations"/>
      <sheetName val="POLE 106 activités NGAP"/>
      <sheetName val="POLE 107 - synthèse MCO &amp; MT "/>
      <sheetName val="Pole 107 - Vue saiso"/>
      <sheetName val="Pole 107 - Consultations"/>
      <sheetName val="Scanner-IRM"/>
      <sheetName val="admin 2017"/>
      <sheetName val="MCO 2017 URM "/>
      <sheetName val="MCO 2017 POLE"/>
      <sheetName val="MCO 2017 ETAB"/>
      <sheetName val="MCO 2017 Serv"/>
      <sheetName val="APHP admin"/>
      <sheetName val="APHP MCO"/>
      <sheetName val="Consult"/>
      <sheetName val="MCO 2017 IPDMS"/>
      <sheetName val="MCO 2017 IPDMS SCE"/>
      <sheetName val="Base Consult 2017"/>
      <sheetName val="BASE 2016"/>
      <sheetName val="admin 2016"/>
      <sheetName val="MCO 2016 URM "/>
      <sheetName val="MCO 2016 POLE"/>
      <sheetName val="MCO 2016 ETAB"/>
      <sheetName val="MCO 2016 Serv"/>
      <sheetName val="MCO 2016 IPDMS"/>
      <sheetName val="MCO 2016 IPDMS SCE"/>
      <sheetName val="Base Consult 2016"/>
      <sheetName val="table"/>
    </sheetNames>
    <sheetDataSet>
      <sheetData sheetId="0"/>
      <sheetData sheetId="1"/>
      <sheetData sheetId="2">
        <row r="53">
          <cell r="BC53" t="str">
            <v>11A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5">
          <cell r="D25">
            <v>254</v>
          </cell>
        </row>
      </sheetData>
      <sheetData sheetId="12"/>
      <sheetData sheetId="13"/>
      <sheetData sheetId="14"/>
      <sheetData sheetId="15">
        <row r="33">
          <cell r="D33">
            <v>13785</v>
          </cell>
        </row>
      </sheetData>
      <sheetData sheetId="16">
        <row r="1">
          <cell r="A1" t="str">
            <v>JANVIER</v>
          </cell>
        </row>
        <row r="2">
          <cell r="A2" t="str">
            <v>FEVRIER</v>
          </cell>
        </row>
        <row r="3">
          <cell r="A3" t="str">
            <v>MARS</v>
          </cell>
        </row>
        <row r="4">
          <cell r="A4" t="str">
            <v>AVRIL</v>
          </cell>
        </row>
        <row r="5">
          <cell r="A5" t="str">
            <v>MAI</v>
          </cell>
        </row>
        <row r="6">
          <cell r="A6" t="str">
            <v>JUIN</v>
          </cell>
        </row>
        <row r="7">
          <cell r="A7" t="str">
            <v>JUILLET</v>
          </cell>
        </row>
        <row r="8">
          <cell r="A8" t="str">
            <v>AOUT</v>
          </cell>
        </row>
        <row r="9">
          <cell r="A9" t="str">
            <v>SEPTEMBRE</v>
          </cell>
        </row>
        <row r="10">
          <cell r="A10" t="str">
            <v>OCTOBRE</v>
          </cell>
        </row>
        <row r="11">
          <cell r="A11" t="str">
            <v>NOVEMBRE</v>
          </cell>
        </row>
        <row r="12">
          <cell r="A12" t="str">
            <v>DECEMBRE</v>
          </cell>
        </row>
      </sheetData>
      <sheetData sheetId="17"/>
      <sheetData sheetId="18"/>
      <sheetData sheetId="19"/>
      <sheetData sheetId="20">
        <row r="6">
          <cell r="M6">
            <v>1953123.779348769</v>
          </cell>
        </row>
      </sheetData>
      <sheetData sheetId="21"/>
      <sheetData sheetId="22"/>
      <sheetData sheetId="23"/>
      <sheetData sheetId="24"/>
      <sheetData sheetId="25">
        <row r="14">
          <cell r="D14">
            <v>9867</v>
          </cell>
        </row>
      </sheetData>
      <sheetData sheetId="26"/>
      <sheetData sheetId="27"/>
      <sheetData sheetId="28"/>
      <sheetData sheetId="29"/>
      <sheetData sheetId="30"/>
      <sheetData sheetId="31">
        <row r="9">
          <cell r="D9">
            <v>4754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>
        <row r="53">
          <cell r="BC53" t="str">
            <v>11A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2">
          <cell r="A2" t="str">
            <v>JANVIER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CI13"/>
  <sheetViews>
    <sheetView showGridLines="0" tabSelected="1" zoomScale="85" zoomScaleNormal="85" workbookViewId="0">
      <pane xSplit="4" ySplit="4" topLeftCell="I5" activePane="bottomRight" state="frozen"/>
      <selection pane="topRight" activeCell="E1" sqref="E1"/>
      <selection pane="bottomLeft" activeCell="A5" sqref="A5"/>
      <selection pane="bottomRight" activeCell="BP4" sqref="BP4:BV4"/>
    </sheetView>
  </sheetViews>
  <sheetFormatPr baseColWidth="10" defaultColWidth="11.453125" defaultRowHeight="14.5" x14ac:dyDescent="0.35"/>
  <cols>
    <col min="1" max="1" width="11.1796875" style="27" customWidth="1"/>
    <col min="2" max="2" width="14" style="31" customWidth="1"/>
    <col min="3" max="3" width="45.453125" style="27" customWidth="1"/>
    <col min="4" max="4" width="11.453125" style="27"/>
    <col min="5" max="5" width="16.1796875" style="27" customWidth="1"/>
    <col min="6" max="9" width="11.453125" style="27"/>
    <col min="10" max="57" width="22" style="27" customWidth="1"/>
    <col min="58" max="61" width="22" style="28" customWidth="1"/>
    <col min="62" max="63" width="17.81640625" style="28" customWidth="1"/>
    <col min="64" max="64" width="17.7265625" style="28" customWidth="1"/>
    <col min="65" max="67" width="11.453125" style="28"/>
    <col min="68" max="76" width="11.453125" style="29"/>
    <col min="77" max="77" width="17.1796875" style="29" customWidth="1"/>
    <col min="78" max="78" width="23.453125" style="29" bestFit="1" customWidth="1"/>
    <col min="79" max="79" width="16.26953125" style="29" bestFit="1" customWidth="1"/>
    <col min="80" max="80" width="11.453125" style="30"/>
    <col min="81" max="16384" width="11.453125" style="27"/>
  </cols>
  <sheetData>
    <row r="1" spans="1:87" x14ac:dyDescent="0.35">
      <c r="A1" s="26" t="s">
        <v>69</v>
      </c>
      <c r="B1" s="26">
        <v>10</v>
      </c>
      <c r="J1" s="27">
        <v>2019</v>
      </c>
      <c r="K1" s="27">
        <v>2019</v>
      </c>
      <c r="L1" s="27">
        <v>2019</v>
      </c>
      <c r="M1" s="27">
        <v>2019</v>
      </c>
      <c r="N1" s="27">
        <v>2019</v>
      </c>
      <c r="O1" s="27">
        <v>2019</v>
      </c>
      <c r="P1" s="27">
        <v>2019</v>
      </c>
      <c r="Q1" s="27">
        <v>2019</v>
      </c>
      <c r="R1" s="27">
        <v>2019</v>
      </c>
      <c r="S1" s="27">
        <v>2019</v>
      </c>
      <c r="T1" s="27">
        <v>2019</v>
      </c>
      <c r="U1" s="27">
        <v>2019</v>
      </c>
      <c r="V1" s="27">
        <v>2020</v>
      </c>
      <c r="W1" s="27">
        <v>2020</v>
      </c>
      <c r="X1" s="27">
        <v>2020</v>
      </c>
      <c r="Y1" s="27">
        <v>2020</v>
      </c>
      <c r="Z1" s="27">
        <v>2020</v>
      </c>
      <c r="AA1" s="27">
        <v>2020</v>
      </c>
      <c r="AB1" s="27">
        <v>2020</v>
      </c>
      <c r="AC1" s="27">
        <v>2020</v>
      </c>
      <c r="AD1" s="27">
        <v>2020</v>
      </c>
      <c r="AE1" s="27">
        <v>2020</v>
      </c>
      <c r="AF1" s="27">
        <v>2020</v>
      </c>
      <c r="AG1" s="27">
        <v>2020</v>
      </c>
      <c r="AH1" s="27">
        <v>2021</v>
      </c>
      <c r="AI1" s="27">
        <v>2021</v>
      </c>
      <c r="AJ1" s="27">
        <v>2021</v>
      </c>
      <c r="AK1" s="27">
        <v>2021</v>
      </c>
      <c r="AL1" s="27">
        <v>2021</v>
      </c>
      <c r="AM1" s="27">
        <v>2021</v>
      </c>
      <c r="AN1" s="27">
        <v>2021</v>
      </c>
      <c r="AO1" s="27">
        <v>2021</v>
      </c>
      <c r="AP1" s="27">
        <v>2021</v>
      </c>
      <c r="AQ1" s="27">
        <v>2021</v>
      </c>
      <c r="AR1" s="27">
        <v>2021</v>
      </c>
      <c r="AS1" s="27">
        <v>2021</v>
      </c>
      <c r="AT1" s="27">
        <v>2022</v>
      </c>
      <c r="AU1" s="27">
        <v>2022</v>
      </c>
      <c r="AV1" s="27">
        <v>2022</v>
      </c>
      <c r="AW1" s="27">
        <v>2022</v>
      </c>
      <c r="AX1" s="27">
        <v>2022</v>
      </c>
      <c r="AY1" s="27">
        <v>2022</v>
      </c>
      <c r="AZ1" s="27">
        <v>2022</v>
      </c>
      <c r="BA1" s="27">
        <v>2022</v>
      </c>
      <c r="BB1" s="27">
        <v>2022</v>
      </c>
      <c r="BC1" s="27">
        <v>2022</v>
      </c>
      <c r="BD1" s="27">
        <v>2022</v>
      </c>
      <c r="BE1" s="27">
        <v>2022</v>
      </c>
      <c r="CH1" s="72" t="s">
        <v>103</v>
      </c>
      <c r="CI1" s="27">
        <v>1</v>
      </c>
    </row>
    <row r="2" spans="1:87" ht="15" thickBot="1" x14ac:dyDescent="0.4">
      <c r="J2" s="27">
        <v>1</v>
      </c>
      <c r="K2" s="27">
        <v>2</v>
      </c>
      <c r="L2" s="27">
        <v>3</v>
      </c>
      <c r="M2" s="27">
        <v>4</v>
      </c>
      <c r="N2" s="27">
        <v>5</v>
      </c>
      <c r="O2" s="27">
        <v>6</v>
      </c>
      <c r="P2" s="27">
        <v>7</v>
      </c>
      <c r="Q2" s="27">
        <v>8</v>
      </c>
      <c r="R2" s="27">
        <v>9</v>
      </c>
      <c r="S2" s="27">
        <v>10</v>
      </c>
      <c r="T2" s="27">
        <v>11</v>
      </c>
      <c r="U2" s="27">
        <v>12</v>
      </c>
      <c r="V2" s="27">
        <v>1</v>
      </c>
      <c r="W2" s="27">
        <v>2</v>
      </c>
      <c r="X2" s="27">
        <v>3</v>
      </c>
      <c r="Y2" s="27">
        <v>4</v>
      </c>
      <c r="Z2" s="27">
        <v>5</v>
      </c>
      <c r="AA2" s="27">
        <v>6</v>
      </c>
      <c r="AB2" s="27">
        <v>7</v>
      </c>
      <c r="AC2" s="27">
        <v>8</v>
      </c>
      <c r="AD2" s="27">
        <v>9</v>
      </c>
      <c r="AE2" s="27">
        <v>10</v>
      </c>
      <c r="AF2" s="27">
        <v>11</v>
      </c>
      <c r="AG2" s="27">
        <v>12</v>
      </c>
      <c r="AH2" s="27">
        <v>1</v>
      </c>
      <c r="AI2" s="27">
        <v>2</v>
      </c>
      <c r="AJ2" s="27">
        <v>3</v>
      </c>
      <c r="AK2" s="27">
        <v>4</v>
      </c>
      <c r="AL2" s="27">
        <v>5</v>
      </c>
      <c r="AM2" s="27">
        <v>6</v>
      </c>
      <c r="AN2" s="27">
        <v>7</v>
      </c>
      <c r="AO2" s="27">
        <v>8</v>
      </c>
      <c r="AP2" s="27">
        <v>9</v>
      </c>
      <c r="AQ2" s="27">
        <v>10</v>
      </c>
      <c r="AR2" s="27">
        <v>11</v>
      </c>
      <c r="AS2" s="27">
        <v>12</v>
      </c>
      <c r="AT2" s="27">
        <v>1</v>
      </c>
      <c r="AU2" s="27">
        <v>2</v>
      </c>
      <c r="AV2" s="27">
        <v>3</v>
      </c>
      <c r="AW2" s="27">
        <v>4</v>
      </c>
      <c r="AX2" s="27">
        <v>5</v>
      </c>
      <c r="AY2" s="27">
        <v>6</v>
      </c>
      <c r="AZ2" s="27">
        <v>7</v>
      </c>
      <c r="BA2" s="27">
        <v>8</v>
      </c>
      <c r="BB2" s="27">
        <v>9</v>
      </c>
      <c r="BC2" s="27">
        <v>10</v>
      </c>
      <c r="BD2" s="27">
        <v>11</v>
      </c>
      <c r="BE2" s="27">
        <v>12</v>
      </c>
      <c r="BF2" s="32" t="s">
        <v>70</v>
      </c>
      <c r="BJ2" s="32" t="s">
        <v>71</v>
      </c>
      <c r="BP2" s="33"/>
      <c r="BZ2" s="33"/>
      <c r="CH2" s="72" t="s">
        <v>104</v>
      </c>
      <c r="CI2" s="27">
        <v>2</v>
      </c>
    </row>
    <row r="3" spans="1:87" s="30" customFormat="1" x14ac:dyDescent="0.35">
      <c r="J3" s="30" t="str">
        <f>IF(J2&lt;=SEJOURS!$B$1,"1","0")</f>
        <v>1</v>
      </c>
      <c r="K3" s="30" t="str">
        <f>IF(K2&lt;=SEJOURS!$B$1,"1","0")</f>
        <v>1</v>
      </c>
      <c r="L3" s="30" t="str">
        <f>IF(L2&lt;=SEJOURS!$B$1,"1","0")</f>
        <v>1</v>
      </c>
      <c r="M3" s="30" t="str">
        <f>IF(M2&lt;=SEJOURS!$B$1,"1","0")</f>
        <v>1</v>
      </c>
      <c r="N3" s="30" t="str">
        <f>IF(N2&lt;=SEJOURS!$B$1,"1","0")</f>
        <v>1</v>
      </c>
      <c r="O3" s="30" t="str">
        <f>IF(O2&lt;=SEJOURS!$B$1,"1","0")</f>
        <v>1</v>
      </c>
      <c r="P3" s="30" t="str">
        <f>IF(P2&lt;=SEJOURS!$B$1,"1","0")</f>
        <v>1</v>
      </c>
      <c r="Q3" s="30" t="str">
        <f>IF(Q2&lt;=SEJOURS!$B$1,"1","0")</f>
        <v>1</v>
      </c>
      <c r="R3" s="30" t="str">
        <f>IF(R2&lt;=SEJOURS!$B$1,"1","0")</f>
        <v>1</v>
      </c>
      <c r="S3" s="30" t="str">
        <f>IF(S2&lt;=SEJOURS!$B$1,"1","0")</f>
        <v>1</v>
      </c>
      <c r="T3" s="30" t="str">
        <f>IF(T2&lt;=SEJOURS!$B$1,"1","0")</f>
        <v>0</v>
      </c>
      <c r="U3" s="30" t="str">
        <f>IF(U2&lt;=SEJOURS!$B$1,"1","0")</f>
        <v>0</v>
      </c>
      <c r="V3" s="30" t="str">
        <f>IF(V2&lt;=SEJOURS!$B$1,"1","0")</f>
        <v>1</v>
      </c>
      <c r="W3" s="30" t="str">
        <f>IF(W2&lt;=SEJOURS!$B$1,"1","0")</f>
        <v>1</v>
      </c>
      <c r="X3" s="30" t="str">
        <f>IF(X2&lt;=SEJOURS!$B$1,"1","0")</f>
        <v>1</v>
      </c>
      <c r="Y3" s="30" t="str">
        <f>IF(Y2&lt;=SEJOURS!$B$1,"1","0")</f>
        <v>1</v>
      </c>
      <c r="Z3" s="30" t="str">
        <f>IF(Z2&lt;=SEJOURS!$B$1,"1","0")</f>
        <v>1</v>
      </c>
      <c r="AA3" s="30" t="str">
        <f>IF(AA2&lt;=SEJOURS!$B$1,"1","0")</f>
        <v>1</v>
      </c>
      <c r="AB3" s="30" t="str">
        <f>IF(AB2&lt;=SEJOURS!$B$1,"1","0")</f>
        <v>1</v>
      </c>
      <c r="AC3" s="30" t="str">
        <f>IF(AC2&lt;=SEJOURS!$B$1,"1","0")</f>
        <v>1</v>
      </c>
      <c r="AD3" s="30" t="str">
        <f>IF(AD2&lt;=SEJOURS!$B$1,"1","0")</f>
        <v>1</v>
      </c>
      <c r="AE3" s="30" t="str">
        <f>IF(AE2&lt;=SEJOURS!$B$1,"1","0")</f>
        <v>1</v>
      </c>
      <c r="AF3" s="30" t="str">
        <f>IF(AF2&lt;=SEJOURS!$B$1,"1","0")</f>
        <v>0</v>
      </c>
      <c r="AG3" s="30" t="str">
        <f>IF(AG2&lt;=SEJOURS!$B$1,"1","0")</f>
        <v>0</v>
      </c>
      <c r="AH3" s="30" t="str">
        <f>IF(AH2&lt;=SEJOURS!$B$1,"1","0")</f>
        <v>1</v>
      </c>
      <c r="AI3" s="30" t="str">
        <f>IF(AI2&lt;=SEJOURS!$B$1,"1","0")</f>
        <v>1</v>
      </c>
      <c r="AJ3" s="30" t="str">
        <f>IF(AJ2&lt;=SEJOURS!$B$1,"1","0")</f>
        <v>1</v>
      </c>
      <c r="AK3" s="30" t="str">
        <f>IF(AK2&lt;=SEJOURS!$B$1,"1","0")</f>
        <v>1</v>
      </c>
      <c r="AL3" s="30" t="str">
        <f>IF(AL2&lt;=SEJOURS!$B$1,"1","0")</f>
        <v>1</v>
      </c>
      <c r="AM3" s="30" t="str">
        <f>IF(AM2&lt;=SEJOURS!$B$1,"1","0")</f>
        <v>1</v>
      </c>
      <c r="AN3" s="30" t="str">
        <f>IF(AN2&lt;=SEJOURS!$B$1,"1","0")</f>
        <v>1</v>
      </c>
      <c r="AO3" s="30" t="str">
        <f>IF(AO2&lt;=SEJOURS!$B$1,"1","0")</f>
        <v>1</v>
      </c>
      <c r="AP3" s="30" t="str">
        <f>IF(AP2&lt;=SEJOURS!$B$1,"1","0")</f>
        <v>1</v>
      </c>
      <c r="AQ3" s="30" t="str">
        <f>IF(AQ2&lt;=SEJOURS!$B$1,"1","0")</f>
        <v>1</v>
      </c>
      <c r="AR3" s="30" t="str">
        <f>IF(AR2&lt;=SEJOURS!$B$1,"1","0")</f>
        <v>0</v>
      </c>
      <c r="AS3" s="30" t="str">
        <f>IF(AS2&lt;=SEJOURS!$B$1,"1","0")</f>
        <v>0</v>
      </c>
      <c r="AT3" s="30" t="str">
        <f>IF(AT2&lt;=SEJOURS!$B$1,"1","0")</f>
        <v>1</v>
      </c>
      <c r="AU3" s="30" t="str">
        <f>IF(AU2&lt;=SEJOURS!$B$1,"1","0")</f>
        <v>1</v>
      </c>
      <c r="AV3" s="30" t="str">
        <f>IF(AV2&lt;=SEJOURS!$B$1,"1","0")</f>
        <v>1</v>
      </c>
      <c r="AW3" s="30" t="str">
        <f>IF(AW2&lt;=SEJOURS!$B$1,"1","0")</f>
        <v>1</v>
      </c>
      <c r="AX3" s="30" t="str">
        <f>IF(AX2&lt;=SEJOURS!$B$1,"1","0")</f>
        <v>1</v>
      </c>
      <c r="AY3" s="30" t="str">
        <f>IF(AY2&lt;=SEJOURS!$B$1,"1","0")</f>
        <v>1</v>
      </c>
      <c r="AZ3" s="30" t="str">
        <f>IF(AZ2&lt;=SEJOURS!$B$1,"1","0")</f>
        <v>1</v>
      </c>
      <c r="BA3" s="30" t="str">
        <f>IF(BA2&lt;=SEJOURS!$B$1,"1","0")</f>
        <v>1</v>
      </c>
      <c r="BB3" s="30" t="str">
        <f>IF(BB2&lt;=SEJOURS!$B$1,"1","0")</f>
        <v>1</v>
      </c>
      <c r="BC3" s="30" t="str">
        <f>IF(BC2&lt;=SEJOURS!$B$1,"1","0")</f>
        <v>1</v>
      </c>
      <c r="BD3" s="30" t="str">
        <f>IF(BD2&lt;=SEJOURS!$B$1,"1","0")</f>
        <v>0</v>
      </c>
      <c r="BE3" s="30" t="str">
        <f>IF(BE2&lt;=SEJOURS!$B$1,"1","0")</f>
        <v>0</v>
      </c>
      <c r="BF3" s="34">
        <v>2019</v>
      </c>
      <c r="BG3" s="34">
        <v>2020</v>
      </c>
      <c r="BH3" s="34">
        <v>2021</v>
      </c>
      <c r="BI3" s="34">
        <v>2022</v>
      </c>
      <c r="BJ3" s="34"/>
      <c r="BK3" s="34"/>
      <c r="BL3" s="34"/>
      <c r="BM3" s="34"/>
      <c r="BN3" s="34"/>
      <c r="BO3" s="34"/>
      <c r="BP3" s="35"/>
      <c r="BQ3" s="36"/>
      <c r="BR3" s="37"/>
      <c r="BS3" s="38"/>
      <c r="BT3" s="36"/>
      <c r="BU3" s="37"/>
      <c r="BV3" s="38"/>
      <c r="BW3" s="39"/>
      <c r="BX3" s="40"/>
      <c r="BY3" s="41"/>
      <c r="BZ3" s="35"/>
      <c r="CA3" s="42"/>
      <c r="CH3" s="72" t="s">
        <v>105</v>
      </c>
      <c r="CI3" s="27">
        <v>3</v>
      </c>
    </row>
    <row r="4" spans="1:87" s="43" customFormat="1" ht="44" thickBot="1" x14ac:dyDescent="0.4">
      <c r="A4" s="43" t="s">
        <v>0</v>
      </c>
      <c r="B4" s="43" t="s">
        <v>1</v>
      </c>
      <c r="C4" s="43" t="s">
        <v>2</v>
      </c>
      <c r="D4" s="43" t="s">
        <v>3</v>
      </c>
      <c r="E4" s="43" t="s">
        <v>116</v>
      </c>
      <c r="F4" s="43" t="s">
        <v>117</v>
      </c>
      <c r="G4" s="43" t="s">
        <v>118</v>
      </c>
      <c r="H4" s="43" t="s">
        <v>119</v>
      </c>
      <c r="I4" s="43" t="s">
        <v>120</v>
      </c>
      <c r="J4" s="43" t="s">
        <v>4</v>
      </c>
      <c r="K4" s="43" t="s">
        <v>5</v>
      </c>
      <c r="L4" s="43" t="s">
        <v>6</v>
      </c>
      <c r="M4" s="43" t="s">
        <v>7</v>
      </c>
      <c r="N4" s="43" t="s">
        <v>8</v>
      </c>
      <c r="O4" s="43" t="s">
        <v>9</v>
      </c>
      <c r="P4" s="43" t="s">
        <v>10</v>
      </c>
      <c r="Q4" s="43" t="s">
        <v>11</v>
      </c>
      <c r="R4" s="43" t="s">
        <v>12</v>
      </c>
      <c r="S4" s="43" t="s">
        <v>13</v>
      </c>
      <c r="T4" s="43" t="s">
        <v>14</v>
      </c>
      <c r="U4" s="43" t="s">
        <v>15</v>
      </c>
      <c r="V4" s="43" t="s">
        <v>16</v>
      </c>
      <c r="W4" s="43" t="s">
        <v>17</v>
      </c>
      <c r="X4" s="43" t="s">
        <v>18</v>
      </c>
      <c r="Y4" s="43" t="s">
        <v>19</v>
      </c>
      <c r="Z4" s="43" t="s">
        <v>20</v>
      </c>
      <c r="AA4" s="43" t="s">
        <v>21</v>
      </c>
      <c r="AB4" s="43" t="s">
        <v>22</v>
      </c>
      <c r="AC4" s="43" t="s">
        <v>23</v>
      </c>
      <c r="AD4" s="43" t="s">
        <v>24</v>
      </c>
      <c r="AE4" s="43" t="s">
        <v>25</v>
      </c>
      <c r="AF4" s="43" t="s">
        <v>26</v>
      </c>
      <c r="AG4" s="43" t="s">
        <v>27</v>
      </c>
      <c r="AH4" s="43" t="s">
        <v>28</v>
      </c>
      <c r="AI4" s="43" t="s">
        <v>29</v>
      </c>
      <c r="AJ4" s="43" t="s">
        <v>30</v>
      </c>
      <c r="AK4" s="43" t="s">
        <v>31</v>
      </c>
      <c r="AL4" s="43" t="s">
        <v>32</v>
      </c>
      <c r="AM4" s="43" t="s">
        <v>33</v>
      </c>
      <c r="AN4" s="43" t="s">
        <v>34</v>
      </c>
      <c r="AO4" s="43" t="s">
        <v>35</v>
      </c>
      <c r="AP4" s="43" t="s">
        <v>36</v>
      </c>
      <c r="AQ4" s="43" t="s">
        <v>37</v>
      </c>
      <c r="AR4" s="43" t="s">
        <v>38</v>
      </c>
      <c r="AS4" s="43" t="s">
        <v>39</v>
      </c>
      <c r="AT4" s="43" t="s">
        <v>72</v>
      </c>
      <c r="AU4" s="43" t="s">
        <v>73</v>
      </c>
      <c r="AV4" s="43" t="s">
        <v>74</v>
      </c>
      <c r="AW4" s="43" t="s">
        <v>75</v>
      </c>
      <c r="AX4" s="43" t="s">
        <v>76</v>
      </c>
      <c r="AY4" s="43" t="s">
        <v>77</v>
      </c>
      <c r="AZ4" s="43" t="s">
        <v>78</v>
      </c>
      <c r="BA4" s="43" t="s">
        <v>79</v>
      </c>
      <c r="BB4" s="43" t="s">
        <v>80</v>
      </c>
      <c r="BC4" s="43" t="s">
        <v>81</v>
      </c>
      <c r="BD4" s="43" t="s">
        <v>82</v>
      </c>
      <c r="BE4" s="43" t="s">
        <v>83</v>
      </c>
      <c r="BF4" s="44" t="s">
        <v>84</v>
      </c>
      <c r="BG4" s="44" t="s">
        <v>85</v>
      </c>
      <c r="BH4" s="44" t="s">
        <v>86</v>
      </c>
      <c r="BI4" s="44" t="s">
        <v>87</v>
      </c>
      <c r="BJ4" s="44" t="s">
        <v>88</v>
      </c>
      <c r="BK4" s="44" t="s">
        <v>89</v>
      </c>
      <c r="BL4" s="44" t="s">
        <v>90</v>
      </c>
      <c r="BM4" s="44" t="s">
        <v>91</v>
      </c>
      <c r="BN4" s="45" t="s">
        <v>92</v>
      </c>
      <c r="BO4" s="45" t="s">
        <v>93</v>
      </c>
      <c r="BP4" s="46"/>
      <c r="BQ4" s="46"/>
      <c r="BR4" s="47"/>
      <c r="BS4" s="48"/>
      <c r="BT4" s="46"/>
      <c r="BU4" s="47"/>
      <c r="BV4" s="48"/>
      <c r="BW4" s="49" t="s">
        <v>94</v>
      </c>
      <c r="BX4" s="50" t="s">
        <v>95</v>
      </c>
      <c r="BY4" s="51" t="s">
        <v>96</v>
      </c>
      <c r="BZ4" s="46" t="s">
        <v>97</v>
      </c>
      <c r="CA4" s="52" t="s">
        <v>98</v>
      </c>
      <c r="CB4" s="53" t="s">
        <v>99</v>
      </c>
      <c r="CC4" s="53" t="s">
        <v>100</v>
      </c>
      <c r="CH4" s="72" t="s">
        <v>106</v>
      </c>
      <c r="CI4" s="27">
        <v>4</v>
      </c>
    </row>
    <row r="5" spans="1:87" x14ac:dyDescent="0.25">
      <c r="A5" s="54" t="s">
        <v>43</v>
      </c>
      <c r="B5" s="55" t="s">
        <v>102</v>
      </c>
      <c r="C5" s="54" t="s">
        <v>115</v>
      </c>
      <c r="D5" s="56" t="s">
        <v>40</v>
      </c>
      <c r="E5" s="56" t="s">
        <v>41</v>
      </c>
      <c r="F5" s="57" t="s">
        <v>41</v>
      </c>
      <c r="G5" s="57" t="s">
        <v>41</v>
      </c>
      <c r="H5" s="57"/>
      <c r="I5" s="57" t="s">
        <v>41</v>
      </c>
      <c r="J5" s="58">
        <v>1</v>
      </c>
      <c r="K5" s="58">
        <v>2</v>
      </c>
      <c r="L5" s="58">
        <v>3</v>
      </c>
      <c r="M5" s="58">
        <v>4</v>
      </c>
      <c r="N5" s="58">
        <v>5</v>
      </c>
      <c r="O5" s="58">
        <v>6</v>
      </c>
      <c r="P5" s="58">
        <v>7</v>
      </c>
      <c r="Q5" s="58">
        <v>8</v>
      </c>
      <c r="R5" s="58">
        <v>9</v>
      </c>
      <c r="S5" s="58">
        <v>10</v>
      </c>
      <c r="T5" s="58">
        <v>11</v>
      </c>
      <c r="U5" s="58">
        <v>12</v>
      </c>
      <c r="V5" s="58">
        <v>13</v>
      </c>
      <c r="W5" s="58">
        <v>14</v>
      </c>
      <c r="X5" s="58">
        <v>15</v>
      </c>
      <c r="Y5" s="58">
        <v>16</v>
      </c>
      <c r="Z5" s="58">
        <v>17</v>
      </c>
      <c r="AA5" s="58">
        <v>18</v>
      </c>
      <c r="AB5" s="58">
        <v>19</v>
      </c>
      <c r="AC5" s="58">
        <v>20</v>
      </c>
      <c r="AD5" s="58">
        <v>21</v>
      </c>
      <c r="AE5" s="58">
        <v>22</v>
      </c>
      <c r="AF5" s="58">
        <v>23</v>
      </c>
      <c r="AG5" s="58">
        <v>24</v>
      </c>
      <c r="AH5" s="58">
        <v>25</v>
      </c>
      <c r="AI5" s="58">
        <v>26</v>
      </c>
      <c r="AJ5" s="58">
        <v>27</v>
      </c>
      <c r="AK5" s="58">
        <v>28</v>
      </c>
      <c r="AL5" s="58">
        <v>29</v>
      </c>
      <c r="AM5" s="58">
        <v>30</v>
      </c>
      <c r="AN5" s="58">
        <v>31</v>
      </c>
      <c r="AO5" s="58">
        <v>32</v>
      </c>
      <c r="AP5" s="58">
        <v>33</v>
      </c>
      <c r="AQ5" s="58">
        <v>34</v>
      </c>
      <c r="AR5" s="58">
        <v>35</v>
      </c>
      <c r="AS5" s="58">
        <v>36</v>
      </c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0">
        <f t="shared" ref="BF5:BI5" si="0">SUMIFS($J5:$BE5,$J$1:$BE$1,BF$3,$J$3:$BE$3,1)</f>
        <v>55</v>
      </c>
      <c r="BG5" s="60">
        <f t="shared" si="0"/>
        <v>175</v>
      </c>
      <c r="BH5" s="60">
        <f t="shared" si="0"/>
        <v>295</v>
      </c>
      <c r="BI5" s="60">
        <f t="shared" si="0"/>
        <v>0</v>
      </c>
      <c r="BJ5" s="60">
        <f t="shared" ref="BJ5:BL5" si="1">SUMIFS($J5:$BE5,$J$1:$BE$1,BF$3,$J$2:$BE$2,$B$1)</f>
        <v>10</v>
      </c>
      <c r="BK5" s="28">
        <f t="shared" si="1"/>
        <v>22</v>
      </c>
      <c r="BL5" s="28">
        <f t="shared" si="1"/>
        <v>34</v>
      </c>
      <c r="BM5" s="28">
        <f t="shared" ref="BM5" si="2">SUMIFS($J5:$BE5,$J$1:$BE$1,BI$3,$J$2:$BE$2,$B$1)</f>
        <v>0</v>
      </c>
      <c r="BN5" s="60"/>
      <c r="BP5" s="61" t="str">
        <f t="shared" ref="BP5" si="3">IF(TRIM(RIGHT(B5,3))="NCK","061",IF(TRIM(LEFT(B5,3))="061","061","-"))</f>
        <v>-</v>
      </c>
      <c r="BQ5" s="61" t="str">
        <f t="shared" ref="BQ5" si="4">IF(TRIM(RIGHT(B5,3))="CCH","021",IF(TRIM(LEFT(B5,3))="021","021","-"))</f>
        <v>-</v>
      </c>
      <c r="BR5" s="62" t="str">
        <f t="shared" ref="BR5" si="5">IF(TRIM(RIGHT(B5,3))="HTD","041",IF(TRIM(LEFT(B5,3))="041","041","-"))</f>
        <v>-</v>
      </c>
      <c r="BS5" s="63" t="str">
        <f t="shared" ref="BS5" si="6">IF(TRIM(RIGHT(B5,3))="BRC","016",IF(TRIM(LEFT(B5,3))="016","016","-"))</f>
        <v>-</v>
      </c>
      <c r="BT5" s="61" t="str">
        <f t="shared" ref="BT5" si="7">IF(TRIM(RIGHT(B5,3))="EGP","075",IF(TRIM(LEFT(B5,3))="075","075","-"))</f>
        <v>-</v>
      </c>
      <c r="BU5" s="62" t="str">
        <f t="shared" ref="BU5" si="8">IF(TRIM(RIGHT(B5,3))="CCL","022",IF(TRIM(LEFT(B5,3))="022","022","-"))</f>
        <v>-</v>
      </c>
      <c r="BV5" s="63" t="str">
        <f t="shared" ref="BV5" si="9">IF(TRIM(RIGHT(B5,3))="VGR","090",IF(TRIM(LEFT(B5,3))="090","090","-"))</f>
        <v>-</v>
      </c>
      <c r="BW5" s="64" t="str">
        <f t="shared" ref="BW5" si="10">IF($BY5="BISITE",$CA5,IF(BQ5&lt;&gt;"-",BQ5,IF(BR5&lt;&gt;"-",BR5,IF(BS5&lt;&gt;"-",BS5,IF(BT5&lt;&gt;"-",BT5,IF(BU5&lt;&gt;"-",BU5,IF(BV5&lt;&gt;"-",BV5,IF(BP5&lt;&gt;"-",BP5,"-"))))))))</f>
        <v>-</v>
      </c>
      <c r="BX5" s="29" t="str">
        <f t="shared" ref="BX5" si="11">A5</f>
        <v>SERVICE</v>
      </c>
      <c r="BY5" s="65" t="str">
        <f t="shared" ref="BY5" si="12">IF(BX5="SERVICE",IF(LEN(B5)&gt;=15,"TRISITE",IF(LEN(B5)&gt;=11,"BISITE","MONOSITE")),"-")</f>
        <v>MONOSITE</v>
      </c>
      <c r="BZ5" s="66" t="str">
        <f t="shared" ref="BZ5" si="13">IF($BY5="BISITE",MID($B5,5,3),"-")</f>
        <v>-</v>
      </c>
      <c r="CA5" s="67" t="str">
        <f t="shared" ref="CA5" si="14">IF($BZ5="BRC","016",IF($BZ5="CCH","021",IF($BZ5="HTD","041",IF($BZ5="NCK","061",IF($BZ5="CCL","022",IF($BZ5="EGP","075",IF($BZ5="VGR","090","-")))))))</f>
        <v>-</v>
      </c>
      <c r="CB5" s="68">
        <f t="shared" ref="CB5" si="15">BL5-BJ5</f>
        <v>24</v>
      </c>
      <c r="CC5" s="59">
        <f t="shared" ref="CC5" si="16">BH5-BF5</f>
        <v>240</v>
      </c>
      <c r="CH5" s="72" t="s">
        <v>107</v>
      </c>
      <c r="CI5" s="27">
        <v>5</v>
      </c>
    </row>
    <row r="6" spans="1:87" x14ac:dyDescent="0.25">
      <c r="A6" s="54" t="s">
        <v>43</v>
      </c>
      <c r="B6" s="55" t="s">
        <v>102</v>
      </c>
      <c r="C6" s="54" t="s">
        <v>115</v>
      </c>
      <c r="D6" s="56" t="s">
        <v>42</v>
      </c>
      <c r="E6" s="56" t="s">
        <v>41</v>
      </c>
      <c r="F6" s="57" t="s">
        <v>41</v>
      </c>
      <c r="G6" s="57" t="s">
        <v>41</v>
      </c>
      <c r="H6" s="57"/>
      <c r="I6" s="57" t="s">
        <v>41</v>
      </c>
      <c r="J6" s="58">
        <v>10</v>
      </c>
      <c r="K6" s="58">
        <v>20</v>
      </c>
      <c r="L6" s="58">
        <v>30</v>
      </c>
      <c r="M6" s="58">
        <v>40</v>
      </c>
      <c r="N6" s="58">
        <v>50</v>
      </c>
      <c r="O6" s="58">
        <v>60</v>
      </c>
      <c r="P6" s="58">
        <v>70</v>
      </c>
      <c r="Q6" s="58">
        <v>80</v>
      </c>
      <c r="R6" s="58">
        <v>90</v>
      </c>
      <c r="S6" s="58">
        <v>100</v>
      </c>
      <c r="T6" s="58">
        <v>110</v>
      </c>
      <c r="U6" s="58">
        <v>120</v>
      </c>
      <c r="V6" s="58">
        <v>130</v>
      </c>
      <c r="W6" s="58">
        <v>140</v>
      </c>
      <c r="X6" s="58">
        <v>150</v>
      </c>
      <c r="Y6" s="58">
        <v>160</v>
      </c>
      <c r="Z6" s="58">
        <v>170</v>
      </c>
      <c r="AA6" s="58">
        <v>180</v>
      </c>
      <c r="AB6" s="58">
        <v>190</v>
      </c>
      <c r="AC6" s="58">
        <v>200</v>
      </c>
      <c r="AD6" s="58">
        <v>210</v>
      </c>
      <c r="AE6" s="58">
        <v>220</v>
      </c>
      <c r="AF6" s="58">
        <v>230</v>
      </c>
      <c r="AG6" s="58">
        <v>240</v>
      </c>
      <c r="AH6" s="58">
        <v>250</v>
      </c>
      <c r="AI6" s="58">
        <v>260</v>
      </c>
      <c r="AJ6" s="58">
        <v>270</v>
      </c>
      <c r="AK6" s="58">
        <v>280</v>
      </c>
      <c r="AL6" s="58">
        <v>290</v>
      </c>
      <c r="AM6" s="58">
        <v>300</v>
      </c>
      <c r="AN6" s="58">
        <v>310</v>
      </c>
      <c r="AO6" s="58">
        <v>320</v>
      </c>
      <c r="AP6" s="58">
        <v>330</v>
      </c>
      <c r="AQ6" s="58">
        <v>340</v>
      </c>
      <c r="AR6" s="58">
        <v>350</v>
      </c>
      <c r="AS6" s="58">
        <v>360</v>
      </c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0">
        <f t="shared" ref="BF6:BI6" si="17">SUMIFS($J6:$BE6,$J$1:$BE$1,BF$3,$J$3:$BE$3,1)</f>
        <v>550</v>
      </c>
      <c r="BG6" s="60">
        <f t="shared" si="17"/>
        <v>1750</v>
      </c>
      <c r="BH6" s="60">
        <f t="shared" si="17"/>
        <v>2950</v>
      </c>
      <c r="BI6" s="60">
        <f t="shared" si="17"/>
        <v>0</v>
      </c>
      <c r="BJ6" s="60">
        <f t="shared" ref="BJ6:BL6" si="18">SUMIFS($J6:$BE6,$J$1:$BE$1,BF$3,$J$2:$BE$2,$B$1)</f>
        <v>100</v>
      </c>
      <c r="BK6" s="28">
        <f t="shared" si="18"/>
        <v>220</v>
      </c>
      <c r="BL6" s="28">
        <f t="shared" si="18"/>
        <v>340</v>
      </c>
      <c r="BM6" s="28">
        <f t="shared" ref="BM6" si="19">SUMIFS($J6:$BE6,$J$1:$BE$1,BI$3,$J$2:$BE$2,$B$1)</f>
        <v>0</v>
      </c>
      <c r="BN6" s="60"/>
      <c r="BP6" s="61" t="str">
        <f t="shared" ref="BP6" si="20">IF(TRIM(RIGHT(B6,3))="NCK","061",IF(TRIM(LEFT(B6,3))="061","061","-"))</f>
        <v>-</v>
      </c>
      <c r="BQ6" s="61" t="str">
        <f t="shared" ref="BQ6" si="21">IF(TRIM(RIGHT(B6,3))="CCH","021",IF(TRIM(LEFT(B6,3))="021","021","-"))</f>
        <v>-</v>
      </c>
      <c r="BR6" s="62" t="str">
        <f t="shared" ref="BR6" si="22">IF(TRIM(RIGHT(B6,3))="HTD","041",IF(TRIM(LEFT(B6,3))="041","041","-"))</f>
        <v>-</v>
      </c>
      <c r="BS6" s="63" t="str">
        <f t="shared" ref="BS6" si="23">IF(TRIM(RIGHT(B6,3))="BRC","016",IF(TRIM(LEFT(B6,3))="016","016","-"))</f>
        <v>-</v>
      </c>
      <c r="BT6" s="61" t="str">
        <f t="shared" ref="BT6" si="24">IF(TRIM(RIGHT(B6,3))="EGP","075",IF(TRIM(LEFT(B6,3))="075","075","-"))</f>
        <v>-</v>
      </c>
      <c r="BU6" s="62" t="str">
        <f t="shared" ref="BU6" si="25">IF(TRIM(RIGHT(B6,3))="CCL","022",IF(TRIM(LEFT(B6,3))="022","022","-"))</f>
        <v>-</v>
      </c>
      <c r="BV6" s="63" t="str">
        <f t="shared" ref="BV6" si="26">IF(TRIM(RIGHT(B6,3))="VGR","090",IF(TRIM(LEFT(B6,3))="090","090","-"))</f>
        <v>-</v>
      </c>
      <c r="BW6" s="64" t="str">
        <f t="shared" ref="BW6" si="27">IF($BY6="BISITE",$CA6,IF(BQ6&lt;&gt;"-",BQ6,IF(BR6&lt;&gt;"-",BR6,IF(BS6&lt;&gt;"-",BS6,IF(BT6&lt;&gt;"-",BT6,IF(BU6&lt;&gt;"-",BU6,IF(BV6&lt;&gt;"-",BV6,IF(BP6&lt;&gt;"-",BP6,"-"))))))))</f>
        <v>-</v>
      </c>
      <c r="BX6" s="29" t="str">
        <f t="shared" ref="BX6" si="28">A6</f>
        <v>SERVICE</v>
      </c>
      <c r="BY6" s="65" t="str">
        <f t="shared" ref="BY6" si="29">IF(BX6="SERVICE",IF(LEN(B6)&gt;=15,"TRISITE",IF(LEN(B6)&gt;=11,"BISITE","MONOSITE")),"-")</f>
        <v>MONOSITE</v>
      </c>
      <c r="BZ6" s="66" t="str">
        <f t="shared" ref="BZ6" si="30">IF($BY6="BISITE",MID($B6,5,3),"-")</f>
        <v>-</v>
      </c>
      <c r="CA6" s="67" t="str">
        <f t="shared" ref="CA6" si="31">IF($BZ6="BRC","016",IF($BZ6="CCH","021",IF($BZ6="HTD","041",IF($BZ6="NCK","061",IF($BZ6="CCL","022",IF($BZ6="EGP","075",IF($BZ6="VGR","090","-")))))))</f>
        <v>-</v>
      </c>
      <c r="CB6" s="68">
        <f t="shared" ref="CB6" si="32">BL6-BJ6</f>
        <v>240</v>
      </c>
      <c r="CC6" s="59">
        <f t="shared" ref="CC6" si="33">BH6-BF6</f>
        <v>2400</v>
      </c>
      <c r="CH6" s="72" t="s">
        <v>108</v>
      </c>
      <c r="CI6" s="27">
        <v>6</v>
      </c>
    </row>
    <row r="7" spans="1:87" s="70" customFormat="1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H7" s="72" t="s">
        <v>109</v>
      </c>
      <c r="CI7" s="27">
        <v>7</v>
      </c>
    </row>
    <row r="8" spans="1:87" s="70" customFormat="1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H8" s="72" t="s">
        <v>110</v>
      </c>
      <c r="CI8" s="27">
        <v>8</v>
      </c>
    </row>
    <row r="9" spans="1:87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H9" s="72" t="s">
        <v>111</v>
      </c>
      <c r="CI9" s="27">
        <v>9</v>
      </c>
    </row>
    <row r="10" spans="1:87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H10" s="72" t="s">
        <v>112</v>
      </c>
      <c r="CI10" s="27">
        <v>10</v>
      </c>
    </row>
    <row r="11" spans="1:87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H11" s="72" t="s">
        <v>113</v>
      </c>
      <c r="CI11" s="27">
        <v>11</v>
      </c>
    </row>
    <row r="12" spans="1:87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H12" s="72" t="s">
        <v>114</v>
      </c>
      <c r="CI12" s="27">
        <v>12</v>
      </c>
    </row>
    <row r="13" spans="1:87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</row>
  </sheetData>
  <autoFilter ref="A4:CB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S10"/>
  <sheetViews>
    <sheetView topLeftCell="A2" workbookViewId="0">
      <selection activeCell="D9" sqref="D9"/>
    </sheetView>
  </sheetViews>
  <sheetFormatPr baseColWidth="10" defaultRowHeight="14.5" outlineLevelCol="1" x14ac:dyDescent="0.35"/>
  <cols>
    <col min="1" max="6" width="10.90625" style="1" customWidth="1" outlineLevel="1"/>
    <col min="7" max="7" width="34" style="1" bestFit="1" customWidth="1"/>
    <col min="8" max="31" width="10.90625" style="1"/>
    <col min="32" max="32" width="27.90625" style="1" customWidth="1"/>
    <col min="33" max="44" width="10.90625" style="1"/>
    <col min="45" max="45" width="27.08984375" style="1" customWidth="1"/>
    <col min="46" max="16384" width="10.90625" style="1"/>
  </cols>
  <sheetData>
    <row r="2" spans="1:45" ht="15" thickBot="1" x14ac:dyDescent="0.4"/>
    <row r="3" spans="1:45" x14ac:dyDescent="0.35">
      <c r="G3" s="12" t="s">
        <v>68</v>
      </c>
      <c r="H3" s="13"/>
      <c r="I3" s="14"/>
    </row>
    <row r="4" spans="1:45" x14ac:dyDescent="0.35">
      <c r="G4" s="15" t="s">
        <v>51</v>
      </c>
      <c r="H4" s="16" t="s">
        <v>64</v>
      </c>
      <c r="I4" s="17"/>
    </row>
    <row r="5" spans="1:45" ht="15" thickBot="1" x14ac:dyDescent="0.4">
      <c r="G5" s="73">
        <v>2019</v>
      </c>
      <c r="H5" s="74" t="s">
        <v>101</v>
      </c>
      <c r="I5" s="18"/>
    </row>
    <row r="6" spans="1:45" x14ac:dyDescent="0.35">
      <c r="G6" s="19"/>
      <c r="H6" s="16"/>
      <c r="I6" s="16"/>
    </row>
    <row r="7" spans="1:45" ht="15" thickBot="1" x14ac:dyDescent="0.4">
      <c r="H7" s="71" t="str">
        <f>"Historique : "&amp;"année "&amp;$G$5&amp;" "&amp;$H$5</f>
        <v xml:space="preserve">Historique : année 2019 hc </v>
      </c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 t="s">
        <v>65</v>
      </c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G7" s="71" t="s">
        <v>67</v>
      </c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</row>
    <row r="8" spans="1:45" ht="15" thickBot="1" x14ac:dyDescent="0.4">
      <c r="A8" s="2" t="s">
        <v>44</v>
      </c>
      <c r="B8" s="3" t="s">
        <v>45</v>
      </c>
      <c r="C8" s="3" t="s">
        <v>46</v>
      </c>
      <c r="D8" s="3" t="s">
        <v>47</v>
      </c>
      <c r="E8" s="3" t="s">
        <v>0</v>
      </c>
      <c r="F8" s="3" t="s">
        <v>48</v>
      </c>
      <c r="G8" s="23" t="s">
        <v>49</v>
      </c>
      <c r="H8" s="9" t="s">
        <v>52</v>
      </c>
      <c r="I8" s="9" t="s">
        <v>53</v>
      </c>
      <c r="J8" s="9" t="s">
        <v>54</v>
      </c>
      <c r="K8" s="9" t="s">
        <v>55</v>
      </c>
      <c r="L8" s="9" t="s">
        <v>56</v>
      </c>
      <c r="M8" s="9" t="s">
        <v>57</v>
      </c>
      <c r="N8" s="9" t="s">
        <v>58</v>
      </c>
      <c r="O8" s="9" t="s">
        <v>59</v>
      </c>
      <c r="P8" s="9" t="s">
        <v>60</v>
      </c>
      <c r="Q8" s="9" t="s">
        <v>61</v>
      </c>
      <c r="R8" s="9" t="s">
        <v>62</v>
      </c>
      <c r="S8" s="10" t="s">
        <v>63</v>
      </c>
      <c r="T8" s="9" t="s">
        <v>52</v>
      </c>
      <c r="U8" s="9" t="s">
        <v>53</v>
      </c>
      <c r="V8" s="9" t="s">
        <v>54</v>
      </c>
      <c r="W8" s="9" t="s">
        <v>55</v>
      </c>
      <c r="X8" s="9" t="s">
        <v>56</v>
      </c>
      <c r="Y8" s="9" t="s">
        <v>57</v>
      </c>
      <c r="Z8" s="9" t="s">
        <v>58</v>
      </c>
      <c r="AA8" s="9" t="s">
        <v>59</v>
      </c>
      <c r="AB8" s="9" t="s">
        <v>60</v>
      </c>
      <c r="AC8" s="9" t="s">
        <v>61</v>
      </c>
      <c r="AD8" s="9" t="s">
        <v>62</v>
      </c>
      <c r="AE8" s="10" t="s">
        <v>63</v>
      </c>
      <c r="AF8" s="11" t="s">
        <v>66</v>
      </c>
      <c r="AG8" s="9" t="s">
        <v>52</v>
      </c>
      <c r="AH8" s="9" t="s">
        <v>53</v>
      </c>
      <c r="AI8" s="9" t="s">
        <v>54</v>
      </c>
      <c r="AJ8" s="9" t="s">
        <v>55</v>
      </c>
      <c r="AK8" s="9" t="s">
        <v>56</v>
      </c>
      <c r="AL8" s="9" t="s">
        <v>57</v>
      </c>
      <c r="AM8" s="9" t="s">
        <v>58</v>
      </c>
      <c r="AN8" s="9" t="s">
        <v>59</v>
      </c>
      <c r="AO8" s="9" t="s">
        <v>60</v>
      </c>
      <c r="AP8" s="9" t="s">
        <v>61</v>
      </c>
      <c r="AQ8" s="9" t="s">
        <v>62</v>
      </c>
      <c r="AR8" s="9" t="s">
        <v>63</v>
      </c>
      <c r="AS8" s="21" t="s">
        <v>66</v>
      </c>
    </row>
    <row r="9" spans="1:45" x14ac:dyDescent="0.35">
      <c r="A9" s="4" t="s">
        <v>102</v>
      </c>
      <c r="B9" s="75" t="s">
        <v>102</v>
      </c>
      <c r="C9" s="75" t="s">
        <v>102</v>
      </c>
      <c r="D9" s="76" t="s">
        <v>102</v>
      </c>
      <c r="E9" s="5" t="s">
        <v>50</v>
      </c>
      <c r="F9" s="5" t="s">
        <v>41</v>
      </c>
      <c r="G9" s="24" t="s">
        <v>121</v>
      </c>
      <c r="H9" s="1">
        <f>SUMPRODUCT((SEJOURS!$B$5:$B$6='Suivi site'!$D9)*(SEJOURS!$J$1:$BE$1='Suivi site'!$G$5)*(SEJOURS!$D$5:$D$6='Suivi site'!$H$5)*(SEJOURS!$J$2:$BE$2=VLOOKUP(H8,SEJOURS!$CH$1:$CI$12,2,FALSE))*(SEJOURS!$J$5:$BE$6))</f>
        <v>0</v>
      </c>
      <c r="I9" s="1">
        <f>SUMPRODUCT((SEJOURS!$B$5:$B$6='Suivi site'!$D9)*(SEJOURS!$J$1:$BE$1='Suivi site'!$G$5)*(SEJOURS!$D$5:$D$6='Suivi site'!$H$5)*(SEJOURS!$J$2:$BE$2=VLOOKUP(I8,SEJOURS!$CH$1:$CI$12,2,FALSE))*(SEJOURS!$J$5:$BE$6))</f>
        <v>0</v>
      </c>
      <c r="J9" s="1">
        <f>SUMPRODUCT((SEJOURS!$B$5:$B$6='Suivi site'!$D9)*(SEJOURS!$J$1:$BE$1='Suivi site'!$G$5)*(SEJOURS!$D$5:$D$6='Suivi site'!$H$5)*(SEJOURS!$J$2:$BE$2=VLOOKUP(J8,SEJOURS!$CH$1:$CI$12,2,FALSE))*(SEJOURS!$J$5:$BE$6))</f>
        <v>0</v>
      </c>
      <c r="K9" s="1">
        <f>SUMPRODUCT((SEJOURS!$B$5:$B$6='Suivi site'!$D9)*(SEJOURS!$J$1:$BE$1='Suivi site'!$G$5)*(SEJOURS!$D$5:$D$6='Suivi site'!$H$5)*(SEJOURS!$J$2:$BE$2=VLOOKUP(K8,SEJOURS!$CH$1:$CI$12,2,FALSE))*(SEJOURS!$J$5:$BE$6))</f>
        <v>0</v>
      </c>
      <c r="L9" s="1">
        <f>SUMPRODUCT((SEJOURS!$B$5:$B$6='Suivi site'!$D9)*(SEJOURS!$J$1:$BE$1='Suivi site'!$G$5)*(SEJOURS!$D$5:$D$6='Suivi site'!$H$5)*(SEJOURS!$J$2:$BE$2=VLOOKUP(L8,SEJOURS!$CH$1:$CI$12,2,FALSE))*(SEJOURS!$J$5:$BE$6))</f>
        <v>0</v>
      </c>
      <c r="M9" s="1">
        <f>SUMPRODUCT((SEJOURS!$B$5:$B$6='Suivi site'!$D9)*(SEJOURS!$J$1:$BE$1='Suivi site'!$G$5)*(SEJOURS!$D$5:$D$6='Suivi site'!$H$5)*(SEJOURS!$J$2:$BE$2=VLOOKUP(M8,SEJOURS!$CH$1:$CI$12,2,FALSE))*(SEJOURS!$J$5:$BE$6))</f>
        <v>0</v>
      </c>
      <c r="N9" s="1">
        <f>SUMPRODUCT((SEJOURS!$B$5:$B$6='Suivi site'!$D9)*(SEJOURS!$J$1:$BE$1='Suivi site'!$G$5)*(SEJOURS!$D$5:$D$6='Suivi site'!$H$5)*(SEJOURS!$J$2:$BE$2=VLOOKUP(N8,SEJOURS!$CH$1:$CI$12,2,FALSE))*(SEJOURS!$J$5:$BE$6))</f>
        <v>0</v>
      </c>
      <c r="O9" s="1">
        <f>SUMPRODUCT((SEJOURS!$B$5:$B$6='Suivi site'!$D9)*(SEJOURS!$J$1:$BE$1='Suivi site'!$G$5)*(SEJOURS!$D$5:$D$6='Suivi site'!$H$5)*(SEJOURS!$J$2:$BE$2=VLOOKUP(O8,SEJOURS!$CH$1:$CI$12,2,FALSE))*(SEJOURS!$J$5:$BE$6))</f>
        <v>0</v>
      </c>
      <c r="P9" s="1">
        <f>SUMPRODUCT((SEJOURS!$B$5:$B$6='Suivi site'!$D9)*(SEJOURS!$J$1:$BE$1='Suivi site'!$G$5)*(SEJOURS!$D$5:$D$6='Suivi site'!$H$5)*(SEJOURS!$J$2:$BE$2=VLOOKUP(P8,SEJOURS!$CH$1:$CI$12,2,FALSE))*(SEJOURS!$J$5:$BE$6))</f>
        <v>0</v>
      </c>
      <c r="Q9" s="1">
        <f>SUMPRODUCT((SEJOURS!$B$5:$B$6='Suivi site'!$D9)*(SEJOURS!$J$1:$BE$1='Suivi site'!$G$5)*(SEJOURS!$D$5:$D$6='Suivi site'!$H$5)*(SEJOURS!$J$2:$BE$2=VLOOKUP(Q8,SEJOURS!$CH$1:$CI$12,2,FALSE))*(SEJOURS!$J$5:$BE$6))</f>
        <v>0</v>
      </c>
      <c r="R9" s="1">
        <f>SUMPRODUCT((SEJOURS!$B$5:$B$6='Suivi site'!$D9)*(SEJOURS!$J$1:$BE$1='Suivi site'!$G$5)*(SEJOURS!$D$5:$D$6='Suivi site'!$H$5)*(SEJOURS!$J$2:$BE$2=VLOOKUP(R8,SEJOURS!$CH$1:$CI$12,2,FALSE))*(SEJOURS!$J$5:$BE$6))</f>
        <v>0</v>
      </c>
      <c r="S9" s="6">
        <f>SUMPRODUCT((SEJOURS!$B$5:$B$6='Suivi site'!$D9)*(SEJOURS!$J$1:$BE$1='Suivi site'!$G$5)*(SEJOURS!$D$5:$D$6='Suivi site'!$H$5)*(SEJOURS!$J$2:$BE$2=VLOOKUP(S8,SEJOURS!$CH$1:$CI$12,2,FALSE))*(SEJOURS!$J$5:$BE$6))</f>
        <v>0</v>
      </c>
      <c r="AE9" s="6"/>
      <c r="AF9" s="6"/>
      <c r="AS9" s="22"/>
    </row>
    <row r="10" spans="1:45" x14ac:dyDescent="0.35">
      <c r="A10" s="4"/>
      <c r="B10" s="75"/>
      <c r="C10" s="75"/>
      <c r="D10" s="75"/>
      <c r="E10" s="5"/>
      <c r="F10" s="5"/>
      <c r="G10" s="25" t="str">
        <f>"cible "&amp;G9</f>
        <v>cible 08 - poire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  <c r="AF10" s="20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20"/>
    </row>
  </sheetData>
  <mergeCells count="3">
    <mergeCell ref="H7:S7"/>
    <mergeCell ref="T7:AE7"/>
    <mergeCell ref="AG7:AR7"/>
  </mergeCells>
  <dataValidations count="3">
    <dataValidation type="list" allowBlank="1" showInputMessage="1" showErrorMessage="1" sqref="G5:G6">
      <formula1>"2019,2020,2021,2022"</formula1>
    </dataValidation>
    <dataValidation type="list" allowBlank="1" showInputMessage="1" showErrorMessage="1" sqref="H6">
      <formula1>"HC,HJ,Total"</formula1>
    </dataValidation>
    <dataValidation type="list" allowBlank="1" showInputMessage="1" showErrorMessage="1" sqref="H5">
      <formula1>"hc , hj , total"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SEJOURS</vt:lpstr>
      <vt:lpstr>Suivi site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</dc:creator>
  <cp:lastModifiedBy>RANCE Nathalie</cp:lastModifiedBy>
  <dcterms:created xsi:type="dcterms:W3CDTF">2021-11-06T14:49:15Z</dcterms:created>
  <dcterms:modified xsi:type="dcterms:W3CDTF">2021-11-08T17:58:45Z</dcterms:modified>
</cp:coreProperties>
</file>