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95"/>
  </bookViews>
  <sheets>
    <sheet name="ENGLISH" sheetId="1" r:id="rId1"/>
    <sheet name="RANGS" sheetId="7" r:id="rId2"/>
    <sheet name="PARTIES" sheetId="4" r:id="rId3"/>
  </sheets>
  <calcPr calcId="125725" calcMode="manual" iterate="1" iterateCount="1"/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"/>
  <c r="B4" i="4"/>
  <c r="B5"/>
  <c r="B6"/>
  <c r="B3"/>
  <c r="I3" i="7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C4"/>
  <c r="D4"/>
  <c r="E4"/>
  <c r="F4"/>
  <c r="G4"/>
  <c r="H4"/>
  <c r="J4"/>
  <c r="C5"/>
  <c r="D5"/>
  <c r="E5"/>
  <c r="F5"/>
  <c r="G5"/>
  <c r="H5"/>
  <c r="J5"/>
  <c r="C6"/>
  <c r="D6"/>
  <c r="E6"/>
  <c r="F6"/>
  <c r="G6"/>
  <c r="H6"/>
  <c r="J6"/>
  <c r="C7"/>
  <c r="D7"/>
  <c r="E7"/>
  <c r="F7"/>
  <c r="G7"/>
  <c r="H7"/>
  <c r="J7"/>
  <c r="C8"/>
  <c r="D8"/>
  <c r="E8"/>
  <c r="F8"/>
  <c r="G8"/>
  <c r="H8"/>
  <c r="J8"/>
  <c r="C9"/>
  <c r="D9"/>
  <c r="E9"/>
  <c r="F9"/>
  <c r="G9"/>
  <c r="H9"/>
  <c r="J9"/>
  <c r="C10"/>
  <c r="D10"/>
  <c r="E10"/>
  <c r="F10"/>
  <c r="G10"/>
  <c r="H10"/>
  <c r="J10"/>
  <c r="C11"/>
  <c r="D11"/>
  <c r="E11"/>
  <c r="F11"/>
  <c r="G11"/>
  <c r="H11"/>
  <c r="J11"/>
  <c r="C12"/>
  <c r="D12"/>
  <c r="E12"/>
  <c r="F12"/>
  <c r="G12"/>
  <c r="H12"/>
  <c r="J12"/>
  <c r="C13"/>
  <c r="D13"/>
  <c r="E13"/>
  <c r="F13"/>
  <c r="G13"/>
  <c r="H13"/>
  <c r="J13"/>
  <c r="C14"/>
  <c r="D14"/>
  <c r="E14"/>
  <c r="F14"/>
  <c r="G14"/>
  <c r="H14"/>
  <c r="J14"/>
  <c r="C15"/>
  <c r="D15"/>
  <c r="E15"/>
  <c r="F15"/>
  <c r="G15"/>
  <c r="H15"/>
  <c r="J15"/>
  <c r="C16"/>
  <c r="D16"/>
  <c r="E16"/>
  <c r="F16"/>
  <c r="G16"/>
  <c r="H16"/>
  <c r="J16"/>
  <c r="C17"/>
  <c r="D17"/>
  <c r="E17"/>
  <c r="F17"/>
  <c r="G17"/>
  <c r="H17"/>
  <c r="J17"/>
  <c r="C18"/>
  <c r="D18"/>
  <c r="E18"/>
  <c r="F18"/>
  <c r="G18"/>
  <c r="H18"/>
  <c r="J18"/>
  <c r="C19"/>
  <c r="D19"/>
  <c r="E19"/>
  <c r="F19"/>
  <c r="G19"/>
  <c r="H19"/>
  <c r="J19"/>
  <c r="C20"/>
  <c r="D20"/>
  <c r="E20"/>
  <c r="F20"/>
  <c r="G20"/>
  <c r="H20"/>
  <c r="J20"/>
  <c r="C21"/>
  <c r="D21"/>
  <c r="E21"/>
  <c r="F21"/>
  <c r="G21"/>
  <c r="H21"/>
  <c r="J21"/>
  <c r="C22"/>
  <c r="D22"/>
  <c r="E22"/>
  <c r="F22"/>
  <c r="G22"/>
  <c r="H22"/>
  <c r="J22"/>
  <c r="C23"/>
  <c r="D23"/>
  <c r="E23"/>
  <c r="F23"/>
  <c r="G23"/>
  <c r="H23"/>
  <c r="J23"/>
  <c r="C24"/>
  <c r="D24"/>
  <c r="E24"/>
  <c r="F24"/>
  <c r="G24"/>
  <c r="H24"/>
  <c r="J24"/>
  <c r="C25"/>
  <c r="D25"/>
  <c r="E25"/>
  <c r="F25"/>
  <c r="G25"/>
  <c r="H25"/>
  <c r="J25"/>
  <c r="C26"/>
  <c r="D26"/>
  <c r="E26"/>
  <c r="F26"/>
  <c r="G26"/>
  <c r="H26"/>
  <c r="J26"/>
  <c r="C27"/>
  <c r="D27"/>
  <c r="E27"/>
  <c r="F27"/>
  <c r="G27"/>
  <c r="H27"/>
  <c r="J27"/>
  <c r="C28"/>
  <c r="D28"/>
  <c r="E28"/>
  <c r="F28"/>
  <c r="G28"/>
  <c r="H28"/>
  <c r="J28"/>
  <c r="C29"/>
  <c r="D29"/>
  <c r="E29"/>
  <c r="F29"/>
  <c r="G29"/>
  <c r="H29"/>
  <c r="J29"/>
  <c r="C30"/>
  <c r="D30"/>
  <c r="E30"/>
  <c r="F30"/>
  <c r="G30"/>
  <c r="H30"/>
  <c r="J30"/>
  <c r="C31"/>
  <c r="D31"/>
  <c r="E31"/>
  <c r="F31"/>
  <c r="G31"/>
  <c r="H31"/>
  <c r="J31"/>
  <c r="C32"/>
  <c r="D32"/>
  <c r="E32"/>
  <c r="F32"/>
  <c r="G32"/>
  <c r="H32"/>
  <c r="J32"/>
  <c r="D3"/>
  <c r="E3"/>
  <c r="F3"/>
  <c r="G3"/>
  <c r="H3"/>
  <c r="J3"/>
  <c r="C3"/>
  <c r="K8"/>
  <c r="G9" i="4"/>
  <c r="D6"/>
  <c r="E4"/>
  <c r="J11"/>
  <c r="H8"/>
  <c r="C5"/>
  <c r="D10"/>
  <c r="C11"/>
  <c r="F6"/>
  <c r="C8"/>
  <c r="I9"/>
  <c r="D9"/>
  <c r="J6"/>
  <c r="G5"/>
  <c r="G3"/>
  <c r="F8"/>
  <c r="D3"/>
  <c r="J5"/>
  <c r="H11"/>
  <c r="E3"/>
  <c r="F10"/>
  <c r="F4"/>
  <c r="G6"/>
  <c r="F5"/>
  <c r="E11"/>
  <c r="C4"/>
  <c r="J3"/>
  <c r="I10"/>
  <c r="H3"/>
  <c r="I3"/>
  <c r="J9"/>
  <c r="H9"/>
  <c r="G4"/>
  <c r="E9"/>
  <c r="H4"/>
  <c r="F9"/>
  <c r="H6"/>
  <c r="E10"/>
  <c r="G11"/>
  <c r="C9"/>
  <c r="C3"/>
  <c r="G10"/>
  <c r="I4"/>
  <c r="D11"/>
  <c r="H10"/>
  <c r="I5"/>
  <c r="I6"/>
  <c r="D4"/>
  <c r="E8"/>
  <c r="D5"/>
  <c r="J8"/>
  <c r="I8"/>
  <c r="I11"/>
  <c r="D8"/>
  <c r="J10"/>
  <c r="F11"/>
  <c r="G8"/>
  <c r="H5"/>
  <c r="C6"/>
  <c r="J4"/>
  <c r="E6"/>
  <c r="E5"/>
  <c r="C10"/>
  <c r="F3"/>
  <c r="K24" i="7" l="1"/>
  <c r="K16"/>
  <c r="K28"/>
  <c r="K20"/>
  <c r="K12"/>
  <c r="K4"/>
  <c r="K29"/>
  <c r="K27"/>
  <c r="K26"/>
  <c r="K25"/>
  <c r="K23"/>
  <c r="K22"/>
  <c r="K21"/>
  <c r="K19"/>
  <c r="K18"/>
  <c r="K17"/>
  <c r="K15"/>
  <c r="K14"/>
  <c r="K13"/>
  <c r="K11"/>
  <c r="K10"/>
  <c r="K9"/>
  <c r="K7"/>
  <c r="K6"/>
  <c r="K5"/>
  <c r="K9" i="4"/>
  <c r="K11"/>
  <c r="K10"/>
  <c r="C13"/>
  <c r="E13"/>
  <c r="I13"/>
  <c r="D13"/>
  <c r="H13"/>
  <c r="G13"/>
  <c r="K13"/>
  <c r="B13"/>
  <c r="F13"/>
  <c r="J13"/>
  <c r="A13"/>
  <c r="K8"/>
  <c r="C15" s="1"/>
  <c r="K31" i="7"/>
  <c r="K30"/>
  <c r="K32"/>
  <c r="K3"/>
  <c r="E18" i="4" l="1"/>
  <c r="G17"/>
  <c r="I16"/>
  <c r="J15"/>
  <c r="H18"/>
  <c r="H16"/>
  <c r="I15"/>
  <c r="G16"/>
  <c r="D15"/>
  <c r="J17"/>
  <c r="E16"/>
  <c r="D16"/>
  <c r="I17"/>
  <c r="F16"/>
  <c r="H17"/>
  <c r="H15"/>
  <c r="J16"/>
  <c r="F17"/>
  <c r="F18"/>
  <c r="J18"/>
  <c r="G15"/>
  <c r="I18"/>
  <c r="D17"/>
  <c r="E15"/>
  <c r="G18"/>
  <c r="F15"/>
  <c r="D18"/>
  <c r="E17"/>
  <c r="C16"/>
  <c r="C18"/>
  <c r="C17"/>
  <c r="L14" i="7"/>
  <c r="L8"/>
  <c r="L24"/>
  <c r="L11"/>
  <c r="L27"/>
  <c r="L13"/>
  <c r="L17"/>
  <c r="L18"/>
  <c r="L28"/>
  <c r="L21"/>
  <c r="L15"/>
  <c r="L25"/>
  <c r="L32"/>
  <c r="L3"/>
  <c r="L10"/>
  <c r="L12"/>
  <c r="L31"/>
  <c r="L22"/>
  <c r="L6"/>
  <c r="L16"/>
  <c r="L5"/>
  <c r="L19"/>
  <c r="L29"/>
  <c r="L26"/>
  <c r="L20"/>
  <c r="L4"/>
  <c r="L9"/>
  <c r="L23"/>
  <c r="L7"/>
  <c r="L30"/>
  <c r="K15" i="4"/>
  <c r="K16"/>
  <c r="K17"/>
  <c r="K18"/>
  <c r="K20"/>
</calcChain>
</file>

<file path=xl/sharedStrings.xml><?xml version="1.0" encoding="utf-8"?>
<sst xmlns="http://schemas.openxmlformats.org/spreadsheetml/2006/main" count="114" uniqueCount="56">
  <si>
    <t>PORSCHE 911 GT3</t>
  </si>
  <si>
    <t>VEHICULE</t>
  </si>
  <si>
    <t>Max Speed (mph)</t>
  </si>
  <si>
    <t>0-60 (seconds)</t>
  </si>
  <si>
    <t>Max Power (bhp)</t>
  </si>
  <si>
    <t>Miles per gallon (mpg)</t>
  </si>
  <si>
    <t>Engine capacity (cc)</t>
  </si>
  <si>
    <t>Cost when new</t>
  </si>
  <si>
    <t>Total produced</t>
  </si>
  <si>
    <t>Gumball Factor</t>
  </si>
  <si>
    <t>FERRARI 430</t>
  </si>
  <si>
    <t>NISSAN SKYLINE GTR V-Spec R33</t>
  </si>
  <si>
    <t>FARBOUD GT</t>
  </si>
  <si>
    <t>ASTON MARTIN DB9</t>
  </si>
  <si>
    <t>ASTON MARTIN DB4 Series 3</t>
  </si>
  <si>
    <t>NOBLE M400</t>
  </si>
  <si>
    <t>SPECTRE R42</t>
  </si>
  <si>
    <t>BENTLEY CONTINENTAL GT</t>
  </si>
  <si>
    <t>FORD GT</t>
  </si>
  <si>
    <t>FERRARI ENZO</t>
  </si>
  <si>
    <t>LAMBORGHINI GALLARDO</t>
  </si>
  <si>
    <t>KOENIGSEGG CCR</t>
  </si>
  <si>
    <t>MCLAREN MERCEDES SLR</t>
  </si>
  <si>
    <t>MB ROADCARS EOS</t>
  </si>
  <si>
    <t>LOLA 70 Mk3</t>
  </si>
  <si>
    <t>LOTUS ESPRIT S4</t>
  </si>
  <si>
    <t>LAMBORGHINI COUNTACH ANNIVERSARY</t>
  </si>
  <si>
    <t>LAMBORGHINI DIABLO</t>
  </si>
  <si>
    <t>FENOMENON STRATOS</t>
  </si>
  <si>
    <t>FERRARI 360 CHALLENGE STRADALE</t>
  </si>
  <si>
    <t>GUMPERT APOLLO</t>
  </si>
  <si>
    <t>FERRARI TESTAROSSA</t>
  </si>
  <si>
    <t>MERCEDES CLK DTM AMG</t>
  </si>
  <si>
    <t>FERRARI 288 GTO</t>
  </si>
  <si>
    <t>MORGAN AEROMAX</t>
  </si>
  <si>
    <t>PORSCHE CARRERA GT</t>
  </si>
  <si>
    <t>MCLAREN F1</t>
  </si>
  <si>
    <t>DODGE VIPER RT10</t>
  </si>
  <si>
    <t>PAGANI ZONDA F</t>
  </si>
  <si>
    <t>CLASSEMENT</t>
  </si>
  <si>
    <t>TRI</t>
  </si>
  <si>
    <t>TOTAL</t>
  </si>
  <si>
    <t>CRITERE</t>
  </si>
  <si>
    <t>N°</t>
  </si>
  <si>
    <t>JOUEUR 1</t>
  </si>
  <si>
    <t>JOUEUR 2</t>
  </si>
  <si>
    <t>JOUEUR 3</t>
  </si>
  <si>
    <t>JOUEUR 4</t>
  </si>
  <si>
    <t>VEHICULE N°</t>
  </si>
  <si>
    <t>CRITERES</t>
  </si>
  <si>
    <t>RANGS</t>
  </si>
  <si>
    <t>VICTOIRES</t>
  </si>
  <si>
    <t>NOMBRE DE PARTIES</t>
  </si>
  <si>
    <t>POUR DEMARRER UNE PARTIE, RENTRER "1" DANS LA CELLULE B23. APPUYER SUR ENTREE PUIS SUR F9.</t>
  </si>
  <si>
    <t>POUR UNE REMISE A ZERO DU NOMBRE DE PARTIES, Y ENTRER LA VALEUR "0". APPUYER ENSUITE SUR ENTREE PUIS SUR F9.</t>
  </si>
  <si>
    <t>MEILLEUR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</si>
</sst>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33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3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8" fontId="1" fillId="3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2" xfId="0" applyBorder="1"/>
    <xf numFmtId="0" fontId="1" fillId="3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FF33CC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2"/>
  <sheetViews>
    <sheetView tabSelected="1" zoomScale="80" zoomScaleNormal="80" workbookViewId="0">
      <selection activeCell="A8" sqref="A8"/>
    </sheetView>
  </sheetViews>
  <sheetFormatPr baseColWidth="10" defaultRowHeight="15"/>
  <cols>
    <col min="1" max="1" width="35.7109375" style="1" customWidth="1"/>
    <col min="2" max="2" width="5.7109375" style="1" customWidth="1"/>
    <col min="3" max="10" width="20.7109375" style="1" customWidth="1"/>
    <col min="11" max="11" width="15.7109375" style="1" customWidth="1"/>
    <col min="12" max="19" width="20.7109375" style="1" customWidth="1"/>
    <col min="20" max="16384" width="11.42578125" style="1"/>
  </cols>
  <sheetData>
    <row r="1" spans="1:11">
      <c r="A1" s="16" t="s">
        <v>42</v>
      </c>
      <c r="B1" s="17"/>
      <c r="C1" s="5">
        <v>1</v>
      </c>
      <c r="D1" s="5">
        <v>2</v>
      </c>
      <c r="E1" s="5">
        <v>3</v>
      </c>
      <c r="F1" s="5">
        <v>4</v>
      </c>
      <c r="G1" s="5">
        <v>5</v>
      </c>
      <c r="H1" s="5">
        <v>6</v>
      </c>
      <c r="I1" s="5">
        <v>7</v>
      </c>
      <c r="J1" s="5">
        <v>8</v>
      </c>
      <c r="K1" s="15" t="s">
        <v>40</v>
      </c>
    </row>
    <row r="2" spans="1:11">
      <c r="A2" s="7" t="s">
        <v>1</v>
      </c>
      <c r="B2" s="9" t="s">
        <v>43</v>
      </c>
      <c r="C2" s="5" t="s">
        <v>2</v>
      </c>
      <c r="D2" s="5" t="s">
        <v>3</v>
      </c>
      <c r="E2" s="5" t="s">
        <v>4</v>
      </c>
      <c r="F2" s="6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15"/>
    </row>
    <row r="3" spans="1:11">
      <c r="A3" s="7" t="s">
        <v>14</v>
      </c>
      <c r="B3" s="7">
        <v>1</v>
      </c>
      <c r="C3" s="1">
        <v>152</v>
      </c>
      <c r="D3" s="1">
        <v>7.1</v>
      </c>
      <c r="E3" s="1">
        <v>325</v>
      </c>
      <c r="F3" s="1">
        <v>14</v>
      </c>
      <c r="G3" s="2">
        <v>3995</v>
      </c>
      <c r="H3" s="2">
        <v>12500</v>
      </c>
      <c r="I3" s="2">
        <v>1110</v>
      </c>
      <c r="J3" s="2">
        <v>84</v>
      </c>
      <c r="K3" s="7">
        <f>RANK(C3,C$3:C$32,0)</f>
        <v>30</v>
      </c>
    </row>
    <row r="4" spans="1:11">
      <c r="A4" s="7" t="s">
        <v>13</v>
      </c>
      <c r="B4" s="7">
        <v>2</v>
      </c>
      <c r="C4" s="1">
        <v>186</v>
      </c>
      <c r="D4" s="1">
        <v>4.5</v>
      </c>
      <c r="E4" s="1">
        <v>444</v>
      </c>
      <c r="F4" s="1">
        <v>14</v>
      </c>
      <c r="G4" s="2">
        <v>6000</v>
      </c>
      <c r="H4" s="2">
        <v>161350</v>
      </c>
      <c r="I4" s="3">
        <v>17938</v>
      </c>
      <c r="J4" s="1">
        <v>70</v>
      </c>
      <c r="K4" s="8">
        <f t="shared" ref="K4:K32" si="0">RANK(C4,C$3:C$32,0)</f>
        <v>20</v>
      </c>
    </row>
    <row r="5" spans="1:11">
      <c r="A5" s="7" t="s">
        <v>17</v>
      </c>
      <c r="B5" s="7">
        <v>3</v>
      </c>
      <c r="C5" s="1">
        <v>198</v>
      </c>
      <c r="D5" s="1">
        <v>4.7</v>
      </c>
      <c r="E5" s="1">
        <v>552</v>
      </c>
      <c r="F5" s="1">
        <v>13</v>
      </c>
      <c r="G5" s="2">
        <v>5998</v>
      </c>
      <c r="H5" s="2">
        <v>197000</v>
      </c>
      <c r="I5" s="2">
        <v>6576</v>
      </c>
      <c r="J5" s="2">
        <v>69</v>
      </c>
      <c r="K5" s="8">
        <f t="shared" si="0"/>
        <v>12</v>
      </c>
    </row>
    <row r="6" spans="1:11">
      <c r="A6" s="7" t="s">
        <v>37</v>
      </c>
      <c r="B6" s="7">
        <v>4</v>
      </c>
      <c r="C6" s="1">
        <v>190</v>
      </c>
      <c r="D6" s="1">
        <v>3.9</v>
      </c>
      <c r="E6" s="1">
        <v>580</v>
      </c>
      <c r="F6" s="1">
        <v>14</v>
      </c>
      <c r="G6" s="2">
        <v>7990</v>
      </c>
      <c r="H6" s="2">
        <v>72300</v>
      </c>
      <c r="I6" s="2">
        <v>17937</v>
      </c>
      <c r="J6" s="2">
        <v>76</v>
      </c>
      <c r="K6" s="8">
        <f t="shared" si="0"/>
        <v>17</v>
      </c>
    </row>
    <row r="7" spans="1:11">
      <c r="A7" s="7" t="s">
        <v>12</v>
      </c>
      <c r="B7" s="7">
        <v>5</v>
      </c>
      <c r="C7" s="1">
        <v>220</v>
      </c>
      <c r="D7" s="1">
        <v>3.2</v>
      </c>
      <c r="E7" s="1">
        <v>620</v>
      </c>
      <c r="F7" s="1">
        <v>18</v>
      </c>
      <c r="G7" s="2">
        <v>2800</v>
      </c>
      <c r="H7" s="2">
        <v>1800000</v>
      </c>
      <c r="I7" s="1">
        <v>1</v>
      </c>
      <c r="J7" s="1">
        <v>95</v>
      </c>
      <c r="K7" s="8">
        <f t="shared" si="0"/>
        <v>4</v>
      </c>
    </row>
    <row r="8" spans="1:11">
      <c r="A8" s="7" t="s">
        <v>28</v>
      </c>
      <c r="B8" s="7">
        <v>6</v>
      </c>
      <c r="C8" s="1">
        <v>195</v>
      </c>
      <c r="D8" s="1">
        <v>3.8</v>
      </c>
      <c r="E8" s="1">
        <v>419</v>
      </c>
      <c r="F8" s="1">
        <v>12</v>
      </c>
      <c r="G8" s="2">
        <v>3586</v>
      </c>
      <c r="H8" s="2">
        <v>731100</v>
      </c>
      <c r="I8" s="2">
        <v>1</v>
      </c>
      <c r="J8" s="2">
        <v>84</v>
      </c>
      <c r="K8" s="8">
        <f t="shared" si="0"/>
        <v>15</v>
      </c>
    </row>
    <row r="9" spans="1:11">
      <c r="A9" s="7" t="s">
        <v>33</v>
      </c>
      <c r="B9" s="7">
        <v>7</v>
      </c>
      <c r="C9" s="1">
        <v>190</v>
      </c>
      <c r="D9" s="1">
        <v>5</v>
      </c>
      <c r="E9" s="1">
        <v>400</v>
      </c>
      <c r="F9" s="1">
        <v>15</v>
      </c>
      <c r="G9" s="2">
        <v>2855</v>
      </c>
      <c r="H9" s="2">
        <v>83000</v>
      </c>
      <c r="I9" s="2">
        <v>272</v>
      </c>
      <c r="J9" s="2">
        <v>77</v>
      </c>
      <c r="K9" s="8">
        <f t="shared" si="0"/>
        <v>17</v>
      </c>
    </row>
    <row r="10" spans="1:11">
      <c r="A10" s="7" t="s">
        <v>29</v>
      </c>
      <c r="B10" s="7">
        <v>8</v>
      </c>
      <c r="C10" s="1">
        <v>186</v>
      </c>
      <c r="D10" s="1">
        <v>4.0999999999999996</v>
      </c>
      <c r="E10" s="1">
        <v>420</v>
      </c>
      <c r="F10" s="4">
        <v>8</v>
      </c>
      <c r="G10" s="2">
        <v>3586</v>
      </c>
      <c r="H10" s="2">
        <v>235000</v>
      </c>
      <c r="I10" s="2">
        <v>378</v>
      </c>
      <c r="J10" s="2">
        <v>86</v>
      </c>
      <c r="K10" s="8">
        <f t="shared" si="0"/>
        <v>20</v>
      </c>
    </row>
    <row r="11" spans="1:11">
      <c r="A11" s="7" t="s">
        <v>10</v>
      </c>
      <c r="B11" s="7">
        <v>9</v>
      </c>
      <c r="C11" s="1">
        <v>196</v>
      </c>
      <c r="D11" s="1">
        <v>4</v>
      </c>
      <c r="E11" s="1">
        <v>490</v>
      </c>
      <c r="F11" s="1">
        <v>14</v>
      </c>
      <c r="G11" s="2">
        <v>4308</v>
      </c>
      <c r="H11" s="2">
        <v>275000</v>
      </c>
      <c r="I11" s="3">
        <v>17938</v>
      </c>
      <c r="J11" s="1">
        <v>73</v>
      </c>
      <c r="K11" s="8">
        <f t="shared" si="0"/>
        <v>14</v>
      </c>
    </row>
    <row r="12" spans="1:11">
      <c r="A12" s="7" t="s">
        <v>19</v>
      </c>
      <c r="B12" s="7">
        <v>10</v>
      </c>
      <c r="C12" s="1">
        <v>218</v>
      </c>
      <c r="D12" s="1">
        <v>3.7</v>
      </c>
      <c r="E12" s="1">
        <v>650</v>
      </c>
      <c r="F12" s="1">
        <v>13</v>
      </c>
      <c r="G12" s="2">
        <v>5998</v>
      </c>
      <c r="H12" s="2">
        <v>800000</v>
      </c>
      <c r="I12" s="2">
        <v>349</v>
      </c>
      <c r="J12" s="2">
        <v>97</v>
      </c>
      <c r="K12" s="8">
        <f t="shared" si="0"/>
        <v>6</v>
      </c>
    </row>
    <row r="13" spans="1:11">
      <c r="A13" s="7" t="s">
        <v>31</v>
      </c>
      <c r="B13" s="7">
        <v>11</v>
      </c>
      <c r="C13" s="1">
        <v>181</v>
      </c>
      <c r="D13" s="1">
        <v>5.3</v>
      </c>
      <c r="E13" s="1">
        <v>390</v>
      </c>
      <c r="F13" s="1">
        <v>13</v>
      </c>
      <c r="G13" s="2">
        <v>4942</v>
      </c>
      <c r="H13" s="2">
        <v>125000</v>
      </c>
      <c r="I13" s="2">
        <v>10000</v>
      </c>
      <c r="J13" s="2">
        <v>75</v>
      </c>
      <c r="K13" s="8">
        <f t="shared" si="0"/>
        <v>26</v>
      </c>
    </row>
    <row r="14" spans="1:11">
      <c r="A14" s="7" t="s">
        <v>18</v>
      </c>
      <c r="B14" s="7">
        <v>12</v>
      </c>
      <c r="C14" s="1">
        <v>205</v>
      </c>
      <c r="D14" s="1">
        <v>3.7</v>
      </c>
      <c r="E14" s="1">
        <v>550</v>
      </c>
      <c r="F14" s="1">
        <v>17</v>
      </c>
      <c r="G14" s="2">
        <v>5409</v>
      </c>
      <c r="H14" s="2">
        <v>212500</v>
      </c>
      <c r="I14" s="2">
        <v>3500</v>
      </c>
      <c r="J14" s="2">
        <v>90</v>
      </c>
      <c r="K14" s="8">
        <f t="shared" si="0"/>
        <v>9</v>
      </c>
    </row>
    <row r="15" spans="1:11">
      <c r="A15" s="7" t="s">
        <v>30</v>
      </c>
      <c r="B15" s="7">
        <v>13</v>
      </c>
      <c r="C15" s="1">
        <v>223</v>
      </c>
      <c r="D15" s="1">
        <v>2.9</v>
      </c>
      <c r="E15" s="1">
        <v>650</v>
      </c>
      <c r="F15" s="2">
        <v>15</v>
      </c>
      <c r="G15" s="2">
        <v>4200</v>
      </c>
      <c r="H15" s="2">
        <v>380000</v>
      </c>
      <c r="I15" s="2">
        <v>3</v>
      </c>
      <c r="J15" s="2">
        <v>97</v>
      </c>
      <c r="K15" s="8">
        <f t="shared" si="0"/>
        <v>3</v>
      </c>
    </row>
    <row r="16" spans="1:11">
      <c r="A16" s="7" t="s">
        <v>21</v>
      </c>
      <c r="B16" s="7">
        <v>14</v>
      </c>
      <c r="C16" s="1">
        <v>242</v>
      </c>
      <c r="D16" s="1">
        <v>3.2</v>
      </c>
      <c r="E16" s="1">
        <v>806</v>
      </c>
      <c r="F16" s="1">
        <v>14</v>
      </c>
      <c r="G16" s="2">
        <v>4700</v>
      </c>
      <c r="H16" s="2">
        <v>691900</v>
      </c>
      <c r="I16" s="2">
        <v>26</v>
      </c>
      <c r="J16" s="2">
        <v>97</v>
      </c>
      <c r="K16" s="8">
        <f t="shared" si="0"/>
        <v>1</v>
      </c>
    </row>
    <row r="17" spans="1:11">
      <c r="A17" s="7" t="s">
        <v>26</v>
      </c>
      <c r="B17" s="7">
        <v>15</v>
      </c>
      <c r="C17" s="1">
        <v>183</v>
      </c>
      <c r="D17" s="1">
        <v>5</v>
      </c>
      <c r="E17" s="1">
        <v>455</v>
      </c>
      <c r="F17" s="1">
        <v>14</v>
      </c>
      <c r="G17" s="2">
        <v>5167</v>
      </c>
      <c r="H17" s="2">
        <v>145000</v>
      </c>
      <c r="I17" s="2">
        <v>657</v>
      </c>
      <c r="J17" s="2">
        <v>95</v>
      </c>
      <c r="K17" s="8">
        <f t="shared" si="0"/>
        <v>25</v>
      </c>
    </row>
    <row r="18" spans="1:11">
      <c r="A18" s="7" t="s">
        <v>27</v>
      </c>
      <c r="B18" s="7">
        <v>16</v>
      </c>
      <c r="C18" s="1">
        <v>205</v>
      </c>
      <c r="D18" s="1">
        <v>3.9</v>
      </c>
      <c r="E18" s="1">
        <v>550</v>
      </c>
      <c r="F18" s="1">
        <v>12</v>
      </c>
      <c r="G18" s="2">
        <v>5992</v>
      </c>
      <c r="H18" s="2">
        <v>274000</v>
      </c>
      <c r="I18" s="2">
        <v>416</v>
      </c>
      <c r="J18" s="2">
        <v>92</v>
      </c>
      <c r="K18" s="8">
        <f t="shared" si="0"/>
        <v>9</v>
      </c>
    </row>
    <row r="19" spans="1:11">
      <c r="A19" s="7" t="s">
        <v>20</v>
      </c>
      <c r="B19" s="7">
        <v>17</v>
      </c>
      <c r="C19" s="1">
        <v>192</v>
      </c>
      <c r="D19" s="1">
        <v>4.2</v>
      </c>
      <c r="E19" s="1">
        <v>493</v>
      </c>
      <c r="F19" s="1">
        <v>14</v>
      </c>
      <c r="G19" s="2">
        <v>4961</v>
      </c>
      <c r="H19" s="2">
        <v>165000</v>
      </c>
      <c r="I19" s="2">
        <v>1490</v>
      </c>
      <c r="J19" s="2">
        <v>81</v>
      </c>
      <c r="K19" s="8">
        <f t="shared" si="0"/>
        <v>16</v>
      </c>
    </row>
    <row r="20" spans="1:11">
      <c r="A20" s="7" t="s">
        <v>24</v>
      </c>
      <c r="B20" s="7">
        <v>18</v>
      </c>
      <c r="C20" s="1">
        <v>185</v>
      </c>
      <c r="D20" s="1">
        <v>4</v>
      </c>
      <c r="E20" s="1">
        <v>425</v>
      </c>
      <c r="F20" s="1">
        <v>9</v>
      </c>
      <c r="G20" s="2">
        <v>6200</v>
      </c>
      <c r="H20" s="2">
        <v>300000</v>
      </c>
      <c r="I20" s="2">
        <v>47</v>
      </c>
      <c r="J20" s="2">
        <v>98</v>
      </c>
      <c r="K20" s="8">
        <f t="shared" si="0"/>
        <v>23</v>
      </c>
    </row>
    <row r="21" spans="1:11">
      <c r="A21" s="7" t="s">
        <v>25</v>
      </c>
      <c r="B21" s="7">
        <v>19</v>
      </c>
      <c r="C21" s="1">
        <v>175</v>
      </c>
      <c r="D21" s="1">
        <v>4.4000000000000004</v>
      </c>
      <c r="E21" s="1">
        <v>304</v>
      </c>
      <c r="F21" s="1">
        <v>20</v>
      </c>
      <c r="G21" s="2">
        <v>2200</v>
      </c>
      <c r="H21" s="2">
        <v>105000</v>
      </c>
      <c r="I21" s="2">
        <v>10675</v>
      </c>
      <c r="J21" s="2">
        <v>75</v>
      </c>
      <c r="K21" s="8">
        <f t="shared" si="0"/>
        <v>27</v>
      </c>
    </row>
    <row r="22" spans="1:11">
      <c r="A22" s="7" t="s">
        <v>23</v>
      </c>
      <c r="B22" s="7">
        <v>20</v>
      </c>
      <c r="C22" s="1">
        <v>220</v>
      </c>
      <c r="D22" s="1">
        <v>3.5</v>
      </c>
      <c r="E22" s="1">
        <v>500</v>
      </c>
      <c r="F22" s="4">
        <v>8</v>
      </c>
      <c r="G22" s="2">
        <v>4000</v>
      </c>
      <c r="H22" s="2">
        <v>600000</v>
      </c>
      <c r="I22" s="2">
        <v>1</v>
      </c>
      <c r="J22" s="2">
        <v>92</v>
      </c>
      <c r="K22" s="8">
        <f t="shared" si="0"/>
        <v>4</v>
      </c>
    </row>
    <row r="23" spans="1:11">
      <c r="A23" s="7" t="s">
        <v>36</v>
      </c>
      <c r="B23" s="7">
        <v>21</v>
      </c>
      <c r="C23" s="1">
        <v>240</v>
      </c>
      <c r="D23" s="1">
        <v>3.2</v>
      </c>
      <c r="E23" s="1">
        <v>627</v>
      </c>
      <c r="F23" s="1">
        <v>19</v>
      </c>
      <c r="G23" s="2">
        <v>6064</v>
      </c>
      <c r="H23" s="2">
        <v>1115000</v>
      </c>
      <c r="I23" s="2">
        <v>64</v>
      </c>
      <c r="J23" s="2">
        <v>98</v>
      </c>
      <c r="K23" s="8">
        <f t="shared" si="0"/>
        <v>2</v>
      </c>
    </row>
    <row r="24" spans="1:11">
      <c r="A24" s="7" t="s">
        <v>22</v>
      </c>
      <c r="B24" s="7">
        <v>22</v>
      </c>
      <c r="C24" s="1">
        <v>208</v>
      </c>
      <c r="D24" s="1">
        <v>3.7</v>
      </c>
      <c r="E24" s="1">
        <v>617</v>
      </c>
      <c r="F24" s="1">
        <v>13</v>
      </c>
      <c r="G24" s="2">
        <v>5439</v>
      </c>
      <c r="H24" s="2">
        <v>450000</v>
      </c>
      <c r="I24" s="2">
        <v>98</v>
      </c>
      <c r="J24" s="2">
        <v>88</v>
      </c>
      <c r="K24" s="8">
        <f t="shared" si="0"/>
        <v>8</v>
      </c>
    </row>
    <row r="25" spans="1:11">
      <c r="A25" s="7" t="s">
        <v>32</v>
      </c>
      <c r="B25" s="7">
        <v>23</v>
      </c>
      <c r="C25" s="1">
        <v>198</v>
      </c>
      <c r="D25" s="1">
        <v>3.9</v>
      </c>
      <c r="E25" s="1">
        <v>582</v>
      </c>
      <c r="F25" s="1">
        <v>15</v>
      </c>
      <c r="G25" s="2">
        <v>5500</v>
      </c>
      <c r="H25" s="2">
        <v>420000</v>
      </c>
      <c r="I25" s="2">
        <v>100</v>
      </c>
      <c r="J25" s="2">
        <v>83</v>
      </c>
      <c r="K25" s="8">
        <f t="shared" si="0"/>
        <v>12</v>
      </c>
    </row>
    <row r="26" spans="1:11">
      <c r="A26" s="7" t="s">
        <v>34</v>
      </c>
      <c r="B26" s="7">
        <v>24</v>
      </c>
      <c r="C26" s="1">
        <v>175</v>
      </c>
      <c r="D26" s="1">
        <v>4.5</v>
      </c>
      <c r="E26" s="1">
        <v>340</v>
      </c>
      <c r="F26" s="1">
        <v>30</v>
      </c>
      <c r="G26" s="2">
        <v>4398</v>
      </c>
      <c r="H26" s="2">
        <v>180000</v>
      </c>
      <c r="I26" s="2">
        <v>1</v>
      </c>
      <c r="J26" s="2">
        <v>93</v>
      </c>
      <c r="K26" s="8">
        <f t="shared" si="0"/>
        <v>27</v>
      </c>
    </row>
    <row r="27" spans="1:11">
      <c r="A27" s="7" t="s">
        <v>11</v>
      </c>
      <c r="B27" s="7">
        <v>25</v>
      </c>
      <c r="C27" s="1">
        <v>185</v>
      </c>
      <c r="D27" s="1">
        <v>3.8</v>
      </c>
      <c r="E27" s="1">
        <v>650</v>
      </c>
      <c r="F27" s="1">
        <v>13</v>
      </c>
      <c r="G27" s="2">
        <v>2600</v>
      </c>
      <c r="H27" s="2">
        <v>90000</v>
      </c>
      <c r="I27" s="2">
        <v>16289</v>
      </c>
      <c r="J27" s="1">
        <v>70</v>
      </c>
      <c r="K27" s="8">
        <f t="shared" si="0"/>
        <v>23</v>
      </c>
    </row>
    <row r="28" spans="1:11">
      <c r="A28" s="7" t="s">
        <v>15</v>
      </c>
      <c r="B28" s="7">
        <v>26</v>
      </c>
      <c r="C28" s="1">
        <v>186</v>
      </c>
      <c r="D28" s="1">
        <v>3.5</v>
      </c>
      <c r="E28" s="1">
        <v>425</v>
      </c>
      <c r="F28" s="1">
        <v>17</v>
      </c>
      <c r="G28" s="2">
        <v>2968</v>
      </c>
      <c r="H28" s="2">
        <v>109000</v>
      </c>
      <c r="I28" s="1">
        <v>100</v>
      </c>
      <c r="J28" s="1">
        <v>71</v>
      </c>
      <c r="K28" s="8">
        <f t="shared" si="0"/>
        <v>20</v>
      </c>
    </row>
    <row r="29" spans="1:11">
      <c r="A29" s="7" t="s">
        <v>38</v>
      </c>
      <c r="B29" s="7">
        <v>27</v>
      </c>
      <c r="C29" s="1">
        <v>214</v>
      </c>
      <c r="D29" s="1">
        <v>3.6</v>
      </c>
      <c r="E29" s="1">
        <v>602</v>
      </c>
      <c r="F29" s="1">
        <v>13</v>
      </c>
      <c r="G29" s="2">
        <v>7291</v>
      </c>
      <c r="H29" s="2">
        <v>680000</v>
      </c>
      <c r="I29" s="2">
        <v>2</v>
      </c>
      <c r="J29" s="2">
        <v>96</v>
      </c>
      <c r="K29" s="8">
        <f t="shared" si="0"/>
        <v>7</v>
      </c>
    </row>
    <row r="30" spans="1:11">
      <c r="A30" s="7" t="s">
        <v>0</v>
      </c>
      <c r="B30" s="7">
        <v>28</v>
      </c>
      <c r="C30" s="1">
        <v>190</v>
      </c>
      <c r="D30" s="1">
        <v>4.3</v>
      </c>
      <c r="E30" s="1">
        <v>380</v>
      </c>
      <c r="F30" s="1">
        <v>19</v>
      </c>
      <c r="G30" s="2">
        <v>3600</v>
      </c>
      <c r="H30" s="2">
        <v>99900</v>
      </c>
      <c r="I30" s="2">
        <v>4000</v>
      </c>
      <c r="J30" s="1">
        <v>75</v>
      </c>
      <c r="K30" s="8">
        <f t="shared" si="0"/>
        <v>17</v>
      </c>
    </row>
    <row r="31" spans="1:11">
      <c r="A31" s="7" t="s">
        <v>35</v>
      </c>
      <c r="B31" s="7">
        <v>29</v>
      </c>
      <c r="C31" s="1">
        <v>205</v>
      </c>
      <c r="D31" s="1">
        <v>3.9</v>
      </c>
      <c r="E31" s="1">
        <v>605</v>
      </c>
      <c r="F31" s="1">
        <v>16</v>
      </c>
      <c r="G31" s="2">
        <v>5733</v>
      </c>
      <c r="H31" s="2">
        <v>400000</v>
      </c>
      <c r="I31" s="2">
        <v>1200</v>
      </c>
      <c r="J31" s="2">
        <v>91</v>
      </c>
      <c r="K31" s="8">
        <f t="shared" si="0"/>
        <v>9</v>
      </c>
    </row>
    <row r="32" spans="1:11">
      <c r="A32" s="7" t="s">
        <v>16</v>
      </c>
      <c r="B32" s="7">
        <v>30</v>
      </c>
      <c r="C32" s="1">
        <v>175</v>
      </c>
      <c r="D32" s="1">
        <v>4.4000000000000004</v>
      </c>
      <c r="E32" s="1">
        <v>335</v>
      </c>
      <c r="F32" s="1">
        <v>15</v>
      </c>
      <c r="G32" s="2">
        <v>4600</v>
      </c>
      <c r="H32" s="2">
        <v>95000</v>
      </c>
      <c r="I32" s="1">
        <v>1</v>
      </c>
      <c r="J32" s="1">
        <v>85</v>
      </c>
      <c r="K32" s="8">
        <f t="shared" si="0"/>
        <v>27</v>
      </c>
    </row>
  </sheetData>
  <sortState ref="A2:J31">
    <sortCondition ref="A2:A31"/>
  </sortState>
  <mergeCells count="2">
    <mergeCell ref="K1:K2"/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32"/>
  <sheetViews>
    <sheetView zoomScale="80" zoomScaleNormal="80" workbookViewId="0">
      <selection activeCell="C4" sqref="C4"/>
    </sheetView>
  </sheetViews>
  <sheetFormatPr baseColWidth="10" defaultRowHeight="15"/>
  <cols>
    <col min="1" max="1" width="35.7109375" style="1" customWidth="1"/>
    <col min="2" max="2" width="5.7109375" style="1" customWidth="1"/>
    <col min="3" max="10" width="20.7109375" style="1" customWidth="1"/>
    <col min="11" max="11" width="15.7109375" style="1" customWidth="1"/>
    <col min="12" max="19" width="20.7109375" style="1" customWidth="1"/>
    <col min="20" max="16384" width="11.42578125" style="1"/>
  </cols>
  <sheetData>
    <row r="1" spans="1:12">
      <c r="A1" s="16" t="s">
        <v>42</v>
      </c>
      <c r="B1" s="18"/>
      <c r="C1" s="5">
        <v>1</v>
      </c>
      <c r="D1" s="5">
        <v>2</v>
      </c>
      <c r="E1" s="5">
        <v>3</v>
      </c>
      <c r="F1" s="5">
        <v>4</v>
      </c>
      <c r="G1" s="5">
        <v>5</v>
      </c>
      <c r="H1" s="5">
        <v>6</v>
      </c>
      <c r="I1" s="5">
        <v>7</v>
      </c>
      <c r="J1" s="5">
        <v>8</v>
      </c>
      <c r="K1" s="19" t="s">
        <v>41</v>
      </c>
      <c r="L1" s="19" t="s">
        <v>39</v>
      </c>
    </row>
    <row r="2" spans="1:12">
      <c r="A2" s="7" t="s">
        <v>1</v>
      </c>
      <c r="B2" s="7" t="s">
        <v>43</v>
      </c>
      <c r="C2" s="5" t="s">
        <v>2</v>
      </c>
      <c r="D2" s="5" t="s">
        <v>3</v>
      </c>
      <c r="E2" s="5" t="s">
        <v>4</v>
      </c>
      <c r="F2" s="6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20"/>
      <c r="L2" s="20"/>
    </row>
    <row r="3" spans="1:12">
      <c r="A3" s="7" t="s">
        <v>14</v>
      </c>
      <c r="B3" s="7">
        <v>1</v>
      </c>
      <c r="C3" s="1">
        <f>RANK(ENGLISH!C3,ENGLISH!C$3:C$32,0)</f>
        <v>30</v>
      </c>
      <c r="D3" s="1">
        <f>RANK(ENGLISH!D3,ENGLISH!D$3:D$32,0)</f>
        <v>1</v>
      </c>
      <c r="E3" s="1">
        <f>RANK(ENGLISH!E3,ENGLISH!E$3:E$32,0)</f>
        <v>29</v>
      </c>
      <c r="F3" s="1">
        <f>RANK(ENGLISH!F3,ENGLISH!F$3:F$32,0)</f>
        <v>13</v>
      </c>
      <c r="G3" s="1">
        <f>RANK(ENGLISH!G3,ENGLISH!G$3:G$32,0)</f>
        <v>22</v>
      </c>
      <c r="H3" s="1">
        <f>RANK(ENGLISH!H3,ENGLISH!H$3:H$32,0)</f>
        <v>30</v>
      </c>
      <c r="I3" s="1">
        <f>RANK(ENGLISH!I3,ENGLISH!I$3:I$32,1)</f>
        <v>19</v>
      </c>
      <c r="J3" s="1">
        <f>RANK(ENGLISH!J3,ENGLISH!J$3:J$32,0)</f>
        <v>17</v>
      </c>
      <c r="K3" s="7">
        <f t="shared" ref="K3:K32" si="0">SUM(C3:J3)</f>
        <v>161</v>
      </c>
      <c r="L3" s="7">
        <f t="shared" ref="L3:L32" si="1">RANK(K3,K$3:K$32,1)</f>
        <v>29</v>
      </c>
    </row>
    <row r="4" spans="1:12">
      <c r="A4" s="7" t="s">
        <v>13</v>
      </c>
      <c r="B4" s="7">
        <v>2</v>
      </c>
      <c r="C4" s="1">
        <f>RANK(ENGLISH!C4,ENGLISH!C$3:C$32,0)</f>
        <v>20</v>
      </c>
      <c r="D4" s="1">
        <f>RANK(ENGLISH!D4,ENGLISH!D$3:D$32,0)</f>
        <v>6</v>
      </c>
      <c r="E4" s="1">
        <f>RANK(ENGLISH!E4,ENGLISH!E$3:E$32,0)</f>
        <v>19</v>
      </c>
      <c r="F4" s="1">
        <f>RANK(ENGLISH!F4,ENGLISH!F$3:F$32,0)</f>
        <v>13</v>
      </c>
      <c r="G4" s="1">
        <f>RANK(ENGLISH!G4,ENGLISH!G$3:G$32,0)</f>
        <v>5</v>
      </c>
      <c r="H4" s="1">
        <f>RANK(ENGLISH!H4,ENGLISH!H$3:H$32,0)</f>
        <v>20</v>
      </c>
      <c r="I4" s="1">
        <f>RANK(ENGLISH!I4,ENGLISH!I$3:I$32,0)</f>
        <v>1</v>
      </c>
      <c r="J4" s="1">
        <f>RANK(ENGLISH!J4,ENGLISH!J$3:J$32,0)</f>
        <v>28</v>
      </c>
      <c r="K4" s="7">
        <f t="shared" si="0"/>
        <v>112</v>
      </c>
      <c r="L4" s="7">
        <f t="shared" si="1"/>
        <v>14</v>
      </c>
    </row>
    <row r="5" spans="1:12">
      <c r="A5" s="7" t="s">
        <v>17</v>
      </c>
      <c r="B5" s="7">
        <v>3</v>
      </c>
      <c r="C5" s="1">
        <f>RANK(ENGLISH!C5,ENGLISH!C$3:C$32,0)</f>
        <v>12</v>
      </c>
      <c r="D5" s="1">
        <f>RANK(ENGLISH!D5,ENGLISH!D$3:D$32,0)</f>
        <v>5</v>
      </c>
      <c r="E5" s="1">
        <f>RANK(ENGLISH!E5,ENGLISH!E$3:E$32,0)</f>
        <v>12</v>
      </c>
      <c r="F5" s="1">
        <f>RANK(ENGLISH!F5,ENGLISH!F$3:F$32,0)</f>
        <v>20</v>
      </c>
      <c r="G5" s="1">
        <f>RANK(ENGLISH!G5,ENGLISH!G$3:G$32,0)</f>
        <v>6</v>
      </c>
      <c r="H5" s="1">
        <f>RANK(ENGLISH!H5,ENGLISH!H$3:H$32,0)</f>
        <v>17</v>
      </c>
      <c r="I5" s="1">
        <f>RANK(ENGLISH!I5,ENGLISH!I$3:I$32,0)</f>
        <v>7</v>
      </c>
      <c r="J5" s="1">
        <f>RANK(ENGLISH!J5,ENGLISH!J$3:J$32,0)</f>
        <v>30</v>
      </c>
      <c r="K5" s="7">
        <f t="shared" si="0"/>
        <v>109</v>
      </c>
      <c r="L5" s="7">
        <f t="shared" si="1"/>
        <v>10</v>
      </c>
    </row>
    <row r="6" spans="1:12">
      <c r="A6" s="7" t="s">
        <v>37</v>
      </c>
      <c r="B6" s="7">
        <v>4</v>
      </c>
      <c r="C6" s="1">
        <f>RANK(ENGLISH!C6,ENGLISH!C$3:C$32,0)</f>
        <v>17</v>
      </c>
      <c r="D6" s="1">
        <f>RANK(ENGLISH!D6,ENGLISH!D$3:D$32,0)</f>
        <v>15</v>
      </c>
      <c r="E6" s="1">
        <f>RANK(ENGLISH!E6,ENGLISH!E$3:E$32,0)</f>
        <v>11</v>
      </c>
      <c r="F6" s="1">
        <f>RANK(ENGLISH!F6,ENGLISH!F$3:F$32,0)</f>
        <v>13</v>
      </c>
      <c r="G6" s="1">
        <f>RANK(ENGLISH!G6,ENGLISH!G$3:G$32,0)</f>
        <v>1</v>
      </c>
      <c r="H6" s="1">
        <f>RANK(ENGLISH!H6,ENGLISH!H$3:H$32,0)</f>
        <v>29</v>
      </c>
      <c r="I6" s="1">
        <f>RANK(ENGLISH!I6,ENGLISH!I$3:I$32,0)</f>
        <v>3</v>
      </c>
      <c r="J6" s="1">
        <f>RANK(ENGLISH!J6,ENGLISH!J$3:J$32,0)</f>
        <v>22</v>
      </c>
      <c r="K6" s="7">
        <f t="shared" si="0"/>
        <v>111</v>
      </c>
      <c r="L6" s="7">
        <f t="shared" si="1"/>
        <v>13</v>
      </c>
    </row>
    <row r="7" spans="1:12">
      <c r="A7" s="7" t="s">
        <v>12</v>
      </c>
      <c r="B7" s="7">
        <v>5</v>
      </c>
      <c r="C7" s="1">
        <f>RANK(ENGLISH!C7,ENGLISH!C$3:C$32,0)</f>
        <v>4</v>
      </c>
      <c r="D7" s="1">
        <f>RANK(ENGLISH!D7,ENGLISH!D$3:D$32,0)</f>
        <v>27</v>
      </c>
      <c r="E7" s="1">
        <f>RANK(ENGLISH!E7,ENGLISH!E$3:E$32,0)</f>
        <v>6</v>
      </c>
      <c r="F7" s="1">
        <f>RANK(ENGLISH!F7,ENGLISH!F$3:F$32,0)</f>
        <v>5</v>
      </c>
      <c r="G7" s="1">
        <f>RANK(ENGLISH!G7,ENGLISH!G$3:G$32,0)</f>
        <v>28</v>
      </c>
      <c r="H7" s="1">
        <f>RANK(ENGLISH!H7,ENGLISH!H$3:H$32,0)</f>
        <v>1</v>
      </c>
      <c r="I7" s="1">
        <f>RANK(ENGLISH!I7,ENGLISH!I$3:I$32,0)</f>
        <v>26</v>
      </c>
      <c r="J7" s="1">
        <f>RANK(ENGLISH!J7,ENGLISH!J$3:J$32,0)</f>
        <v>7</v>
      </c>
      <c r="K7" s="7">
        <f t="shared" si="0"/>
        <v>104</v>
      </c>
      <c r="L7" s="7">
        <f t="shared" si="1"/>
        <v>9</v>
      </c>
    </row>
    <row r="8" spans="1:12">
      <c r="A8" s="7" t="s">
        <v>28</v>
      </c>
      <c r="B8" s="7">
        <v>6</v>
      </c>
      <c r="C8" s="1">
        <f>RANK(ENGLISH!C8,ENGLISH!C$3:C$32,0)</f>
        <v>15</v>
      </c>
      <c r="D8" s="1">
        <f>RANK(ENGLISH!D8,ENGLISH!D$3:D$32,0)</f>
        <v>19</v>
      </c>
      <c r="E8" s="1">
        <f>RANK(ENGLISH!E8,ENGLISH!E$3:E$32,0)</f>
        <v>23</v>
      </c>
      <c r="F8" s="1">
        <f>RANK(ENGLISH!F8,ENGLISH!F$3:F$32,0)</f>
        <v>26</v>
      </c>
      <c r="G8" s="1">
        <f>RANK(ENGLISH!G8,ENGLISH!G$3:G$32,0)</f>
        <v>24</v>
      </c>
      <c r="H8" s="1">
        <f>RANK(ENGLISH!H8,ENGLISH!H$3:H$32,0)</f>
        <v>4</v>
      </c>
      <c r="I8" s="1">
        <f>RANK(ENGLISH!I8,ENGLISH!I$3:I$32,0)</f>
        <v>26</v>
      </c>
      <c r="J8" s="1">
        <f>RANK(ENGLISH!J8,ENGLISH!J$3:J$32,0)</f>
        <v>17</v>
      </c>
      <c r="K8" s="7">
        <f t="shared" si="0"/>
        <v>154</v>
      </c>
      <c r="L8" s="7">
        <f t="shared" si="1"/>
        <v>27</v>
      </c>
    </row>
    <row r="9" spans="1:12">
      <c r="A9" s="7" t="s">
        <v>33</v>
      </c>
      <c r="B9" s="7">
        <v>7</v>
      </c>
      <c r="C9" s="1">
        <f>RANK(ENGLISH!C9,ENGLISH!C$3:C$32,0)</f>
        <v>17</v>
      </c>
      <c r="D9" s="1">
        <f>RANK(ENGLISH!D9,ENGLISH!D$3:D$32,0)</f>
        <v>3</v>
      </c>
      <c r="E9" s="1">
        <f>RANK(ENGLISH!E9,ENGLISH!E$3:E$32,0)</f>
        <v>24</v>
      </c>
      <c r="F9" s="1">
        <f>RANK(ENGLISH!F9,ENGLISH!F$3:F$32,0)</f>
        <v>9</v>
      </c>
      <c r="G9" s="1">
        <f>RANK(ENGLISH!G9,ENGLISH!G$3:G$32,0)</f>
        <v>27</v>
      </c>
      <c r="H9" s="1">
        <f>RANK(ENGLISH!H9,ENGLISH!H$3:H$32,0)</f>
        <v>28</v>
      </c>
      <c r="I9" s="1">
        <f>RANK(ENGLISH!I9,ENGLISH!I$3:I$32,0)</f>
        <v>17</v>
      </c>
      <c r="J9" s="1">
        <f>RANK(ENGLISH!J9,ENGLISH!J$3:J$32,0)</f>
        <v>21</v>
      </c>
      <c r="K9" s="7">
        <f t="shared" si="0"/>
        <v>146</v>
      </c>
      <c r="L9" s="7">
        <f t="shared" si="1"/>
        <v>23</v>
      </c>
    </row>
    <row r="10" spans="1:12">
      <c r="A10" s="7" t="s">
        <v>29</v>
      </c>
      <c r="B10" s="7">
        <v>8</v>
      </c>
      <c r="C10" s="1">
        <f>RANK(ENGLISH!C10,ENGLISH!C$3:C$32,0)</f>
        <v>20</v>
      </c>
      <c r="D10" s="1">
        <f>RANK(ENGLISH!D10,ENGLISH!D$3:D$32,0)</f>
        <v>12</v>
      </c>
      <c r="E10" s="1">
        <f>RANK(ENGLISH!E10,ENGLISH!E$3:E$32,0)</f>
        <v>22</v>
      </c>
      <c r="F10" s="1">
        <f>RANK(ENGLISH!F10,ENGLISH!F$3:F$32,0)</f>
        <v>29</v>
      </c>
      <c r="G10" s="1">
        <f>RANK(ENGLISH!G10,ENGLISH!G$3:G$32,0)</f>
        <v>24</v>
      </c>
      <c r="H10" s="1">
        <f>RANK(ENGLISH!H10,ENGLISH!H$3:H$32,0)</f>
        <v>15</v>
      </c>
      <c r="I10" s="1">
        <f>RANK(ENGLISH!I10,ENGLISH!I$3:I$32,0)</f>
        <v>15</v>
      </c>
      <c r="J10" s="1">
        <f>RANK(ENGLISH!J10,ENGLISH!J$3:J$32,0)</f>
        <v>15</v>
      </c>
      <c r="K10" s="7">
        <f t="shared" si="0"/>
        <v>152</v>
      </c>
      <c r="L10" s="7">
        <f t="shared" si="1"/>
        <v>25</v>
      </c>
    </row>
    <row r="11" spans="1:12">
      <c r="A11" s="7" t="s">
        <v>10</v>
      </c>
      <c r="B11" s="7">
        <v>9</v>
      </c>
      <c r="C11" s="1">
        <f>RANK(ENGLISH!C11,ENGLISH!C$3:C$32,0)</f>
        <v>14</v>
      </c>
      <c r="D11" s="1">
        <f>RANK(ENGLISH!D11,ENGLISH!D$3:D$32,0)</f>
        <v>13</v>
      </c>
      <c r="E11" s="1">
        <f>RANK(ENGLISH!E11,ENGLISH!E$3:E$32,0)</f>
        <v>17</v>
      </c>
      <c r="F11" s="1">
        <f>RANK(ENGLISH!F11,ENGLISH!F$3:F$32,0)</f>
        <v>13</v>
      </c>
      <c r="G11" s="1">
        <f>RANK(ENGLISH!G11,ENGLISH!G$3:G$32,0)</f>
        <v>19</v>
      </c>
      <c r="H11" s="1">
        <f>RANK(ENGLISH!H11,ENGLISH!H$3:H$32,0)</f>
        <v>13</v>
      </c>
      <c r="I11" s="1">
        <f>RANK(ENGLISH!I11,ENGLISH!I$3:I$32,0)</f>
        <v>1</v>
      </c>
      <c r="J11" s="1">
        <f>RANK(ENGLISH!J11,ENGLISH!J$3:J$32,0)</f>
        <v>26</v>
      </c>
      <c r="K11" s="7">
        <f t="shared" si="0"/>
        <v>116</v>
      </c>
      <c r="L11" s="7">
        <f t="shared" si="1"/>
        <v>16</v>
      </c>
    </row>
    <row r="12" spans="1:12">
      <c r="A12" s="7" t="s">
        <v>19</v>
      </c>
      <c r="B12" s="7">
        <v>10</v>
      </c>
      <c r="C12" s="1">
        <f>RANK(ENGLISH!C12,ENGLISH!C$3:C$32,0)</f>
        <v>6</v>
      </c>
      <c r="D12" s="1">
        <f>RANK(ENGLISH!D12,ENGLISH!D$3:D$32,0)</f>
        <v>21</v>
      </c>
      <c r="E12" s="1">
        <f>RANK(ENGLISH!E12,ENGLISH!E$3:E$32,0)</f>
        <v>2</v>
      </c>
      <c r="F12" s="1">
        <f>RANK(ENGLISH!F12,ENGLISH!F$3:F$32,0)</f>
        <v>20</v>
      </c>
      <c r="G12" s="1">
        <f>RANK(ENGLISH!G12,ENGLISH!G$3:G$32,0)</f>
        <v>6</v>
      </c>
      <c r="H12" s="1">
        <f>RANK(ENGLISH!H12,ENGLISH!H$3:H$32,0)</f>
        <v>3</v>
      </c>
      <c r="I12" s="1">
        <f>RANK(ENGLISH!I12,ENGLISH!I$3:I$32,0)</f>
        <v>16</v>
      </c>
      <c r="J12" s="1">
        <f>RANK(ENGLISH!J12,ENGLISH!J$3:J$32,0)</f>
        <v>3</v>
      </c>
      <c r="K12" s="7">
        <f t="shared" si="0"/>
        <v>77</v>
      </c>
      <c r="L12" s="7">
        <f t="shared" si="1"/>
        <v>2</v>
      </c>
    </row>
    <row r="13" spans="1:12">
      <c r="A13" s="7" t="s">
        <v>31</v>
      </c>
      <c r="B13" s="7">
        <v>11</v>
      </c>
      <c r="C13" s="1">
        <f>RANK(ENGLISH!C13,ENGLISH!C$3:C$32,0)</f>
        <v>26</v>
      </c>
      <c r="D13" s="1">
        <f>RANK(ENGLISH!D13,ENGLISH!D$3:D$32,0)</f>
        <v>2</v>
      </c>
      <c r="E13" s="1">
        <f>RANK(ENGLISH!E13,ENGLISH!E$3:E$32,0)</f>
        <v>25</v>
      </c>
      <c r="F13" s="1">
        <f>RANK(ENGLISH!F13,ENGLISH!F$3:F$32,0)</f>
        <v>20</v>
      </c>
      <c r="G13" s="1">
        <f>RANK(ENGLISH!G13,ENGLISH!G$3:G$32,0)</f>
        <v>15</v>
      </c>
      <c r="H13" s="1">
        <f>RANK(ENGLISH!H13,ENGLISH!H$3:H$32,0)</f>
        <v>22</v>
      </c>
      <c r="I13" s="1">
        <f>RANK(ENGLISH!I13,ENGLISH!I$3:I$32,0)</f>
        <v>6</v>
      </c>
      <c r="J13" s="1">
        <f>RANK(ENGLISH!J13,ENGLISH!J$3:J$32,0)</f>
        <v>23</v>
      </c>
      <c r="K13" s="7">
        <f t="shared" si="0"/>
        <v>139</v>
      </c>
      <c r="L13" s="7">
        <f t="shared" si="1"/>
        <v>22</v>
      </c>
    </row>
    <row r="14" spans="1:12">
      <c r="A14" s="7" t="s">
        <v>18</v>
      </c>
      <c r="B14" s="7">
        <v>12</v>
      </c>
      <c r="C14" s="1">
        <f>RANK(ENGLISH!C14,ENGLISH!C$3:C$32,0)</f>
        <v>9</v>
      </c>
      <c r="D14" s="1">
        <f>RANK(ENGLISH!D14,ENGLISH!D$3:D$32,0)</f>
        <v>21</v>
      </c>
      <c r="E14" s="1">
        <f>RANK(ENGLISH!E14,ENGLISH!E$3:E$32,0)</f>
        <v>13</v>
      </c>
      <c r="F14" s="1">
        <f>RANK(ENGLISH!F14,ENGLISH!F$3:F$32,0)</f>
        <v>6</v>
      </c>
      <c r="G14" s="1">
        <f>RANK(ENGLISH!G14,ENGLISH!G$3:G$32,0)</f>
        <v>12</v>
      </c>
      <c r="H14" s="1">
        <f>RANK(ENGLISH!H14,ENGLISH!H$3:H$32,0)</f>
        <v>16</v>
      </c>
      <c r="I14" s="1">
        <f>RANK(ENGLISH!I14,ENGLISH!I$3:I$32,0)</f>
        <v>9</v>
      </c>
      <c r="J14" s="1">
        <f>RANK(ENGLISH!J14,ENGLISH!J$3:J$32,0)</f>
        <v>13</v>
      </c>
      <c r="K14" s="7">
        <f t="shared" si="0"/>
        <v>99</v>
      </c>
      <c r="L14" s="7">
        <f t="shared" si="1"/>
        <v>5</v>
      </c>
    </row>
    <row r="15" spans="1:12">
      <c r="A15" s="7" t="s">
        <v>30</v>
      </c>
      <c r="B15" s="7">
        <v>13</v>
      </c>
      <c r="C15" s="1">
        <f>RANK(ENGLISH!C15,ENGLISH!C$3:C$32,0)</f>
        <v>3</v>
      </c>
      <c r="D15" s="1">
        <f>RANK(ENGLISH!D15,ENGLISH!D$3:D$32,0)</f>
        <v>30</v>
      </c>
      <c r="E15" s="1">
        <f>RANK(ENGLISH!E15,ENGLISH!E$3:E$32,0)</f>
        <v>2</v>
      </c>
      <c r="F15" s="1">
        <f>RANK(ENGLISH!F15,ENGLISH!F$3:F$32,0)</f>
        <v>9</v>
      </c>
      <c r="G15" s="1">
        <f>RANK(ENGLISH!G15,ENGLISH!G$3:G$32,0)</f>
        <v>20</v>
      </c>
      <c r="H15" s="1">
        <f>RANK(ENGLISH!H15,ENGLISH!H$3:H$32,0)</f>
        <v>11</v>
      </c>
      <c r="I15" s="1">
        <f>RANK(ENGLISH!I15,ENGLISH!I$3:I$32,0)</f>
        <v>24</v>
      </c>
      <c r="J15" s="1">
        <f>RANK(ENGLISH!J15,ENGLISH!J$3:J$32,0)</f>
        <v>3</v>
      </c>
      <c r="K15" s="7">
        <f t="shared" si="0"/>
        <v>102</v>
      </c>
      <c r="L15" s="7">
        <f t="shared" si="1"/>
        <v>7</v>
      </c>
    </row>
    <row r="16" spans="1:12">
      <c r="A16" s="7" t="s">
        <v>21</v>
      </c>
      <c r="B16" s="7">
        <v>14</v>
      </c>
      <c r="C16" s="1">
        <f>RANK(ENGLISH!C16,ENGLISH!C$3:C$32,0)</f>
        <v>1</v>
      </c>
      <c r="D16" s="1">
        <f>RANK(ENGLISH!D16,ENGLISH!D$3:D$32,0)</f>
        <v>27</v>
      </c>
      <c r="E16" s="1">
        <f>RANK(ENGLISH!E16,ENGLISH!E$3:E$32,0)</f>
        <v>1</v>
      </c>
      <c r="F16" s="1">
        <f>RANK(ENGLISH!F16,ENGLISH!F$3:F$32,0)</f>
        <v>13</v>
      </c>
      <c r="G16" s="1">
        <f>RANK(ENGLISH!G16,ENGLISH!G$3:G$32,0)</f>
        <v>16</v>
      </c>
      <c r="H16" s="1">
        <f>RANK(ENGLISH!H16,ENGLISH!H$3:H$32,0)</f>
        <v>5</v>
      </c>
      <c r="I16" s="1">
        <f>RANK(ENGLISH!I16,ENGLISH!I$3:I$32,0)</f>
        <v>23</v>
      </c>
      <c r="J16" s="1">
        <f>RANK(ENGLISH!J16,ENGLISH!J$3:J$32,0)</f>
        <v>3</v>
      </c>
      <c r="K16" s="7">
        <f t="shared" si="0"/>
        <v>89</v>
      </c>
      <c r="L16" s="7">
        <f t="shared" si="1"/>
        <v>4</v>
      </c>
    </row>
    <row r="17" spans="1:12">
      <c r="A17" s="7" t="s">
        <v>26</v>
      </c>
      <c r="B17" s="7">
        <v>15</v>
      </c>
      <c r="C17" s="1">
        <f>RANK(ENGLISH!C17,ENGLISH!C$3:C$32,0)</f>
        <v>25</v>
      </c>
      <c r="D17" s="1">
        <f>RANK(ENGLISH!D17,ENGLISH!D$3:D$32,0)</f>
        <v>3</v>
      </c>
      <c r="E17" s="1">
        <f>RANK(ENGLISH!E17,ENGLISH!E$3:E$32,0)</f>
        <v>18</v>
      </c>
      <c r="F17" s="1">
        <f>RANK(ENGLISH!F17,ENGLISH!F$3:F$32,0)</f>
        <v>13</v>
      </c>
      <c r="G17" s="1">
        <f>RANK(ENGLISH!G17,ENGLISH!G$3:G$32,0)</f>
        <v>13</v>
      </c>
      <c r="H17" s="1">
        <f>RANK(ENGLISH!H17,ENGLISH!H$3:H$32,0)</f>
        <v>21</v>
      </c>
      <c r="I17" s="1">
        <f>RANK(ENGLISH!I17,ENGLISH!I$3:I$32,0)</f>
        <v>13</v>
      </c>
      <c r="J17" s="1">
        <f>RANK(ENGLISH!J17,ENGLISH!J$3:J$32,0)</f>
        <v>7</v>
      </c>
      <c r="K17" s="7">
        <f t="shared" si="0"/>
        <v>113</v>
      </c>
      <c r="L17" s="7">
        <f t="shared" si="1"/>
        <v>15</v>
      </c>
    </row>
    <row r="18" spans="1:12">
      <c r="A18" s="7" t="s">
        <v>27</v>
      </c>
      <c r="B18" s="7">
        <v>16</v>
      </c>
      <c r="C18" s="1">
        <f>RANK(ENGLISH!C18,ENGLISH!C$3:C$32,0)</f>
        <v>9</v>
      </c>
      <c r="D18" s="1">
        <f>RANK(ENGLISH!D18,ENGLISH!D$3:D$32,0)</f>
        <v>15</v>
      </c>
      <c r="E18" s="1">
        <f>RANK(ENGLISH!E18,ENGLISH!E$3:E$32,0)</f>
        <v>13</v>
      </c>
      <c r="F18" s="1">
        <f>RANK(ENGLISH!F18,ENGLISH!F$3:F$32,0)</f>
        <v>26</v>
      </c>
      <c r="G18" s="1">
        <f>RANK(ENGLISH!G18,ENGLISH!G$3:G$32,0)</f>
        <v>8</v>
      </c>
      <c r="H18" s="1">
        <f>RANK(ENGLISH!H18,ENGLISH!H$3:H$32,0)</f>
        <v>14</v>
      </c>
      <c r="I18" s="1">
        <f>RANK(ENGLISH!I18,ENGLISH!I$3:I$32,0)</f>
        <v>14</v>
      </c>
      <c r="J18" s="1">
        <f>RANK(ENGLISH!J18,ENGLISH!J$3:J$32,0)</f>
        <v>10</v>
      </c>
      <c r="K18" s="7">
        <f t="shared" si="0"/>
        <v>109</v>
      </c>
      <c r="L18" s="7">
        <f t="shared" si="1"/>
        <v>10</v>
      </c>
    </row>
    <row r="19" spans="1:12">
      <c r="A19" s="7" t="s">
        <v>20</v>
      </c>
      <c r="B19" s="7">
        <v>17</v>
      </c>
      <c r="C19" s="1">
        <f>RANK(ENGLISH!C19,ENGLISH!C$3:C$32,0)</f>
        <v>16</v>
      </c>
      <c r="D19" s="1">
        <f>RANK(ENGLISH!D19,ENGLISH!D$3:D$32,0)</f>
        <v>11</v>
      </c>
      <c r="E19" s="1">
        <f>RANK(ENGLISH!E19,ENGLISH!E$3:E$32,0)</f>
        <v>16</v>
      </c>
      <c r="F19" s="1">
        <f>RANK(ENGLISH!F19,ENGLISH!F$3:F$32,0)</f>
        <v>13</v>
      </c>
      <c r="G19" s="1">
        <f>RANK(ENGLISH!G19,ENGLISH!G$3:G$32,0)</f>
        <v>14</v>
      </c>
      <c r="H19" s="1">
        <f>RANK(ENGLISH!H19,ENGLISH!H$3:H$32,0)</f>
        <v>19</v>
      </c>
      <c r="I19" s="1">
        <f>RANK(ENGLISH!I19,ENGLISH!I$3:I$32,0)</f>
        <v>10</v>
      </c>
      <c r="J19" s="1">
        <f>RANK(ENGLISH!J19,ENGLISH!J$3:J$32,0)</f>
        <v>20</v>
      </c>
      <c r="K19" s="7">
        <f t="shared" si="0"/>
        <v>119</v>
      </c>
      <c r="L19" s="7">
        <f t="shared" si="1"/>
        <v>17</v>
      </c>
    </row>
    <row r="20" spans="1:12">
      <c r="A20" s="7" t="s">
        <v>24</v>
      </c>
      <c r="B20" s="7">
        <v>18</v>
      </c>
      <c r="C20" s="1">
        <f>RANK(ENGLISH!C20,ENGLISH!C$3:C$32,0)</f>
        <v>23</v>
      </c>
      <c r="D20" s="1">
        <f>RANK(ENGLISH!D20,ENGLISH!D$3:D$32,0)</f>
        <v>13</v>
      </c>
      <c r="E20" s="1">
        <f>RANK(ENGLISH!E20,ENGLISH!E$3:E$32,0)</f>
        <v>20</v>
      </c>
      <c r="F20" s="1">
        <f>RANK(ENGLISH!F20,ENGLISH!F$3:F$32,0)</f>
        <v>28</v>
      </c>
      <c r="G20" s="1">
        <f>RANK(ENGLISH!G20,ENGLISH!G$3:G$32,0)</f>
        <v>3</v>
      </c>
      <c r="H20" s="1">
        <f>RANK(ENGLISH!H20,ENGLISH!H$3:H$32,0)</f>
        <v>12</v>
      </c>
      <c r="I20" s="1">
        <f>RANK(ENGLISH!I20,ENGLISH!I$3:I$32,0)</f>
        <v>22</v>
      </c>
      <c r="J20" s="1">
        <f>RANK(ENGLISH!J20,ENGLISH!J$3:J$32,0)</f>
        <v>1</v>
      </c>
      <c r="K20" s="7">
        <f t="shared" si="0"/>
        <v>122</v>
      </c>
      <c r="L20" s="7">
        <f t="shared" si="1"/>
        <v>18</v>
      </c>
    </row>
    <row r="21" spans="1:12">
      <c r="A21" s="7" t="s">
        <v>25</v>
      </c>
      <c r="B21" s="7">
        <v>19</v>
      </c>
      <c r="C21" s="1">
        <f>RANK(ENGLISH!C21,ENGLISH!C$3:C$32,0)</f>
        <v>27</v>
      </c>
      <c r="D21" s="1">
        <f>RANK(ENGLISH!D21,ENGLISH!D$3:D$32,0)</f>
        <v>8</v>
      </c>
      <c r="E21" s="1">
        <f>RANK(ENGLISH!E21,ENGLISH!E$3:E$32,0)</f>
        <v>30</v>
      </c>
      <c r="F21" s="1">
        <f>RANK(ENGLISH!F21,ENGLISH!F$3:F$32,0)</f>
        <v>2</v>
      </c>
      <c r="G21" s="1">
        <f>RANK(ENGLISH!G21,ENGLISH!G$3:G$32,0)</f>
        <v>30</v>
      </c>
      <c r="H21" s="1">
        <f>RANK(ENGLISH!H21,ENGLISH!H$3:H$32,0)</f>
        <v>24</v>
      </c>
      <c r="I21" s="1">
        <f>RANK(ENGLISH!I21,ENGLISH!I$3:I$32,0)</f>
        <v>5</v>
      </c>
      <c r="J21" s="1">
        <f>RANK(ENGLISH!J21,ENGLISH!J$3:J$32,0)</f>
        <v>23</v>
      </c>
      <c r="K21" s="7">
        <f t="shared" si="0"/>
        <v>149</v>
      </c>
      <c r="L21" s="7">
        <f t="shared" si="1"/>
        <v>24</v>
      </c>
    </row>
    <row r="22" spans="1:12">
      <c r="A22" s="7" t="s">
        <v>23</v>
      </c>
      <c r="B22" s="7">
        <v>20</v>
      </c>
      <c r="C22" s="1">
        <f>RANK(ENGLISH!C22,ENGLISH!C$3:C$32,0)</f>
        <v>4</v>
      </c>
      <c r="D22" s="1">
        <f>RANK(ENGLISH!D22,ENGLISH!D$3:D$32,0)</f>
        <v>25</v>
      </c>
      <c r="E22" s="1">
        <f>RANK(ENGLISH!E22,ENGLISH!E$3:E$32,0)</f>
        <v>15</v>
      </c>
      <c r="F22" s="1">
        <f>RANK(ENGLISH!F22,ENGLISH!F$3:F$32,0)</f>
        <v>29</v>
      </c>
      <c r="G22" s="1">
        <f>RANK(ENGLISH!G22,ENGLISH!G$3:G$32,0)</f>
        <v>21</v>
      </c>
      <c r="H22" s="1">
        <f>RANK(ENGLISH!H22,ENGLISH!H$3:H$32,0)</f>
        <v>7</v>
      </c>
      <c r="I22" s="1">
        <f>RANK(ENGLISH!I22,ENGLISH!I$3:I$32,0)</f>
        <v>26</v>
      </c>
      <c r="J22" s="1">
        <f>RANK(ENGLISH!J22,ENGLISH!J$3:J$32,0)</f>
        <v>10</v>
      </c>
      <c r="K22" s="7">
        <f t="shared" si="0"/>
        <v>137</v>
      </c>
      <c r="L22" s="7">
        <f t="shared" si="1"/>
        <v>21</v>
      </c>
    </row>
    <row r="23" spans="1:12">
      <c r="A23" s="7" t="s">
        <v>36</v>
      </c>
      <c r="B23" s="7">
        <v>21</v>
      </c>
      <c r="C23" s="1">
        <f>RANK(ENGLISH!C23,ENGLISH!C$3:C$32,0)</f>
        <v>2</v>
      </c>
      <c r="D23" s="1">
        <f>RANK(ENGLISH!D23,ENGLISH!D$3:D$32,0)</f>
        <v>27</v>
      </c>
      <c r="E23" s="1">
        <f>RANK(ENGLISH!E23,ENGLISH!E$3:E$32,0)</f>
        <v>5</v>
      </c>
      <c r="F23" s="1">
        <f>RANK(ENGLISH!F23,ENGLISH!F$3:F$32,0)</f>
        <v>3</v>
      </c>
      <c r="G23" s="1">
        <f>RANK(ENGLISH!G23,ENGLISH!G$3:G$32,0)</f>
        <v>4</v>
      </c>
      <c r="H23" s="1">
        <f>RANK(ENGLISH!H23,ENGLISH!H$3:H$32,0)</f>
        <v>2</v>
      </c>
      <c r="I23" s="1">
        <f>RANK(ENGLISH!I23,ENGLISH!I$3:I$32,0)</f>
        <v>21</v>
      </c>
      <c r="J23" s="1">
        <f>RANK(ENGLISH!J23,ENGLISH!J$3:J$32,0)</f>
        <v>1</v>
      </c>
      <c r="K23" s="7">
        <f t="shared" si="0"/>
        <v>65</v>
      </c>
      <c r="L23" s="7">
        <f t="shared" si="1"/>
        <v>1</v>
      </c>
    </row>
    <row r="24" spans="1:12">
      <c r="A24" s="7" t="s">
        <v>22</v>
      </c>
      <c r="B24" s="7">
        <v>22</v>
      </c>
      <c r="C24" s="1">
        <f>RANK(ENGLISH!C24,ENGLISH!C$3:C$32,0)</f>
        <v>8</v>
      </c>
      <c r="D24" s="1">
        <f>RANK(ENGLISH!D24,ENGLISH!D$3:D$32,0)</f>
        <v>21</v>
      </c>
      <c r="E24" s="1">
        <f>RANK(ENGLISH!E24,ENGLISH!E$3:E$32,0)</f>
        <v>7</v>
      </c>
      <c r="F24" s="1">
        <f>RANK(ENGLISH!F24,ENGLISH!F$3:F$32,0)</f>
        <v>20</v>
      </c>
      <c r="G24" s="1">
        <f>RANK(ENGLISH!G24,ENGLISH!G$3:G$32,0)</f>
        <v>11</v>
      </c>
      <c r="H24" s="1">
        <f>RANK(ENGLISH!H24,ENGLISH!H$3:H$32,0)</f>
        <v>8</v>
      </c>
      <c r="I24" s="1">
        <f>RANK(ENGLISH!I24,ENGLISH!I$3:I$32,0)</f>
        <v>20</v>
      </c>
      <c r="J24" s="1">
        <f>RANK(ENGLISH!J24,ENGLISH!J$3:J$32,0)</f>
        <v>14</v>
      </c>
      <c r="K24" s="7">
        <f t="shared" si="0"/>
        <v>109</v>
      </c>
      <c r="L24" s="7">
        <f t="shared" si="1"/>
        <v>10</v>
      </c>
    </row>
    <row r="25" spans="1:12">
      <c r="A25" s="7" t="s">
        <v>32</v>
      </c>
      <c r="B25" s="7">
        <v>23</v>
      </c>
      <c r="C25" s="1">
        <f>RANK(ENGLISH!C25,ENGLISH!C$3:C$32,0)</f>
        <v>12</v>
      </c>
      <c r="D25" s="1">
        <f>RANK(ENGLISH!D25,ENGLISH!D$3:D$32,0)</f>
        <v>15</v>
      </c>
      <c r="E25" s="1">
        <f>RANK(ENGLISH!E25,ENGLISH!E$3:E$32,0)</f>
        <v>10</v>
      </c>
      <c r="F25" s="1">
        <f>RANK(ENGLISH!F25,ENGLISH!F$3:F$32,0)</f>
        <v>9</v>
      </c>
      <c r="G25" s="1">
        <f>RANK(ENGLISH!G25,ENGLISH!G$3:G$32,0)</f>
        <v>10</v>
      </c>
      <c r="H25" s="1">
        <f>RANK(ENGLISH!H25,ENGLISH!H$3:H$32,0)</f>
        <v>9</v>
      </c>
      <c r="I25" s="1">
        <f>RANK(ENGLISH!I25,ENGLISH!I$3:I$32,0)</f>
        <v>18</v>
      </c>
      <c r="J25" s="1">
        <f>RANK(ENGLISH!J25,ENGLISH!J$3:J$32,0)</f>
        <v>19</v>
      </c>
      <c r="K25" s="7">
        <f t="shared" si="0"/>
        <v>102</v>
      </c>
      <c r="L25" s="7">
        <f t="shared" si="1"/>
        <v>7</v>
      </c>
    </row>
    <row r="26" spans="1:12">
      <c r="A26" s="7" t="s">
        <v>34</v>
      </c>
      <c r="B26" s="7">
        <v>24</v>
      </c>
      <c r="C26" s="1">
        <f>RANK(ENGLISH!C26,ENGLISH!C$3:C$32,0)</f>
        <v>27</v>
      </c>
      <c r="D26" s="1">
        <f>RANK(ENGLISH!D26,ENGLISH!D$3:D$32,0)</f>
        <v>6</v>
      </c>
      <c r="E26" s="1">
        <f>RANK(ENGLISH!E26,ENGLISH!E$3:E$32,0)</f>
        <v>27</v>
      </c>
      <c r="F26" s="1">
        <f>RANK(ENGLISH!F26,ENGLISH!F$3:F$32,0)</f>
        <v>1</v>
      </c>
      <c r="G26" s="1">
        <f>RANK(ENGLISH!G26,ENGLISH!G$3:G$32,0)</f>
        <v>18</v>
      </c>
      <c r="H26" s="1">
        <f>RANK(ENGLISH!H26,ENGLISH!H$3:H$32,0)</f>
        <v>18</v>
      </c>
      <c r="I26" s="1">
        <f>RANK(ENGLISH!I26,ENGLISH!I$3:I$32,0)</f>
        <v>26</v>
      </c>
      <c r="J26" s="1">
        <f>RANK(ENGLISH!J26,ENGLISH!J$3:J$32,0)</f>
        <v>9</v>
      </c>
      <c r="K26" s="7">
        <f t="shared" si="0"/>
        <v>132</v>
      </c>
      <c r="L26" s="7">
        <f t="shared" si="1"/>
        <v>19</v>
      </c>
    </row>
    <row r="27" spans="1:12">
      <c r="A27" s="7" t="s">
        <v>11</v>
      </c>
      <c r="B27" s="7">
        <v>25</v>
      </c>
      <c r="C27" s="1">
        <f>RANK(ENGLISH!C27,ENGLISH!C$3:C$32,0)</f>
        <v>23</v>
      </c>
      <c r="D27" s="1">
        <f>RANK(ENGLISH!D27,ENGLISH!D$3:D$32,0)</f>
        <v>19</v>
      </c>
      <c r="E27" s="1">
        <f>RANK(ENGLISH!E27,ENGLISH!E$3:E$32,0)</f>
        <v>2</v>
      </c>
      <c r="F27" s="1">
        <f>RANK(ENGLISH!F27,ENGLISH!F$3:F$32,0)</f>
        <v>20</v>
      </c>
      <c r="G27" s="1">
        <f>RANK(ENGLISH!G27,ENGLISH!G$3:G$32,0)</f>
        <v>29</v>
      </c>
      <c r="H27" s="1">
        <f>RANK(ENGLISH!H27,ENGLISH!H$3:H$32,0)</f>
        <v>27</v>
      </c>
      <c r="I27" s="1">
        <f>RANK(ENGLISH!I27,ENGLISH!I$3:I$32,0)</f>
        <v>4</v>
      </c>
      <c r="J27" s="1">
        <f>RANK(ENGLISH!J27,ENGLISH!J$3:J$32,0)</f>
        <v>28</v>
      </c>
      <c r="K27" s="7">
        <f t="shared" si="0"/>
        <v>152</v>
      </c>
      <c r="L27" s="7">
        <f t="shared" si="1"/>
        <v>25</v>
      </c>
    </row>
    <row r="28" spans="1:12">
      <c r="A28" s="7" t="s">
        <v>15</v>
      </c>
      <c r="B28" s="7">
        <v>26</v>
      </c>
      <c r="C28" s="1">
        <f>RANK(ENGLISH!C28,ENGLISH!C$3:C$32,0)</f>
        <v>20</v>
      </c>
      <c r="D28" s="1">
        <f>RANK(ENGLISH!D28,ENGLISH!D$3:D$32,0)</f>
        <v>25</v>
      </c>
      <c r="E28" s="1">
        <f>RANK(ENGLISH!E28,ENGLISH!E$3:E$32,0)</f>
        <v>20</v>
      </c>
      <c r="F28" s="1">
        <f>RANK(ENGLISH!F28,ENGLISH!F$3:F$32,0)</f>
        <v>6</v>
      </c>
      <c r="G28" s="1">
        <f>RANK(ENGLISH!G28,ENGLISH!G$3:G$32,0)</f>
        <v>26</v>
      </c>
      <c r="H28" s="1">
        <f>RANK(ENGLISH!H28,ENGLISH!H$3:H$32,0)</f>
        <v>23</v>
      </c>
      <c r="I28" s="1">
        <f>RANK(ENGLISH!I28,ENGLISH!I$3:I$32,0)</f>
        <v>18</v>
      </c>
      <c r="J28" s="1">
        <f>RANK(ENGLISH!J28,ENGLISH!J$3:J$32,0)</f>
        <v>27</v>
      </c>
      <c r="K28" s="7">
        <f t="shared" si="0"/>
        <v>165</v>
      </c>
      <c r="L28" s="7">
        <f t="shared" si="1"/>
        <v>30</v>
      </c>
    </row>
    <row r="29" spans="1:12">
      <c r="A29" s="7" t="s">
        <v>38</v>
      </c>
      <c r="B29" s="7">
        <v>27</v>
      </c>
      <c r="C29" s="1">
        <f>RANK(ENGLISH!C29,ENGLISH!C$3:C$32,0)</f>
        <v>7</v>
      </c>
      <c r="D29" s="1">
        <f>RANK(ENGLISH!D29,ENGLISH!D$3:D$32,0)</f>
        <v>24</v>
      </c>
      <c r="E29" s="1">
        <f>RANK(ENGLISH!E29,ENGLISH!E$3:E$32,0)</f>
        <v>9</v>
      </c>
      <c r="F29" s="1">
        <f>RANK(ENGLISH!F29,ENGLISH!F$3:F$32,0)</f>
        <v>20</v>
      </c>
      <c r="G29" s="1">
        <f>RANK(ENGLISH!G29,ENGLISH!G$3:G$32,0)</f>
        <v>2</v>
      </c>
      <c r="H29" s="1">
        <f>RANK(ENGLISH!H29,ENGLISH!H$3:H$32,0)</f>
        <v>6</v>
      </c>
      <c r="I29" s="1">
        <f>RANK(ENGLISH!I29,ENGLISH!I$3:I$32,0)</f>
        <v>25</v>
      </c>
      <c r="J29" s="1">
        <f>RANK(ENGLISH!J29,ENGLISH!J$3:J$32,0)</f>
        <v>6</v>
      </c>
      <c r="K29" s="7">
        <f t="shared" si="0"/>
        <v>99</v>
      </c>
      <c r="L29" s="7">
        <f t="shared" si="1"/>
        <v>5</v>
      </c>
    </row>
    <row r="30" spans="1:12">
      <c r="A30" s="7" t="s">
        <v>0</v>
      </c>
      <c r="B30" s="7">
        <v>28</v>
      </c>
      <c r="C30" s="1">
        <f>RANK(ENGLISH!C30,ENGLISH!C$3:C$32,0)</f>
        <v>17</v>
      </c>
      <c r="D30" s="1">
        <f>RANK(ENGLISH!D30,ENGLISH!D$3:D$32,0)</f>
        <v>10</v>
      </c>
      <c r="E30" s="1">
        <f>RANK(ENGLISH!E30,ENGLISH!E$3:E$32,0)</f>
        <v>26</v>
      </c>
      <c r="F30" s="1">
        <f>RANK(ENGLISH!F30,ENGLISH!F$3:F$32,0)</f>
        <v>3</v>
      </c>
      <c r="G30" s="1">
        <f>RANK(ENGLISH!G30,ENGLISH!G$3:G$32,0)</f>
        <v>23</v>
      </c>
      <c r="H30" s="1">
        <f>RANK(ENGLISH!H30,ENGLISH!H$3:H$32,0)</f>
        <v>25</v>
      </c>
      <c r="I30" s="1">
        <f>RANK(ENGLISH!I30,ENGLISH!I$3:I$32,0)</f>
        <v>8</v>
      </c>
      <c r="J30" s="1">
        <f>RANK(ENGLISH!J30,ENGLISH!J$3:J$32,0)</f>
        <v>23</v>
      </c>
      <c r="K30" s="7">
        <f t="shared" si="0"/>
        <v>135</v>
      </c>
      <c r="L30" s="7">
        <f t="shared" si="1"/>
        <v>20</v>
      </c>
    </row>
    <row r="31" spans="1:12">
      <c r="A31" s="7" t="s">
        <v>35</v>
      </c>
      <c r="B31" s="7">
        <v>29</v>
      </c>
      <c r="C31" s="1">
        <f>RANK(ENGLISH!C31,ENGLISH!C$3:C$32,0)</f>
        <v>9</v>
      </c>
      <c r="D31" s="1">
        <f>RANK(ENGLISH!D31,ENGLISH!D$3:D$32,0)</f>
        <v>15</v>
      </c>
      <c r="E31" s="1">
        <f>RANK(ENGLISH!E31,ENGLISH!E$3:E$32,0)</f>
        <v>8</v>
      </c>
      <c r="F31" s="1">
        <f>RANK(ENGLISH!F31,ENGLISH!F$3:F$32,0)</f>
        <v>8</v>
      </c>
      <c r="G31" s="1">
        <f>RANK(ENGLISH!G31,ENGLISH!G$3:G$32,0)</f>
        <v>9</v>
      </c>
      <c r="H31" s="1">
        <f>RANK(ENGLISH!H31,ENGLISH!H$3:H$32,0)</f>
        <v>10</v>
      </c>
      <c r="I31" s="1">
        <f>RANK(ENGLISH!I31,ENGLISH!I$3:I$32,0)</f>
        <v>11</v>
      </c>
      <c r="J31" s="1">
        <f>RANK(ENGLISH!J31,ENGLISH!J$3:J$32,0)</f>
        <v>12</v>
      </c>
      <c r="K31" s="7">
        <f t="shared" si="0"/>
        <v>82</v>
      </c>
      <c r="L31" s="7">
        <f t="shared" si="1"/>
        <v>3</v>
      </c>
    </row>
    <row r="32" spans="1:12">
      <c r="A32" s="7" t="s">
        <v>16</v>
      </c>
      <c r="B32" s="7">
        <v>30</v>
      </c>
      <c r="C32" s="1">
        <f>RANK(ENGLISH!C32,ENGLISH!C$3:C$32,0)</f>
        <v>27</v>
      </c>
      <c r="D32" s="1">
        <f>RANK(ENGLISH!D32,ENGLISH!D$3:D$32,0)</f>
        <v>8</v>
      </c>
      <c r="E32" s="1">
        <f>RANK(ENGLISH!E32,ENGLISH!E$3:E$32,0)</f>
        <v>28</v>
      </c>
      <c r="F32" s="1">
        <f>RANK(ENGLISH!F32,ENGLISH!F$3:F$32,0)</f>
        <v>9</v>
      </c>
      <c r="G32" s="1">
        <f>RANK(ENGLISH!G32,ENGLISH!G$3:G$32,0)</f>
        <v>17</v>
      </c>
      <c r="H32" s="1">
        <f>RANK(ENGLISH!H32,ENGLISH!H$3:H$32,0)</f>
        <v>26</v>
      </c>
      <c r="I32" s="1">
        <f>RANK(ENGLISH!I32,ENGLISH!I$3:I$32,0)</f>
        <v>26</v>
      </c>
      <c r="J32" s="1">
        <f>RANK(ENGLISH!J32,ENGLISH!J$3:J$32,0)</f>
        <v>16</v>
      </c>
      <c r="K32" s="7">
        <f t="shared" si="0"/>
        <v>157</v>
      </c>
      <c r="L32" s="7">
        <f t="shared" si="1"/>
        <v>28</v>
      </c>
    </row>
  </sheetData>
  <mergeCells count="3">
    <mergeCell ref="A1:B1"/>
    <mergeCell ref="K1:K2"/>
    <mergeCell ref="L1:L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23"/>
  <sheetViews>
    <sheetView zoomScale="80" zoomScaleNormal="80" workbookViewId="0">
      <selection activeCell="D18" sqref="D18"/>
    </sheetView>
  </sheetViews>
  <sheetFormatPr baseColWidth="10" defaultRowHeight="15"/>
  <cols>
    <col min="1" max="2" width="15.7109375" style="14" customWidth="1"/>
    <col min="3" max="10" width="20.7109375" style="14" customWidth="1"/>
    <col min="11" max="17" width="15.7109375" style="14" customWidth="1"/>
    <col min="18" max="16384" width="11.42578125" style="14"/>
  </cols>
  <sheetData>
    <row r="1" spans="1:12">
      <c r="B1" s="5" t="s">
        <v>49</v>
      </c>
      <c r="C1" s="5">
        <v>1</v>
      </c>
      <c r="D1" s="5">
        <v>2</v>
      </c>
      <c r="E1" s="5">
        <v>3</v>
      </c>
      <c r="F1" s="5">
        <v>4</v>
      </c>
      <c r="G1" s="5">
        <v>5</v>
      </c>
      <c r="H1" s="5">
        <v>6</v>
      </c>
      <c r="I1" s="5">
        <v>7</v>
      </c>
      <c r="J1" s="5">
        <v>8</v>
      </c>
    </row>
    <row r="2" spans="1:12">
      <c r="B2" s="12" t="s">
        <v>48</v>
      </c>
      <c r="C2" s="13" t="s">
        <v>2</v>
      </c>
      <c r="D2" s="5" t="s">
        <v>3</v>
      </c>
      <c r="E2" s="5" t="s">
        <v>4</v>
      </c>
      <c r="F2" s="6" t="s">
        <v>5</v>
      </c>
      <c r="G2" s="5" t="s">
        <v>6</v>
      </c>
      <c r="H2" s="5" t="s">
        <v>7</v>
      </c>
      <c r="I2" s="5" t="s">
        <v>8</v>
      </c>
      <c r="J2" s="5" t="s">
        <v>9</v>
      </c>
    </row>
    <row r="3" spans="1:12">
      <c r="A3" s="14" t="s">
        <v>44</v>
      </c>
      <c r="B3" s="12">
        <f ca="1">RANDBETWEEN(1,30)</f>
        <v>19</v>
      </c>
      <c r="C3" s="14">
        <f ca="1">INDIRECT("ENGLISH!C"&amp;$B3+2)</f>
        <v>175</v>
      </c>
      <c r="D3" s="14">
        <f ca="1">INDIRECT("ENGLISH!D"&amp;$B3+2)</f>
        <v>4.4000000000000004</v>
      </c>
      <c r="E3" s="14">
        <f ca="1">INDIRECT("ENGLISH!E"&amp;$B3+2)</f>
        <v>304</v>
      </c>
      <c r="F3" s="14">
        <f ca="1">INDIRECT("ENGLISH!F"&amp;$B3+2)</f>
        <v>20</v>
      </c>
      <c r="G3" s="2">
        <f ca="1">INDIRECT("ENGLISH!G"&amp;$B3+2)</f>
        <v>2200</v>
      </c>
      <c r="H3" s="2">
        <f ca="1">INDIRECT("ENGLISH!H"&amp;$B3+2)</f>
        <v>105000</v>
      </c>
      <c r="I3" s="2">
        <f ca="1">INDIRECT("ENGLISH!I"&amp;$B3+2)</f>
        <v>10675</v>
      </c>
      <c r="J3" s="14">
        <f ca="1">INDIRECT("ENGLISH!J"&amp;$B3+2)</f>
        <v>75</v>
      </c>
    </row>
    <row r="4" spans="1:12">
      <c r="A4" s="14" t="s">
        <v>45</v>
      </c>
      <c r="B4" s="12">
        <f ca="1">RANDBETWEEN(1,30)</f>
        <v>6</v>
      </c>
      <c r="C4" s="14">
        <f t="shared" ref="C4:C6" ca="1" si="0">INDIRECT("ENGLISH!C"&amp;B4+2)</f>
        <v>195</v>
      </c>
      <c r="D4" s="14">
        <f ca="1">INDIRECT("ENGLISH!D"&amp;$B4+2)</f>
        <v>3.8</v>
      </c>
      <c r="E4" s="14">
        <f ca="1">INDIRECT("ENGLISH!E"&amp;$B4+2)</f>
        <v>419</v>
      </c>
      <c r="F4" s="14">
        <f ca="1">INDIRECT("ENGLISH!F"&amp;$B4+2)</f>
        <v>12</v>
      </c>
      <c r="G4" s="2">
        <f ca="1">INDIRECT("ENGLISH!G"&amp;$B4+2)</f>
        <v>3586</v>
      </c>
      <c r="H4" s="2">
        <f ca="1">INDIRECT("ENGLISH!H"&amp;$B4+2)</f>
        <v>731100</v>
      </c>
      <c r="I4" s="2">
        <f ca="1">INDIRECT("ENGLISH!I"&amp;$B4+2)</f>
        <v>1</v>
      </c>
      <c r="J4" s="14">
        <f ca="1">INDIRECT("ENGLISH!J"&amp;$B4+2)</f>
        <v>84</v>
      </c>
    </row>
    <row r="5" spans="1:12">
      <c r="A5" s="14" t="s">
        <v>46</v>
      </c>
      <c r="B5" s="12">
        <f ca="1">RANDBETWEEN(1,30)</f>
        <v>15</v>
      </c>
      <c r="C5" s="14">
        <f t="shared" ca="1" si="0"/>
        <v>183</v>
      </c>
      <c r="D5" s="14">
        <f ca="1">INDIRECT("ENGLISH!D"&amp;$B5+2)</f>
        <v>5</v>
      </c>
      <c r="E5" s="14">
        <f ca="1">INDIRECT("ENGLISH!E"&amp;$B5+2)</f>
        <v>455</v>
      </c>
      <c r="F5" s="14">
        <f ca="1">INDIRECT("ENGLISH!F"&amp;$B5+2)</f>
        <v>14</v>
      </c>
      <c r="G5" s="2">
        <f ca="1">INDIRECT("ENGLISH!G"&amp;$B5+2)</f>
        <v>5167</v>
      </c>
      <c r="H5" s="2">
        <f ca="1">INDIRECT("ENGLISH!H"&amp;$B5+2)</f>
        <v>145000</v>
      </c>
      <c r="I5" s="2">
        <f ca="1">INDIRECT("ENGLISH!I"&amp;$B5+2)</f>
        <v>657</v>
      </c>
      <c r="J5" s="14">
        <f ca="1">INDIRECT("ENGLISH!J"&amp;$B5+2)</f>
        <v>95</v>
      </c>
    </row>
    <row r="6" spans="1:12">
      <c r="A6" s="14" t="s">
        <v>47</v>
      </c>
      <c r="B6" s="12">
        <f ca="1">RANDBETWEEN(1,30)</f>
        <v>23</v>
      </c>
      <c r="C6" s="14">
        <f t="shared" ca="1" si="0"/>
        <v>198</v>
      </c>
      <c r="D6" s="14">
        <f ca="1">INDIRECT("ENGLISH!D"&amp;$B6+2)</f>
        <v>3.9</v>
      </c>
      <c r="E6" s="14">
        <f ca="1">INDIRECT("ENGLISH!E"&amp;$B6+2)</f>
        <v>582</v>
      </c>
      <c r="F6" s="14">
        <f ca="1">INDIRECT("ENGLISH!F"&amp;$B6+2)</f>
        <v>15</v>
      </c>
      <c r="G6" s="2">
        <f ca="1">INDIRECT("ENGLISH!G"&amp;$B6+2)</f>
        <v>5500</v>
      </c>
      <c r="H6" s="2">
        <f ca="1">INDIRECT("ENGLISH!H"&amp;$B6+2)</f>
        <v>420000</v>
      </c>
      <c r="I6" s="2">
        <f ca="1">INDIRECT("ENGLISH!I"&amp;$B6+2)</f>
        <v>100</v>
      </c>
      <c r="J6" s="14">
        <f ca="1">INDIRECT("ENGLISH!J"&amp;$B6+2)</f>
        <v>83</v>
      </c>
    </row>
    <row r="8" spans="1:12">
      <c r="A8" s="14" t="s">
        <v>44</v>
      </c>
      <c r="B8" s="22" t="s">
        <v>50</v>
      </c>
      <c r="C8" s="14">
        <f ca="1">INDIRECT("RANGS!C"&amp;$B3+2)</f>
        <v>27</v>
      </c>
      <c r="D8" s="14">
        <f ca="1">INDIRECT("RANGS!D"&amp;$B3+2)</f>
        <v>8</v>
      </c>
      <c r="E8" s="14">
        <f ca="1">INDIRECT("RANGS!E"&amp;$B3+2)</f>
        <v>30</v>
      </c>
      <c r="F8" s="14">
        <f ca="1">INDIRECT("RANGS!F"&amp;$B3+2)</f>
        <v>2</v>
      </c>
      <c r="G8" s="14">
        <f ca="1">INDIRECT("RANGS!G"&amp;$B3+2)</f>
        <v>30</v>
      </c>
      <c r="H8" s="14">
        <f ca="1">INDIRECT("RANGS!H"&amp;$B3+2)</f>
        <v>24</v>
      </c>
      <c r="I8" s="14">
        <f ca="1">INDIRECT("RANGS!I"&amp;$B3+2)</f>
        <v>5</v>
      </c>
      <c r="J8" s="14">
        <f ca="1">INDIRECT("RANGS!J"&amp;$B3+2)</f>
        <v>23</v>
      </c>
      <c r="K8" s="14">
        <f ca="1">MATCH(MIN($C8:$J8),$C8:$J8,0)</f>
        <v>4</v>
      </c>
      <c r="L8" s="22" t="s">
        <v>55</v>
      </c>
    </row>
    <row r="9" spans="1:12">
      <c r="A9" s="14" t="s">
        <v>45</v>
      </c>
      <c r="B9" s="22"/>
      <c r="C9" s="14">
        <f ca="1">INDIRECT("RANGS!C"&amp;$B4+2)</f>
        <v>15</v>
      </c>
      <c r="D9" s="14">
        <f ca="1">INDIRECT("RANGS!D"&amp;$B4+2)</f>
        <v>19</v>
      </c>
      <c r="E9" s="14">
        <f ca="1">INDIRECT("RANGS!E"&amp;$B4+2)</f>
        <v>23</v>
      </c>
      <c r="F9" s="14">
        <f ca="1">INDIRECT("RANGS!F"&amp;$B4+2)</f>
        <v>26</v>
      </c>
      <c r="G9" s="14">
        <f ca="1">INDIRECT("RANGS!G"&amp;$B4+2)</f>
        <v>24</v>
      </c>
      <c r="H9" s="14">
        <f ca="1">INDIRECT("RANGS!H"&amp;$B4+2)</f>
        <v>4</v>
      </c>
      <c r="I9" s="14">
        <f ca="1">INDIRECT("RANGS!I"&amp;$B4+2)</f>
        <v>26</v>
      </c>
      <c r="J9" s="14">
        <f ca="1">INDIRECT("RANGS!J"&amp;$B4+2)</f>
        <v>17</v>
      </c>
      <c r="K9" s="14">
        <f t="shared" ref="K9:K11" ca="1" si="1">MATCH(MIN($C9:$J9),$C9:$J9,0)</f>
        <v>6</v>
      </c>
      <c r="L9" s="22"/>
    </row>
    <row r="10" spans="1:12">
      <c r="A10" s="14" t="s">
        <v>46</v>
      </c>
      <c r="B10" s="22"/>
      <c r="C10" s="14">
        <f ca="1">INDIRECT("RANGS!C"&amp;$B5+2)</f>
        <v>25</v>
      </c>
      <c r="D10" s="14">
        <f ca="1">INDIRECT("RANGS!D"&amp;$B5+2)</f>
        <v>3</v>
      </c>
      <c r="E10" s="14">
        <f ca="1">INDIRECT("RANGS!E"&amp;$B5+2)</f>
        <v>18</v>
      </c>
      <c r="F10" s="14">
        <f ca="1">INDIRECT("RANGS!F"&amp;$B5+2)</f>
        <v>13</v>
      </c>
      <c r="G10" s="14">
        <f ca="1">INDIRECT("RANGS!G"&amp;$B5+2)</f>
        <v>13</v>
      </c>
      <c r="H10" s="14">
        <f ca="1">INDIRECT("RANGS!H"&amp;$B5+2)</f>
        <v>21</v>
      </c>
      <c r="I10" s="14">
        <f ca="1">INDIRECT("RANGS!I"&amp;$B5+2)</f>
        <v>13</v>
      </c>
      <c r="J10" s="14">
        <f ca="1">INDIRECT("RANGS!J"&amp;$B5+2)</f>
        <v>7</v>
      </c>
      <c r="K10" s="14">
        <f t="shared" ca="1" si="1"/>
        <v>2</v>
      </c>
      <c r="L10" s="22" t="s">
        <v>42</v>
      </c>
    </row>
    <row r="11" spans="1:12">
      <c r="A11" s="14" t="s">
        <v>47</v>
      </c>
      <c r="B11" s="22"/>
      <c r="C11" s="14">
        <f ca="1">INDIRECT("RANGS!C"&amp;$B6+2)</f>
        <v>12</v>
      </c>
      <c r="D11" s="14">
        <f ca="1">INDIRECT("RANGS!D"&amp;$B6+2)</f>
        <v>15</v>
      </c>
      <c r="E11" s="14">
        <f ca="1">INDIRECT("RANGS!E"&amp;$B6+2)</f>
        <v>10</v>
      </c>
      <c r="F11" s="14">
        <f ca="1">INDIRECT("RANGS!F"&amp;$B6+2)</f>
        <v>9</v>
      </c>
      <c r="G11" s="14">
        <f ca="1">INDIRECT("RANGS!G"&amp;$B6+2)</f>
        <v>10</v>
      </c>
      <c r="H11" s="14">
        <f ca="1">INDIRECT("RANGS!H"&amp;$B6+2)</f>
        <v>9</v>
      </c>
      <c r="I11" s="14">
        <f ca="1">INDIRECT("RANGS!I"&amp;$B6+2)</f>
        <v>18</v>
      </c>
      <c r="J11" s="14">
        <f ca="1">INDIRECT("RANGS!J"&amp;$B6+2)</f>
        <v>19</v>
      </c>
      <c r="K11" s="14">
        <f t="shared" ca="1" si="1"/>
        <v>4</v>
      </c>
      <c r="L11" s="22"/>
    </row>
    <row r="13" spans="1:12">
      <c r="A13" s="14" t="str">
        <f ca="1">IF(COLUMN(A1)-2=MATCH(MIN($C8:$J8),$C8:$J8,0),"X","O")</f>
        <v>O</v>
      </c>
      <c r="B13" s="14" t="str">
        <f t="shared" ref="B13:K13" ca="1" si="2">IF(COLUMN(B1)-2=MATCH(MIN($C8:$J8),$C8:$J8,0),"X","O")</f>
        <v>O</v>
      </c>
      <c r="C13" s="14" t="str">
        <f ca="1">IF(COLUMN(C1)-2=MATCH(MIN($C8:$J8),$C8:$J8,0),"X","O")</f>
        <v>O</v>
      </c>
      <c r="D13" s="14" t="str">
        <f t="shared" ca="1" si="2"/>
        <v>O</v>
      </c>
      <c r="E13" s="14" t="str">
        <f t="shared" ca="1" si="2"/>
        <v>O</v>
      </c>
      <c r="F13" s="14" t="str">
        <f t="shared" ca="1" si="2"/>
        <v>X</v>
      </c>
      <c r="G13" s="14" t="str">
        <f t="shared" ca="1" si="2"/>
        <v>O</v>
      </c>
      <c r="H13" s="14" t="str">
        <f t="shared" ca="1" si="2"/>
        <v>O</v>
      </c>
      <c r="I13" s="14" t="str">
        <f t="shared" ca="1" si="2"/>
        <v>O</v>
      </c>
      <c r="J13" s="14" t="str">
        <f t="shared" ca="1" si="2"/>
        <v>O</v>
      </c>
      <c r="K13" s="14" t="str">
        <f t="shared" ca="1" si="2"/>
        <v>O</v>
      </c>
    </row>
    <row r="15" spans="1:12">
      <c r="A15" s="14" t="s">
        <v>44</v>
      </c>
      <c r="B15" s="22" t="s">
        <v>51</v>
      </c>
      <c r="C15" s="14">
        <f ca="1">IF(AND(C8=MIN(C$8:C$11),COLUMN(C8)-2=$K$8),1,0)</f>
        <v>0</v>
      </c>
      <c r="D15" s="14">
        <f t="shared" ref="D15:J15" ca="1" si="3">IF(AND(D8=MIN(D$8:D$11),COLUMN(D8)-2=$K$8),1,0)</f>
        <v>0</v>
      </c>
      <c r="E15" s="14">
        <f t="shared" ca="1" si="3"/>
        <v>0</v>
      </c>
      <c r="F15" s="14">
        <f t="shared" ca="1" si="3"/>
        <v>1</v>
      </c>
      <c r="G15" s="14">
        <f t="shared" ca="1" si="3"/>
        <v>0</v>
      </c>
      <c r="H15" s="14">
        <f t="shared" ca="1" si="3"/>
        <v>0</v>
      </c>
      <c r="I15" s="14">
        <f t="shared" ca="1" si="3"/>
        <v>0</v>
      </c>
      <c r="J15" s="14">
        <f t="shared" ca="1" si="3"/>
        <v>0</v>
      </c>
      <c r="K15" s="14">
        <f>IF($B$23=0,0,K15+SUM(C15:J15))</f>
        <v>0</v>
      </c>
    </row>
    <row r="16" spans="1:12">
      <c r="A16" s="14" t="s">
        <v>45</v>
      </c>
      <c r="B16" s="22"/>
      <c r="C16" s="14">
        <f t="shared" ref="C16:J18" ca="1" si="4">IF(AND(C9=MIN(C$8:C$11),COLUMN(C9)-2=$K$8),1,0)</f>
        <v>0</v>
      </c>
      <c r="D16" s="14">
        <f t="shared" ca="1" si="4"/>
        <v>0</v>
      </c>
      <c r="E16" s="14">
        <f t="shared" ca="1" si="4"/>
        <v>0</v>
      </c>
      <c r="F16" s="14">
        <f t="shared" ca="1" si="4"/>
        <v>0</v>
      </c>
      <c r="G16" s="14">
        <f t="shared" ca="1" si="4"/>
        <v>0</v>
      </c>
      <c r="H16" s="14">
        <f t="shared" ca="1" si="4"/>
        <v>0</v>
      </c>
      <c r="I16" s="14">
        <f t="shared" ca="1" si="4"/>
        <v>0</v>
      </c>
      <c r="J16" s="14">
        <f t="shared" ca="1" si="4"/>
        <v>0</v>
      </c>
      <c r="K16" s="14">
        <f>IF($B$23=0,0,K16+SUM(C16:J16))</f>
        <v>0</v>
      </c>
    </row>
    <row r="17" spans="1:11">
      <c r="A17" s="14" t="s">
        <v>46</v>
      </c>
      <c r="B17" s="22"/>
      <c r="C17" s="14">
        <f t="shared" ca="1" si="4"/>
        <v>0</v>
      </c>
      <c r="D17" s="14">
        <f t="shared" ca="1" si="4"/>
        <v>0</v>
      </c>
      <c r="E17" s="14">
        <f t="shared" ca="1" si="4"/>
        <v>0</v>
      </c>
      <c r="F17" s="14">
        <f t="shared" ca="1" si="4"/>
        <v>0</v>
      </c>
      <c r="G17" s="14">
        <f t="shared" ca="1" si="4"/>
        <v>0</v>
      </c>
      <c r="H17" s="14">
        <f t="shared" ca="1" si="4"/>
        <v>0</v>
      </c>
      <c r="I17" s="14">
        <f t="shared" ca="1" si="4"/>
        <v>0</v>
      </c>
      <c r="J17" s="14">
        <f t="shared" ca="1" si="4"/>
        <v>0</v>
      </c>
      <c r="K17" s="14">
        <f>IF($B$23=0,0,K17+SUM(C17:J17))</f>
        <v>0</v>
      </c>
    </row>
    <row r="18" spans="1:11">
      <c r="A18" s="14" t="s">
        <v>47</v>
      </c>
      <c r="B18" s="22"/>
      <c r="C18" s="14">
        <f t="shared" ca="1" si="4"/>
        <v>0</v>
      </c>
      <c r="D18" s="14">
        <f t="shared" ca="1" si="4"/>
        <v>0</v>
      </c>
      <c r="E18" s="14">
        <f t="shared" ca="1" si="4"/>
        <v>0</v>
      </c>
      <c r="F18" s="14">
        <f t="shared" ca="1" si="4"/>
        <v>0</v>
      </c>
      <c r="G18" s="14">
        <f t="shared" ca="1" si="4"/>
        <v>0</v>
      </c>
      <c r="H18" s="14">
        <f t="shared" ca="1" si="4"/>
        <v>0</v>
      </c>
      <c r="I18" s="14">
        <f t="shared" ca="1" si="4"/>
        <v>0</v>
      </c>
      <c r="J18" s="14">
        <f t="shared" ca="1" si="4"/>
        <v>0</v>
      </c>
      <c r="K18" s="14">
        <f>IF($B$23=0,0,K18+SUM(C18:J18))</f>
        <v>0</v>
      </c>
    </row>
    <row r="20" spans="1:11">
      <c r="J20" s="14" t="s">
        <v>52</v>
      </c>
      <c r="K20" s="14">
        <f>IF($B$23=0,0,B23+K20)</f>
        <v>0</v>
      </c>
    </row>
    <row r="21" spans="1:11" s="11" customFormat="1">
      <c r="A21" s="21" t="s">
        <v>53</v>
      </c>
      <c r="B21" s="21"/>
      <c r="C21" s="21"/>
      <c r="D21" s="21"/>
      <c r="E21" s="21"/>
      <c r="F21" s="21"/>
      <c r="G21" s="21"/>
    </row>
    <row r="22" spans="1:11">
      <c r="A22" s="21" t="s">
        <v>54</v>
      </c>
      <c r="B22" s="21"/>
      <c r="C22" s="21"/>
      <c r="D22" s="21"/>
      <c r="E22" s="21"/>
      <c r="F22" s="21"/>
      <c r="G22" s="21"/>
    </row>
    <row r="23" spans="1:11">
      <c r="A23" s="10"/>
      <c r="B23" s="14">
        <v>0</v>
      </c>
    </row>
  </sheetData>
  <mergeCells count="6">
    <mergeCell ref="A22:G22"/>
    <mergeCell ref="B8:B11"/>
    <mergeCell ref="B15:B18"/>
    <mergeCell ref="A21:G21"/>
    <mergeCell ref="L8:L9"/>
    <mergeCell ref="L10:L11"/>
  </mergeCells>
  <conditionalFormatting sqref="B3:B6">
    <cfRule type="duplicateValues" dxfId="2" priority="12"/>
  </conditionalFormatting>
  <conditionalFormatting sqref="C1:J1">
    <cfRule type="cellIs" dxfId="1" priority="5" stopIfTrue="1" operator="equal">
      <formula>$K$8</formula>
    </cfRule>
  </conditionalFormatting>
  <conditionalFormatting sqref="C3:J6">
    <cfRule type="expression" dxfId="0" priority="1" stopIfTrue="1">
      <formula>"SI(COLONNE(A1)=EQUIV(MIN($C8:$J8);$C8:$J8;0);"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ENGLISH</vt:lpstr>
      <vt:lpstr>RANGS</vt:lpstr>
      <vt:lpstr>PARTIES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DESCAMPS</dc:creator>
  <cp:lastModifiedBy>DESCHAMPS</cp:lastModifiedBy>
  <dcterms:created xsi:type="dcterms:W3CDTF">2018-02-06T09:55:00Z</dcterms:created>
  <dcterms:modified xsi:type="dcterms:W3CDTF">2018-02-08T00:00:46Z</dcterms:modified>
</cp:coreProperties>
</file>