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illaume\Desktop\21122017\forum\"/>
    </mc:Choice>
  </mc:AlternateContent>
  <bookViews>
    <workbookView xWindow="0" yWindow="0" windowWidth="28800" windowHeight="11835" activeTab="1"/>
  </bookViews>
  <sheets>
    <sheet name="interventions" sheetId="1" r:id="rId1"/>
    <sheet name="map" sheetId="4" r:id="rId2"/>
    <sheet name="sites" sheetId="3" r:id="rId3"/>
  </sheets>
  <externalReferences>
    <externalReference r:id="rId4"/>
  </externalReferences>
  <definedNames>
    <definedName name="_xlnm._FilterDatabase" localSheetId="2" hidden="1">sites!$A$1:$F$1</definedName>
    <definedName name="adresse">sites!$B$2:$B$318</definedName>
    <definedName name="adresse_map">sites!$F$2:$F$318</definedName>
    <definedName name="CP">sites!$C$2:$C$318</definedName>
    <definedName name="intersite">interventions!$C$2:$C$35</definedName>
    <definedName name="selection">interventions!$G$2:$G$35</definedName>
    <definedName name="sites">sites!$A$2:$A$318</definedName>
    <definedName name="ville">sites!$D$2:$D$318</definedName>
  </definedNames>
  <calcPr calcId="152511" iterate="1" iterateDelta="1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4" l="1" a="1"/>
  <c r="A4" i="4" s="1"/>
  <c r="B4" i="4" s="1"/>
  <c r="A5" i="4" a="1"/>
  <c r="A5" i="4" s="1"/>
  <c r="B5" i="4" s="1"/>
  <c r="C5" i="4" s="1"/>
  <c r="A6" i="4" a="1"/>
  <c r="A6" i="4" s="1"/>
  <c r="B6" i="4" s="1"/>
  <c r="C6" i="4" s="1"/>
  <c r="A7" i="4" a="1"/>
  <c r="A7" i="4" s="1"/>
  <c r="B7" i="4" s="1"/>
  <c r="C7" i="4" s="1"/>
  <c r="A8" i="4" a="1"/>
  <c r="A8" i="4" s="1"/>
  <c r="B8" i="4" s="1"/>
  <c r="C8" i="4" s="1"/>
  <c r="A9" i="4" a="1"/>
  <c r="A9" i="4" s="1"/>
  <c r="B9" i="4" s="1"/>
  <c r="C9" i="4" s="1"/>
  <c r="A10" i="4" a="1"/>
  <c r="A10" i="4" s="1"/>
  <c r="B10" i="4" s="1"/>
  <c r="C10" i="4" s="1"/>
  <c r="A11" i="4" a="1"/>
  <c r="A11" i="4" s="1"/>
  <c r="B11" i="4" s="1"/>
  <c r="C11" i="4" s="1"/>
  <c r="A3" i="4" a="1"/>
  <c r="A3" i="4" s="1"/>
  <c r="B3" i="4" s="1"/>
  <c r="C3" i="4" s="1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2" i="3"/>
  <c r="D8" i="4" l="1"/>
  <c r="D3" i="4"/>
  <c r="D10" i="4"/>
  <c r="C4" i="4"/>
  <c r="D5" i="4" s="1"/>
  <c r="D9" i="4"/>
  <c r="D7" i="4"/>
  <c r="D11" i="4"/>
  <c r="D6" i="4"/>
  <c r="D4" i="4" l="1"/>
  <c r="D3" i="1" l="1"/>
  <c r="E3" i="1"/>
  <c r="F3" i="1"/>
  <c r="D4" i="1"/>
  <c r="E4" i="1"/>
  <c r="F4" i="1"/>
  <c r="D5" i="1"/>
  <c r="E5" i="1"/>
  <c r="F5" i="1"/>
  <c r="D6" i="1"/>
  <c r="E6" i="1"/>
  <c r="F6" i="1"/>
  <c r="D7" i="1"/>
  <c r="E7" i="1"/>
  <c r="F7" i="1"/>
  <c r="D8" i="1"/>
  <c r="E8" i="1"/>
  <c r="F8" i="1"/>
  <c r="D9" i="1"/>
  <c r="E9" i="1"/>
  <c r="F9" i="1"/>
  <c r="D10" i="1"/>
  <c r="E10" i="1"/>
  <c r="F10" i="1"/>
  <c r="D11" i="1"/>
  <c r="E11" i="1"/>
  <c r="F11" i="1"/>
  <c r="D12" i="1"/>
  <c r="E12" i="1"/>
  <c r="F12" i="1"/>
  <c r="D13" i="1"/>
  <c r="E13" i="1"/>
  <c r="F13" i="1"/>
  <c r="D14" i="1"/>
  <c r="E14" i="1"/>
  <c r="F14" i="1"/>
  <c r="D15" i="1"/>
  <c r="E15" i="1"/>
  <c r="F15" i="1"/>
  <c r="D16" i="1"/>
  <c r="E16" i="1"/>
  <c r="F16" i="1"/>
  <c r="D17" i="1"/>
  <c r="E17" i="1"/>
  <c r="F17" i="1"/>
  <c r="D18" i="1"/>
  <c r="E18" i="1"/>
  <c r="F18" i="1"/>
  <c r="D19" i="1"/>
  <c r="E19" i="1"/>
  <c r="F19" i="1"/>
  <c r="D20" i="1"/>
  <c r="E20" i="1"/>
  <c r="F20" i="1"/>
  <c r="D21" i="1"/>
  <c r="E21" i="1"/>
  <c r="F21" i="1"/>
  <c r="D22" i="1"/>
  <c r="E22" i="1"/>
  <c r="F22" i="1"/>
  <c r="D23" i="1"/>
  <c r="E23" i="1"/>
  <c r="F23" i="1"/>
  <c r="D24" i="1"/>
  <c r="E24" i="1"/>
  <c r="F24" i="1"/>
  <c r="D25" i="1"/>
  <c r="E25" i="1"/>
  <c r="F25" i="1"/>
  <c r="D26" i="1"/>
  <c r="E26" i="1"/>
  <c r="F26" i="1"/>
  <c r="D27" i="1"/>
  <c r="E27" i="1"/>
  <c r="F27" i="1"/>
  <c r="D28" i="1"/>
  <c r="E28" i="1"/>
  <c r="F28" i="1"/>
  <c r="D29" i="1"/>
  <c r="E29" i="1"/>
  <c r="F29" i="1"/>
  <c r="D30" i="1"/>
  <c r="E30" i="1"/>
  <c r="F30" i="1"/>
  <c r="D31" i="1"/>
  <c r="E31" i="1"/>
  <c r="F31" i="1"/>
  <c r="D32" i="1"/>
  <c r="E32" i="1"/>
  <c r="F32" i="1"/>
  <c r="D33" i="1"/>
  <c r="E33" i="1"/>
  <c r="F33" i="1"/>
  <c r="D34" i="1"/>
  <c r="E34" i="1"/>
  <c r="F34" i="1"/>
  <c r="D35" i="1"/>
  <c r="E35" i="1"/>
  <c r="F35" i="1"/>
  <c r="F2" i="1"/>
  <c r="E2" i="1"/>
  <c r="D2" i="1"/>
  <c r="E4" i="4" l="1"/>
  <c r="F4" i="4" s="1"/>
  <c r="I4" i="4" s="1"/>
  <c r="G4" i="4" s="1"/>
  <c r="H4" i="4" s="1"/>
  <c r="J4" i="4" s="1"/>
  <c r="E5" i="4"/>
  <c r="E6" i="4"/>
  <c r="E7" i="4"/>
  <c r="E8" i="4"/>
  <c r="E9" i="4"/>
  <c r="E10" i="4"/>
  <c r="E11" i="4"/>
  <c r="F10" i="4" l="1"/>
  <c r="I10" i="4" s="1"/>
  <c r="G10" i="4" s="1"/>
  <c r="H10" i="4" s="1"/>
  <c r="J10" i="4" s="1"/>
  <c r="F11" i="4"/>
  <c r="I11" i="4" s="1"/>
  <c r="G11" i="4" s="1"/>
  <c r="H11" i="4" s="1"/>
  <c r="J11" i="4" s="1"/>
  <c r="F7" i="4"/>
  <c r="I7" i="4" s="1"/>
  <c r="G7" i="4" s="1"/>
  <c r="H7" i="4" s="1"/>
  <c r="J7" i="4" s="1"/>
  <c r="F9" i="4"/>
  <c r="I9" i="4" s="1"/>
  <c r="G9" i="4" s="1"/>
  <c r="H9" i="4" s="1"/>
  <c r="J9" i="4" s="1"/>
  <c r="F8" i="4"/>
  <c r="I8" i="4" s="1"/>
  <c r="G8" i="4" s="1"/>
  <c r="H8" i="4" s="1"/>
  <c r="J8" i="4" s="1"/>
  <c r="F6" i="4"/>
  <c r="I6" i="4" s="1"/>
  <c r="G6" i="4" s="1"/>
  <c r="H6" i="4" s="1"/>
  <c r="J6" i="4" s="1"/>
  <c r="F5" i="4"/>
  <c r="I5" i="4" s="1"/>
  <c r="G5" i="4" s="1"/>
  <c r="H5" i="4" s="1"/>
  <c r="J5" i="4" s="1"/>
  <c r="E3" i="4"/>
  <c r="F3" i="4" s="1"/>
  <c r="I3" i="4" s="1"/>
  <c r="G3" i="4" s="1"/>
  <c r="H3" i="4" s="1"/>
  <c r="J3" i="4" s="1"/>
  <c r="I12" i="4" l="1"/>
  <c r="J12" i="4"/>
</calcChain>
</file>

<file path=xl/sharedStrings.xml><?xml version="1.0" encoding="utf-8"?>
<sst xmlns="http://schemas.openxmlformats.org/spreadsheetml/2006/main" count="1296" uniqueCount="707">
  <si>
    <t>N°intervention</t>
  </si>
  <si>
    <t>date</t>
  </si>
  <si>
    <t>site</t>
  </si>
  <si>
    <t>Adresse</t>
  </si>
  <si>
    <t>CP</t>
  </si>
  <si>
    <t>ville</t>
  </si>
  <si>
    <t>Nom</t>
  </si>
  <si>
    <t>Ville</t>
  </si>
  <si>
    <t>Secteur</t>
  </si>
  <si>
    <t>Sélection</t>
  </si>
  <si>
    <t>PARIS PLACE GAMBETTA</t>
  </si>
  <si>
    <t xml:space="preserve">7 PLACE GAMBETTA  </t>
  </si>
  <si>
    <t>PARIS LAUMIERE</t>
  </si>
  <si>
    <t xml:space="preserve">10 AVENUE DE LAUMIERE PARIS </t>
  </si>
  <si>
    <t>PARIS FAIDHERBE</t>
  </si>
  <si>
    <t xml:space="preserve">33 RUE FAIDHERBE  </t>
  </si>
  <si>
    <t>PARIS DAGUERRE</t>
  </si>
  <si>
    <t xml:space="preserve">66 RUE DAGUERRE  </t>
  </si>
  <si>
    <t>PARIS PARMENTIER</t>
  </si>
  <si>
    <t xml:space="preserve">7 AVENUE PARMENTIER  </t>
  </si>
  <si>
    <t>PARIS BROCHANT</t>
  </si>
  <si>
    <t xml:space="preserve">141 AVENUE DE CLICHY  </t>
  </si>
  <si>
    <t>PARIS TAHITI</t>
  </si>
  <si>
    <t xml:space="preserve">68 BOULEVARD DE REUILLY  </t>
  </si>
  <si>
    <t>PARIS MUSEE DU LOUVRE BP</t>
  </si>
  <si>
    <t>99 RUE DE RIVOLI  LA POSTE - PASSAGE DU GRAND LOUVRE</t>
  </si>
  <si>
    <t>PARIS BELLEVILLE</t>
  </si>
  <si>
    <t xml:space="preserve">73 BOULEVARD DE BELLEVILLE  </t>
  </si>
  <si>
    <t>PARIS LACHAMBEAUDIE</t>
  </si>
  <si>
    <t xml:space="preserve">1 RUE DE DIJON  </t>
  </si>
  <si>
    <t>PARIS CROZATIER BP</t>
  </si>
  <si>
    <t xml:space="preserve">31 RUE CROZATIER  </t>
  </si>
  <si>
    <t>PARIS ILE SAINT-LOUIS</t>
  </si>
  <si>
    <t xml:space="preserve">16 RUE DES 2 PONTS  </t>
  </si>
  <si>
    <t>PARIS FRANCOIS BONVIN</t>
  </si>
  <si>
    <t xml:space="preserve">8 RUE FRANCOIS BONVIN  </t>
  </si>
  <si>
    <t>PARIS PATAY</t>
  </si>
  <si>
    <t>26 RUE DE PATAY  PARIS RIVE GAUCHE</t>
  </si>
  <si>
    <t>PARIS PLAISANCE</t>
  </si>
  <si>
    <t xml:space="preserve">180 RUE RAYMOND LOSSERAND  </t>
  </si>
  <si>
    <t>PARIS BRECHE AUX LOUPS /LACHAMBAUDIE</t>
  </si>
  <si>
    <t xml:space="preserve">11 RUE DE WATTIGNIES  </t>
  </si>
  <si>
    <t>PARIS DUHESME</t>
  </si>
  <si>
    <t xml:space="preserve">97 RUE DUHESME  </t>
  </si>
  <si>
    <t>PARIS SAINT MAUR BP</t>
  </si>
  <si>
    <t xml:space="preserve">113 RUE OBERKAMPF  </t>
  </si>
  <si>
    <t>PARIS PHILIPPE DE GIRARD</t>
  </si>
  <si>
    <t xml:space="preserve">18 BOULEVARD DE LA CHAPELLE  </t>
  </si>
  <si>
    <t>PARIS BOINOD</t>
  </si>
  <si>
    <t xml:space="preserve">30 RUE BOINOD  </t>
  </si>
  <si>
    <t>PARIS LA GOUTTE D OR</t>
  </si>
  <si>
    <t xml:space="preserve">11 RUE DES ISLETTES  </t>
  </si>
  <si>
    <t>PARIS CITROEN</t>
  </si>
  <si>
    <t xml:space="preserve">27 RUE BALARD  </t>
  </si>
  <si>
    <t>PARIS LAMARCK BP</t>
  </si>
  <si>
    <t xml:space="preserve">74 RUE LAMARCK  </t>
  </si>
  <si>
    <t>PARIS SAINT BLAISE</t>
  </si>
  <si>
    <t xml:space="preserve">37 RUE MOURAUD  </t>
  </si>
  <si>
    <t>PARIS MOULIN DE LA POINTE /MASSENA</t>
  </si>
  <si>
    <t xml:space="preserve">2 RUE DU MOULIN DE LA POINTE  </t>
  </si>
  <si>
    <t>PARIS MOZART</t>
  </si>
  <si>
    <t xml:space="preserve">28 AVENUE MOZART  </t>
  </si>
  <si>
    <t>PARIS RIVE GAUCHE</t>
  </si>
  <si>
    <t xml:space="preserve">RUE OLIVIER MESSIAEN  </t>
  </si>
  <si>
    <t>PARIS CURIAL</t>
  </si>
  <si>
    <t xml:space="preserve">218 RUE DE CRIMEE  </t>
  </si>
  <si>
    <t>PARIS VOLONTAIRES/FRANCOIS BONVIN</t>
  </si>
  <si>
    <t>204 RUE DE VAUGIRARD  20 30 RUE COPREAU</t>
  </si>
  <si>
    <t>PARIS LOUVRE</t>
  </si>
  <si>
    <t>43 TER RUE ETIENNE MARCEL  SERVICE GUICHETS</t>
  </si>
  <si>
    <t>PARIS FORUM DES HALLES BP</t>
  </si>
  <si>
    <t>1 RUE PIERRE LESCOT   NIVEAU -4  CENTRE COMMERCIAL FORUM DES HALLES</t>
  </si>
  <si>
    <t>PARIS MOUFFETARD / FEUILLANTINES</t>
  </si>
  <si>
    <t xml:space="preserve">10 RUE DE L EPEE DE BOIS  </t>
  </si>
  <si>
    <t>PARIS CHERCHE MIDI</t>
  </si>
  <si>
    <t xml:space="preserve">111 RUE DE SEVRES  </t>
  </si>
  <si>
    <t>PARIS ECOLE MILITAIRE</t>
  </si>
  <si>
    <t xml:space="preserve">56 RUE CLERC  </t>
  </si>
  <si>
    <t>PARIS LA BOETIE</t>
  </si>
  <si>
    <t xml:space="preserve">51 RUE LA BOETIE  </t>
  </si>
  <si>
    <t>PARIS ROCHECHOUART</t>
  </si>
  <si>
    <t xml:space="preserve">4 RUE HIPPOLYTE LEBAS  </t>
  </si>
  <si>
    <t>PARIS MAGENTA</t>
  </si>
  <si>
    <t xml:space="preserve">2 SQUARE ALBAN SATRAGNE  </t>
  </si>
  <si>
    <t>PARIS POPINCOURT</t>
  </si>
  <si>
    <t xml:space="preserve">21 RUE BREGUET  </t>
  </si>
  <si>
    <t>PARIS REUILLY</t>
  </si>
  <si>
    <t xml:space="preserve">30 RUE DE REUILLY  </t>
  </si>
  <si>
    <t>PARIS ITALIE</t>
  </si>
  <si>
    <t xml:space="preserve">23 AVENUE D ITALIE  </t>
  </si>
  <si>
    <t>PARIS CONVENTION</t>
  </si>
  <si>
    <t xml:space="preserve">204 BIS RUE DE LA CONVENTION  </t>
  </si>
  <si>
    <t>PARIS PASSY</t>
  </si>
  <si>
    <t xml:space="preserve">40 RUE SINGER  </t>
  </si>
  <si>
    <t>PARIS 17 WAGRAM</t>
  </si>
  <si>
    <t>108/110 AVENUE DE WAGRAM ANGLE RUE DE PRONY LA POSTE PARIS WAGRAM</t>
  </si>
  <si>
    <t>PARIS 18 MONTMARTRE</t>
  </si>
  <si>
    <t xml:space="preserve">19 RUE DUC  </t>
  </si>
  <si>
    <t>PARIS BUTTES CHAUMONT</t>
  </si>
  <si>
    <t xml:space="preserve">2 RUE GOUBET  </t>
  </si>
  <si>
    <t>PARIS PYRENEES</t>
  </si>
  <si>
    <t xml:space="preserve">250 RUE DES PYRENEES  </t>
  </si>
  <si>
    <t>PARIS BASTILLE</t>
  </si>
  <si>
    <t xml:space="preserve">12 RUE CASTEX  </t>
  </si>
  <si>
    <t>PARIS TRINITE</t>
  </si>
  <si>
    <t xml:space="preserve">78 RUE TAITBOUT  </t>
  </si>
  <si>
    <t>PARIS VAUVENARGUES</t>
  </si>
  <si>
    <t xml:space="preserve">204 RUE MARCADET  </t>
  </si>
  <si>
    <t>PARIS SENTIER</t>
  </si>
  <si>
    <t xml:space="preserve">54 RUE D ABOUKIR  </t>
  </si>
  <si>
    <t>PARIS ODEON /BEAUX ARTS</t>
  </si>
  <si>
    <t xml:space="preserve">118 BOULEVARD SAINT GERMAIN  </t>
  </si>
  <si>
    <t>PARIS GARE DU NORD</t>
  </si>
  <si>
    <t xml:space="preserve">8 RUE DE DUNKERQUE  </t>
  </si>
  <si>
    <t>PARIS CHAMP DE MARS</t>
  </si>
  <si>
    <t xml:space="preserve">37 AVENUE RAPP  </t>
  </si>
  <si>
    <t>PARIS JUSSIEU</t>
  </si>
  <si>
    <t xml:space="preserve">30 B RUE DU CARDINAL LEMOINE  </t>
  </si>
  <si>
    <t>PARIS CHATEAU ROUGE</t>
  </si>
  <si>
    <t xml:space="preserve">39 BOULEVARD BARBES  </t>
  </si>
  <si>
    <t>PARIS GARE DE LYON</t>
  </si>
  <si>
    <t xml:space="preserve">25 BD DIDEROT  </t>
  </si>
  <si>
    <t>PARIS AUSTERLITZ BP</t>
  </si>
  <si>
    <t xml:space="preserve">7 B BOULEVARD DE L HOPITAL  </t>
  </si>
  <si>
    <t>PARIS CHAILLOT</t>
  </si>
  <si>
    <t xml:space="preserve">1 B RUE DE CHAILLOT  </t>
  </si>
  <si>
    <t>PARIS DESNOUETTES</t>
  </si>
  <si>
    <t xml:space="preserve">72 RUE DESNOUETTES  </t>
  </si>
  <si>
    <t>PARIS MOUSSY</t>
  </si>
  <si>
    <t xml:space="preserve">10 RUE DE MOUSSY  </t>
  </si>
  <si>
    <t>PARIS MONCEAU</t>
  </si>
  <si>
    <t xml:space="preserve">68 RUE DE MONCEAU  </t>
  </si>
  <si>
    <t>PARIS FEUILLANTINES BP</t>
  </si>
  <si>
    <t xml:space="preserve">47 RUE D  ULM  </t>
  </si>
  <si>
    <t>PARIS SAMBRE ET MEUSE</t>
  </si>
  <si>
    <t xml:space="preserve">46 RUE DE SAMBRE ET MEUSE  </t>
  </si>
  <si>
    <t>PARIS MENILMONTANT</t>
  </si>
  <si>
    <t xml:space="preserve">9 RUE ETIENNE DOLET  </t>
  </si>
  <si>
    <t>PARIS SEGUR</t>
  </si>
  <si>
    <t xml:space="preserve">6 RUE VALENTIN HAUY  </t>
  </si>
  <si>
    <t>PARIS CHAMBRE DE COMMERCE</t>
  </si>
  <si>
    <t xml:space="preserve">10 RUE BALZAC  </t>
  </si>
  <si>
    <t>PARIS LITTRE</t>
  </si>
  <si>
    <t xml:space="preserve">22 RUE LITTRE  </t>
  </si>
  <si>
    <t>PARIS RODIN /ORSAY</t>
  </si>
  <si>
    <t xml:space="preserve">103 RUE DE GRENELLE  </t>
  </si>
  <si>
    <t>PARIS COLISEE</t>
  </si>
  <si>
    <t xml:space="preserve">14 RUE DU COLISEE  </t>
  </si>
  <si>
    <t>PARIS GONCOURT</t>
  </si>
  <si>
    <t xml:space="preserve">5 RUE DES GONCOURT  </t>
  </si>
  <si>
    <t>PARIS BOURSE</t>
  </si>
  <si>
    <t xml:space="preserve">8 PLACE DE LA BOURSE  </t>
  </si>
  <si>
    <t>PARIS PALAIS ROYAL</t>
  </si>
  <si>
    <t xml:space="preserve">19 RUE DE RICHELIEU  </t>
  </si>
  <si>
    <t>PARIS BEAUBOURG</t>
  </si>
  <si>
    <t xml:space="preserve">90 RUE SAINT DENIS  </t>
  </si>
  <si>
    <t>PARIS DROUOT</t>
  </si>
  <si>
    <t xml:space="preserve">19 RUE CHAUCHAT  </t>
  </si>
  <si>
    <t>PARIS OBSERVATOIRE/DAGUERRE</t>
  </si>
  <si>
    <t xml:space="preserve">140 BOULEVARD DU MONTPARNASSE  </t>
  </si>
  <si>
    <t>PARIS AUTEUIL / LA FONTAINE</t>
  </si>
  <si>
    <t xml:space="preserve">46 RUE POUSSIN  </t>
  </si>
  <si>
    <t>PARIS BATIGNOLLES</t>
  </si>
  <si>
    <t xml:space="preserve">9 RUE MARIOTTE  </t>
  </si>
  <si>
    <t>PARIS SIMON BOLIVAR</t>
  </si>
  <si>
    <t xml:space="preserve">8 RUE CLAVEL  </t>
  </si>
  <si>
    <t>PARIS DAUMESNIL / TAHITI</t>
  </si>
  <si>
    <t xml:space="preserve">168 B AVENUE DAUMESNIL  </t>
  </si>
  <si>
    <t>PARIS MARX DORMOY</t>
  </si>
  <si>
    <t xml:space="preserve">2 RUE ORDENER  </t>
  </si>
  <si>
    <t>PARIS CHARONNE</t>
  </si>
  <si>
    <t xml:space="preserve">132 RUE DES PYRENEES  </t>
  </si>
  <si>
    <t>PARIS BOUCICAUT /CITROEN</t>
  </si>
  <si>
    <t xml:space="preserve">102 RUE DE LA CONVENTION  </t>
  </si>
  <si>
    <t>PARIS GUY MOQUET</t>
  </si>
  <si>
    <t xml:space="preserve">57 AVENUE DE SAINT OUEN  </t>
  </si>
  <si>
    <t>PARIS GRANDE ARMEE</t>
  </si>
  <si>
    <t xml:space="preserve">58 AVENUE DE LA GRANDE ARMEE  </t>
  </si>
  <si>
    <t>PARIS JEANNE D'ARC</t>
  </si>
  <si>
    <t xml:space="preserve">38 PLACE JEANNE D ARC  </t>
  </si>
  <si>
    <t>PARIS LOURMEL</t>
  </si>
  <si>
    <t xml:space="preserve">38 RUE DE LOURMEL  </t>
  </si>
  <si>
    <t>PARIS PERE LACHAISE</t>
  </si>
  <si>
    <t xml:space="preserve">103 AVENUE DE LA REPUBLIQUE  </t>
  </si>
  <si>
    <t>PARIS ALESIA</t>
  </si>
  <si>
    <t xml:space="preserve">114B RUE D ALESIA  </t>
  </si>
  <si>
    <t>PARIS ABBESSES</t>
  </si>
  <si>
    <t xml:space="preserve">8 PLACE DES ABBESSES  </t>
  </si>
  <si>
    <t>PARIS TURGOT</t>
  </si>
  <si>
    <t xml:space="preserve">18 RUE TURGOT  </t>
  </si>
  <si>
    <t>PARIS VOUILLE /GEORGES BRASSENS</t>
  </si>
  <si>
    <t xml:space="preserve">21 RUE DE VOUILLE  </t>
  </si>
  <si>
    <t>PARIS BUZENVAL</t>
  </si>
  <si>
    <t xml:space="preserve">56 B RUE DE BUZENVAL  </t>
  </si>
  <si>
    <t>PARIS VICTOR HUGO/MONTEVIDEO</t>
  </si>
  <si>
    <t xml:space="preserve">123 AVENUE VICTOR HUGO  </t>
  </si>
  <si>
    <t>PARIS PERNETY /PLAISANCE</t>
  </si>
  <si>
    <t xml:space="preserve">52 RUE PERNETY  </t>
  </si>
  <si>
    <t>PARIS PICPUS</t>
  </si>
  <si>
    <t xml:space="preserve">65 RUE DU RENDEZ VOUS  </t>
  </si>
  <si>
    <t>PARIS TERNES</t>
  </si>
  <si>
    <t xml:space="preserve">13 AVENUE NIEL  </t>
  </si>
  <si>
    <t>PARIS ETOILE</t>
  </si>
  <si>
    <t xml:space="preserve">73 RUE LAURISTON  </t>
  </si>
  <si>
    <t>PARIS ORGUES DE FLANDRE</t>
  </si>
  <si>
    <t xml:space="preserve">67 AVENUE DE FLANDRE  </t>
  </si>
  <si>
    <t>PARIS REINE BLANCHE /AUSTERLITZ</t>
  </si>
  <si>
    <t xml:space="preserve">21 RUE DE LA REINE BLANCHE  </t>
  </si>
  <si>
    <t>PARIS MONTEVIDEO BP</t>
  </si>
  <si>
    <t xml:space="preserve">19 RUE DE MONTEVIDEO  </t>
  </si>
  <si>
    <t>PARIS JAURES</t>
  </si>
  <si>
    <t xml:space="preserve">33 AVENUE JEAN JAURES  </t>
  </si>
  <si>
    <t>PARIS SEVRES-BABYLONE / RASPAIL</t>
  </si>
  <si>
    <t xml:space="preserve">3 RUE DUPIN  </t>
  </si>
  <si>
    <t>PARIS CAPUCINES</t>
  </si>
  <si>
    <t xml:space="preserve">13 RUE DES CAPUCINES  </t>
  </si>
  <si>
    <t>PARIS LE MARAIS</t>
  </si>
  <si>
    <t xml:space="preserve">27 RUE DES FRANCS BOURGEOIS  </t>
  </si>
  <si>
    <t>PARIS MONTHOLON</t>
  </si>
  <si>
    <t xml:space="preserve">14 RUE BLEUE  </t>
  </si>
  <si>
    <t>PARIS PLACE CLICHY</t>
  </si>
  <si>
    <t xml:space="preserve">61 RUE DE DOUAI  </t>
  </si>
  <si>
    <t>PARIS TEMPLE</t>
  </si>
  <si>
    <t xml:space="preserve">160 RUE DU TEMPLE  </t>
  </si>
  <si>
    <t>PARIS LA TREMOILLE</t>
  </si>
  <si>
    <t xml:space="preserve">24 RUE DE LA TREMOILLE  </t>
  </si>
  <si>
    <t>PARIS SAINTE MARGUERITE</t>
  </si>
  <si>
    <t xml:space="preserve">41 RUE DES BOULETS  </t>
  </si>
  <si>
    <t>PARIS REPUBLIQUE BP</t>
  </si>
  <si>
    <t xml:space="preserve">56 RUE RENE BOULANGER  </t>
  </si>
  <si>
    <t>PARIS CARDINET</t>
  </si>
  <si>
    <t xml:space="preserve">132 RUE DE SAUSSURE  </t>
  </si>
  <si>
    <t>PARIS PIGALLE</t>
  </si>
  <si>
    <t xml:space="preserve">47 BOULEVARD DE CLICHY  </t>
  </si>
  <si>
    <t>PARIS SORBONNE</t>
  </si>
  <si>
    <t xml:space="preserve">13 RUE CUJAS  </t>
  </si>
  <si>
    <t>PARIS MADELEINE</t>
  </si>
  <si>
    <t xml:space="preserve">38 RUE VIGNON  </t>
  </si>
  <si>
    <t>PARIS LOUIS BLANC</t>
  </si>
  <si>
    <t xml:space="preserve">228 RUE DU FAUBOURG ST MARTIN  </t>
  </si>
  <si>
    <t>PARIS TELEGRAPHE</t>
  </si>
  <si>
    <t xml:space="preserve">28 RUE DU TELEGRAPHE  </t>
  </si>
  <si>
    <t>PARIS LES TOURELLES</t>
  </si>
  <si>
    <t xml:space="preserve">339 B RUE DE BELLEVILLE  </t>
  </si>
  <si>
    <t>PARIS OPERA BP</t>
  </si>
  <si>
    <t xml:space="preserve">8 RUE AUBER  </t>
  </si>
  <si>
    <t>PARIS SAINT LAMBERT</t>
  </si>
  <si>
    <t xml:space="preserve">2 RUE JOSEPH LIOUVILLE  </t>
  </si>
  <si>
    <t>PARIS PARC DE LA VILLETTE</t>
  </si>
  <si>
    <t>3/5 AVENUE DU NOUVEAU CONSERVATOIRE  LA POSTE PARIS PARC DE LA VILLETTE</t>
  </si>
  <si>
    <t>PARIS PARC DES PRINCES</t>
  </si>
  <si>
    <t xml:space="preserve">116 RUE MICHEL ANGE  </t>
  </si>
  <si>
    <t>PARIS BUTTE AUX CAILLES</t>
  </si>
  <si>
    <t xml:space="preserve">216 RUE DE TOLBIAC  </t>
  </si>
  <si>
    <t>PARIS BIENVENUE</t>
  </si>
  <si>
    <t xml:space="preserve">42 BOULEVARD DE VAUGIRARD  </t>
  </si>
  <si>
    <t>PARIS SAINTONGE BP</t>
  </si>
  <si>
    <t xml:space="preserve">64 RUE DE SAINTONGE  </t>
  </si>
  <si>
    <t>PARIS DEBUSSY</t>
  </si>
  <si>
    <t xml:space="preserve">23 B RUE LEGENDRE  </t>
  </si>
  <si>
    <t>PARIS FAUBOURG ST ANTOINE/CROZATIER</t>
  </si>
  <si>
    <t xml:space="preserve">80 AVENUE LEDRU ROLLIN  </t>
  </si>
  <si>
    <t>PARIS TROCADERO CHAILLOT ETOILE</t>
  </si>
  <si>
    <t xml:space="preserve">51 RUE DE LONGCHAMP  </t>
  </si>
  <si>
    <t>PARIS OURCQ</t>
  </si>
  <si>
    <t xml:space="preserve">62 RUE DE L OURCQ  </t>
  </si>
  <si>
    <t>PARIS HAUSSMANN</t>
  </si>
  <si>
    <t xml:space="preserve">7 BOULEVARD HAUSSMANN  </t>
  </si>
  <si>
    <t>PARIS EUROPE</t>
  </si>
  <si>
    <t xml:space="preserve">10 RUE DE VIENNE  </t>
  </si>
  <si>
    <t>PARIS ST GERMAIN DES PRES / MEDICIS</t>
  </si>
  <si>
    <t xml:space="preserve">53 RUE DE RENNES  </t>
  </si>
  <si>
    <t>PARIS MERCOEUR</t>
  </si>
  <si>
    <t xml:space="preserve">80 RUE LEON FROT  </t>
  </si>
  <si>
    <t>PARIS HOTEL DE VILLE</t>
  </si>
  <si>
    <t xml:space="preserve">PLACE DE L HOTEL DE VILLE  </t>
  </si>
  <si>
    <t>PARIS SAINT LAURENT</t>
  </si>
  <si>
    <t xml:space="preserve">38 BOULEVARD DE STRASBOURG  </t>
  </si>
  <si>
    <t>PARIS BEAUX ARTS</t>
  </si>
  <si>
    <t xml:space="preserve">22 RUE DES SAINTS PERES  </t>
  </si>
  <si>
    <t>PARIS ARTS ET METIERS</t>
  </si>
  <si>
    <t xml:space="preserve">259 RUE SAINT MARTIN  </t>
  </si>
  <si>
    <t>PARIS CHATELET</t>
  </si>
  <si>
    <t xml:space="preserve">27 RUE LAVANDIERES STE OPPORTUNE  </t>
  </si>
  <si>
    <t>PARIS SAINT LAZARE</t>
  </si>
  <si>
    <t xml:space="preserve">78 RUE D ANJOU  </t>
  </si>
  <si>
    <t>PARIS RICHARD LENOIR</t>
  </si>
  <si>
    <t xml:space="preserve">97 BOULEVARD RICHARD LENOIR  </t>
  </si>
  <si>
    <t>PARIS LA FONTAINE BP</t>
  </si>
  <si>
    <t xml:space="preserve">3 RUE JEAN DE LAFONTAINE  </t>
  </si>
  <si>
    <t>PARIS PLACE DES FETES</t>
  </si>
  <si>
    <t xml:space="preserve">48 RUE COMPANS  </t>
  </si>
  <si>
    <t>PARIS BICHAT</t>
  </si>
  <si>
    <t xml:space="preserve">11 AV DE LA PORTE DE MONTMARTRE  </t>
  </si>
  <si>
    <t>PARIS ANJOU</t>
  </si>
  <si>
    <t xml:space="preserve">13 RUE D ANJOU  </t>
  </si>
  <si>
    <t>PARIS BONNE NOUVELLE</t>
  </si>
  <si>
    <t xml:space="preserve">18 BOULEVARD DE BONNE NOUVELLE  </t>
  </si>
  <si>
    <t>PARIS CANAL SAINT MARTIN</t>
  </si>
  <si>
    <t xml:space="preserve">11 RUE LEON JOUHAUX  </t>
  </si>
  <si>
    <t>PARIS ARCHIVES</t>
  </si>
  <si>
    <t xml:space="preserve">67 RUE DES ARCHIVES  </t>
  </si>
  <si>
    <t>PARIS GARE DE L'EST</t>
  </si>
  <si>
    <t xml:space="preserve">158 RUE DU FG ST MARTIN  </t>
  </si>
  <si>
    <t>PARIS SAINT FARGEAU BP</t>
  </si>
  <si>
    <t xml:space="preserve">73 BOULEVARD MORTIER  </t>
  </si>
  <si>
    <t>PARIS BESSIERES</t>
  </si>
  <si>
    <t xml:space="preserve">81 BOULEVARD BESSIERES  </t>
  </si>
  <si>
    <t>PARIS SOULT</t>
  </si>
  <si>
    <t xml:space="preserve">137 BOULEVARD SOULT  </t>
  </si>
  <si>
    <t>PARIS PORTE DOREE</t>
  </si>
  <si>
    <t xml:space="preserve">15 B RUE ROTTEMBOURG  </t>
  </si>
  <si>
    <t>PARIS GEORGES BRASSENS</t>
  </si>
  <si>
    <t xml:space="preserve">113 BOULEVARD LEFEBVRE  </t>
  </si>
  <si>
    <t>PARIS MUETTE / MOZART</t>
  </si>
  <si>
    <t xml:space="preserve">39 RUE DE LA POMPE  </t>
  </si>
  <si>
    <t>PARIS OLYMPIADES</t>
  </si>
  <si>
    <t xml:space="preserve">62 AVENUE DE CHOISY  </t>
  </si>
  <si>
    <t>PARIS PORTE DE LA CHAPELLE</t>
  </si>
  <si>
    <t xml:space="preserve">91 RUE DE LA CHAPELLE  </t>
  </si>
  <si>
    <t>PARIS GOUVION SAINT CYR</t>
  </si>
  <si>
    <t xml:space="preserve">79 RUE BAYEN  </t>
  </si>
  <si>
    <t>PARIS CORVISART</t>
  </si>
  <si>
    <t xml:space="preserve">9 RUE CORVISART  </t>
  </si>
  <si>
    <t>PARIS BEAUGRENELLE / LOURMEL</t>
  </si>
  <si>
    <t xml:space="preserve">67 AVENUE EMILE ZOLA  </t>
  </si>
  <si>
    <t>PARIS DENFERT ROCHEREAU</t>
  </si>
  <si>
    <t xml:space="preserve">15 B AVENUE DU GENERAL LECLERC  </t>
  </si>
  <si>
    <t>PARIS ORSAY</t>
  </si>
  <si>
    <t xml:space="preserve">3 RUE DE COURTY  </t>
  </si>
  <si>
    <t>PARIS MEDICIS</t>
  </si>
  <si>
    <t xml:space="preserve">24 RUE DE VAUGIRARD  </t>
  </si>
  <si>
    <t>PARIS BRUNE</t>
  </si>
  <si>
    <t xml:space="preserve">105 BOULEVARD BRUNE  </t>
  </si>
  <si>
    <t>PARIS RASPAIL</t>
  </si>
  <si>
    <t xml:space="preserve">3 BOULEVARD RASPAIL  </t>
  </si>
  <si>
    <t>PARIS MASSENA</t>
  </si>
  <si>
    <t xml:space="preserve">129 BOULEVARD MASSENA  </t>
  </si>
  <si>
    <t>PARIS PORTE D'ORLEANS</t>
  </si>
  <si>
    <t xml:space="preserve">1 PLACE DU 25 AOUT 1944  </t>
  </si>
  <si>
    <t>PARIS MONTSOURIS</t>
  </si>
  <si>
    <t xml:space="preserve">78 RUE DE L  AMIRAL MOUCHEZ  </t>
  </si>
  <si>
    <t>PARIS DUPLEIX</t>
  </si>
  <si>
    <t xml:space="preserve">27 RUE DESAIX  </t>
  </si>
  <si>
    <t>PARIS MOLITOR BP</t>
  </si>
  <si>
    <t xml:space="preserve">35 BOULEVARD MURAT  </t>
  </si>
  <si>
    <t>PARIS PORTE D'AUBERVILLIERS BP</t>
  </si>
  <si>
    <t xml:space="preserve">5 AV DE LA PORTE D AUBERVILLIERS  </t>
  </si>
  <si>
    <t>PARIS EDITH PIAF</t>
  </si>
  <si>
    <t xml:space="preserve">21 RUE BELGRAND  </t>
  </si>
  <si>
    <t>ALFORTVILLE PRINCIPAL</t>
  </si>
  <si>
    <t xml:space="preserve">PLACE SALVADOR ALLENDE  </t>
  </si>
  <si>
    <t>ARCUEIL</t>
  </si>
  <si>
    <t xml:space="preserve">75 RUE MARIUS SIDOBRE </t>
  </si>
  <si>
    <t>BOISSY ST LEGER</t>
  </si>
  <si>
    <t xml:space="preserve">PLACE DU FORUM  </t>
  </si>
  <si>
    <t>BONNEUIL SUR MARNE</t>
  </si>
  <si>
    <t xml:space="preserve">11 RUE D ESTIENNE D ORVES  </t>
  </si>
  <si>
    <t>BRY SUR MARNE</t>
  </si>
  <si>
    <t xml:space="preserve">12 BOULEVARD DU GENERAL GALLIENI  </t>
  </si>
  <si>
    <t>CACHAN PRINCIPAL</t>
  </si>
  <si>
    <t xml:space="preserve">3 RUE CAMILLE DESMOULINS  </t>
  </si>
  <si>
    <t>CHAMPIGNY SUR MARNE PRINCIPAL</t>
  </si>
  <si>
    <t xml:space="preserve">54 RUE JEAN JAURES  </t>
  </si>
  <si>
    <t>CHARENTON LE PONT</t>
  </si>
  <si>
    <t xml:space="preserve">57 RUE DE PARIS  </t>
  </si>
  <si>
    <t>CHEVILLY LARUE</t>
  </si>
  <si>
    <t>RUE DE PROVENCE  ZAC COEUR DE VILLE</t>
  </si>
  <si>
    <t>CHOISY LE ROI</t>
  </si>
  <si>
    <t xml:space="preserve">15 AVENUE LEON GOURDAULT  </t>
  </si>
  <si>
    <t>CRETEIL EGLISE</t>
  </si>
  <si>
    <t xml:space="preserve">1 RUE DE PARIS  </t>
  </si>
  <si>
    <t>FONTENAY SOUS BOIS PRINCIPAL</t>
  </si>
  <si>
    <t xml:space="preserve">8 ESPLANADE LOUIS BAYEURTE FONTENAY SOUS BOIS </t>
  </si>
  <si>
    <t>FRESNES</t>
  </si>
  <si>
    <t xml:space="preserve">12 RUE MAURICE TENINE  </t>
  </si>
  <si>
    <t>GENTILLY</t>
  </si>
  <si>
    <t xml:space="preserve">6/8 AVENUE JEAN JAURES  </t>
  </si>
  <si>
    <t>L HAY LES ROSES</t>
  </si>
  <si>
    <t xml:space="preserve">RUE WATEL  </t>
  </si>
  <si>
    <t>IVRY SUR SEINE PRINCIPAL</t>
  </si>
  <si>
    <t>134 AVENUE CASANOVA  LA POSTE RESEAU GRAND PUBLIC</t>
  </si>
  <si>
    <t>LE KREMLIN BICETRE</t>
  </si>
  <si>
    <t xml:space="preserve">12 PLACE JEAN JAURES  </t>
  </si>
  <si>
    <t>LIMEIL BREVANNES</t>
  </si>
  <si>
    <t xml:space="preserve">6 BIS AVENUE DE VERDUN  </t>
  </si>
  <si>
    <t>MAISONS ALFORT PRINCIPAL</t>
  </si>
  <si>
    <t xml:space="preserve">28 AVENUE DU PROFESSEUR CADIOT  </t>
  </si>
  <si>
    <t>VAL DE FONTENAY BP</t>
  </si>
  <si>
    <t xml:space="preserve">9 AVENUE DU VAL DE FONTENAY  </t>
  </si>
  <si>
    <t>NOGENT SUR MARNE</t>
  </si>
  <si>
    <t xml:space="preserve">12 BOULEVARD GALLIENI  </t>
  </si>
  <si>
    <t>ORLY PRINCIPAL</t>
  </si>
  <si>
    <t xml:space="preserve">16 RUE DU COMMERCE  </t>
  </si>
  <si>
    <t>LE PERREUX SUR MARNE</t>
  </si>
  <si>
    <t xml:space="preserve">101 AVENUE GEORGES CLEMENCEAU  </t>
  </si>
  <si>
    <t>LE PLESSIS TREVISE</t>
  </si>
  <si>
    <t xml:space="preserve">27 AVENUE ARDOUIN  </t>
  </si>
  <si>
    <t>SAINT MANDE</t>
  </si>
  <si>
    <t xml:space="preserve">6 RUE JEANNE D ARC  </t>
  </si>
  <si>
    <t>SAINT MAUR DES FOSSES PRINCIPAL</t>
  </si>
  <si>
    <t xml:space="preserve">46 AVENUE FOCH  </t>
  </si>
  <si>
    <t>SUCY EN BRIE</t>
  </si>
  <si>
    <t xml:space="preserve">14 RUE MAURICE BERTEAUX  </t>
  </si>
  <si>
    <t>THIAIS</t>
  </si>
  <si>
    <t xml:space="preserve">72 AVENUE RENE PANHARD  </t>
  </si>
  <si>
    <t>VALENTON</t>
  </si>
  <si>
    <t xml:space="preserve">30 B RUE DU COLONEL FABIEN  </t>
  </si>
  <si>
    <t>VILLEJUIF PRINCIPAL</t>
  </si>
  <si>
    <t xml:space="preserve">21 AV PAUL VAILLANT COUTURIER  </t>
  </si>
  <si>
    <t>VILLENEUVE LE ROI</t>
  </si>
  <si>
    <t xml:space="preserve">PLACE DE L ABBE BONIN  </t>
  </si>
  <si>
    <t>VILLENEUVE ST GEORGES PRINCIPAL</t>
  </si>
  <si>
    <t xml:space="preserve">11 RUE HENRI LEDUC  </t>
  </si>
  <si>
    <t>VINCENNES PRINCIPAL</t>
  </si>
  <si>
    <t xml:space="preserve">18  AVENUE DU CHATEAU  </t>
  </si>
  <si>
    <t>VITRY SUR SEINE PRINCIPAL</t>
  </si>
  <si>
    <t xml:space="preserve">11 AVENUE DU GENERAL LECLERC  </t>
  </si>
  <si>
    <t>MAISONS ALFORT ECOLE VETERINAIRE</t>
  </si>
  <si>
    <t xml:space="preserve">28 AVENUE DU GENERAL DE GAULLE  </t>
  </si>
  <si>
    <t>FONTENAY SOUS BOIS RIGOLLOTS</t>
  </si>
  <si>
    <t>2 RUE EUGÈNE MARTIN  LA POSTE</t>
  </si>
  <si>
    <t>IVRY SUR SEINE PETIT IVRY</t>
  </si>
  <si>
    <t xml:space="preserve">71 B AVENUE MAURICE THOREZ  </t>
  </si>
  <si>
    <t>IVRY SUR SEINE PORT</t>
  </si>
  <si>
    <t xml:space="preserve">60 BD PAUL VAILLANT COUTURIER  </t>
  </si>
  <si>
    <t>JOINVILLE POLANGIS</t>
  </si>
  <si>
    <t xml:space="preserve">48 AVENUE DU GENERAL GALLIENI  </t>
  </si>
  <si>
    <t>MAISONS ALFORT CHARENTONNEAU</t>
  </si>
  <si>
    <t xml:space="preserve">86 RUE CHEVREUL  </t>
  </si>
  <si>
    <t>VITRY PORT A L ANGLAIS</t>
  </si>
  <si>
    <t xml:space="preserve">33 AVENUE PAUL VAILLANT COUTURIER  </t>
  </si>
  <si>
    <t>SAINT MAUR BERTHELOT</t>
  </si>
  <si>
    <t xml:space="preserve">12 PARVIS DE SAINT MAUR  </t>
  </si>
  <si>
    <t>LA VARENNE SAINT HILAIRE</t>
  </si>
  <si>
    <t xml:space="preserve">3  11 AVENUE DU MESNIL  </t>
  </si>
  <si>
    <t>VINCENNES PREVOYANCE</t>
  </si>
  <si>
    <t xml:space="preserve">27 B RUE DES LAITIERES  </t>
  </si>
  <si>
    <t>CHOISY LES GONDOLES BP</t>
  </si>
  <si>
    <t xml:space="preserve">20 AV VICTOR HUGO CHOISY LE ROI CEDEX </t>
  </si>
  <si>
    <t>IVRY PLATEAU BP</t>
  </si>
  <si>
    <t xml:space="preserve">168 BD DE STALINGRAD  </t>
  </si>
  <si>
    <t>VINCENNES JARRY BP</t>
  </si>
  <si>
    <t xml:space="preserve">18 RUE DU COMMANDANT MOWAT  </t>
  </si>
  <si>
    <t>CRETEIL MONT MESLY</t>
  </si>
  <si>
    <t>23 ALLEE DU COMMERCE CRETEIL CRETEIL MONT MESLY</t>
  </si>
  <si>
    <t>MAISONS ALFORT LES PLANETES</t>
  </si>
  <si>
    <t xml:space="preserve">137 RUE MARC SANGNIER  </t>
  </si>
  <si>
    <t>CHAMPIGNY COEUILLY</t>
  </si>
  <si>
    <t xml:space="preserve">ROND POINT DU CHATEAU  </t>
  </si>
  <si>
    <t>CRETEIL SOLEIL BP</t>
  </si>
  <si>
    <t>CENTRE COMMERCIAL REGIONAL CRETEIL SOLEIL PORTE 16</t>
  </si>
  <si>
    <t>VITRY PETIT VITRY</t>
  </si>
  <si>
    <t xml:space="preserve">AVENUE DU 8 MAI 1945  </t>
  </si>
  <si>
    <t>ALFORTVILLE SAINT PIERRE</t>
  </si>
  <si>
    <t xml:space="preserve">97 RUE ETIENNE DOLET  </t>
  </si>
  <si>
    <t>CHENNEVIERES RABELAIS BP</t>
  </si>
  <si>
    <t xml:space="preserve">5 RUE RABELAIS  </t>
  </si>
  <si>
    <t>CRETEIL PALAIS</t>
  </si>
  <si>
    <t>2  ALLEE PARMENTIER</t>
  </si>
  <si>
    <t>CRETEIL LAC</t>
  </si>
  <si>
    <t xml:space="preserve">3 PLACE SALVADOR ALLENDE  </t>
  </si>
  <si>
    <t>AVON</t>
  </si>
  <si>
    <t xml:space="preserve">49  AVENUE FRANKLIN ROOSEVELT  </t>
  </si>
  <si>
    <t>CHELLES PRINCIPAL</t>
  </si>
  <si>
    <t xml:space="preserve">5 AVENUE DE LA RESISTANCE  </t>
  </si>
  <si>
    <t>CLAYE SOUILLY</t>
  </si>
  <si>
    <t xml:space="preserve">ALLEE ANDRE BENOIST  </t>
  </si>
  <si>
    <t>COMBS LA VILLE</t>
  </si>
  <si>
    <t xml:space="preserve">8 RUE PABLO PICASSO  </t>
  </si>
  <si>
    <t>DAMMARIE LES LYS</t>
  </si>
  <si>
    <t xml:space="preserve">447 RUE DU BAS MOULIN  </t>
  </si>
  <si>
    <t>LA FERTE SOUS JOUARRE</t>
  </si>
  <si>
    <t xml:space="preserve">4 RUE GAMBETTA  </t>
  </si>
  <si>
    <t>FONTAINEBLEAU</t>
  </si>
  <si>
    <t xml:space="preserve">PLACE NAPOLEON BONAPARTE  </t>
  </si>
  <si>
    <t>LAGNY SUR MARNE</t>
  </si>
  <si>
    <t xml:space="preserve">106 RUE SAINT DENIS  </t>
  </si>
  <si>
    <t>MEAUX PRINCIPAL</t>
  </si>
  <si>
    <t xml:space="preserve">5 QUAI JACQUES PREVERT  </t>
  </si>
  <si>
    <t>LE MEE SUR SEINE</t>
  </si>
  <si>
    <t xml:space="preserve">AVENUE DE LA LIBERATION  </t>
  </si>
  <si>
    <t>MELUN RP</t>
  </si>
  <si>
    <t xml:space="preserve">3 PLACE SAINT JEAN MELUN </t>
  </si>
  <si>
    <t>MOISSY CRAMAYEL</t>
  </si>
  <si>
    <t xml:space="preserve">321 AV PHILIPPE BUR  </t>
  </si>
  <si>
    <t>MONTEREAU</t>
  </si>
  <si>
    <t xml:space="preserve">PLACE DU VIEUX MARCHE  </t>
  </si>
  <si>
    <t>MORET SUR LOING</t>
  </si>
  <si>
    <t xml:space="preserve">19 RUE DES GRANGES  </t>
  </si>
  <si>
    <t>NANGIS</t>
  </si>
  <si>
    <t xml:space="preserve">PLACE DUPONT PERROT  </t>
  </si>
  <si>
    <t>NEMOURS</t>
  </si>
  <si>
    <t xml:space="preserve">8 QUAI DES TANNEURS  </t>
  </si>
  <si>
    <t>OZOIR LA FERRIERE</t>
  </si>
  <si>
    <t xml:space="preserve">6 AVENUE EDOUARD GOURDON  </t>
  </si>
  <si>
    <t>PONTAULT COMBAULT</t>
  </si>
  <si>
    <t xml:space="preserve">3 AVENUE CHARLES ROUXEL  </t>
  </si>
  <si>
    <t>PROVINS</t>
  </si>
  <si>
    <t xml:space="preserve">8 RUE DES BENEDICTINS  </t>
  </si>
  <si>
    <t>ROISSY EN BRIE</t>
  </si>
  <si>
    <t xml:space="preserve">AVENUE JEAN MONNET  </t>
  </si>
  <si>
    <t>SAINT FARGEAU PONTHIERRY</t>
  </si>
  <si>
    <t xml:space="preserve">PLACE DU GENERAL LECLERC  </t>
  </si>
  <si>
    <t>TORCY</t>
  </si>
  <si>
    <t xml:space="preserve">4 ALLEE GASTON DEFFERRE  </t>
  </si>
  <si>
    <t>TOURNAN EN BRIE</t>
  </si>
  <si>
    <t>62 RUE DE PROVINS  LA POSTE</t>
  </si>
  <si>
    <t>VILLEPARISIS</t>
  </si>
  <si>
    <t xml:space="preserve">PLACE HENRI BARBUSSE  </t>
  </si>
  <si>
    <t>BUSSY ST GEORGES</t>
  </si>
  <si>
    <t xml:space="preserve">10 PLACE FULGENCE BIENVENUE  </t>
  </si>
  <si>
    <t>MITRY MORY</t>
  </si>
  <si>
    <t xml:space="preserve">2 RUE DU DAUPHINE  </t>
  </si>
  <si>
    <t>CHELLES LES COUDREAUX</t>
  </si>
  <si>
    <t xml:space="preserve">119 AVENUE DES SCIENCES  </t>
  </si>
  <si>
    <t>SAVIGNY LE TEMPLE</t>
  </si>
  <si>
    <t xml:space="preserve">43 AV LOUISE MICHEL  </t>
  </si>
  <si>
    <t>MEAUX BEAUVAL</t>
  </si>
  <si>
    <t xml:space="preserve">CENTRE COMMERCIAL LA VERRIERE  </t>
  </si>
  <si>
    <t>AUBERVILLIERS PRINCIPAL</t>
  </si>
  <si>
    <t xml:space="preserve">2 AVENUE DE LA REPUBLIQUE  </t>
  </si>
  <si>
    <t>AULNAY SOUS BOIS PRINCIPAL</t>
  </si>
  <si>
    <t xml:space="preserve">9 PLACE DE L EGLISE  </t>
  </si>
  <si>
    <t>BAGNOLET PRINCIPAL</t>
  </si>
  <si>
    <t xml:space="preserve">37 RUE ADELAIDE LAHAYE  </t>
  </si>
  <si>
    <t>LE BLANC MESNIL PRINCIPAL</t>
  </si>
  <si>
    <t xml:space="preserve">2 AV DE LA REPUBLIQUE  </t>
  </si>
  <si>
    <t>BOBIGNY RECETTE PRINCIPALE</t>
  </si>
  <si>
    <t>1 RUE PABLO PICASSO BOBIGNY SERVICE GRAND PUBLIC REZ DE DALLE</t>
  </si>
  <si>
    <t>BONDY PRINCIPAL</t>
  </si>
  <si>
    <t xml:space="preserve">40 AVENUE HENRI BARBUSSE  </t>
  </si>
  <si>
    <t>LE BOURGET</t>
  </si>
  <si>
    <t xml:space="preserve">96 AV DE  LA DIVISION LECLERC  </t>
  </si>
  <si>
    <t>CLICHY SOUS BOIS CHENE POINTU</t>
  </si>
  <si>
    <t>ALLEE MAURICE AUDIN  LA POSTE</t>
  </si>
  <si>
    <t>LA COURNEUVE PRINCIPAL</t>
  </si>
  <si>
    <t xml:space="preserve">54 AVENUE GABRIEL PERI  </t>
  </si>
  <si>
    <t>DRANCY</t>
  </si>
  <si>
    <t>12 AVENUE JEAN JAURES  ENSEIGNE</t>
  </si>
  <si>
    <t>GAGNY PRINCIPAL</t>
  </si>
  <si>
    <t xml:space="preserve">8 PLACE DU GENERAL DE GAULLE  </t>
  </si>
  <si>
    <t>L ILE SAINT DENIS</t>
  </si>
  <si>
    <t xml:space="preserve">4 RUE LENINE  </t>
  </si>
  <si>
    <t>LES LILAS</t>
  </si>
  <si>
    <t xml:space="preserve">12 RUE RAYMONDE SALEZ  </t>
  </si>
  <si>
    <t>LIVRY GARGAN PRINCIPAL</t>
  </si>
  <si>
    <t xml:space="preserve">7 PLACE FRANCOIS MITTERRAND  </t>
  </si>
  <si>
    <t>MONTFERMEIL</t>
  </si>
  <si>
    <t xml:space="preserve">3 AVENUE DES PECHES  </t>
  </si>
  <si>
    <t>MONTREUIL PRINCIPAL</t>
  </si>
  <si>
    <t xml:space="preserve">44 BOULEVARD ROUGET DE LISLE  </t>
  </si>
  <si>
    <t>NEUILLY PLAISANCE PRINCIPAL</t>
  </si>
  <si>
    <t xml:space="preserve">45 RUE DU GENERAL DE GAULLE  </t>
  </si>
  <si>
    <t>NEUILLY SUR MARNE PRINCIPAL</t>
  </si>
  <si>
    <t xml:space="preserve">4 BOULEVARD DE LA REPUBLIQUE  </t>
  </si>
  <si>
    <t>NOISY LE GRAND PRINCIPAL</t>
  </si>
  <si>
    <t xml:space="preserve">1 AVENUE EMILE COSSONNEAU  </t>
  </si>
  <si>
    <t>NOISY LE SEC PRINCIPAL</t>
  </si>
  <si>
    <t xml:space="preserve">6 B AVENUE GEORGES CLEMENCEAU  </t>
  </si>
  <si>
    <t>SEVRAN SPORTISSE</t>
  </si>
  <si>
    <t xml:space="preserve">3 RUE LUCIEN SPORTISS  </t>
  </si>
  <si>
    <t>PANTIN PRINCIPAL</t>
  </si>
  <si>
    <t xml:space="preserve">94 AVENUE JEAN LOLIVE  </t>
  </si>
  <si>
    <t>LES PAVILLONS SOUS BOIS</t>
  </si>
  <si>
    <t xml:space="preserve">19 ALLEE ROBILLARD  </t>
  </si>
  <si>
    <t>PIERREFITTE SUR SEINE</t>
  </si>
  <si>
    <t xml:space="preserve">37 BOULEVARD JEAN MERMOZ  </t>
  </si>
  <si>
    <t>LE PRE SAINT GERVAIS</t>
  </si>
  <si>
    <t xml:space="preserve">58 RUE DANTON  </t>
  </si>
  <si>
    <t>ROMAINVILLE</t>
  </si>
  <si>
    <t xml:space="preserve">31 RUE DE LA REPUBLIQUE  </t>
  </si>
  <si>
    <t>ROSNY SOUS BOIS PRINCIPAL</t>
  </si>
  <si>
    <t xml:space="preserve">60 RUE JEAN PIERRE TIMBAUD  </t>
  </si>
  <si>
    <t>SAINT DENIS PRINCIPAL</t>
  </si>
  <si>
    <t xml:space="preserve">12 RUE AUGUSTE GILLOT  </t>
  </si>
  <si>
    <t>SAINT OUEN PRINCIPAL</t>
  </si>
  <si>
    <t xml:space="preserve">13 AVENUE GABRIEL PERI  </t>
  </si>
  <si>
    <t>SEVRAN PRINCIPAL</t>
  </si>
  <si>
    <t xml:space="preserve">5 AVENUE HENRI DUNANT  </t>
  </si>
  <si>
    <t>STAINS PRINCIPAL</t>
  </si>
  <si>
    <t xml:space="preserve">29 AVENUE LOUIS BORDES  </t>
  </si>
  <si>
    <t>TREMBLAY EN FRANCE</t>
  </si>
  <si>
    <t xml:space="preserve">2 BOULEVARD DE L HOTEL DE VILLE  </t>
  </si>
  <si>
    <t>VILLEMOMBLE</t>
  </si>
  <si>
    <t xml:space="preserve">31 GRANDE RUE  </t>
  </si>
  <si>
    <t>VILLEPINTE</t>
  </si>
  <si>
    <t xml:space="preserve">183 BOULEVARD ROBERT BALLANGER  </t>
  </si>
  <si>
    <t>VILLETANEUSE</t>
  </si>
  <si>
    <t xml:space="preserve">7 RUE DU 19 MARS 1962  </t>
  </si>
  <si>
    <t>AULNAY SOUS BOIS JEANNE D'ARC</t>
  </si>
  <si>
    <t xml:space="preserve">24 BOULEVARD GALLIENI  </t>
  </si>
  <si>
    <t>AUBERVILLIERS QUATRE CHEMINS</t>
  </si>
  <si>
    <t xml:space="preserve">2 RUE ERNEST PREVOST  </t>
  </si>
  <si>
    <t>LA COURNEUVE QUATRE ROUTES</t>
  </si>
  <si>
    <t>42 AVENUE PAUL VAILLANT COUTURIER  BOUTIQUE DE QUARTIER DES QUATRE ROUTES</t>
  </si>
  <si>
    <t>MONTREUIL BAS MONTREUIL</t>
  </si>
  <si>
    <t xml:space="preserve">27 RUE ARMAND CARREL  </t>
  </si>
  <si>
    <t>MONTREUIL ERMITAGE</t>
  </si>
  <si>
    <t xml:space="preserve">10  AVENUE PAUL SIGNAC  </t>
  </si>
  <si>
    <t>MONTREUIL SUEUR</t>
  </si>
  <si>
    <t>172 BIS BOULEVARD THEOPHILE SUEUR  TEL 01 48 12 94 50</t>
  </si>
  <si>
    <t>PANTIN QUATRE CHEMINS</t>
  </si>
  <si>
    <t xml:space="preserve">64 AVENUE EDOUARD VAILLANT  </t>
  </si>
  <si>
    <t>ST DENIS LA PLAINE</t>
  </si>
  <si>
    <t xml:space="preserve">154 B AVENUE DU PRESIDENT WILSON  </t>
  </si>
  <si>
    <t>BOBIGNY ROBESPIERRE</t>
  </si>
  <si>
    <t xml:space="preserve">33 RUE DE VIENNE  </t>
  </si>
  <si>
    <t>MONTREUIL LA NOUE VILLIERS</t>
  </si>
  <si>
    <t xml:space="preserve">15 PLACE DU GENERAL DE GAULLE  </t>
  </si>
  <si>
    <t>MONTREUIL BOISSIERE</t>
  </si>
  <si>
    <t xml:space="preserve">108 BOULEVARD DE LA BOISSIERE  </t>
  </si>
  <si>
    <t>EPINAY OBELISQUE</t>
  </si>
  <si>
    <t>38 RUE FELIX MERLIN  OBELISQUE</t>
  </si>
  <si>
    <t>AUBERVILLIERS MONTFORT</t>
  </si>
  <si>
    <t>166 RUE DANIELLE CASANOVA  CENTRE COMMERCIAL EMILE DUBOIS</t>
  </si>
  <si>
    <t>LA COURNEUVE OUEST</t>
  </si>
  <si>
    <t xml:space="preserve">23 AVENUE DU GENERAL LECLERC  </t>
  </si>
  <si>
    <t>LE BLANC MESNIL JEAN JAURES BP</t>
  </si>
  <si>
    <t xml:space="preserve">AVENUE JEAN JAURES  </t>
  </si>
  <si>
    <t>LIVRY GARGAN SULLY</t>
  </si>
  <si>
    <t xml:space="preserve">93 AVENUE ARISTIDE BRIAND  </t>
  </si>
  <si>
    <t>BAGNOLET MALASSIS</t>
  </si>
  <si>
    <t xml:space="preserve">3 RUE GIRARDOT  </t>
  </si>
  <si>
    <t>SAINT OUEN GLARNER BP</t>
  </si>
  <si>
    <t xml:space="preserve">26 AVENUE DU CAPITAINE GLARNER  </t>
  </si>
  <si>
    <t>ROSNY SOUS BOIS CTRE COMMERCIAL</t>
  </si>
  <si>
    <t xml:space="preserve">CENTRE COMMERCIAL DE ROSNY 2  </t>
  </si>
  <si>
    <t>AULNAY SOUS BOIS GALION</t>
  </si>
  <si>
    <t>101  GALERIE SURCOUF  RUE EDGAR DEGAS</t>
  </si>
  <si>
    <t>STAINS CLOS SAINT LAZARE</t>
  </si>
  <si>
    <t xml:space="preserve">1 RUE GEORGES SAND  </t>
  </si>
  <si>
    <t>SAINT DENIS BARBUSSE DIEZ</t>
  </si>
  <si>
    <t xml:space="preserve">2 RUE HENRI BARBUSSE  </t>
  </si>
  <si>
    <t>BONDY LA NOUE CAILLET</t>
  </si>
  <si>
    <t xml:space="preserve">2 AVENUE SUZANNE BUISSON  </t>
  </si>
  <si>
    <t>SAINT DENIS REPUBLIQUE</t>
  </si>
  <si>
    <t xml:space="preserve">59 RUE DE LA REPUBLIQUE  </t>
  </si>
  <si>
    <t>NOISY LE GRAND CHAMPY</t>
  </si>
  <si>
    <t xml:space="preserve">17 PROMENADE MICHEL SIMON  </t>
  </si>
  <si>
    <t>AULNAY SOUS BOIS PARINOR BP</t>
  </si>
  <si>
    <t xml:space="preserve">CENTRE COMMERCIAL PARINOR  </t>
  </si>
  <si>
    <t>NOISY LE GRAND ARCADES</t>
  </si>
  <si>
    <t>RUE DES ARCADES  CENTRE COMMERCIAL DES ARCADES</t>
  </si>
  <si>
    <t>PARIS</t>
  </si>
  <si>
    <t>ALFORTVILLE</t>
  </si>
  <si>
    <t>CACHAN</t>
  </si>
  <si>
    <t>CHAMPIGNY SUR MARNE</t>
  </si>
  <si>
    <t>CRETEIL</t>
  </si>
  <si>
    <t>FONTENAY SOUS BOIS</t>
  </si>
  <si>
    <t>IVRY SUR SEINE</t>
  </si>
  <si>
    <t>MAISONS ALFORT</t>
  </si>
  <si>
    <t>ORLY</t>
  </si>
  <si>
    <t>ST MANDE</t>
  </si>
  <si>
    <t>ST MAUR DES FOSSES</t>
  </si>
  <si>
    <t>VILLEJUIF</t>
  </si>
  <si>
    <t>VILLENEUVE ST GEORGES</t>
  </si>
  <si>
    <t>VINCENNES</t>
  </si>
  <si>
    <t>VITRY SUR SEINE</t>
  </si>
  <si>
    <t>JOINVILLE LE PONT</t>
  </si>
  <si>
    <t>LA VARENNE ST HILAIRE</t>
  </si>
  <si>
    <t>CHENNEVIERES SUR MARNE</t>
  </si>
  <si>
    <t>CHELLES</t>
  </si>
  <si>
    <t>MEAUX</t>
  </si>
  <si>
    <t>MELUN</t>
  </si>
  <si>
    <t>MONTEREAU FAULT YONNE</t>
  </si>
  <si>
    <t>ST FARGEAU PONTHIERRY</t>
  </si>
  <si>
    <t>AUBERVILLIERS</t>
  </si>
  <si>
    <t>AULNAY SOUS BOIS</t>
  </si>
  <si>
    <t>BAGNOLET</t>
  </si>
  <si>
    <t>LE BLANC MESNIL</t>
  </si>
  <si>
    <t>BOBIGNY</t>
  </si>
  <si>
    <t>BONDY</t>
  </si>
  <si>
    <t>CLICHY SOUS BOIS</t>
  </si>
  <si>
    <t>LA COURNEUVE</t>
  </si>
  <si>
    <t>GAGNY</t>
  </si>
  <si>
    <t>L ILE ST DENIS</t>
  </si>
  <si>
    <t>LIVRY GARGAN</t>
  </si>
  <si>
    <t>MONTREUIL</t>
  </si>
  <si>
    <t>NEUILLY PLAISANCE</t>
  </si>
  <si>
    <t>NEUILLY SUR MARNE</t>
  </si>
  <si>
    <t>NOISY LE GRAND</t>
  </si>
  <si>
    <t>NOISY LE SEC</t>
  </si>
  <si>
    <t>SEVRAN</t>
  </si>
  <si>
    <t>PANTIN</t>
  </si>
  <si>
    <t>LE PRE ST GERVAIS</t>
  </si>
  <si>
    <t>ROSNY SOUS BOIS</t>
  </si>
  <si>
    <t>ST DENIS</t>
  </si>
  <si>
    <t>ST OUEN</t>
  </si>
  <si>
    <t>STAINS</t>
  </si>
  <si>
    <t>LA PLAINE ST DENIS</t>
  </si>
  <si>
    <t>EPINAY SUR SEINE</t>
  </si>
  <si>
    <t>Secteur 94</t>
  </si>
  <si>
    <t>Secteur 77</t>
  </si>
  <si>
    <t>Secteur 93</t>
  </si>
  <si>
    <t>Nom site</t>
  </si>
  <si>
    <t>adresse</t>
  </si>
  <si>
    <t>service web</t>
  </si>
  <si>
    <t>filtre xml</t>
  </si>
  <si>
    <t>Km</t>
  </si>
  <si>
    <t>temps</t>
  </si>
  <si>
    <t>PARIS NORD</t>
  </si>
  <si>
    <t>PARIS SUD</t>
  </si>
  <si>
    <t>Départ</t>
  </si>
  <si>
    <t>adresse map</t>
  </si>
  <si>
    <t>sélection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</si>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</sst>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3" borderId="1" xfId="0" applyFill="1" applyBorder="1"/>
    <xf numFmtId="0" fontId="1" fillId="3" borderId="1" xfId="0" applyFont="1" applyFill="1" applyBorder="1"/>
    <xf numFmtId="164" fontId="0" fillId="3" borderId="1" xfId="0" applyNumberFormat="1" applyFill="1" applyBorder="1"/>
    <xf numFmtId="164" fontId="0" fillId="0" borderId="1" xfId="0" applyNumberFormat="1" applyFill="1" applyBorder="1"/>
    <xf numFmtId="0" fontId="0" fillId="0" borderId="1" xfId="0" applyNumberFormat="1" applyBorder="1" applyAlignment="1">
      <alignment horizontal="center"/>
    </xf>
    <xf numFmtId="0" fontId="0" fillId="0" borderId="6" xfId="0" applyBorder="1"/>
    <xf numFmtId="0" fontId="0" fillId="0" borderId="1" xfId="0" applyNumberFormat="1" applyBorder="1" applyAlignment="1">
      <alignment horizontal="right"/>
    </xf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2" borderId="6" xfId="0" applyFill="1" applyBorder="1"/>
    <xf numFmtId="0" fontId="0" fillId="0" borderId="8" xfId="0" applyFill="1" applyBorder="1"/>
    <xf numFmtId="0" fontId="0" fillId="2" borderId="7" xfId="0" applyFill="1" applyBorder="1"/>
    <xf numFmtId="0" fontId="0" fillId="0" borderId="2" xfId="0" applyBorder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4" borderId="1" xfId="0" applyFill="1" applyBorder="1"/>
    <xf numFmtId="0" fontId="0" fillId="4" borderId="1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723900</xdr:colOff>
          <xdr:row>12</xdr:row>
          <xdr:rowOff>47626</xdr:rowOff>
        </xdr:from>
        <xdr:to>
          <xdr:col>2</xdr:col>
          <xdr:colOff>2057400</xdr:colOff>
          <xdr:row>14</xdr:row>
          <xdr:rowOff>85726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la carte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lection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lectio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5"/>
  <sheetViews>
    <sheetView workbookViewId="0">
      <selection activeCell="G5" sqref="G5"/>
    </sheetView>
  </sheetViews>
  <sheetFormatPr baseColWidth="10" defaultRowHeight="15" x14ac:dyDescent="0.25"/>
  <cols>
    <col min="1" max="1" width="14.28515625" bestFit="1" customWidth="1"/>
    <col min="3" max="3" width="24.7109375" bestFit="1" customWidth="1"/>
    <col min="4" max="4" width="28.7109375" bestFit="1" customWidth="1"/>
    <col min="6" max="6" width="21" bestFit="1" customWidth="1"/>
  </cols>
  <sheetData>
    <row r="1" spans="1:7" x14ac:dyDescent="0.25">
      <c r="A1" s="8" t="s">
        <v>0</v>
      </c>
      <c r="B1" s="8" t="s">
        <v>1</v>
      </c>
      <c r="C1" s="8" t="s">
        <v>2</v>
      </c>
      <c r="D1" s="12" t="s">
        <v>3</v>
      </c>
      <c r="E1" s="12" t="s">
        <v>4</v>
      </c>
      <c r="F1" s="14" t="s">
        <v>5</v>
      </c>
      <c r="G1" s="13" t="s">
        <v>9</v>
      </c>
    </row>
    <row r="2" spans="1:7" x14ac:dyDescent="0.25">
      <c r="A2" s="1">
        <v>123456</v>
      </c>
      <c r="B2" s="10">
        <v>43101</v>
      </c>
      <c r="C2" s="1" t="s">
        <v>350</v>
      </c>
      <c r="D2" s="1" t="str">
        <f>IF(C2="","",LOOKUP(C2,sites,adresse))</f>
        <v xml:space="preserve">PLACE SALVADOR ALLENDE  </v>
      </c>
      <c r="E2" s="1">
        <f>IF(C2="","",LOOKUP(C2,sites,CP))</f>
        <v>94140</v>
      </c>
      <c r="F2" s="15" t="str">
        <f>IF(C2="","",LOOKUP(C2,sites,ville))</f>
        <v>ALFORTVILLE</v>
      </c>
      <c r="G2" s="16">
        <v>1</v>
      </c>
    </row>
    <row r="3" spans="1:7" x14ac:dyDescent="0.25">
      <c r="A3" s="1">
        <v>123457</v>
      </c>
      <c r="B3" s="10">
        <v>43102</v>
      </c>
      <c r="C3" s="1" t="s">
        <v>454</v>
      </c>
      <c r="D3" s="1" t="str">
        <f>IF(C3="","",LOOKUP(C3,sites,adresse))</f>
        <v xml:space="preserve">97 RUE ETIENNE DOLET  </v>
      </c>
      <c r="E3" s="1">
        <f>IF(C3="","",LOOKUP(C3,sites,CP))</f>
        <v>94140</v>
      </c>
      <c r="F3" s="15" t="str">
        <f>IF(C3="","",LOOKUP(C3,sites,ville))</f>
        <v>ALFORTVILLE</v>
      </c>
      <c r="G3" s="16">
        <v>2</v>
      </c>
    </row>
    <row r="4" spans="1:7" x14ac:dyDescent="0.25">
      <c r="A4" s="1">
        <v>123458</v>
      </c>
      <c r="B4" s="10">
        <v>43102</v>
      </c>
      <c r="C4" s="1" t="s">
        <v>352</v>
      </c>
      <c r="D4" s="1" t="str">
        <f>IF(C4="","",LOOKUP(C4,sites,adresse))</f>
        <v xml:space="preserve">75 RUE MARIUS SIDOBRE </v>
      </c>
      <c r="E4" s="1">
        <f>IF(C4="","",LOOKUP(C4,sites,CP))</f>
        <v>94110</v>
      </c>
      <c r="F4" s="15" t="str">
        <f>IF(C4="","",LOOKUP(C4,sites,ville))</f>
        <v>ARCUEIL</v>
      </c>
      <c r="G4" s="16">
        <v>3</v>
      </c>
    </row>
    <row r="5" spans="1:7" x14ac:dyDescent="0.25">
      <c r="A5" s="1"/>
      <c r="B5" s="1"/>
      <c r="C5" s="1"/>
      <c r="D5" s="1" t="str">
        <f>IF(C5="","",LOOKUP(C5,sites,adresse))</f>
        <v/>
      </c>
      <c r="E5" s="1" t="str">
        <f>IF(C5="","",LOOKUP(C5,sites,CP))</f>
        <v/>
      </c>
      <c r="F5" s="15" t="str">
        <f>IF(C5="","",LOOKUP(C5,sites,ville))</f>
        <v/>
      </c>
      <c r="G5" s="16"/>
    </row>
    <row r="6" spans="1:7" x14ac:dyDescent="0.25">
      <c r="A6" s="1"/>
      <c r="B6" s="1"/>
      <c r="C6" s="1"/>
      <c r="D6" s="1" t="str">
        <f>IF(C6="","",LOOKUP(C6,sites,adresse))</f>
        <v/>
      </c>
      <c r="E6" s="1" t="str">
        <f>IF(C6="","",LOOKUP(C6,sites,CP))</f>
        <v/>
      </c>
      <c r="F6" s="15" t="str">
        <f>IF(C6="","",LOOKUP(C6,sites,ville))</f>
        <v/>
      </c>
      <c r="G6" s="16"/>
    </row>
    <row r="7" spans="1:7" x14ac:dyDescent="0.25">
      <c r="A7" s="1"/>
      <c r="B7" s="1"/>
      <c r="C7" s="1"/>
      <c r="D7" s="1" t="str">
        <f>IF(C7="","",LOOKUP(C7,sites,adresse))</f>
        <v/>
      </c>
      <c r="E7" s="1" t="str">
        <f>IF(C7="","",LOOKUP(C7,sites,CP))</f>
        <v/>
      </c>
      <c r="F7" s="15" t="str">
        <f>IF(C7="","",LOOKUP(C7,sites,ville))</f>
        <v/>
      </c>
      <c r="G7" s="16"/>
    </row>
    <row r="8" spans="1:7" x14ac:dyDescent="0.25">
      <c r="A8" s="1"/>
      <c r="B8" s="1"/>
      <c r="C8" s="1"/>
      <c r="D8" s="1" t="str">
        <f>IF(C8="","",LOOKUP(C8,sites,adresse))</f>
        <v/>
      </c>
      <c r="E8" s="1" t="str">
        <f>IF(C8="","",LOOKUP(C8,sites,CP))</f>
        <v/>
      </c>
      <c r="F8" s="15" t="str">
        <f>IF(C8="","",LOOKUP(C8,sites,ville))</f>
        <v/>
      </c>
      <c r="G8" s="16"/>
    </row>
    <row r="9" spans="1:7" x14ac:dyDescent="0.25">
      <c r="A9" s="1"/>
      <c r="B9" s="1"/>
      <c r="C9" s="1"/>
      <c r="D9" s="1" t="str">
        <f>IF(C9="","",LOOKUP(C9,sites,adresse))</f>
        <v/>
      </c>
      <c r="E9" s="1" t="str">
        <f>IF(C9="","",LOOKUP(C9,sites,CP))</f>
        <v/>
      </c>
      <c r="F9" s="15" t="str">
        <f>IF(C9="","",LOOKUP(C9,sites,ville))</f>
        <v/>
      </c>
      <c r="G9" s="16"/>
    </row>
    <row r="10" spans="1:7" x14ac:dyDescent="0.25">
      <c r="A10" s="1"/>
      <c r="B10" s="1"/>
      <c r="C10" s="1"/>
      <c r="D10" s="1" t="str">
        <f>IF(C10="","",LOOKUP(C10,sites,adresse))</f>
        <v/>
      </c>
      <c r="E10" s="1" t="str">
        <f>IF(C10="","",LOOKUP(C10,sites,CP))</f>
        <v/>
      </c>
      <c r="F10" s="15" t="str">
        <f>IF(C10="","",LOOKUP(C10,sites,ville))</f>
        <v/>
      </c>
      <c r="G10" s="16"/>
    </row>
    <row r="11" spans="1:7" x14ac:dyDescent="0.25">
      <c r="A11" s="1"/>
      <c r="B11" s="1"/>
      <c r="C11" s="1"/>
      <c r="D11" s="1" t="str">
        <f>IF(C11="","",LOOKUP(C11,sites,adresse))</f>
        <v/>
      </c>
      <c r="E11" s="1" t="str">
        <f>IF(C11="","",LOOKUP(C11,sites,CP))</f>
        <v/>
      </c>
      <c r="F11" s="15" t="str">
        <f>IF(C11="","",LOOKUP(C11,sites,ville))</f>
        <v/>
      </c>
      <c r="G11" s="16"/>
    </row>
    <row r="12" spans="1:7" x14ac:dyDescent="0.25">
      <c r="A12" s="1"/>
      <c r="B12" s="1"/>
      <c r="C12" s="1"/>
      <c r="D12" s="1" t="str">
        <f>IF(C12="","",LOOKUP(C12,sites,adresse))</f>
        <v/>
      </c>
      <c r="E12" s="1" t="str">
        <f>IF(C12="","",LOOKUP(C12,sites,CP))</f>
        <v/>
      </c>
      <c r="F12" s="15" t="str">
        <f>IF(C12="","",LOOKUP(C12,sites,ville))</f>
        <v/>
      </c>
      <c r="G12" s="16"/>
    </row>
    <row r="13" spans="1:7" x14ac:dyDescent="0.25">
      <c r="A13" s="1"/>
      <c r="B13" s="1"/>
      <c r="C13" s="1"/>
      <c r="D13" s="1" t="str">
        <f>IF(C13="","",LOOKUP(C13,sites,adresse))</f>
        <v/>
      </c>
      <c r="E13" s="1" t="str">
        <f>IF(C13="","",LOOKUP(C13,sites,CP))</f>
        <v/>
      </c>
      <c r="F13" s="15" t="str">
        <f>IF(C13="","",LOOKUP(C13,sites,ville))</f>
        <v/>
      </c>
      <c r="G13" s="16"/>
    </row>
    <row r="14" spans="1:7" x14ac:dyDescent="0.25">
      <c r="A14" s="1"/>
      <c r="B14" s="1"/>
      <c r="C14" s="1"/>
      <c r="D14" s="1" t="str">
        <f>IF(C14="","",LOOKUP(C14,sites,adresse))</f>
        <v/>
      </c>
      <c r="E14" s="1" t="str">
        <f>IF(C14="","",LOOKUP(C14,sites,CP))</f>
        <v/>
      </c>
      <c r="F14" s="15" t="str">
        <f>IF(C14="","",LOOKUP(C14,sites,ville))</f>
        <v/>
      </c>
      <c r="G14" s="16"/>
    </row>
    <row r="15" spans="1:7" x14ac:dyDescent="0.25">
      <c r="A15" s="1"/>
      <c r="B15" s="1"/>
      <c r="C15" s="1"/>
      <c r="D15" s="1" t="str">
        <f>IF(C15="","",LOOKUP(C15,sites,adresse))</f>
        <v/>
      </c>
      <c r="E15" s="1" t="str">
        <f>IF(C15="","",LOOKUP(C15,sites,CP))</f>
        <v/>
      </c>
      <c r="F15" s="15" t="str">
        <f>IF(C15="","",LOOKUP(C15,sites,ville))</f>
        <v/>
      </c>
      <c r="G15" s="16"/>
    </row>
    <row r="16" spans="1:7" x14ac:dyDescent="0.25">
      <c r="A16" s="1"/>
      <c r="B16" s="1"/>
      <c r="C16" s="1"/>
      <c r="D16" s="1" t="str">
        <f>IF(C16="","",LOOKUP(C16,sites,adresse))</f>
        <v/>
      </c>
      <c r="E16" s="1" t="str">
        <f>IF(C16="","",LOOKUP(C16,sites,CP))</f>
        <v/>
      </c>
      <c r="F16" s="15" t="str">
        <f>IF(C16="","",LOOKUP(C16,sites,ville))</f>
        <v/>
      </c>
      <c r="G16" s="16"/>
    </row>
    <row r="17" spans="1:7" x14ac:dyDescent="0.25">
      <c r="A17" s="1"/>
      <c r="B17" s="1"/>
      <c r="C17" s="1"/>
      <c r="D17" s="1" t="str">
        <f>IF(C17="","",LOOKUP(C17,sites,adresse))</f>
        <v/>
      </c>
      <c r="E17" s="1" t="str">
        <f>IF(C17="","",LOOKUP(C17,sites,CP))</f>
        <v/>
      </c>
      <c r="F17" s="15" t="str">
        <f>IF(C17="","",LOOKUP(C17,sites,ville))</f>
        <v/>
      </c>
      <c r="G17" s="16"/>
    </row>
    <row r="18" spans="1:7" x14ac:dyDescent="0.25">
      <c r="A18" s="1"/>
      <c r="B18" s="1"/>
      <c r="C18" s="1"/>
      <c r="D18" s="1" t="str">
        <f>IF(C18="","",LOOKUP(C18,sites,adresse))</f>
        <v/>
      </c>
      <c r="E18" s="1" t="str">
        <f>IF(C18="","",LOOKUP(C18,sites,CP))</f>
        <v/>
      </c>
      <c r="F18" s="15" t="str">
        <f>IF(C18="","",LOOKUP(C18,sites,ville))</f>
        <v/>
      </c>
      <c r="G18" s="16"/>
    </row>
    <row r="19" spans="1:7" x14ac:dyDescent="0.25">
      <c r="A19" s="1"/>
      <c r="B19" s="1"/>
      <c r="C19" s="1"/>
      <c r="D19" s="1" t="str">
        <f>IF(C19="","",LOOKUP(C19,sites,adresse))</f>
        <v/>
      </c>
      <c r="E19" s="1" t="str">
        <f>IF(C19="","",LOOKUP(C19,sites,CP))</f>
        <v/>
      </c>
      <c r="F19" s="15" t="str">
        <f>IF(C19="","",LOOKUP(C19,sites,ville))</f>
        <v/>
      </c>
      <c r="G19" s="16"/>
    </row>
    <row r="20" spans="1:7" x14ac:dyDescent="0.25">
      <c r="A20" s="1"/>
      <c r="B20" s="1"/>
      <c r="C20" s="1"/>
      <c r="D20" s="1" t="str">
        <f>IF(C20="","",LOOKUP(C20,sites,adresse))</f>
        <v/>
      </c>
      <c r="E20" s="1" t="str">
        <f>IF(C20="","",LOOKUP(C20,sites,CP))</f>
        <v/>
      </c>
      <c r="F20" s="15" t="str">
        <f>IF(C20="","",LOOKUP(C20,sites,ville))</f>
        <v/>
      </c>
      <c r="G20" s="16"/>
    </row>
    <row r="21" spans="1:7" x14ac:dyDescent="0.25">
      <c r="A21" s="1"/>
      <c r="B21" s="1"/>
      <c r="C21" s="1"/>
      <c r="D21" s="1" t="str">
        <f>IF(C21="","",LOOKUP(C21,sites,adresse))</f>
        <v/>
      </c>
      <c r="E21" s="1" t="str">
        <f>IF(C21="","",LOOKUP(C21,sites,CP))</f>
        <v/>
      </c>
      <c r="F21" s="15" t="str">
        <f>IF(C21="","",LOOKUP(C21,sites,ville))</f>
        <v/>
      </c>
      <c r="G21" s="16"/>
    </row>
    <row r="22" spans="1:7" x14ac:dyDescent="0.25">
      <c r="A22" s="1"/>
      <c r="B22" s="1"/>
      <c r="C22" s="1"/>
      <c r="D22" s="1" t="str">
        <f>IF(C22="","",LOOKUP(C22,sites,adresse))</f>
        <v/>
      </c>
      <c r="E22" s="1" t="str">
        <f>IF(C22="","",LOOKUP(C22,sites,CP))</f>
        <v/>
      </c>
      <c r="F22" s="15" t="str">
        <f>IF(C22="","",LOOKUP(C22,sites,ville))</f>
        <v/>
      </c>
      <c r="G22" s="16"/>
    </row>
    <row r="23" spans="1:7" x14ac:dyDescent="0.25">
      <c r="A23" s="1"/>
      <c r="B23" s="1"/>
      <c r="C23" s="1"/>
      <c r="D23" s="1" t="str">
        <f>IF(C23="","",LOOKUP(C23,sites,adresse))</f>
        <v/>
      </c>
      <c r="E23" s="1" t="str">
        <f>IF(C23="","",LOOKUP(C23,sites,CP))</f>
        <v/>
      </c>
      <c r="F23" s="15" t="str">
        <f>IF(C23="","",LOOKUP(C23,sites,ville))</f>
        <v/>
      </c>
      <c r="G23" s="16"/>
    </row>
    <row r="24" spans="1:7" x14ac:dyDescent="0.25">
      <c r="A24" s="1"/>
      <c r="B24" s="1"/>
      <c r="C24" s="1"/>
      <c r="D24" s="1" t="str">
        <f>IF(C24="","",LOOKUP(C24,sites,adresse))</f>
        <v/>
      </c>
      <c r="E24" s="1" t="str">
        <f>IF(C24="","",LOOKUP(C24,sites,CP))</f>
        <v/>
      </c>
      <c r="F24" s="15" t="str">
        <f>IF(C24="","",LOOKUP(C24,sites,ville))</f>
        <v/>
      </c>
      <c r="G24" s="16"/>
    </row>
    <row r="25" spans="1:7" x14ac:dyDescent="0.25">
      <c r="A25" s="1"/>
      <c r="B25" s="1"/>
      <c r="C25" s="1"/>
      <c r="D25" s="1" t="str">
        <f>IF(C25="","",LOOKUP(C25,sites,adresse))</f>
        <v/>
      </c>
      <c r="E25" s="1" t="str">
        <f>IF(C25="","",LOOKUP(C25,sites,CP))</f>
        <v/>
      </c>
      <c r="F25" s="15" t="str">
        <f>IF(C25="","",LOOKUP(C25,sites,ville))</f>
        <v/>
      </c>
      <c r="G25" s="16"/>
    </row>
    <row r="26" spans="1:7" x14ac:dyDescent="0.25">
      <c r="A26" s="1"/>
      <c r="B26" s="1"/>
      <c r="C26" s="1"/>
      <c r="D26" s="1" t="str">
        <f>IF(C26="","",LOOKUP(C26,sites,adresse))</f>
        <v/>
      </c>
      <c r="E26" s="1" t="str">
        <f>IF(C26="","",LOOKUP(C26,sites,CP))</f>
        <v/>
      </c>
      <c r="F26" s="15" t="str">
        <f>IF(C26="","",LOOKUP(C26,sites,ville))</f>
        <v/>
      </c>
      <c r="G26" s="16"/>
    </row>
    <row r="27" spans="1:7" x14ac:dyDescent="0.25">
      <c r="A27" s="1"/>
      <c r="B27" s="1"/>
      <c r="C27" s="1"/>
      <c r="D27" s="1" t="str">
        <f>IF(C27="","",LOOKUP(C27,sites,adresse))</f>
        <v/>
      </c>
      <c r="E27" s="1" t="str">
        <f>IF(C27="","",LOOKUP(C27,sites,CP))</f>
        <v/>
      </c>
      <c r="F27" s="15" t="str">
        <f>IF(C27="","",LOOKUP(C27,sites,ville))</f>
        <v/>
      </c>
      <c r="G27" s="16"/>
    </row>
    <row r="28" spans="1:7" x14ac:dyDescent="0.25">
      <c r="A28" s="1"/>
      <c r="B28" s="1"/>
      <c r="C28" s="1"/>
      <c r="D28" s="1" t="str">
        <f>IF(C28="","",LOOKUP(C28,sites,adresse))</f>
        <v/>
      </c>
      <c r="E28" s="1" t="str">
        <f>IF(C28="","",LOOKUP(C28,sites,CP))</f>
        <v/>
      </c>
      <c r="F28" s="15" t="str">
        <f>IF(C28="","",LOOKUP(C28,sites,ville))</f>
        <v/>
      </c>
      <c r="G28" s="16"/>
    </row>
    <row r="29" spans="1:7" x14ac:dyDescent="0.25">
      <c r="A29" s="1"/>
      <c r="B29" s="1"/>
      <c r="C29" s="1"/>
      <c r="D29" s="1" t="str">
        <f>IF(C29="","",LOOKUP(C29,sites,adresse))</f>
        <v/>
      </c>
      <c r="E29" s="1" t="str">
        <f>IF(C29="","",LOOKUP(C29,sites,CP))</f>
        <v/>
      </c>
      <c r="F29" s="15" t="str">
        <f>IF(C29="","",LOOKUP(C29,sites,ville))</f>
        <v/>
      </c>
      <c r="G29" s="16"/>
    </row>
    <row r="30" spans="1:7" x14ac:dyDescent="0.25">
      <c r="A30" s="1"/>
      <c r="B30" s="1"/>
      <c r="C30" s="1"/>
      <c r="D30" s="1" t="str">
        <f>IF(C30="","",LOOKUP(C30,sites,adresse))</f>
        <v/>
      </c>
      <c r="E30" s="1" t="str">
        <f>IF(C30="","",LOOKUP(C30,sites,CP))</f>
        <v/>
      </c>
      <c r="F30" s="15" t="str">
        <f>IF(C30="","",LOOKUP(C30,sites,ville))</f>
        <v/>
      </c>
      <c r="G30" s="16"/>
    </row>
    <row r="31" spans="1:7" x14ac:dyDescent="0.25">
      <c r="A31" s="1"/>
      <c r="B31" s="1"/>
      <c r="C31" s="1"/>
      <c r="D31" s="1" t="str">
        <f>IF(C31="","",LOOKUP(C31,sites,adresse))</f>
        <v/>
      </c>
      <c r="E31" s="1" t="str">
        <f>IF(C31="","",LOOKUP(C31,sites,CP))</f>
        <v/>
      </c>
      <c r="F31" s="15" t="str">
        <f>IF(C31="","",LOOKUP(C31,sites,ville))</f>
        <v/>
      </c>
      <c r="G31" s="16"/>
    </row>
    <row r="32" spans="1:7" x14ac:dyDescent="0.25">
      <c r="A32" s="1"/>
      <c r="B32" s="1"/>
      <c r="C32" s="1"/>
      <c r="D32" s="1" t="str">
        <f>IF(C32="","",LOOKUP(C32,sites,adresse))</f>
        <v/>
      </c>
      <c r="E32" s="1" t="str">
        <f>IF(C32="","",LOOKUP(C32,sites,CP))</f>
        <v/>
      </c>
      <c r="F32" s="15" t="str">
        <f>IF(C32="","",LOOKUP(C32,sites,ville))</f>
        <v/>
      </c>
      <c r="G32" s="16"/>
    </row>
    <row r="33" spans="1:7" x14ac:dyDescent="0.25">
      <c r="A33" s="1"/>
      <c r="B33" s="1"/>
      <c r="C33" s="1"/>
      <c r="D33" s="1" t="str">
        <f>IF(C33="","",LOOKUP(C33,sites,adresse))</f>
        <v/>
      </c>
      <c r="E33" s="1" t="str">
        <f>IF(C33="","",LOOKUP(C33,sites,CP))</f>
        <v/>
      </c>
      <c r="F33" s="15" t="str">
        <f>IF(C33="","",LOOKUP(C33,sites,ville))</f>
        <v/>
      </c>
      <c r="G33" s="16"/>
    </row>
    <row r="34" spans="1:7" x14ac:dyDescent="0.25">
      <c r="A34" s="1"/>
      <c r="B34" s="1"/>
      <c r="C34" s="1"/>
      <c r="D34" s="1" t="str">
        <f>IF(C34="","",LOOKUP(C34,sites,adresse))</f>
        <v/>
      </c>
      <c r="E34" s="1" t="str">
        <f>IF(C34="","",LOOKUP(C34,sites,CP))</f>
        <v/>
      </c>
      <c r="F34" s="15" t="str">
        <f>IF(C34="","",LOOKUP(C34,sites,ville))</f>
        <v/>
      </c>
      <c r="G34" s="16"/>
    </row>
    <row r="35" spans="1:7" ht="15.75" thickBot="1" x14ac:dyDescent="0.3">
      <c r="A35" s="1"/>
      <c r="B35" s="1"/>
      <c r="C35" s="1"/>
      <c r="D35" s="1" t="str">
        <f>IF(C35="","",LOOKUP(C35,sites,adresse))</f>
        <v/>
      </c>
      <c r="E35" s="1" t="str">
        <f>IF(C35="","",LOOKUP(C35,sites,CP))</f>
        <v/>
      </c>
      <c r="F35" s="15" t="str">
        <f>IF(C35="","",LOOKUP(C35,sites,ville))</f>
        <v/>
      </c>
      <c r="G35" s="17"/>
    </row>
  </sheetData>
  <dataValidations count="1">
    <dataValidation type="list" allowBlank="1" showInputMessage="1" showErrorMessage="1" sqref="C2:C35">
      <formula1>sites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2"/>
  <sheetViews>
    <sheetView tabSelected="1" workbookViewId="0">
      <selection activeCell="B15" sqref="B15"/>
    </sheetView>
  </sheetViews>
  <sheetFormatPr baseColWidth="10" defaultRowHeight="15" x14ac:dyDescent="0.25"/>
  <cols>
    <col min="1" max="1" width="14.28515625" bestFit="1" customWidth="1"/>
    <col min="2" max="2" width="24.7109375" bestFit="1" customWidth="1"/>
    <col min="3" max="3" width="40.85546875" bestFit="1" customWidth="1"/>
    <col min="4" max="4" width="50.7109375" customWidth="1"/>
  </cols>
  <sheetData>
    <row r="1" spans="1:10" x14ac:dyDescent="0.25">
      <c r="A1" s="1"/>
      <c r="B1" s="21" t="s">
        <v>695</v>
      </c>
      <c r="C1" s="21" t="s">
        <v>696</v>
      </c>
      <c r="D1" s="22" t="s">
        <v>697</v>
      </c>
      <c r="E1" s="22" t="s">
        <v>698</v>
      </c>
      <c r="F1" s="22" t="s">
        <v>699</v>
      </c>
      <c r="G1" s="22" t="s">
        <v>700</v>
      </c>
      <c r="H1" s="23" t="s">
        <v>700</v>
      </c>
      <c r="I1" s="22" t="s">
        <v>699</v>
      </c>
      <c r="J1" s="22" t="s">
        <v>700</v>
      </c>
    </row>
    <row r="2" spans="1:10" x14ac:dyDescent="0.25">
      <c r="A2" s="1" t="s">
        <v>705</v>
      </c>
      <c r="B2" s="1" t="s">
        <v>703</v>
      </c>
      <c r="C2" s="1" t="s">
        <v>706</v>
      </c>
      <c r="D2" s="18"/>
      <c r="E2" s="19"/>
      <c r="F2" s="19"/>
      <c r="G2" s="19"/>
      <c r="H2" s="19"/>
      <c r="I2" s="19"/>
      <c r="J2" s="20"/>
    </row>
    <row r="3" spans="1:10" x14ac:dyDescent="0.25">
      <c r="A3" s="11">
        <f t="array" ref="A3">INDEX(selection,SMALL(IF(FREQUENCY(IF(selection&lt;&gt;"",MATCH(selection,selection,0)), ROW(selection)-ROW([1]selection!$G$2)+1),ROW(selection)-ROW([1]selection!$G$2)+1),ROWS(A$3:A3)))</f>
        <v>1</v>
      </c>
      <c r="B3" s="1" t="str">
        <f>LOOKUP(A3,selection,intersite)</f>
        <v>ALFORTVILLE PRINCIPAL</v>
      </c>
      <c r="C3" s="1" t="str">
        <f>LOOKUP(B3,sites,adresse_map)</f>
        <v>PLACE SALVADOR ALLENDE  , ALFORTVILLE</v>
      </c>
      <c r="D3" s="1" t="str">
        <f>IF(OR(A3="",B3=""),"",_xlfn.WEBSERVICE("https://maps.googleapis.com/maps/api/distancematrix/xml?origins=" &amp;C2&amp; "&amp;destinations=" &amp; C3 &amp; "&amp;mode=driving"))</f>
        <v xml:space="preserve">&lt;?xml version="1.0" encoding="UTF-8"?&gt;
&lt;DistanceMatrixResponse&gt;
 &lt;status&gt;OK&lt;/status&gt;
 &lt;origin_address&gt;Paris, France&lt;/origin_address&gt;
 &lt;destination_address&gt;Place Salvador Allende, 94140 Alfortville, France&lt;/destination_address&gt;
 &lt;row&gt;
  &lt;element&gt;
   &lt;status&gt;OK&lt;/status&gt;
   &lt;duration&gt;
    &lt;value&gt;1452&lt;/value&gt;
    &lt;text&gt;24 mins&lt;/text&gt;
   &lt;/duration&gt;
   &lt;distance&gt;
    &lt;value&gt;9809&lt;/value&gt;
    &lt;text&gt;9.8 km&lt;/text&gt;
   &lt;/distance&gt;
  &lt;/element&gt;
 &lt;/row&gt;
&lt;/DistanceMatrixResponse&gt;
</v>
      </c>
      <c r="E3" s="7" t="str">
        <f t="shared" ref="E3" si="0">IF(D3="","",_xlfn.FILTERXML(D3, "/DistanceMatrixResponse/row/element/distance/text"))</f>
        <v>9.8 km</v>
      </c>
      <c r="F3" s="1" t="str">
        <f t="shared" ref="F2:F3" si="1">IF(E3="","",LEFT(E3,FIND(" km",E3)))</f>
        <v xml:space="preserve">9.8 </v>
      </c>
      <c r="G3" s="1" t="str">
        <f>IF(I3="","",_xlfn.FILTERXML(D3, "/DistanceMatrixResponse/row/element/duration/text"))</f>
        <v>24 mins</v>
      </c>
      <c r="H3" s="9" t="str">
        <f>IF(G3="","",LEFT(G3,FIND(" mins",G3)))</f>
        <v xml:space="preserve">24 </v>
      </c>
      <c r="I3" s="1">
        <f>IF(F3="","",VALUE(REPLACE(F3,IFERROR(FIND(".",E3,1),F3),1,",")))</f>
        <v>9.8000000000000007</v>
      </c>
      <c r="J3" s="1">
        <f t="shared" ref="J3:J11" si="2">IF(H3="","",VALUE(H3))</f>
        <v>24</v>
      </c>
    </row>
    <row r="4" spans="1:10" x14ac:dyDescent="0.25">
      <c r="A4" s="11">
        <f t="array" ref="A4">INDEX(selection,SMALL(IF(FREQUENCY(IF(selection&lt;&gt;"",MATCH(selection,selection,0)), ROW(selection)-ROW([1]selection!$G$2)+1),ROW(selection)-ROW([1]selection!$G$2)+1),ROWS(A$3:A4)))</f>
        <v>2</v>
      </c>
      <c r="B4" s="1" t="str">
        <f>LOOKUP(A4,selection,intersite)</f>
        <v>ALFORTVILLE SAINT PIERRE</v>
      </c>
      <c r="C4" s="1" t="str">
        <f>LOOKUP(B4,sites,adresse_map)</f>
        <v>97 RUE ETIENNE DOLET  , ALFORTVILLE</v>
      </c>
      <c r="D4" s="1" t="str">
        <f>IF(OR(A4="",B4=""),"",_xlfn.WEBSERVICE("https://maps.googleapis.com/maps/api/distancematrix/xml?origins=" &amp;C3&amp; "&amp;destinations=" &amp;C4 &amp; "&amp;mode=driving"))</f>
        <v xml:space="preserve">&lt;?xml version="1.0" encoding="UTF-8"?&gt;
&lt;DistanceMatrixResponse&gt;
 &lt;status&gt;OK&lt;/status&gt;
 &lt;origin_address&gt;Place Salvador Allende, 94140 Alfortville, France&lt;/origin_address&gt;
 &lt;destination_address&gt;97 Rue Etienne Dolet, 94140 Alfortville, France&lt;/destination_address&gt;
 &lt;row&gt;
  &lt;element&gt;
   &lt;status&gt;OK&lt;/status&gt;
   &lt;duration&gt;
    &lt;value&gt;548&lt;/value&gt;
    &lt;text&gt;9 mins&lt;/text&gt;
   &lt;/duration&gt;
   &lt;distance&gt;
    &lt;value&gt;2984&lt;/value&gt;
    &lt;text&gt;3.0 km&lt;/text&gt;
   &lt;/distance&gt;
  &lt;/element&gt;
 &lt;/row&gt;
&lt;/DistanceMatrixResponse&gt;
</v>
      </c>
      <c r="E4" s="7" t="str">
        <f>IF(D4="","",_xlfn.FILTERXML(D4, "/DistanceMatrixResponse/row/element/distance/text"))</f>
        <v>3.0 km</v>
      </c>
      <c r="F4" s="1" t="str">
        <f>IF(E4="","",LEFT(E4,FIND(" km",E4)))</f>
        <v xml:space="preserve">3.0 </v>
      </c>
      <c r="G4" s="1" t="str">
        <f>IF(I4="","",_xlfn.FILTERXML(D4, "/DistanceMatrixResponse/row/element/duration/text"))</f>
        <v>9 mins</v>
      </c>
      <c r="H4" s="9" t="str">
        <f>IF(G4="","",LEFT(G4,FIND(" mins",G4)))</f>
        <v xml:space="preserve">9 </v>
      </c>
      <c r="I4" s="1">
        <f>IF(F4="","",VALUE(REPLACE(F4,IFERROR(FIND(".",E4,1),F4),1,",")))</f>
        <v>3</v>
      </c>
      <c r="J4" s="1">
        <f t="shared" si="2"/>
        <v>9</v>
      </c>
    </row>
    <row r="5" spans="1:10" x14ac:dyDescent="0.25">
      <c r="A5" s="11">
        <f t="array" ref="A5">INDEX(selection,SMALL(IF(FREQUENCY(IF(selection&lt;&gt;"",MATCH(selection,selection,0)), ROW(selection)-ROW([1]selection!$G$2)+1),ROW(selection)-ROW([1]selection!$G$2)+1),ROWS(A$3:A5)))</f>
        <v>3</v>
      </c>
      <c r="B5" s="1" t="str">
        <f>LOOKUP(A5,selection,intersite)</f>
        <v>ARCUEIL</v>
      </c>
      <c r="C5" s="1" t="str">
        <f>LOOKUP(B5,sites,adresse_map)</f>
        <v>75 RUE MARIUS SIDOBRE , ARCUEIL</v>
      </c>
      <c r="D5" s="1" t="str">
        <f t="shared" ref="D5:D11" si="3">IF(OR(A5="",B5=""),"",_xlfn.WEBSERVICE("https://maps.googleapis.com/maps/api/distancematrix/xml?origins=" &amp;C4&amp; "&amp;destinations=" &amp;C5 &amp; "&amp;mode=driving"))</f>
        <v xml:space="preserve">&lt;?xml version="1.0" encoding="UTF-8"?&gt;
&lt;DistanceMatrixResponse&gt;
 &lt;status&gt;OK&lt;/status&gt;
 &lt;origin_address&gt;97 Rue Etienne Dolet, 94140 Alfortville, France&lt;/origin_address&gt;
 &lt;destination_address&gt;75 Rue Marius Sidobre, 94110 Arcueil, France&lt;/destination_address&gt;
 &lt;row&gt;
  &lt;element&gt;
   &lt;status&gt;OK&lt;/status&gt;
   &lt;duration&gt;
    &lt;value&gt;1690&lt;/value&gt;
    &lt;text&gt;28 mins&lt;/text&gt;
   &lt;/duration&gt;
   &lt;distance&gt;
    &lt;value&gt;19705&lt;/value&gt;
    &lt;text&gt;19.7 km&lt;/text&gt;
   &lt;/distance&gt;
  &lt;/element&gt;
 &lt;/row&gt;
&lt;/DistanceMatrixResponse&gt;
</v>
      </c>
      <c r="E5" s="7" t="str">
        <f t="shared" ref="E5:E11" si="4">IF(D5="","",_xlfn.FILTERXML(D5, "/DistanceMatrixResponse/row/element/distance/text"))</f>
        <v>19.7 km</v>
      </c>
      <c r="F5" s="1" t="str">
        <f>IF(E5="","",LEFT(E5,FIND(" km",E5)))</f>
        <v xml:space="preserve">19.7 </v>
      </c>
      <c r="G5" s="1" t="str">
        <f>IF(I5="","",_xlfn.FILTERXML(D5, "/DistanceMatrixResponse/row/element/duration/text"))</f>
        <v>28 mins</v>
      </c>
      <c r="H5" s="9" t="str">
        <f t="shared" ref="H5:H11" si="5">IF(G5="","",LEFT(G5,FIND(" mins",G5)))</f>
        <v xml:space="preserve">28 </v>
      </c>
      <c r="I5" s="1">
        <f>IF(F5="","",VALUE(REPLACE(F5,IFERROR(FIND(".",E5,1),F5),1,",")))</f>
        <v>19.7</v>
      </c>
      <c r="J5" s="1">
        <f t="shared" si="2"/>
        <v>28</v>
      </c>
    </row>
    <row r="6" spans="1:10" x14ac:dyDescent="0.25">
      <c r="A6" s="11" t="e">
        <f t="array" ref="A6">INDEX(selection,SMALL(IF(FREQUENCY(IF(selection&lt;&gt;"",MATCH(selection,selection,0)), ROW(selection)-ROW([1]selection!$G$2)+1),ROW(selection)-ROW([1]selection!$G$2)+1),ROWS(A$3:A6)))</f>
        <v>#NUM!</v>
      </c>
      <c r="B6" s="1" t="e">
        <f>LOOKUP(A6,selection,intersite)</f>
        <v>#NUM!</v>
      </c>
      <c r="C6" s="1" t="e">
        <f>LOOKUP(B6,sites,adresse_map)</f>
        <v>#NUM!</v>
      </c>
      <c r="D6" s="1" t="e">
        <f t="shared" si="3"/>
        <v>#NUM!</v>
      </c>
      <c r="E6" s="7" t="e">
        <f t="shared" si="4"/>
        <v>#NUM!</v>
      </c>
      <c r="F6" s="1" t="e">
        <f t="shared" ref="F6:F11" si="6">IF(E6="","",LEFT(E6,FIND(" km",E6)))</f>
        <v>#NUM!</v>
      </c>
      <c r="G6" s="1" t="e">
        <f>IF(I6="","",_xlfn.FILTERXML(D6, "/DistanceMatrixResponse/row/element/duration/text"))</f>
        <v>#NUM!</v>
      </c>
      <c r="H6" s="9" t="e">
        <f t="shared" si="5"/>
        <v>#NUM!</v>
      </c>
      <c r="I6" s="1" t="e">
        <f>IF(F6="","",VALUE(REPLACE(F6,IFERROR(FIND(".",E6,1),F6),1,",")))</f>
        <v>#NUM!</v>
      </c>
      <c r="J6" s="1" t="e">
        <f t="shared" si="2"/>
        <v>#NUM!</v>
      </c>
    </row>
    <row r="7" spans="1:10" x14ac:dyDescent="0.25">
      <c r="A7" s="11" t="e">
        <f t="array" ref="A7">INDEX(selection,SMALL(IF(FREQUENCY(IF(selection&lt;&gt;"",MATCH(selection,selection,0)), ROW(selection)-ROW([1]selection!$G$2)+1),ROW(selection)-ROW([1]selection!$G$2)+1),ROWS(A$3:A7)))</f>
        <v>#NUM!</v>
      </c>
      <c r="B7" s="1" t="e">
        <f>LOOKUP(A7,selection,intersite)</f>
        <v>#NUM!</v>
      </c>
      <c r="C7" s="1" t="e">
        <f>LOOKUP(B7,sites,adresse_map)</f>
        <v>#NUM!</v>
      </c>
      <c r="D7" s="1" t="e">
        <f t="shared" si="3"/>
        <v>#NUM!</v>
      </c>
      <c r="E7" s="7" t="e">
        <f t="shared" si="4"/>
        <v>#NUM!</v>
      </c>
      <c r="F7" s="1" t="e">
        <f t="shared" si="6"/>
        <v>#NUM!</v>
      </c>
      <c r="G7" s="1" t="e">
        <f>IF(I7="","",_xlfn.FILTERXML(D7, "/DistanceMatrixResponse/row/element/duration/text"))</f>
        <v>#NUM!</v>
      </c>
      <c r="H7" s="9" t="e">
        <f t="shared" si="5"/>
        <v>#NUM!</v>
      </c>
      <c r="I7" s="1" t="e">
        <f>IF(F7="","",VALUE(REPLACE(F7,IFERROR(FIND(".",E7,1),F7),1,",")))</f>
        <v>#NUM!</v>
      </c>
      <c r="J7" s="1" t="e">
        <f t="shared" si="2"/>
        <v>#NUM!</v>
      </c>
    </row>
    <row r="8" spans="1:10" x14ac:dyDescent="0.25">
      <c r="A8" s="11" t="e">
        <f t="array" ref="A8">INDEX(selection,SMALL(IF(FREQUENCY(IF(selection&lt;&gt;"",MATCH(selection,selection,0)), ROW(selection)-ROW([1]selection!$G$2)+1),ROW(selection)-ROW([1]selection!$G$2)+1),ROWS(A$3:A8)))</f>
        <v>#NUM!</v>
      </c>
      <c r="B8" s="1" t="e">
        <f>LOOKUP(A8,selection,intersite)</f>
        <v>#NUM!</v>
      </c>
      <c r="C8" s="1" t="e">
        <f>LOOKUP(B8,sites,adresse_map)</f>
        <v>#NUM!</v>
      </c>
      <c r="D8" s="1" t="e">
        <f t="shared" si="3"/>
        <v>#NUM!</v>
      </c>
      <c r="E8" s="7" t="e">
        <f t="shared" si="4"/>
        <v>#NUM!</v>
      </c>
      <c r="F8" s="1" t="e">
        <f t="shared" si="6"/>
        <v>#NUM!</v>
      </c>
      <c r="G8" s="1" t="e">
        <f>IF(I8="","",_xlfn.FILTERXML(D8, "/DistanceMatrixResponse/row/element/duration/text"))</f>
        <v>#NUM!</v>
      </c>
      <c r="H8" s="9" t="e">
        <f t="shared" si="5"/>
        <v>#NUM!</v>
      </c>
      <c r="I8" s="1" t="e">
        <f>IF(F8="","",VALUE(REPLACE(F8,IFERROR(FIND(".",E8,1),F8),1,",")))</f>
        <v>#NUM!</v>
      </c>
      <c r="J8" s="1" t="e">
        <f t="shared" si="2"/>
        <v>#NUM!</v>
      </c>
    </row>
    <row r="9" spans="1:10" x14ac:dyDescent="0.25">
      <c r="A9" s="11" t="e">
        <f t="array" ref="A9">INDEX(selection,SMALL(IF(FREQUENCY(IF(selection&lt;&gt;"",MATCH(selection,selection,0)), ROW(selection)-ROW([1]selection!$G$2)+1),ROW(selection)-ROW([1]selection!$G$2)+1),ROWS(A$3:A9)))</f>
        <v>#NUM!</v>
      </c>
      <c r="B9" s="1" t="e">
        <f>LOOKUP(A9,selection,intersite)</f>
        <v>#NUM!</v>
      </c>
      <c r="C9" s="1" t="e">
        <f>LOOKUP(B9,sites,adresse_map)</f>
        <v>#NUM!</v>
      </c>
      <c r="D9" s="1" t="e">
        <f t="shared" si="3"/>
        <v>#NUM!</v>
      </c>
      <c r="E9" s="7" t="e">
        <f t="shared" si="4"/>
        <v>#NUM!</v>
      </c>
      <c r="F9" s="1" t="e">
        <f t="shared" si="6"/>
        <v>#NUM!</v>
      </c>
      <c r="G9" s="1" t="e">
        <f>IF(I9="","",_xlfn.FILTERXML(D9, "/DistanceMatrixResponse/row/element/duration/text"))</f>
        <v>#NUM!</v>
      </c>
      <c r="H9" s="9" t="e">
        <f t="shared" si="5"/>
        <v>#NUM!</v>
      </c>
      <c r="I9" s="1" t="e">
        <f>IF(F9="","",VALUE(REPLACE(F9,IFERROR(FIND(".",E9,1),F9),1,",")))</f>
        <v>#NUM!</v>
      </c>
      <c r="J9" s="1" t="e">
        <f t="shared" si="2"/>
        <v>#NUM!</v>
      </c>
    </row>
    <row r="10" spans="1:10" x14ac:dyDescent="0.25">
      <c r="A10" s="11" t="e">
        <f t="array" ref="A10">INDEX(selection,SMALL(IF(FREQUENCY(IF(selection&lt;&gt;"",MATCH(selection,selection,0)), ROW(selection)-ROW([1]selection!$G$2)+1),ROW(selection)-ROW([1]selection!$G$2)+1),ROWS(A$3:A10)))</f>
        <v>#NUM!</v>
      </c>
      <c r="B10" s="1" t="e">
        <f>LOOKUP(A10,selection,intersite)</f>
        <v>#NUM!</v>
      </c>
      <c r="C10" s="1" t="e">
        <f>LOOKUP(B10,sites,adresse_map)</f>
        <v>#NUM!</v>
      </c>
      <c r="D10" s="1" t="e">
        <f t="shared" si="3"/>
        <v>#NUM!</v>
      </c>
      <c r="E10" s="7" t="e">
        <f t="shared" si="4"/>
        <v>#NUM!</v>
      </c>
      <c r="F10" s="1" t="e">
        <f t="shared" si="6"/>
        <v>#NUM!</v>
      </c>
      <c r="G10" s="1" t="e">
        <f>IF(I10="","",_xlfn.FILTERXML(D10, "/DistanceMatrixResponse/row/element/duration/text"))</f>
        <v>#NUM!</v>
      </c>
      <c r="H10" s="9" t="e">
        <f t="shared" si="5"/>
        <v>#NUM!</v>
      </c>
      <c r="I10" s="1" t="e">
        <f>IF(F10="","",VALUE(REPLACE(F10,IFERROR(FIND(".",E10,1),F10),1,",")))</f>
        <v>#NUM!</v>
      </c>
      <c r="J10" s="1" t="e">
        <f t="shared" si="2"/>
        <v>#NUM!</v>
      </c>
    </row>
    <row r="11" spans="1:10" x14ac:dyDescent="0.25">
      <c r="A11" s="11" t="e">
        <f t="array" ref="A11">INDEX(selection,SMALL(IF(FREQUENCY(IF(selection&lt;&gt;"",MATCH(selection,selection,0)), ROW(selection)-ROW([1]selection!$G$2)+1),ROW(selection)-ROW([1]selection!$G$2)+1),ROWS(A$3:A11)))</f>
        <v>#NUM!</v>
      </c>
      <c r="B11" s="1" t="e">
        <f>LOOKUP(A11,selection,intersite)</f>
        <v>#NUM!</v>
      </c>
      <c r="C11" s="1" t="e">
        <f>LOOKUP(B11,sites,adresse_map)</f>
        <v>#NUM!</v>
      </c>
      <c r="D11" s="1" t="e">
        <f t="shared" si="3"/>
        <v>#NUM!</v>
      </c>
      <c r="E11" s="7" t="e">
        <f t="shared" si="4"/>
        <v>#NUM!</v>
      </c>
      <c r="F11" s="1" t="e">
        <f t="shared" si="6"/>
        <v>#NUM!</v>
      </c>
      <c r="G11" s="1" t="e">
        <f>IF(I11="","",_xlfn.FILTERXML(D11, "/DistanceMatrixResponse/row/element/duration/text"))</f>
        <v>#NUM!</v>
      </c>
      <c r="H11" s="9" t="e">
        <f t="shared" si="5"/>
        <v>#NUM!</v>
      </c>
      <c r="I11" s="1" t="e">
        <f>IF(F11="","",VALUE(REPLACE(F11,IFERROR(FIND(".",E11,1),F11),1,",")))</f>
        <v>#NUM!</v>
      </c>
      <c r="J11" s="1" t="e">
        <f t="shared" si="2"/>
        <v>#NUM!</v>
      </c>
    </row>
    <row r="12" spans="1:10" x14ac:dyDescent="0.25">
      <c r="I12" t="e">
        <f>SUM(I2:I11)</f>
        <v>#NUM!</v>
      </c>
      <c r="J12" t="e">
        <f>SUM(J2:J11)</f>
        <v>#NUM!</v>
      </c>
    </row>
  </sheetData>
  <mergeCells count="1">
    <mergeCell ref="D2:J2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Bouton3_Cliquer">
                <anchor moveWithCells="1" sizeWithCells="1">
                  <from>
                    <xdr:col>2</xdr:col>
                    <xdr:colOff>723900</xdr:colOff>
                    <xdr:row>12</xdr:row>
                    <xdr:rowOff>47625</xdr:rowOff>
                  </from>
                  <to>
                    <xdr:col>2</xdr:col>
                    <xdr:colOff>2057400</xdr:colOff>
                    <xdr:row>14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318"/>
  <sheetViews>
    <sheetView workbookViewId="0">
      <selection activeCell="F2" sqref="F2:F318"/>
    </sheetView>
  </sheetViews>
  <sheetFormatPr baseColWidth="10" defaultRowHeight="15" x14ac:dyDescent="0.25"/>
  <cols>
    <col min="1" max="1" width="39.7109375" bestFit="1" customWidth="1"/>
    <col min="2" max="2" width="77.42578125" bestFit="1" customWidth="1"/>
    <col min="3" max="3" width="6" bestFit="1" customWidth="1"/>
    <col min="4" max="4" width="25.42578125" bestFit="1" customWidth="1"/>
    <col min="5" max="5" width="11.85546875" bestFit="1" customWidth="1"/>
    <col min="6" max="6" width="92.42578125" bestFit="1" customWidth="1"/>
  </cols>
  <sheetData>
    <row r="1" spans="1:6" x14ac:dyDescent="0.25">
      <c r="A1" s="1" t="s">
        <v>6</v>
      </c>
      <c r="B1" s="1" t="s">
        <v>3</v>
      </c>
      <c r="C1" s="1" t="s">
        <v>4</v>
      </c>
      <c r="D1" s="1" t="s">
        <v>7</v>
      </c>
      <c r="E1" s="1" t="s">
        <v>8</v>
      </c>
      <c r="F1" s="2" t="s">
        <v>704</v>
      </c>
    </row>
    <row r="2" spans="1:6" x14ac:dyDescent="0.25">
      <c r="A2" s="2" t="s">
        <v>350</v>
      </c>
      <c r="B2" s="2" t="s">
        <v>351</v>
      </c>
      <c r="C2" s="6">
        <v>94140</v>
      </c>
      <c r="D2" s="2" t="s">
        <v>645</v>
      </c>
      <c r="E2" s="2" t="s">
        <v>692</v>
      </c>
      <c r="F2" s="1" t="str">
        <f>B2&amp;","&amp;" "&amp;D2</f>
        <v>PLACE SALVADOR ALLENDE  , ALFORTVILLE</v>
      </c>
    </row>
    <row r="3" spans="1:6" x14ac:dyDescent="0.25">
      <c r="A3" s="2" t="s">
        <v>454</v>
      </c>
      <c r="B3" s="2" t="s">
        <v>455</v>
      </c>
      <c r="C3" s="6">
        <v>94140</v>
      </c>
      <c r="D3" s="2" t="s">
        <v>645</v>
      </c>
      <c r="E3" s="2" t="s">
        <v>692</v>
      </c>
      <c r="F3" s="1" t="str">
        <f t="shared" ref="F3:F66" si="0">B3&amp;","&amp;" "&amp;D3</f>
        <v>97 RUE ETIENNE DOLET  , ALFORTVILLE</v>
      </c>
    </row>
    <row r="4" spans="1:6" x14ac:dyDescent="0.25">
      <c r="A4" s="2" t="s">
        <v>352</v>
      </c>
      <c r="B4" s="2" t="s">
        <v>353</v>
      </c>
      <c r="C4" s="6">
        <v>94110</v>
      </c>
      <c r="D4" s="2" t="s">
        <v>352</v>
      </c>
      <c r="E4" s="2" t="s">
        <v>692</v>
      </c>
      <c r="F4" s="1" t="str">
        <f t="shared" si="0"/>
        <v>75 RUE MARIUS SIDOBRE , ARCUEIL</v>
      </c>
    </row>
    <row r="5" spans="1:6" x14ac:dyDescent="0.25">
      <c r="A5" s="2" t="s">
        <v>614</v>
      </c>
      <c r="B5" s="2" t="s">
        <v>615</v>
      </c>
      <c r="C5" s="6">
        <v>93300</v>
      </c>
      <c r="D5" s="2" t="s">
        <v>667</v>
      </c>
      <c r="E5" s="2" t="s">
        <v>694</v>
      </c>
      <c r="F5" s="1" t="str">
        <f t="shared" si="0"/>
        <v>166 RUE DANIELLE CASANOVA  CENTRE COMMERCIAL EMILE DUBOIS, AUBERVILLIERS</v>
      </c>
    </row>
    <row r="6" spans="1:6" x14ac:dyDescent="0.25">
      <c r="A6" s="2" t="s">
        <v>520</v>
      </c>
      <c r="B6" s="2" t="s">
        <v>521</v>
      </c>
      <c r="C6" s="6">
        <v>93300</v>
      </c>
      <c r="D6" s="2" t="s">
        <v>667</v>
      </c>
      <c r="E6" s="2" t="s">
        <v>694</v>
      </c>
      <c r="F6" s="1" t="str">
        <f t="shared" si="0"/>
        <v>2 AVENUE DE LA REPUBLIQUE  , AUBERVILLIERS</v>
      </c>
    </row>
    <row r="7" spans="1:6" x14ac:dyDescent="0.25">
      <c r="A7" s="2" t="s">
        <v>592</v>
      </c>
      <c r="B7" s="2" t="s">
        <v>593</v>
      </c>
      <c r="C7" s="6">
        <v>93300</v>
      </c>
      <c r="D7" s="2" t="s">
        <v>667</v>
      </c>
      <c r="E7" s="2" t="s">
        <v>694</v>
      </c>
      <c r="F7" s="1" t="str">
        <f t="shared" si="0"/>
        <v>2 RUE ERNEST PREVOST  , AUBERVILLIERS</v>
      </c>
    </row>
    <row r="8" spans="1:6" x14ac:dyDescent="0.25">
      <c r="A8" s="2" t="s">
        <v>628</v>
      </c>
      <c r="B8" s="2" t="s">
        <v>629</v>
      </c>
      <c r="C8" s="6">
        <v>93600</v>
      </c>
      <c r="D8" s="2" t="s">
        <v>668</v>
      </c>
      <c r="E8" s="2" t="s">
        <v>694</v>
      </c>
      <c r="F8" s="1" t="str">
        <f t="shared" si="0"/>
        <v>101  GALERIE SURCOUF  RUE EDGAR DEGAS, AULNAY SOUS BOIS</v>
      </c>
    </row>
    <row r="9" spans="1:6" x14ac:dyDescent="0.25">
      <c r="A9" s="2" t="s">
        <v>590</v>
      </c>
      <c r="B9" s="2" t="s">
        <v>591</v>
      </c>
      <c r="C9" s="6">
        <v>93600</v>
      </c>
      <c r="D9" s="2" t="s">
        <v>668</v>
      </c>
      <c r="E9" s="2" t="s">
        <v>694</v>
      </c>
      <c r="F9" s="1" t="str">
        <f t="shared" si="0"/>
        <v>24 BOULEVARD GALLIENI  , AULNAY SOUS BOIS</v>
      </c>
    </row>
    <row r="10" spans="1:6" x14ac:dyDescent="0.25">
      <c r="A10" s="2" t="s">
        <v>640</v>
      </c>
      <c r="B10" s="2" t="s">
        <v>641</v>
      </c>
      <c r="C10" s="6">
        <v>93600</v>
      </c>
      <c r="D10" s="2" t="s">
        <v>668</v>
      </c>
      <c r="E10" s="2" t="s">
        <v>694</v>
      </c>
      <c r="F10" s="1" t="str">
        <f t="shared" si="0"/>
        <v>CENTRE COMMERCIAL PARINOR  , AULNAY SOUS BOIS</v>
      </c>
    </row>
    <row r="11" spans="1:6" x14ac:dyDescent="0.25">
      <c r="A11" s="2" t="s">
        <v>522</v>
      </c>
      <c r="B11" s="2" t="s">
        <v>523</v>
      </c>
      <c r="C11" s="6">
        <v>93600</v>
      </c>
      <c r="D11" s="2" t="s">
        <v>668</v>
      </c>
      <c r="E11" s="2" t="s">
        <v>694</v>
      </c>
      <c r="F11" s="1" t="str">
        <f t="shared" si="0"/>
        <v>9 PLACE DE L EGLISE  , AULNAY SOUS BOIS</v>
      </c>
    </row>
    <row r="12" spans="1:6" x14ac:dyDescent="0.25">
      <c r="A12" s="2" t="s">
        <v>462</v>
      </c>
      <c r="B12" s="2" t="s">
        <v>463</v>
      </c>
      <c r="C12" s="6">
        <v>77210</v>
      </c>
      <c r="D12" s="2" t="s">
        <v>462</v>
      </c>
      <c r="E12" s="2" t="s">
        <v>693</v>
      </c>
      <c r="F12" s="1" t="str">
        <f t="shared" si="0"/>
        <v>49  AVENUE FRANKLIN ROOSEVELT  , AVON</v>
      </c>
    </row>
    <row r="13" spans="1:6" x14ac:dyDescent="0.25">
      <c r="A13" s="2" t="s">
        <v>622</v>
      </c>
      <c r="B13" s="2" t="s">
        <v>623</v>
      </c>
      <c r="C13" s="6">
        <v>93170</v>
      </c>
      <c r="D13" s="2" t="s">
        <v>669</v>
      </c>
      <c r="E13" s="2" t="s">
        <v>694</v>
      </c>
      <c r="F13" s="1" t="str">
        <f t="shared" si="0"/>
        <v>3 RUE GIRARDOT  , BAGNOLET</v>
      </c>
    </row>
    <row r="14" spans="1:6" x14ac:dyDescent="0.25">
      <c r="A14" s="2" t="s">
        <v>524</v>
      </c>
      <c r="B14" s="2" t="s">
        <v>525</v>
      </c>
      <c r="C14" s="6">
        <v>93170</v>
      </c>
      <c r="D14" s="2" t="s">
        <v>669</v>
      </c>
      <c r="E14" s="2" t="s">
        <v>694</v>
      </c>
      <c r="F14" s="1" t="str">
        <f t="shared" si="0"/>
        <v>37 RUE ADELAIDE LAHAYE  , BAGNOLET</v>
      </c>
    </row>
    <row r="15" spans="1:6" x14ac:dyDescent="0.25">
      <c r="A15" s="2" t="s">
        <v>528</v>
      </c>
      <c r="B15" s="2" t="s">
        <v>529</v>
      </c>
      <c r="C15" s="6">
        <v>93000</v>
      </c>
      <c r="D15" s="2" t="s">
        <v>671</v>
      </c>
      <c r="E15" s="2" t="s">
        <v>694</v>
      </c>
      <c r="F15" s="1" t="str">
        <f t="shared" si="0"/>
        <v>1 RUE PABLO PICASSO BOBIGNY SERVICE GRAND PUBLIC REZ DE DALLE, BOBIGNY</v>
      </c>
    </row>
    <row r="16" spans="1:6" x14ac:dyDescent="0.25">
      <c r="A16" s="2" t="s">
        <v>606</v>
      </c>
      <c r="B16" s="2" t="s">
        <v>607</v>
      </c>
      <c r="C16" s="6">
        <v>93000</v>
      </c>
      <c r="D16" s="2" t="s">
        <v>671</v>
      </c>
      <c r="E16" s="2" t="s">
        <v>694</v>
      </c>
      <c r="F16" s="1" t="str">
        <f t="shared" si="0"/>
        <v>33 RUE DE VIENNE  , BOBIGNY</v>
      </c>
    </row>
    <row r="17" spans="1:6" x14ac:dyDescent="0.25">
      <c r="A17" s="2" t="s">
        <v>354</v>
      </c>
      <c r="B17" s="2" t="s">
        <v>355</v>
      </c>
      <c r="C17" s="6">
        <v>94470</v>
      </c>
      <c r="D17" s="2" t="s">
        <v>354</v>
      </c>
      <c r="E17" s="2" t="s">
        <v>692</v>
      </c>
      <c r="F17" s="1" t="str">
        <f t="shared" si="0"/>
        <v>PLACE DU FORUM  , BOISSY ST LEGER</v>
      </c>
    </row>
    <row r="18" spans="1:6" x14ac:dyDescent="0.25">
      <c r="A18" s="2" t="s">
        <v>634</v>
      </c>
      <c r="B18" s="2" t="s">
        <v>635</v>
      </c>
      <c r="C18" s="6">
        <v>93140</v>
      </c>
      <c r="D18" s="2" t="s">
        <v>672</v>
      </c>
      <c r="E18" s="2" t="s">
        <v>694</v>
      </c>
      <c r="F18" s="1" t="str">
        <f t="shared" si="0"/>
        <v>2 AVENUE SUZANNE BUISSON  , BONDY</v>
      </c>
    </row>
    <row r="19" spans="1:6" x14ac:dyDescent="0.25">
      <c r="A19" s="2" t="s">
        <v>530</v>
      </c>
      <c r="B19" s="2" t="s">
        <v>531</v>
      </c>
      <c r="C19" s="6">
        <v>93140</v>
      </c>
      <c r="D19" s="2" t="s">
        <v>672</v>
      </c>
      <c r="E19" s="2" t="s">
        <v>694</v>
      </c>
      <c r="F19" s="1" t="str">
        <f t="shared" si="0"/>
        <v>40 AVENUE HENRI BARBUSSE  , BONDY</v>
      </c>
    </row>
    <row r="20" spans="1:6" x14ac:dyDescent="0.25">
      <c r="A20" s="2" t="s">
        <v>356</v>
      </c>
      <c r="B20" s="3" t="s">
        <v>357</v>
      </c>
      <c r="C20" s="6">
        <v>94380</v>
      </c>
      <c r="D20" s="2" t="s">
        <v>356</v>
      </c>
      <c r="E20" s="2" t="s">
        <v>692</v>
      </c>
      <c r="F20" s="1" t="str">
        <f t="shared" si="0"/>
        <v>11 RUE D ESTIENNE D ORVES  , BONNEUIL SUR MARNE</v>
      </c>
    </row>
    <row r="21" spans="1:6" x14ac:dyDescent="0.25">
      <c r="A21" s="2" t="s">
        <v>358</v>
      </c>
      <c r="B21" s="2" t="s">
        <v>359</v>
      </c>
      <c r="C21" s="6">
        <v>94360</v>
      </c>
      <c r="D21" s="2" t="s">
        <v>358</v>
      </c>
      <c r="E21" s="2" t="s">
        <v>692</v>
      </c>
      <c r="F21" s="1" t="str">
        <f t="shared" si="0"/>
        <v>12 BOULEVARD DU GENERAL GALLIENI  , BRY SUR MARNE</v>
      </c>
    </row>
    <row r="22" spans="1:6" x14ac:dyDescent="0.25">
      <c r="A22" s="2" t="s">
        <v>510</v>
      </c>
      <c r="B22" s="2" t="s">
        <v>511</v>
      </c>
      <c r="C22" s="6">
        <v>77600</v>
      </c>
      <c r="D22" s="2" t="s">
        <v>510</v>
      </c>
      <c r="E22" s="2" t="s">
        <v>693</v>
      </c>
      <c r="F22" s="1" t="str">
        <f t="shared" si="0"/>
        <v>10 PLACE FULGENCE BIENVENUE  , BUSSY ST GEORGES</v>
      </c>
    </row>
    <row r="23" spans="1:6" x14ac:dyDescent="0.25">
      <c r="A23" s="2" t="s">
        <v>360</v>
      </c>
      <c r="B23" s="2" t="s">
        <v>361</v>
      </c>
      <c r="C23" s="6">
        <v>94230</v>
      </c>
      <c r="D23" s="2" t="s">
        <v>646</v>
      </c>
      <c r="E23" s="2" t="s">
        <v>692</v>
      </c>
      <c r="F23" s="1" t="str">
        <f t="shared" si="0"/>
        <v>3 RUE CAMILLE DESMOULINS  , CACHAN</v>
      </c>
    </row>
    <row r="24" spans="1:6" x14ac:dyDescent="0.25">
      <c r="A24" s="2" t="s">
        <v>448</v>
      </c>
      <c r="B24" s="2" t="s">
        <v>449</v>
      </c>
      <c r="C24" s="6">
        <v>94500</v>
      </c>
      <c r="D24" s="2" t="s">
        <v>647</v>
      </c>
      <c r="E24" s="2" t="s">
        <v>692</v>
      </c>
      <c r="F24" s="1" t="str">
        <f t="shared" si="0"/>
        <v>ROND POINT DU CHATEAU  , CHAMPIGNY SUR MARNE</v>
      </c>
    </row>
    <row r="25" spans="1:6" x14ac:dyDescent="0.25">
      <c r="A25" s="2" t="s">
        <v>362</v>
      </c>
      <c r="B25" s="2" t="s">
        <v>363</v>
      </c>
      <c r="C25" s="6">
        <v>94500</v>
      </c>
      <c r="D25" s="2" t="s">
        <v>647</v>
      </c>
      <c r="E25" s="2" t="s">
        <v>692</v>
      </c>
      <c r="F25" s="1" t="str">
        <f t="shared" si="0"/>
        <v>54 RUE JEAN JAURES  , CHAMPIGNY SUR MARNE</v>
      </c>
    </row>
    <row r="26" spans="1:6" x14ac:dyDescent="0.25">
      <c r="A26" s="2" t="s">
        <v>364</v>
      </c>
      <c r="B26" s="2" t="s">
        <v>365</v>
      </c>
      <c r="C26" s="6">
        <v>94220</v>
      </c>
      <c r="D26" s="2" t="s">
        <v>364</v>
      </c>
      <c r="E26" s="2" t="s">
        <v>692</v>
      </c>
      <c r="F26" s="1" t="str">
        <f t="shared" si="0"/>
        <v>57 RUE DE PARIS  , CHARENTON LE PONT</v>
      </c>
    </row>
    <row r="27" spans="1:6" x14ac:dyDescent="0.25">
      <c r="A27" s="2" t="s">
        <v>514</v>
      </c>
      <c r="B27" s="2" t="s">
        <v>515</v>
      </c>
      <c r="C27" s="6">
        <v>77500</v>
      </c>
      <c r="D27" s="2" t="s">
        <v>662</v>
      </c>
      <c r="E27" s="2" t="s">
        <v>693</v>
      </c>
      <c r="F27" s="1" t="str">
        <f t="shared" si="0"/>
        <v>119 AVENUE DES SCIENCES  , CHELLES</v>
      </c>
    </row>
    <row r="28" spans="1:6" x14ac:dyDescent="0.25">
      <c r="A28" s="2" t="s">
        <v>464</v>
      </c>
      <c r="B28" s="2" t="s">
        <v>465</v>
      </c>
      <c r="C28" s="6">
        <v>77500</v>
      </c>
      <c r="D28" s="2" t="s">
        <v>662</v>
      </c>
      <c r="E28" s="2" t="s">
        <v>693</v>
      </c>
      <c r="F28" s="1" t="str">
        <f t="shared" si="0"/>
        <v>5 AVENUE DE LA RESISTANCE  , CHELLES</v>
      </c>
    </row>
    <row r="29" spans="1:6" x14ac:dyDescent="0.25">
      <c r="A29" s="2" t="s">
        <v>456</v>
      </c>
      <c r="B29" s="2" t="s">
        <v>457</v>
      </c>
      <c r="C29" s="6">
        <v>94430</v>
      </c>
      <c r="D29" s="2" t="s">
        <v>661</v>
      </c>
      <c r="E29" s="2" t="s">
        <v>692</v>
      </c>
      <c r="F29" s="1" t="str">
        <f t="shared" si="0"/>
        <v>5 RUE RABELAIS  , CHENNEVIERES SUR MARNE</v>
      </c>
    </row>
    <row r="30" spans="1:6" x14ac:dyDescent="0.25">
      <c r="A30" s="2" t="s">
        <v>366</v>
      </c>
      <c r="B30" s="2" t="s">
        <v>367</v>
      </c>
      <c r="C30" s="6">
        <v>94550</v>
      </c>
      <c r="D30" s="2" t="s">
        <v>366</v>
      </c>
      <c r="E30" s="2" t="s">
        <v>692</v>
      </c>
      <c r="F30" s="1" t="str">
        <f t="shared" si="0"/>
        <v>RUE DE PROVENCE  ZAC COEUR DE VILLE, CHEVILLY LARUE</v>
      </c>
    </row>
    <row r="31" spans="1:6" x14ac:dyDescent="0.25">
      <c r="A31" s="2" t="s">
        <v>368</v>
      </c>
      <c r="B31" s="2" t="s">
        <v>369</v>
      </c>
      <c r="C31" s="6">
        <v>94600</v>
      </c>
      <c r="D31" s="2" t="s">
        <v>368</v>
      </c>
      <c r="E31" s="2" t="s">
        <v>692</v>
      </c>
      <c r="F31" s="1" t="str">
        <f t="shared" si="0"/>
        <v>15 AVENUE LEON GOURDAULT  , CHOISY LE ROI</v>
      </c>
    </row>
    <row r="32" spans="1:6" x14ac:dyDescent="0.25">
      <c r="A32" s="4" t="s">
        <v>438</v>
      </c>
      <c r="B32" s="2" t="s">
        <v>439</v>
      </c>
      <c r="C32" s="6">
        <v>94600</v>
      </c>
      <c r="D32" s="2" t="s">
        <v>368</v>
      </c>
      <c r="E32" s="2" t="s">
        <v>692</v>
      </c>
      <c r="F32" s="1" t="str">
        <f t="shared" si="0"/>
        <v>20 AV VICTOR HUGO CHOISY LE ROI CEDEX , CHOISY LE ROI</v>
      </c>
    </row>
    <row r="33" spans="1:6" x14ac:dyDescent="0.25">
      <c r="A33" s="2" t="s">
        <v>466</v>
      </c>
      <c r="B33" s="2" t="s">
        <v>467</v>
      </c>
      <c r="C33" s="6">
        <v>77410</v>
      </c>
      <c r="D33" s="2" t="s">
        <v>466</v>
      </c>
      <c r="E33" s="2" t="s">
        <v>693</v>
      </c>
      <c r="F33" s="1" t="str">
        <f t="shared" si="0"/>
        <v>ALLEE ANDRE BENOIST  , CLAYE SOUILLY</v>
      </c>
    </row>
    <row r="34" spans="1:6" x14ac:dyDescent="0.25">
      <c r="A34" s="2" t="s">
        <v>534</v>
      </c>
      <c r="B34" s="2" t="s">
        <v>535</v>
      </c>
      <c r="C34" s="6">
        <v>93390</v>
      </c>
      <c r="D34" s="2" t="s">
        <v>673</v>
      </c>
      <c r="E34" s="2" t="s">
        <v>694</v>
      </c>
      <c r="F34" s="1" t="str">
        <f t="shared" si="0"/>
        <v>ALLEE MAURICE AUDIN  LA POSTE, CLICHY SOUS BOIS</v>
      </c>
    </row>
    <row r="35" spans="1:6" x14ac:dyDescent="0.25">
      <c r="A35" s="2" t="s">
        <v>468</v>
      </c>
      <c r="B35" s="2" t="s">
        <v>469</v>
      </c>
      <c r="C35" s="6">
        <v>77380</v>
      </c>
      <c r="D35" s="2" t="s">
        <v>468</v>
      </c>
      <c r="E35" s="2" t="s">
        <v>693</v>
      </c>
      <c r="F35" s="1" t="str">
        <f t="shared" si="0"/>
        <v>8 RUE PABLO PICASSO  , COMBS LA VILLE</v>
      </c>
    </row>
    <row r="36" spans="1:6" x14ac:dyDescent="0.25">
      <c r="A36" s="2" t="s">
        <v>370</v>
      </c>
      <c r="B36" s="2" t="s">
        <v>371</v>
      </c>
      <c r="C36" s="6">
        <v>94000</v>
      </c>
      <c r="D36" s="2" t="s">
        <v>648</v>
      </c>
      <c r="E36" s="2" t="s">
        <v>692</v>
      </c>
      <c r="F36" s="1" t="str">
        <f t="shared" si="0"/>
        <v>1 RUE DE PARIS  , CRETEIL</v>
      </c>
    </row>
    <row r="37" spans="1:6" x14ac:dyDescent="0.25">
      <c r="A37" s="2" t="s">
        <v>460</v>
      </c>
      <c r="B37" s="2" t="s">
        <v>461</v>
      </c>
      <c r="C37" s="6">
        <v>94000</v>
      </c>
      <c r="D37" s="2" t="s">
        <v>648</v>
      </c>
      <c r="E37" s="2" t="s">
        <v>692</v>
      </c>
      <c r="F37" s="1" t="str">
        <f t="shared" si="0"/>
        <v>3 PLACE SALVADOR ALLENDE  , CRETEIL</v>
      </c>
    </row>
    <row r="38" spans="1:6" x14ac:dyDescent="0.25">
      <c r="A38" s="2" t="s">
        <v>444</v>
      </c>
      <c r="B38" s="2" t="s">
        <v>445</v>
      </c>
      <c r="C38" s="6">
        <v>94000</v>
      </c>
      <c r="D38" s="2" t="s">
        <v>648</v>
      </c>
      <c r="E38" s="2" t="s">
        <v>692</v>
      </c>
      <c r="F38" s="1" t="str">
        <f t="shared" si="0"/>
        <v>23 ALLEE DU COMMERCE CRETEIL CRETEIL MONT MESLY, CRETEIL</v>
      </c>
    </row>
    <row r="39" spans="1:6" x14ac:dyDescent="0.25">
      <c r="A39" s="2" t="s">
        <v>458</v>
      </c>
      <c r="B39" s="2" t="s">
        <v>459</v>
      </c>
      <c r="C39" s="6">
        <v>94000</v>
      </c>
      <c r="D39" s="2" t="s">
        <v>648</v>
      </c>
      <c r="E39" s="2" t="s">
        <v>692</v>
      </c>
      <c r="F39" s="1" t="str">
        <f t="shared" si="0"/>
        <v>2  ALLEE PARMENTIER, CRETEIL</v>
      </c>
    </row>
    <row r="40" spans="1:6" x14ac:dyDescent="0.25">
      <c r="A40" s="2" t="s">
        <v>450</v>
      </c>
      <c r="B40" s="2" t="s">
        <v>451</v>
      </c>
      <c r="C40" s="6">
        <v>94000</v>
      </c>
      <c r="D40" s="2" t="s">
        <v>648</v>
      </c>
      <c r="E40" s="2" t="s">
        <v>692</v>
      </c>
      <c r="F40" s="1" t="str">
        <f t="shared" si="0"/>
        <v>CENTRE COMMERCIAL REGIONAL CRETEIL SOLEIL PORTE 16, CRETEIL</v>
      </c>
    </row>
    <row r="41" spans="1:6" x14ac:dyDescent="0.25">
      <c r="A41" s="2" t="s">
        <v>470</v>
      </c>
      <c r="B41" s="2" t="s">
        <v>471</v>
      </c>
      <c r="C41" s="6">
        <v>77190</v>
      </c>
      <c r="D41" s="2" t="s">
        <v>470</v>
      </c>
      <c r="E41" s="2" t="s">
        <v>693</v>
      </c>
      <c r="F41" s="1" t="str">
        <f t="shared" si="0"/>
        <v>447 RUE DU BAS MOULIN  , DAMMARIE LES LYS</v>
      </c>
    </row>
    <row r="42" spans="1:6" x14ac:dyDescent="0.25">
      <c r="A42" s="2" t="s">
        <v>538</v>
      </c>
      <c r="B42" s="2" t="s">
        <v>539</v>
      </c>
      <c r="C42" s="6">
        <v>93700</v>
      </c>
      <c r="D42" s="2" t="s">
        <v>538</v>
      </c>
      <c r="E42" s="2" t="s">
        <v>694</v>
      </c>
      <c r="F42" s="1" t="str">
        <f t="shared" si="0"/>
        <v>12 AVENUE JEAN JAURES  ENSEIGNE, DRANCY</v>
      </c>
    </row>
    <row r="43" spans="1:6" x14ac:dyDescent="0.25">
      <c r="A43" s="2" t="s">
        <v>612</v>
      </c>
      <c r="B43" s="2" t="s">
        <v>613</v>
      </c>
      <c r="C43" s="6">
        <v>93800</v>
      </c>
      <c r="D43" s="2" t="s">
        <v>691</v>
      </c>
      <c r="E43" s="2" t="s">
        <v>694</v>
      </c>
      <c r="F43" s="1" t="str">
        <f t="shared" si="0"/>
        <v>38 RUE FELIX MERLIN  OBELISQUE, EPINAY SUR SEINE</v>
      </c>
    </row>
    <row r="44" spans="1:6" x14ac:dyDescent="0.25">
      <c r="A44" s="2" t="s">
        <v>474</v>
      </c>
      <c r="B44" s="2" t="s">
        <v>475</v>
      </c>
      <c r="C44" s="6">
        <v>77300</v>
      </c>
      <c r="D44" s="2" t="s">
        <v>474</v>
      </c>
      <c r="E44" s="2" t="s">
        <v>693</v>
      </c>
      <c r="F44" s="1" t="str">
        <f t="shared" si="0"/>
        <v>PLACE NAPOLEON BONAPARTE  , FONTAINEBLEAU</v>
      </c>
    </row>
    <row r="45" spans="1:6" x14ac:dyDescent="0.25">
      <c r="A45" s="2" t="s">
        <v>372</v>
      </c>
      <c r="B45" s="2" t="s">
        <v>373</v>
      </c>
      <c r="C45" s="6">
        <v>94120</v>
      </c>
      <c r="D45" s="2" t="s">
        <v>649</v>
      </c>
      <c r="E45" s="2" t="s">
        <v>692</v>
      </c>
      <c r="F45" s="1" t="str">
        <f t="shared" si="0"/>
        <v>8 ESPLANADE LOUIS BAYEURTE FONTENAY SOUS BOIS , FONTENAY SOUS BOIS</v>
      </c>
    </row>
    <row r="46" spans="1:6" x14ac:dyDescent="0.25">
      <c r="A46" s="2" t="s">
        <v>420</v>
      </c>
      <c r="B46" s="2" t="s">
        <v>421</v>
      </c>
      <c r="C46" s="6">
        <v>94120</v>
      </c>
      <c r="D46" s="2" t="s">
        <v>649</v>
      </c>
      <c r="E46" s="2" t="s">
        <v>692</v>
      </c>
      <c r="F46" s="1" t="str">
        <f t="shared" si="0"/>
        <v>2 RUE EUGÈNE MARTIN  LA POSTE, FONTENAY SOUS BOIS</v>
      </c>
    </row>
    <row r="47" spans="1:6" x14ac:dyDescent="0.25">
      <c r="A47" s="2" t="s">
        <v>374</v>
      </c>
      <c r="B47" s="2" t="s">
        <v>375</v>
      </c>
      <c r="C47" s="6">
        <v>94260</v>
      </c>
      <c r="D47" s="2" t="s">
        <v>374</v>
      </c>
      <c r="E47" s="2" t="s">
        <v>692</v>
      </c>
      <c r="F47" s="1" t="str">
        <f t="shared" si="0"/>
        <v>12 RUE MAURICE TENINE  , FRESNES</v>
      </c>
    </row>
    <row r="48" spans="1:6" x14ac:dyDescent="0.25">
      <c r="A48" s="2" t="s">
        <v>540</v>
      </c>
      <c r="B48" s="2" t="s">
        <v>541</v>
      </c>
      <c r="C48" s="6">
        <v>93220</v>
      </c>
      <c r="D48" s="2" t="s">
        <v>675</v>
      </c>
      <c r="E48" s="2" t="s">
        <v>694</v>
      </c>
      <c r="F48" s="1" t="str">
        <f t="shared" si="0"/>
        <v>8 PLACE DU GENERAL DE GAULLE  , GAGNY</v>
      </c>
    </row>
    <row r="49" spans="1:6" x14ac:dyDescent="0.25">
      <c r="A49" s="2" t="s">
        <v>376</v>
      </c>
      <c r="B49" s="2" t="s">
        <v>377</v>
      </c>
      <c r="C49" s="6">
        <v>94250</v>
      </c>
      <c r="D49" s="2" t="s">
        <v>376</v>
      </c>
      <c r="E49" s="2" t="s">
        <v>692</v>
      </c>
      <c r="F49" s="1" t="str">
        <f t="shared" si="0"/>
        <v>6/8 AVENUE JEAN JAURES  , GENTILLY</v>
      </c>
    </row>
    <row r="50" spans="1:6" x14ac:dyDescent="0.25">
      <c r="A50" s="4" t="s">
        <v>440</v>
      </c>
      <c r="B50" s="2" t="s">
        <v>441</v>
      </c>
      <c r="C50" s="6">
        <v>94200</v>
      </c>
      <c r="D50" s="2" t="s">
        <v>650</v>
      </c>
      <c r="E50" s="2" t="s">
        <v>692</v>
      </c>
      <c r="F50" s="1" t="str">
        <f t="shared" si="0"/>
        <v>168 BD DE STALINGRAD  , IVRY SUR SEINE</v>
      </c>
    </row>
    <row r="51" spans="1:6" x14ac:dyDescent="0.25">
      <c r="A51" s="2" t="s">
        <v>422</v>
      </c>
      <c r="B51" s="2" t="s">
        <v>423</v>
      </c>
      <c r="C51" s="6">
        <v>94200</v>
      </c>
      <c r="D51" s="2" t="s">
        <v>650</v>
      </c>
      <c r="E51" s="2" t="s">
        <v>692</v>
      </c>
      <c r="F51" s="1" t="str">
        <f t="shared" si="0"/>
        <v>71 B AVENUE MAURICE THOREZ  , IVRY SUR SEINE</v>
      </c>
    </row>
    <row r="52" spans="1:6" x14ac:dyDescent="0.25">
      <c r="A52" s="2" t="s">
        <v>424</v>
      </c>
      <c r="B52" s="2" t="s">
        <v>425</v>
      </c>
      <c r="C52" s="6">
        <v>94200</v>
      </c>
      <c r="D52" s="2" t="s">
        <v>650</v>
      </c>
      <c r="E52" s="2" t="s">
        <v>692</v>
      </c>
      <c r="F52" s="1" t="str">
        <f t="shared" si="0"/>
        <v>60 BD PAUL VAILLANT COUTURIER  , IVRY SUR SEINE</v>
      </c>
    </row>
    <row r="53" spans="1:6" x14ac:dyDescent="0.25">
      <c r="A53" s="2" t="s">
        <v>380</v>
      </c>
      <c r="B53" s="2" t="s">
        <v>381</v>
      </c>
      <c r="C53" s="6">
        <v>94200</v>
      </c>
      <c r="D53" s="2" t="s">
        <v>650</v>
      </c>
      <c r="E53" s="2" t="s">
        <v>692</v>
      </c>
      <c r="F53" s="1" t="str">
        <f t="shared" si="0"/>
        <v>134 AVENUE CASANOVA  LA POSTE RESEAU GRAND PUBLIC, IVRY SUR SEINE</v>
      </c>
    </row>
    <row r="54" spans="1:6" x14ac:dyDescent="0.25">
      <c r="A54" s="2" t="s">
        <v>426</v>
      </c>
      <c r="B54" s="2" t="s">
        <v>427</v>
      </c>
      <c r="C54" s="6">
        <v>94340</v>
      </c>
      <c r="D54" s="2" t="s">
        <v>659</v>
      </c>
      <c r="E54" s="2" t="s">
        <v>692</v>
      </c>
      <c r="F54" s="1" t="str">
        <f t="shared" si="0"/>
        <v>48 AVENUE DU GENERAL GALLIENI  , JOINVILLE LE PONT</v>
      </c>
    </row>
    <row r="55" spans="1:6" x14ac:dyDescent="0.25">
      <c r="A55" s="2" t="s">
        <v>378</v>
      </c>
      <c r="B55" s="2" t="s">
        <v>379</v>
      </c>
      <c r="C55" s="6">
        <v>94240</v>
      </c>
      <c r="D55" s="2" t="s">
        <v>378</v>
      </c>
      <c r="E55" s="2" t="s">
        <v>692</v>
      </c>
      <c r="F55" s="1" t="str">
        <f t="shared" si="0"/>
        <v>RUE WATEL  , L HAY LES ROSES</v>
      </c>
    </row>
    <row r="56" spans="1:6" x14ac:dyDescent="0.25">
      <c r="A56" s="2" t="s">
        <v>542</v>
      </c>
      <c r="B56" s="2" t="s">
        <v>543</v>
      </c>
      <c r="C56" s="6">
        <v>93450</v>
      </c>
      <c r="D56" s="2" t="s">
        <v>676</v>
      </c>
      <c r="E56" s="2" t="s">
        <v>694</v>
      </c>
      <c r="F56" s="1" t="str">
        <f t="shared" si="0"/>
        <v>4 RUE LENINE  , L ILE ST DENIS</v>
      </c>
    </row>
    <row r="57" spans="1:6" x14ac:dyDescent="0.25">
      <c r="A57" s="2" t="s">
        <v>616</v>
      </c>
      <c r="B57" s="2" t="s">
        <v>617</v>
      </c>
      <c r="C57" s="6">
        <v>93120</v>
      </c>
      <c r="D57" s="2" t="s">
        <v>674</v>
      </c>
      <c r="E57" s="2" t="s">
        <v>694</v>
      </c>
      <c r="F57" s="1" t="str">
        <f t="shared" si="0"/>
        <v>23 AVENUE DU GENERAL LECLERC  , LA COURNEUVE</v>
      </c>
    </row>
    <row r="58" spans="1:6" x14ac:dyDescent="0.25">
      <c r="A58" s="2" t="s">
        <v>536</v>
      </c>
      <c r="B58" s="2" t="s">
        <v>537</v>
      </c>
      <c r="C58" s="6">
        <v>93120</v>
      </c>
      <c r="D58" s="2" t="s">
        <v>674</v>
      </c>
      <c r="E58" s="2" t="s">
        <v>694</v>
      </c>
      <c r="F58" s="1" t="str">
        <f t="shared" si="0"/>
        <v>54 AVENUE GABRIEL PERI  , LA COURNEUVE</v>
      </c>
    </row>
    <row r="59" spans="1:6" x14ac:dyDescent="0.25">
      <c r="A59" s="2" t="s">
        <v>594</v>
      </c>
      <c r="B59" s="2" t="s">
        <v>595</v>
      </c>
      <c r="C59" s="6">
        <v>93120</v>
      </c>
      <c r="D59" s="2" t="s">
        <v>674</v>
      </c>
      <c r="E59" s="2" t="s">
        <v>694</v>
      </c>
      <c r="F59" s="1" t="str">
        <f t="shared" si="0"/>
        <v>42 AVENUE PAUL VAILLANT COUTURIER  BOUTIQUE DE QUARTIER DES QUATRE ROUTES, LA COURNEUVE</v>
      </c>
    </row>
    <row r="60" spans="1:6" x14ac:dyDescent="0.25">
      <c r="A60" s="2" t="s">
        <v>472</v>
      </c>
      <c r="B60" s="2" t="s">
        <v>473</v>
      </c>
      <c r="C60" s="6">
        <v>77260</v>
      </c>
      <c r="D60" s="2" t="s">
        <v>472</v>
      </c>
      <c r="E60" s="2" t="s">
        <v>693</v>
      </c>
      <c r="F60" s="1" t="str">
        <f t="shared" si="0"/>
        <v>4 RUE GAMBETTA  , LA FERTE SOUS JOUARRE</v>
      </c>
    </row>
    <row r="61" spans="1:6" x14ac:dyDescent="0.25">
      <c r="A61" s="2" t="s">
        <v>434</v>
      </c>
      <c r="B61" s="2" t="s">
        <v>435</v>
      </c>
      <c r="C61" s="6">
        <v>94210</v>
      </c>
      <c r="D61" s="2" t="s">
        <v>660</v>
      </c>
      <c r="E61" s="2" t="s">
        <v>692</v>
      </c>
      <c r="F61" s="1" t="str">
        <f t="shared" si="0"/>
        <v>3  11 AVENUE DU MESNIL  , LA VARENNE ST HILAIRE</v>
      </c>
    </row>
    <row r="62" spans="1:6" x14ac:dyDescent="0.25">
      <c r="A62" s="2" t="s">
        <v>476</v>
      </c>
      <c r="B62" s="2" t="s">
        <v>477</v>
      </c>
      <c r="C62" s="6">
        <v>77400</v>
      </c>
      <c r="D62" s="2" t="s">
        <v>476</v>
      </c>
      <c r="E62" s="2" t="s">
        <v>693</v>
      </c>
      <c r="F62" s="1" t="str">
        <f t="shared" si="0"/>
        <v>106 RUE SAINT DENIS  , LAGNY SUR MARNE</v>
      </c>
    </row>
    <row r="63" spans="1:6" x14ac:dyDescent="0.25">
      <c r="A63" s="4" t="s">
        <v>618</v>
      </c>
      <c r="B63" s="2" t="s">
        <v>619</v>
      </c>
      <c r="C63" s="6">
        <v>93150</v>
      </c>
      <c r="D63" s="2" t="s">
        <v>670</v>
      </c>
      <c r="E63" s="2" t="s">
        <v>694</v>
      </c>
      <c r="F63" s="1" t="str">
        <f t="shared" si="0"/>
        <v>AVENUE JEAN JAURES  , LE BLANC MESNIL</v>
      </c>
    </row>
    <row r="64" spans="1:6" x14ac:dyDescent="0.25">
      <c r="A64" s="2" t="s">
        <v>526</v>
      </c>
      <c r="B64" s="2" t="s">
        <v>527</v>
      </c>
      <c r="C64" s="6">
        <v>93150</v>
      </c>
      <c r="D64" s="2" t="s">
        <v>670</v>
      </c>
      <c r="E64" s="2" t="s">
        <v>694</v>
      </c>
      <c r="F64" s="1" t="str">
        <f t="shared" si="0"/>
        <v>2 AV DE LA REPUBLIQUE  , LE BLANC MESNIL</v>
      </c>
    </row>
    <row r="65" spans="1:6" x14ac:dyDescent="0.25">
      <c r="A65" s="2" t="s">
        <v>532</v>
      </c>
      <c r="B65" s="2" t="s">
        <v>533</v>
      </c>
      <c r="C65" s="6">
        <v>93350</v>
      </c>
      <c r="D65" s="2" t="s">
        <v>532</v>
      </c>
      <c r="E65" s="2" t="s">
        <v>694</v>
      </c>
      <c r="F65" s="1" t="str">
        <f t="shared" si="0"/>
        <v>96 AV DE  LA DIVISION LECLERC  , LE BOURGET</v>
      </c>
    </row>
    <row r="66" spans="1:6" x14ac:dyDescent="0.25">
      <c r="A66" s="2" t="s">
        <v>382</v>
      </c>
      <c r="B66" s="2" t="s">
        <v>383</v>
      </c>
      <c r="C66" s="6">
        <v>94270</v>
      </c>
      <c r="D66" s="2" t="s">
        <v>382</v>
      </c>
      <c r="E66" s="2" t="s">
        <v>692</v>
      </c>
      <c r="F66" s="1" t="str">
        <f t="shared" si="0"/>
        <v>12 PLACE JEAN JAURES  , LE KREMLIN BICETRE</v>
      </c>
    </row>
    <row r="67" spans="1:6" x14ac:dyDescent="0.25">
      <c r="A67" s="2" t="s">
        <v>480</v>
      </c>
      <c r="B67" s="2" t="s">
        <v>481</v>
      </c>
      <c r="C67" s="6">
        <v>77350</v>
      </c>
      <c r="D67" s="2" t="s">
        <v>480</v>
      </c>
      <c r="E67" s="2" t="s">
        <v>693</v>
      </c>
      <c r="F67" s="1" t="str">
        <f t="shared" ref="F67:F130" si="1">B67&amp;","&amp;" "&amp;D67</f>
        <v>AVENUE DE LA LIBERATION  , LE MEE SUR SEINE</v>
      </c>
    </row>
    <row r="68" spans="1:6" x14ac:dyDescent="0.25">
      <c r="A68" s="2" t="s">
        <v>394</v>
      </c>
      <c r="B68" s="2" t="s">
        <v>395</v>
      </c>
      <c r="C68" s="6">
        <v>94170</v>
      </c>
      <c r="D68" s="2" t="s">
        <v>394</v>
      </c>
      <c r="E68" s="2" t="s">
        <v>692</v>
      </c>
      <c r="F68" s="1" t="str">
        <f t="shared" si="1"/>
        <v>101 AVENUE GEORGES CLEMENCEAU  , LE PERREUX SUR MARNE</v>
      </c>
    </row>
    <row r="69" spans="1:6" x14ac:dyDescent="0.25">
      <c r="A69" s="2" t="s">
        <v>396</v>
      </c>
      <c r="B69" s="2" t="s">
        <v>397</v>
      </c>
      <c r="C69" s="6">
        <v>94420</v>
      </c>
      <c r="D69" s="2" t="s">
        <v>396</v>
      </c>
      <c r="E69" s="2" t="s">
        <v>692</v>
      </c>
      <c r="F69" s="1" t="str">
        <f t="shared" si="1"/>
        <v>27 AVENUE ARDOUIN  , LE PLESSIS TREVISE</v>
      </c>
    </row>
    <row r="70" spans="1:6" x14ac:dyDescent="0.25">
      <c r="A70" s="2" t="s">
        <v>568</v>
      </c>
      <c r="B70" s="2" t="s">
        <v>569</v>
      </c>
      <c r="C70" s="6">
        <v>93310</v>
      </c>
      <c r="D70" s="2" t="s">
        <v>685</v>
      </c>
      <c r="E70" s="2" t="s">
        <v>694</v>
      </c>
      <c r="F70" s="1" t="str">
        <f t="shared" si="1"/>
        <v>58 RUE DANTON  , LE PRE ST GERVAIS</v>
      </c>
    </row>
    <row r="71" spans="1:6" x14ac:dyDescent="0.25">
      <c r="A71" s="2" t="s">
        <v>544</v>
      </c>
      <c r="B71" s="2" t="s">
        <v>545</v>
      </c>
      <c r="C71" s="6">
        <v>93260</v>
      </c>
      <c r="D71" s="2" t="s">
        <v>544</v>
      </c>
      <c r="E71" s="2" t="s">
        <v>694</v>
      </c>
      <c r="F71" s="1" t="str">
        <f t="shared" si="1"/>
        <v>12 RUE RAYMONDE SALEZ  , LES LILAS</v>
      </c>
    </row>
    <row r="72" spans="1:6" x14ac:dyDescent="0.25">
      <c r="A72" s="2" t="s">
        <v>564</v>
      </c>
      <c r="B72" s="2" t="s">
        <v>565</v>
      </c>
      <c r="C72" s="6">
        <v>93320</v>
      </c>
      <c r="D72" s="2" t="s">
        <v>564</v>
      </c>
      <c r="E72" s="2" t="s">
        <v>694</v>
      </c>
      <c r="F72" s="1" t="str">
        <f t="shared" si="1"/>
        <v>19 ALLEE ROBILLARD  , LES PAVILLONS SOUS BOIS</v>
      </c>
    </row>
    <row r="73" spans="1:6" x14ac:dyDescent="0.25">
      <c r="A73" s="2" t="s">
        <v>384</v>
      </c>
      <c r="B73" s="2" t="s">
        <v>385</v>
      </c>
      <c r="C73" s="6">
        <v>94450</v>
      </c>
      <c r="D73" s="2" t="s">
        <v>384</v>
      </c>
      <c r="E73" s="2" t="s">
        <v>692</v>
      </c>
      <c r="F73" s="1" t="str">
        <f t="shared" si="1"/>
        <v>6 BIS AVENUE DE VERDUN  , LIMEIL BREVANNES</v>
      </c>
    </row>
    <row r="74" spans="1:6" x14ac:dyDescent="0.25">
      <c r="A74" s="2" t="s">
        <v>546</v>
      </c>
      <c r="B74" s="2" t="s">
        <v>547</v>
      </c>
      <c r="C74" s="6">
        <v>93190</v>
      </c>
      <c r="D74" s="2" t="s">
        <v>677</v>
      </c>
      <c r="E74" s="2" t="s">
        <v>694</v>
      </c>
      <c r="F74" s="1" t="str">
        <f t="shared" si="1"/>
        <v>7 PLACE FRANCOIS MITTERRAND  , LIVRY GARGAN</v>
      </c>
    </row>
    <row r="75" spans="1:6" x14ac:dyDescent="0.25">
      <c r="A75" s="2" t="s">
        <v>620</v>
      </c>
      <c r="B75" s="2" t="s">
        <v>621</v>
      </c>
      <c r="C75" s="6">
        <v>93190</v>
      </c>
      <c r="D75" s="2" t="s">
        <v>677</v>
      </c>
      <c r="E75" s="2" t="s">
        <v>694</v>
      </c>
      <c r="F75" s="1" t="str">
        <f t="shared" si="1"/>
        <v>93 AVENUE ARISTIDE BRIAND  , LIVRY GARGAN</v>
      </c>
    </row>
    <row r="76" spans="1:6" x14ac:dyDescent="0.25">
      <c r="A76" s="2" t="s">
        <v>428</v>
      </c>
      <c r="B76" s="2" t="s">
        <v>429</v>
      </c>
      <c r="C76" s="6">
        <v>94700</v>
      </c>
      <c r="D76" s="2" t="s">
        <v>651</v>
      </c>
      <c r="E76" s="2" t="s">
        <v>692</v>
      </c>
      <c r="F76" s="1" t="str">
        <f t="shared" si="1"/>
        <v>86 RUE CHEVREUL  , MAISONS ALFORT</v>
      </c>
    </row>
    <row r="77" spans="1:6" x14ac:dyDescent="0.25">
      <c r="A77" s="2" t="s">
        <v>418</v>
      </c>
      <c r="B77" s="2" t="s">
        <v>419</v>
      </c>
      <c r="C77" s="6">
        <v>94700</v>
      </c>
      <c r="D77" s="2" t="s">
        <v>651</v>
      </c>
      <c r="E77" s="2" t="s">
        <v>692</v>
      </c>
      <c r="F77" s="1" t="str">
        <f t="shared" si="1"/>
        <v>28 AVENUE DU GENERAL DE GAULLE  , MAISONS ALFORT</v>
      </c>
    </row>
    <row r="78" spans="1:6" x14ac:dyDescent="0.25">
      <c r="A78" s="2" t="s">
        <v>446</v>
      </c>
      <c r="B78" s="2" t="s">
        <v>447</v>
      </c>
      <c r="C78" s="6">
        <v>94700</v>
      </c>
      <c r="D78" s="2" t="s">
        <v>651</v>
      </c>
      <c r="E78" s="2" t="s">
        <v>692</v>
      </c>
      <c r="F78" s="1" t="str">
        <f t="shared" si="1"/>
        <v>137 RUE MARC SANGNIER  , MAISONS ALFORT</v>
      </c>
    </row>
    <row r="79" spans="1:6" x14ac:dyDescent="0.25">
      <c r="A79" s="2" t="s">
        <v>386</v>
      </c>
      <c r="B79" s="2" t="s">
        <v>387</v>
      </c>
      <c r="C79" s="6">
        <v>94700</v>
      </c>
      <c r="D79" s="2" t="s">
        <v>651</v>
      </c>
      <c r="E79" s="2" t="s">
        <v>692</v>
      </c>
      <c r="F79" s="1" t="str">
        <f t="shared" si="1"/>
        <v>28 AVENUE DU PROFESSEUR CADIOT  , MAISONS ALFORT</v>
      </c>
    </row>
    <row r="80" spans="1:6" x14ac:dyDescent="0.25">
      <c r="A80" s="2" t="s">
        <v>518</v>
      </c>
      <c r="B80" s="2" t="s">
        <v>519</v>
      </c>
      <c r="C80" s="6">
        <v>77100</v>
      </c>
      <c r="D80" s="2" t="s">
        <v>663</v>
      </c>
      <c r="E80" s="2" t="s">
        <v>693</v>
      </c>
      <c r="F80" s="1" t="str">
        <f t="shared" si="1"/>
        <v>CENTRE COMMERCIAL LA VERRIERE  , MEAUX</v>
      </c>
    </row>
    <row r="81" spans="1:6" x14ac:dyDescent="0.25">
      <c r="A81" s="2" t="s">
        <v>478</v>
      </c>
      <c r="B81" s="2" t="s">
        <v>479</v>
      </c>
      <c r="C81" s="6">
        <v>77100</v>
      </c>
      <c r="D81" s="2" t="s">
        <v>663</v>
      </c>
      <c r="E81" s="2" t="s">
        <v>693</v>
      </c>
      <c r="F81" s="1" t="str">
        <f t="shared" si="1"/>
        <v>5 QUAI JACQUES PREVERT  , MEAUX</v>
      </c>
    </row>
    <row r="82" spans="1:6" x14ac:dyDescent="0.25">
      <c r="A82" s="2" t="s">
        <v>482</v>
      </c>
      <c r="B82" s="2" t="s">
        <v>483</v>
      </c>
      <c r="C82" s="6">
        <v>77000</v>
      </c>
      <c r="D82" s="2" t="s">
        <v>664</v>
      </c>
      <c r="E82" s="2" t="s">
        <v>693</v>
      </c>
      <c r="F82" s="1" t="str">
        <f t="shared" si="1"/>
        <v>3 PLACE SAINT JEAN MELUN , MELUN</v>
      </c>
    </row>
    <row r="83" spans="1:6" x14ac:dyDescent="0.25">
      <c r="A83" s="2" t="s">
        <v>512</v>
      </c>
      <c r="B83" s="2" t="s">
        <v>513</v>
      </c>
      <c r="C83" s="6">
        <v>77290</v>
      </c>
      <c r="D83" s="2" t="s">
        <v>512</v>
      </c>
      <c r="E83" s="2" t="s">
        <v>693</v>
      </c>
      <c r="F83" s="1" t="str">
        <f t="shared" si="1"/>
        <v>2 RUE DU DAUPHINE  , MITRY MORY</v>
      </c>
    </row>
    <row r="84" spans="1:6" x14ac:dyDescent="0.25">
      <c r="A84" s="2" t="s">
        <v>484</v>
      </c>
      <c r="B84" s="2" t="s">
        <v>485</v>
      </c>
      <c r="C84" s="6">
        <v>77550</v>
      </c>
      <c r="D84" s="2" t="s">
        <v>484</v>
      </c>
      <c r="E84" s="2" t="s">
        <v>693</v>
      </c>
      <c r="F84" s="1" t="str">
        <f t="shared" si="1"/>
        <v>321 AV PHILIPPE BUR  , MOISSY CRAMAYEL</v>
      </c>
    </row>
    <row r="85" spans="1:6" x14ac:dyDescent="0.25">
      <c r="A85" s="2" t="s">
        <v>486</v>
      </c>
      <c r="B85" s="2" t="s">
        <v>487</v>
      </c>
      <c r="C85" s="6">
        <v>77130</v>
      </c>
      <c r="D85" s="2" t="s">
        <v>665</v>
      </c>
      <c r="E85" s="2" t="s">
        <v>693</v>
      </c>
      <c r="F85" s="1" t="str">
        <f t="shared" si="1"/>
        <v>PLACE DU VIEUX MARCHE  , MONTEREAU FAULT YONNE</v>
      </c>
    </row>
    <row r="86" spans="1:6" x14ac:dyDescent="0.25">
      <c r="A86" s="2" t="s">
        <v>548</v>
      </c>
      <c r="B86" s="2" t="s">
        <v>549</v>
      </c>
      <c r="C86" s="6">
        <v>93370</v>
      </c>
      <c r="D86" s="2" t="s">
        <v>548</v>
      </c>
      <c r="E86" s="2" t="s">
        <v>694</v>
      </c>
      <c r="F86" s="1" t="str">
        <f t="shared" si="1"/>
        <v>3 AVENUE DES PECHES  , MONTFERMEIL</v>
      </c>
    </row>
    <row r="87" spans="1:6" x14ac:dyDescent="0.25">
      <c r="A87" s="2" t="s">
        <v>596</v>
      </c>
      <c r="B87" s="2" t="s">
        <v>597</v>
      </c>
      <c r="C87" s="6">
        <v>93100</v>
      </c>
      <c r="D87" s="2" t="s">
        <v>678</v>
      </c>
      <c r="E87" s="2" t="s">
        <v>694</v>
      </c>
      <c r="F87" s="1" t="str">
        <f t="shared" si="1"/>
        <v>27 RUE ARMAND CARREL  , MONTREUIL</v>
      </c>
    </row>
    <row r="88" spans="1:6" x14ac:dyDescent="0.25">
      <c r="A88" s="2" t="s">
        <v>610</v>
      </c>
      <c r="B88" s="2" t="s">
        <v>611</v>
      </c>
      <c r="C88" s="6">
        <v>93100</v>
      </c>
      <c r="D88" s="2" t="s">
        <v>678</v>
      </c>
      <c r="E88" s="2" t="s">
        <v>694</v>
      </c>
      <c r="F88" s="1" t="str">
        <f t="shared" si="1"/>
        <v>108 BOULEVARD DE LA BOISSIERE  , MONTREUIL</v>
      </c>
    </row>
    <row r="89" spans="1:6" x14ac:dyDescent="0.25">
      <c r="A89" s="2" t="s">
        <v>598</v>
      </c>
      <c r="B89" s="2" t="s">
        <v>599</v>
      </c>
      <c r="C89" s="6">
        <v>93100</v>
      </c>
      <c r="D89" s="2" t="s">
        <v>678</v>
      </c>
      <c r="E89" s="2" t="s">
        <v>694</v>
      </c>
      <c r="F89" s="1" t="str">
        <f t="shared" si="1"/>
        <v>10  AVENUE PAUL SIGNAC  , MONTREUIL</v>
      </c>
    </row>
    <row r="90" spans="1:6" x14ac:dyDescent="0.25">
      <c r="A90" s="2" t="s">
        <v>608</v>
      </c>
      <c r="B90" s="2" t="s">
        <v>609</v>
      </c>
      <c r="C90" s="6">
        <v>93100</v>
      </c>
      <c r="D90" s="2" t="s">
        <v>678</v>
      </c>
      <c r="E90" s="2" t="s">
        <v>694</v>
      </c>
      <c r="F90" s="1" t="str">
        <f t="shared" si="1"/>
        <v>15 PLACE DU GENERAL DE GAULLE  , MONTREUIL</v>
      </c>
    </row>
    <row r="91" spans="1:6" x14ac:dyDescent="0.25">
      <c r="A91" s="2" t="s">
        <v>550</v>
      </c>
      <c r="B91" s="2" t="s">
        <v>551</v>
      </c>
      <c r="C91" s="6">
        <v>93100</v>
      </c>
      <c r="D91" s="2" t="s">
        <v>678</v>
      </c>
      <c r="E91" s="2" t="s">
        <v>694</v>
      </c>
      <c r="F91" s="1" t="str">
        <f t="shared" si="1"/>
        <v>44 BOULEVARD ROUGET DE LISLE  , MONTREUIL</v>
      </c>
    </row>
    <row r="92" spans="1:6" x14ac:dyDescent="0.25">
      <c r="A92" s="2" t="s">
        <v>600</v>
      </c>
      <c r="B92" s="2" t="s">
        <v>601</v>
      </c>
      <c r="C92" s="6">
        <v>93100</v>
      </c>
      <c r="D92" s="2" t="s">
        <v>678</v>
      </c>
      <c r="E92" s="2" t="s">
        <v>694</v>
      </c>
      <c r="F92" s="1" t="str">
        <f t="shared" si="1"/>
        <v>172 BIS BOULEVARD THEOPHILE SUEUR  TEL 01 48 12 94 50, MONTREUIL</v>
      </c>
    </row>
    <row r="93" spans="1:6" x14ac:dyDescent="0.25">
      <c r="A93" s="2" t="s">
        <v>488</v>
      </c>
      <c r="B93" s="2" t="s">
        <v>489</v>
      </c>
      <c r="C93" s="6">
        <v>77250</v>
      </c>
      <c r="D93" s="2" t="s">
        <v>488</v>
      </c>
      <c r="E93" s="2" t="s">
        <v>693</v>
      </c>
      <c r="F93" s="1" t="str">
        <f t="shared" si="1"/>
        <v>19 RUE DES GRANGES  , MORET SUR LOING</v>
      </c>
    </row>
    <row r="94" spans="1:6" x14ac:dyDescent="0.25">
      <c r="A94" s="2" t="s">
        <v>490</v>
      </c>
      <c r="B94" s="2" t="s">
        <v>491</v>
      </c>
      <c r="C94" s="6">
        <v>77370</v>
      </c>
      <c r="D94" s="2" t="s">
        <v>490</v>
      </c>
      <c r="E94" s="2" t="s">
        <v>693</v>
      </c>
      <c r="F94" s="1" t="str">
        <f t="shared" si="1"/>
        <v>PLACE DUPONT PERROT  , NANGIS</v>
      </c>
    </row>
    <row r="95" spans="1:6" x14ac:dyDescent="0.25">
      <c r="A95" s="2" t="s">
        <v>492</v>
      </c>
      <c r="B95" s="2" t="s">
        <v>493</v>
      </c>
      <c r="C95" s="6">
        <v>77140</v>
      </c>
      <c r="D95" s="2" t="s">
        <v>492</v>
      </c>
      <c r="E95" s="2" t="s">
        <v>693</v>
      </c>
      <c r="F95" s="1" t="str">
        <f t="shared" si="1"/>
        <v>8 QUAI DES TANNEURS  , NEMOURS</v>
      </c>
    </row>
    <row r="96" spans="1:6" x14ac:dyDescent="0.25">
      <c r="A96" s="2" t="s">
        <v>552</v>
      </c>
      <c r="B96" s="2" t="s">
        <v>553</v>
      </c>
      <c r="C96" s="6">
        <v>93360</v>
      </c>
      <c r="D96" s="2" t="s">
        <v>679</v>
      </c>
      <c r="E96" s="2" t="s">
        <v>694</v>
      </c>
      <c r="F96" s="1" t="str">
        <f t="shared" si="1"/>
        <v>45 RUE DU GENERAL DE GAULLE  , NEUILLY PLAISANCE</v>
      </c>
    </row>
    <row r="97" spans="1:6" x14ac:dyDescent="0.25">
      <c r="A97" s="2" t="s">
        <v>554</v>
      </c>
      <c r="B97" s="2" t="s">
        <v>555</v>
      </c>
      <c r="C97" s="6">
        <v>93330</v>
      </c>
      <c r="D97" s="2" t="s">
        <v>680</v>
      </c>
      <c r="E97" s="2" t="s">
        <v>694</v>
      </c>
      <c r="F97" s="1" t="str">
        <f t="shared" si="1"/>
        <v>4 BOULEVARD DE LA REPUBLIQUE  , NEUILLY SUR MARNE</v>
      </c>
    </row>
    <row r="98" spans="1:6" x14ac:dyDescent="0.25">
      <c r="A98" s="2" t="s">
        <v>390</v>
      </c>
      <c r="B98" s="2" t="s">
        <v>391</v>
      </c>
      <c r="C98" s="6">
        <v>94130</v>
      </c>
      <c r="D98" s="2" t="s">
        <v>390</v>
      </c>
      <c r="E98" s="2" t="s">
        <v>692</v>
      </c>
      <c r="F98" s="1" t="str">
        <f t="shared" si="1"/>
        <v>12 BOULEVARD GALLIENI  , NOGENT SUR MARNE</v>
      </c>
    </row>
    <row r="99" spans="1:6" x14ac:dyDescent="0.25">
      <c r="A99" s="2" t="s">
        <v>642</v>
      </c>
      <c r="B99" s="2" t="s">
        <v>643</v>
      </c>
      <c r="C99" s="6">
        <v>93160</v>
      </c>
      <c r="D99" s="2" t="s">
        <v>681</v>
      </c>
      <c r="E99" s="2" t="s">
        <v>694</v>
      </c>
      <c r="F99" s="1" t="str">
        <f t="shared" si="1"/>
        <v>RUE DES ARCADES  CENTRE COMMERCIAL DES ARCADES, NOISY LE GRAND</v>
      </c>
    </row>
    <row r="100" spans="1:6" x14ac:dyDescent="0.25">
      <c r="A100" s="2" t="s">
        <v>638</v>
      </c>
      <c r="B100" s="2" t="s">
        <v>639</v>
      </c>
      <c r="C100" s="6">
        <v>93160</v>
      </c>
      <c r="D100" s="2" t="s">
        <v>681</v>
      </c>
      <c r="E100" s="2" t="s">
        <v>694</v>
      </c>
      <c r="F100" s="1" t="str">
        <f t="shared" si="1"/>
        <v>17 PROMENADE MICHEL SIMON  , NOISY LE GRAND</v>
      </c>
    </row>
    <row r="101" spans="1:6" x14ac:dyDescent="0.25">
      <c r="A101" s="2" t="s">
        <v>556</v>
      </c>
      <c r="B101" s="2" t="s">
        <v>557</v>
      </c>
      <c r="C101" s="6">
        <v>93160</v>
      </c>
      <c r="D101" s="2" t="s">
        <v>681</v>
      </c>
      <c r="E101" s="2" t="s">
        <v>694</v>
      </c>
      <c r="F101" s="1" t="str">
        <f t="shared" si="1"/>
        <v>1 AVENUE EMILE COSSONNEAU  , NOISY LE GRAND</v>
      </c>
    </row>
    <row r="102" spans="1:6" x14ac:dyDescent="0.25">
      <c r="A102" s="2" t="s">
        <v>558</v>
      </c>
      <c r="B102" s="2" t="s">
        <v>559</v>
      </c>
      <c r="C102" s="6">
        <v>93130</v>
      </c>
      <c r="D102" s="2" t="s">
        <v>682</v>
      </c>
      <c r="E102" s="2" t="s">
        <v>694</v>
      </c>
      <c r="F102" s="1" t="str">
        <f t="shared" si="1"/>
        <v>6 B AVENUE GEORGES CLEMENCEAU  , NOISY LE SEC</v>
      </c>
    </row>
    <row r="103" spans="1:6" x14ac:dyDescent="0.25">
      <c r="A103" s="2" t="s">
        <v>392</v>
      </c>
      <c r="B103" s="2" t="s">
        <v>393</v>
      </c>
      <c r="C103" s="6">
        <v>94310</v>
      </c>
      <c r="D103" s="2" t="s">
        <v>652</v>
      </c>
      <c r="E103" s="2" t="s">
        <v>692</v>
      </c>
      <c r="F103" s="1" t="str">
        <f t="shared" si="1"/>
        <v>16 RUE DU COMMERCE  , ORLY</v>
      </c>
    </row>
    <row r="104" spans="1:6" x14ac:dyDescent="0.25">
      <c r="A104" s="2" t="s">
        <v>494</v>
      </c>
      <c r="B104" s="2" t="s">
        <v>495</v>
      </c>
      <c r="C104" s="6">
        <v>77330</v>
      </c>
      <c r="D104" s="2" t="s">
        <v>494</v>
      </c>
      <c r="E104" s="2" t="s">
        <v>693</v>
      </c>
      <c r="F104" s="1" t="str">
        <f t="shared" si="1"/>
        <v>6 AVENUE EDOUARD GOURDON  , OZOIR LA FERRIERE</v>
      </c>
    </row>
    <row r="105" spans="1:6" x14ac:dyDescent="0.25">
      <c r="A105" s="2" t="s">
        <v>562</v>
      </c>
      <c r="B105" s="2" t="s">
        <v>563</v>
      </c>
      <c r="C105" s="6">
        <v>93500</v>
      </c>
      <c r="D105" s="2" t="s">
        <v>684</v>
      </c>
      <c r="E105" s="2" t="s">
        <v>694</v>
      </c>
      <c r="F105" s="1" t="str">
        <f t="shared" si="1"/>
        <v>94 AVENUE JEAN LOLIVE  , PANTIN</v>
      </c>
    </row>
    <row r="106" spans="1:6" x14ac:dyDescent="0.25">
      <c r="A106" s="2" t="s">
        <v>602</v>
      </c>
      <c r="B106" s="2" t="s">
        <v>603</v>
      </c>
      <c r="C106" s="6">
        <v>93500</v>
      </c>
      <c r="D106" s="2" t="s">
        <v>684</v>
      </c>
      <c r="E106" s="2" t="s">
        <v>694</v>
      </c>
      <c r="F106" s="1" t="str">
        <f t="shared" si="1"/>
        <v>64 AVENUE EDOUARD VAILLANT  , PANTIN</v>
      </c>
    </row>
    <row r="107" spans="1:6" x14ac:dyDescent="0.25">
      <c r="A107" s="2" t="s">
        <v>94</v>
      </c>
      <c r="B107" s="2" t="s">
        <v>95</v>
      </c>
      <c r="C107" s="6">
        <v>75017</v>
      </c>
      <c r="D107" s="2" t="s">
        <v>644</v>
      </c>
      <c r="E107" s="2" t="s">
        <v>701</v>
      </c>
      <c r="F107" s="1" t="str">
        <f t="shared" si="1"/>
        <v>108/110 AVENUE DE WAGRAM ANGLE RUE DE PRONY LA POSTE PARIS WAGRAM, PARIS</v>
      </c>
    </row>
    <row r="108" spans="1:6" x14ac:dyDescent="0.25">
      <c r="A108" s="2" t="s">
        <v>96</v>
      </c>
      <c r="B108" s="2" t="s">
        <v>97</v>
      </c>
      <c r="C108" s="6">
        <v>75018</v>
      </c>
      <c r="D108" s="2" t="s">
        <v>644</v>
      </c>
      <c r="E108" s="2" t="s">
        <v>701</v>
      </c>
      <c r="F108" s="1" t="str">
        <f t="shared" si="1"/>
        <v>19 RUE DUC  , PARIS</v>
      </c>
    </row>
    <row r="109" spans="1:6" x14ac:dyDescent="0.25">
      <c r="A109" s="2" t="s">
        <v>186</v>
      </c>
      <c r="B109" s="2" t="s">
        <v>187</v>
      </c>
      <c r="C109" s="6">
        <v>75018</v>
      </c>
      <c r="D109" s="2" t="s">
        <v>644</v>
      </c>
      <c r="E109" s="2" t="s">
        <v>701</v>
      </c>
      <c r="F109" s="1" t="str">
        <f t="shared" si="1"/>
        <v>8 PLACE DES ABBESSES  , PARIS</v>
      </c>
    </row>
    <row r="110" spans="1:6" x14ac:dyDescent="0.25">
      <c r="A110" s="2" t="s">
        <v>184</v>
      </c>
      <c r="B110" s="2" t="s">
        <v>185</v>
      </c>
      <c r="C110" s="6">
        <v>75014</v>
      </c>
      <c r="D110" s="2" t="s">
        <v>644</v>
      </c>
      <c r="E110" s="2" t="s">
        <v>702</v>
      </c>
      <c r="F110" s="1" t="str">
        <f t="shared" si="1"/>
        <v>114B RUE D ALESIA  , PARIS</v>
      </c>
    </row>
    <row r="111" spans="1:6" x14ac:dyDescent="0.25">
      <c r="A111" s="2" t="s">
        <v>294</v>
      </c>
      <c r="B111" s="2" t="s">
        <v>295</v>
      </c>
      <c r="C111" s="6">
        <v>75008</v>
      </c>
      <c r="D111" s="2" t="s">
        <v>644</v>
      </c>
      <c r="E111" s="2" t="s">
        <v>701</v>
      </c>
      <c r="F111" s="1" t="str">
        <f t="shared" si="1"/>
        <v>13 RUE D ANJOU  , PARIS</v>
      </c>
    </row>
    <row r="112" spans="1:6" x14ac:dyDescent="0.25">
      <c r="A112" s="2" t="s">
        <v>300</v>
      </c>
      <c r="B112" s="2" t="s">
        <v>301</v>
      </c>
      <c r="C112" s="6">
        <v>75003</v>
      </c>
      <c r="D112" s="2" t="s">
        <v>644</v>
      </c>
      <c r="E112" s="2" t="s">
        <v>701</v>
      </c>
      <c r="F112" s="1" t="str">
        <f t="shared" si="1"/>
        <v>67 RUE DES ARCHIVES  , PARIS</v>
      </c>
    </row>
    <row r="113" spans="1:6" x14ac:dyDescent="0.25">
      <c r="A113" s="2" t="s">
        <v>280</v>
      </c>
      <c r="B113" s="2" t="s">
        <v>281</v>
      </c>
      <c r="C113" s="6">
        <v>75003</v>
      </c>
      <c r="D113" s="2" t="s">
        <v>644</v>
      </c>
      <c r="E113" s="2" t="s">
        <v>701</v>
      </c>
      <c r="F113" s="1" t="str">
        <f t="shared" si="1"/>
        <v>259 RUE SAINT MARTIN  , PARIS</v>
      </c>
    </row>
    <row r="114" spans="1:6" x14ac:dyDescent="0.25">
      <c r="A114" s="2" t="s">
        <v>122</v>
      </c>
      <c r="B114" s="2" t="s">
        <v>123</v>
      </c>
      <c r="C114" s="6">
        <v>75013</v>
      </c>
      <c r="D114" s="2" t="s">
        <v>644</v>
      </c>
      <c r="E114" s="2" t="s">
        <v>702</v>
      </c>
      <c r="F114" s="1" t="str">
        <f t="shared" si="1"/>
        <v>7 B BOULEVARD DE L HOPITAL  , PARIS</v>
      </c>
    </row>
    <row r="115" spans="1:6" x14ac:dyDescent="0.25">
      <c r="A115" s="2" t="s">
        <v>160</v>
      </c>
      <c r="B115" s="2" t="s">
        <v>161</v>
      </c>
      <c r="C115" s="6">
        <v>75016</v>
      </c>
      <c r="D115" s="2" t="s">
        <v>644</v>
      </c>
      <c r="E115" s="2" t="s">
        <v>702</v>
      </c>
      <c r="F115" s="1" t="str">
        <f t="shared" si="1"/>
        <v>46 RUE POUSSIN  , PARIS</v>
      </c>
    </row>
    <row r="116" spans="1:6" x14ac:dyDescent="0.25">
      <c r="A116" s="2" t="s">
        <v>102</v>
      </c>
      <c r="B116" s="2" t="s">
        <v>103</v>
      </c>
      <c r="C116" s="6">
        <v>75004</v>
      </c>
      <c r="D116" s="2" t="s">
        <v>644</v>
      </c>
      <c r="E116" s="2" t="s">
        <v>701</v>
      </c>
      <c r="F116" s="1" t="str">
        <f t="shared" si="1"/>
        <v>12 RUE CASTEX  , PARIS</v>
      </c>
    </row>
    <row r="117" spans="1:6" x14ac:dyDescent="0.25">
      <c r="A117" s="2" t="s">
        <v>162</v>
      </c>
      <c r="B117" s="2" t="s">
        <v>163</v>
      </c>
      <c r="C117" s="6">
        <v>75017</v>
      </c>
      <c r="D117" s="2" t="s">
        <v>644</v>
      </c>
      <c r="E117" s="2" t="s">
        <v>701</v>
      </c>
      <c r="F117" s="1" t="str">
        <f t="shared" si="1"/>
        <v>9 RUE MARIOTTE  , PARIS</v>
      </c>
    </row>
    <row r="118" spans="1:6" x14ac:dyDescent="0.25">
      <c r="A118" s="2" t="s">
        <v>154</v>
      </c>
      <c r="B118" s="2" t="s">
        <v>155</v>
      </c>
      <c r="C118" s="6">
        <v>75001</v>
      </c>
      <c r="D118" s="2" t="s">
        <v>644</v>
      </c>
      <c r="E118" s="2" t="s">
        <v>701</v>
      </c>
      <c r="F118" s="1" t="str">
        <f t="shared" si="1"/>
        <v>90 RUE SAINT DENIS  , PARIS</v>
      </c>
    </row>
    <row r="119" spans="1:6" x14ac:dyDescent="0.25">
      <c r="A119" s="2" t="s">
        <v>324</v>
      </c>
      <c r="B119" s="2" t="s">
        <v>325</v>
      </c>
      <c r="C119" s="6">
        <v>75015</v>
      </c>
      <c r="D119" s="2" t="s">
        <v>644</v>
      </c>
      <c r="E119" s="2" t="s">
        <v>702</v>
      </c>
      <c r="F119" s="1" t="str">
        <f t="shared" si="1"/>
        <v>67 AVENUE EMILE ZOLA  , PARIS</v>
      </c>
    </row>
    <row r="120" spans="1:6" x14ac:dyDescent="0.25">
      <c r="A120" s="2" t="s">
        <v>278</v>
      </c>
      <c r="B120" s="2" t="s">
        <v>279</v>
      </c>
      <c r="C120" s="6">
        <v>75007</v>
      </c>
      <c r="D120" s="2" t="s">
        <v>644</v>
      </c>
      <c r="E120" s="2" t="s">
        <v>702</v>
      </c>
      <c r="F120" s="1" t="str">
        <f t="shared" si="1"/>
        <v>22 RUE DES SAINTS PERES  , PARIS</v>
      </c>
    </row>
    <row r="121" spans="1:6" x14ac:dyDescent="0.25">
      <c r="A121" s="2" t="s">
        <v>26</v>
      </c>
      <c r="B121" s="3" t="s">
        <v>27</v>
      </c>
      <c r="C121" s="5">
        <v>75011</v>
      </c>
      <c r="D121" s="2" t="s">
        <v>644</v>
      </c>
      <c r="E121" s="2" t="s">
        <v>701</v>
      </c>
      <c r="F121" s="1" t="str">
        <f t="shared" si="1"/>
        <v>73 BOULEVARD DE BELLEVILLE  , PARIS</v>
      </c>
    </row>
    <row r="122" spans="1:6" x14ac:dyDescent="0.25">
      <c r="A122" s="2" t="s">
        <v>306</v>
      </c>
      <c r="B122" s="2" t="s">
        <v>307</v>
      </c>
      <c r="C122" s="6">
        <v>75017</v>
      </c>
      <c r="D122" s="2" t="s">
        <v>644</v>
      </c>
      <c r="E122" s="2" t="s">
        <v>701</v>
      </c>
      <c r="F122" s="1" t="str">
        <f t="shared" si="1"/>
        <v>81 BOULEVARD BESSIERES  , PARIS</v>
      </c>
    </row>
    <row r="123" spans="1:6" x14ac:dyDescent="0.25">
      <c r="A123" s="2" t="s">
        <v>292</v>
      </c>
      <c r="B123" s="2" t="s">
        <v>293</v>
      </c>
      <c r="C123" s="6">
        <v>75018</v>
      </c>
      <c r="D123" s="2" t="s">
        <v>644</v>
      </c>
      <c r="E123" s="2" t="s">
        <v>701</v>
      </c>
      <c r="F123" s="1" t="str">
        <f t="shared" si="1"/>
        <v>11 AV DE LA PORTE DE MONTMARTRE  , PARIS</v>
      </c>
    </row>
    <row r="124" spans="1:6" x14ac:dyDescent="0.25">
      <c r="A124" s="2" t="s">
        <v>254</v>
      </c>
      <c r="B124" s="2" t="s">
        <v>255</v>
      </c>
      <c r="C124" s="6">
        <v>75015</v>
      </c>
      <c r="D124" s="2" t="s">
        <v>644</v>
      </c>
      <c r="E124" s="2" t="s">
        <v>702</v>
      </c>
      <c r="F124" s="1" t="str">
        <f t="shared" si="1"/>
        <v>42 BOULEVARD DE VAUGIRARD  , PARIS</v>
      </c>
    </row>
    <row r="125" spans="1:6" x14ac:dyDescent="0.25">
      <c r="A125" s="2" t="s">
        <v>48</v>
      </c>
      <c r="B125" s="2" t="s">
        <v>49</v>
      </c>
      <c r="C125" s="6">
        <v>75018</v>
      </c>
      <c r="D125" s="2" t="s">
        <v>644</v>
      </c>
      <c r="E125" s="2" t="s">
        <v>701</v>
      </c>
      <c r="F125" s="1" t="str">
        <f t="shared" si="1"/>
        <v>30 RUE BOINOD  , PARIS</v>
      </c>
    </row>
    <row r="126" spans="1:6" x14ac:dyDescent="0.25">
      <c r="A126" s="2" t="s">
        <v>296</v>
      </c>
      <c r="B126" s="2" t="s">
        <v>297</v>
      </c>
      <c r="C126" s="6">
        <v>75010</v>
      </c>
      <c r="D126" s="2" t="s">
        <v>644</v>
      </c>
      <c r="E126" s="2" t="s">
        <v>701</v>
      </c>
      <c r="F126" s="1" t="str">
        <f t="shared" si="1"/>
        <v>18 BOULEVARD DE BONNE NOUVELLE  , PARIS</v>
      </c>
    </row>
    <row r="127" spans="1:6" x14ac:dyDescent="0.25">
      <c r="A127" s="2" t="s">
        <v>172</v>
      </c>
      <c r="B127" s="2" t="s">
        <v>173</v>
      </c>
      <c r="C127" s="6">
        <v>75015</v>
      </c>
      <c r="D127" s="2" t="s">
        <v>644</v>
      </c>
      <c r="E127" s="2" t="s">
        <v>702</v>
      </c>
      <c r="F127" s="1" t="str">
        <f t="shared" si="1"/>
        <v>102 RUE DE LA CONVENTION  , PARIS</v>
      </c>
    </row>
    <row r="128" spans="1:6" x14ac:dyDescent="0.25">
      <c r="A128" s="2" t="s">
        <v>150</v>
      </c>
      <c r="B128" s="2" t="s">
        <v>151</v>
      </c>
      <c r="C128" s="6">
        <v>75002</v>
      </c>
      <c r="D128" s="2" t="s">
        <v>644</v>
      </c>
      <c r="E128" s="2" t="s">
        <v>701</v>
      </c>
      <c r="F128" s="1" t="str">
        <f t="shared" si="1"/>
        <v>8 PLACE DE LA BOURSE  , PARIS</v>
      </c>
    </row>
    <row r="129" spans="1:6" x14ac:dyDescent="0.25">
      <c r="A129" s="2" t="s">
        <v>40</v>
      </c>
      <c r="B129" s="2" t="s">
        <v>41</v>
      </c>
      <c r="C129" s="6">
        <v>75012</v>
      </c>
      <c r="D129" s="2" t="s">
        <v>644</v>
      </c>
      <c r="E129" s="2" t="s">
        <v>702</v>
      </c>
      <c r="F129" s="1" t="str">
        <f t="shared" si="1"/>
        <v>11 RUE DE WATTIGNIES  , PARIS</v>
      </c>
    </row>
    <row r="130" spans="1:6" x14ac:dyDescent="0.25">
      <c r="A130" s="2" t="s">
        <v>20</v>
      </c>
      <c r="B130" s="3" t="s">
        <v>21</v>
      </c>
      <c r="C130" s="5">
        <v>75017</v>
      </c>
      <c r="D130" s="2" t="s">
        <v>644</v>
      </c>
      <c r="E130" s="2" t="s">
        <v>701</v>
      </c>
      <c r="F130" s="1" t="str">
        <f t="shared" si="1"/>
        <v>141 AVENUE DE CLICHY  , PARIS</v>
      </c>
    </row>
    <row r="131" spans="1:6" x14ac:dyDescent="0.25">
      <c r="A131" s="2" t="s">
        <v>332</v>
      </c>
      <c r="B131" s="2" t="s">
        <v>333</v>
      </c>
      <c r="C131" s="6">
        <v>75014</v>
      </c>
      <c r="D131" s="2" t="s">
        <v>644</v>
      </c>
      <c r="E131" s="2" t="s">
        <v>702</v>
      </c>
      <c r="F131" s="1" t="str">
        <f t="shared" ref="F131:F194" si="2">B131&amp;","&amp;" "&amp;D131</f>
        <v>105 BOULEVARD BRUNE  , PARIS</v>
      </c>
    </row>
    <row r="132" spans="1:6" x14ac:dyDescent="0.25">
      <c r="A132" s="2" t="s">
        <v>252</v>
      </c>
      <c r="B132" s="2" t="s">
        <v>253</v>
      </c>
      <c r="C132" s="6">
        <v>75013</v>
      </c>
      <c r="D132" s="2" t="s">
        <v>644</v>
      </c>
      <c r="E132" s="2" t="s">
        <v>702</v>
      </c>
      <c r="F132" s="1" t="str">
        <f t="shared" si="2"/>
        <v>216 RUE DE TOLBIAC  , PARIS</v>
      </c>
    </row>
    <row r="133" spans="1:6" x14ac:dyDescent="0.25">
      <c r="A133" s="2" t="s">
        <v>98</v>
      </c>
      <c r="B133" s="2" t="s">
        <v>99</v>
      </c>
      <c r="C133" s="6">
        <v>75019</v>
      </c>
      <c r="D133" s="2" t="s">
        <v>644</v>
      </c>
      <c r="E133" s="2" t="s">
        <v>701</v>
      </c>
      <c r="F133" s="1" t="str">
        <f t="shared" si="2"/>
        <v>2 RUE GOUBET  , PARIS</v>
      </c>
    </row>
    <row r="134" spans="1:6" x14ac:dyDescent="0.25">
      <c r="A134" s="2" t="s">
        <v>192</v>
      </c>
      <c r="B134" s="2" t="s">
        <v>193</v>
      </c>
      <c r="C134" s="6">
        <v>75020</v>
      </c>
      <c r="D134" s="2" t="s">
        <v>644</v>
      </c>
      <c r="E134" s="2" t="s">
        <v>701</v>
      </c>
      <c r="F134" s="1" t="str">
        <f t="shared" si="2"/>
        <v>56 B RUE DE BUZENVAL  , PARIS</v>
      </c>
    </row>
    <row r="135" spans="1:6" x14ac:dyDescent="0.25">
      <c r="A135" s="2" t="s">
        <v>298</v>
      </c>
      <c r="B135" s="2" t="s">
        <v>299</v>
      </c>
      <c r="C135" s="6">
        <v>75010</v>
      </c>
      <c r="D135" s="2" t="s">
        <v>644</v>
      </c>
      <c r="E135" s="2" t="s">
        <v>701</v>
      </c>
      <c r="F135" s="1" t="str">
        <f t="shared" si="2"/>
        <v>11 RUE LEON JOUHAUX  , PARIS</v>
      </c>
    </row>
    <row r="136" spans="1:6" x14ac:dyDescent="0.25">
      <c r="A136" s="2" t="s">
        <v>214</v>
      </c>
      <c r="B136" s="2" t="s">
        <v>215</v>
      </c>
      <c r="C136" s="6">
        <v>75001</v>
      </c>
      <c r="D136" s="2" t="s">
        <v>644</v>
      </c>
      <c r="E136" s="2" t="s">
        <v>701</v>
      </c>
      <c r="F136" s="1" t="str">
        <f t="shared" si="2"/>
        <v>13 RUE DES CAPUCINES  , PARIS</v>
      </c>
    </row>
    <row r="137" spans="1:6" x14ac:dyDescent="0.25">
      <c r="A137" s="2" t="s">
        <v>230</v>
      </c>
      <c r="B137" s="2" t="s">
        <v>231</v>
      </c>
      <c r="C137" s="6">
        <v>75017</v>
      </c>
      <c r="D137" s="2" t="s">
        <v>644</v>
      </c>
      <c r="E137" s="2" t="s">
        <v>701</v>
      </c>
      <c r="F137" s="1" t="str">
        <f t="shared" si="2"/>
        <v>132 RUE DE SAUSSURE  , PARIS</v>
      </c>
    </row>
    <row r="138" spans="1:6" x14ac:dyDescent="0.25">
      <c r="A138" s="2" t="s">
        <v>124</v>
      </c>
      <c r="B138" s="2" t="s">
        <v>125</v>
      </c>
      <c r="C138" s="6">
        <v>75116</v>
      </c>
      <c r="D138" s="2" t="s">
        <v>644</v>
      </c>
      <c r="E138" s="2" t="s">
        <v>702</v>
      </c>
      <c r="F138" s="1" t="str">
        <f t="shared" si="2"/>
        <v>1 B RUE DE CHAILLOT  , PARIS</v>
      </c>
    </row>
    <row r="139" spans="1:6" x14ac:dyDescent="0.25">
      <c r="A139" s="2" t="s">
        <v>140</v>
      </c>
      <c r="B139" s="2" t="s">
        <v>141</v>
      </c>
      <c r="C139" s="6">
        <v>75008</v>
      </c>
      <c r="D139" s="2" t="s">
        <v>644</v>
      </c>
      <c r="E139" s="2" t="s">
        <v>701</v>
      </c>
      <c r="F139" s="1" t="str">
        <f t="shared" si="2"/>
        <v>10 RUE BALZAC  , PARIS</v>
      </c>
    </row>
    <row r="140" spans="1:6" x14ac:dyDescent="0.25">
      <c r="A140" s="2" t="s">
        <v>114</v>
      </c>
      <c r="B140" s="2" t="s">
        <v>115</v>
      </c>
      <c r="C140" s="6">
        <v>75007</v>
      </c>
      <c r="D140" s="2" t="s">
        <v>644</v>
      </c>
      <c r="E140" s="2" t="s">
        <v>702</v>
      </c>
      <c r="F140" s="1" t="str">
        <f t="shared" si="2"/>
        <v>37 AVENUE RAPP  , PARIS</v>
      </c>
    </row>
    <row r="141" spans="1:6" x14ac:dyDescent="0.25">
      <c r="A141" s="2" t="s">
        <v>170</v>
      </c>
      <c r="B141" s="2" t="s">
        <v>171</v>
      </c>
      <c r="C141" s="6">
        <v>75020</v>
      </c>
      <c r="D141" s="2" t="s">
        <v>644</v>
      </c>
      <c r="E141" s="2" t="s">
        <v>701</v>
      </c>
      <c r="F141" s="1" t="str">
        <f t="shared" si="2"/>
        <v>132 RUE DES PYRENEES  , PARIS</v>
      </c>
    </row>
    <row r="142" spans="1:6" x14ac:dyDescent="0.25">
      <c r="A142" s="2" t="s">
        <v>118</v>
      </c>
      <c r="B142" s="2" t="s">
        <v>119</v>
      </c>
      <c r="C142" s="6">
        <v>75018</v>
      </c>
      <c r="D142" s="2" t="s">
        <v>644</v>
      </c>
      <c r="E142" s="2" t="s">
        <v>701</v>
      </c>
      <c r="F142" s="1" t="str">
        <f t="shared" si="2"/>
        <v>39 BOULEVARD BARBES  , PARIS</v>
      </c>
    </row>
    <row r="143" spans="1:6" x14ac:dyDescent="0.25">
      <c r="A143" s="2" t="s">
        <v>282</v>
      </c>
      <c r="B143" s="2" t="s">
        <v>283</v>
      </c>
      <c r="C143" s="6">
        <v>75001</v>
      </c>
      <c r="D143" s="2" t="s">
        <v>644</v>
      </c>
      <c r="E143" s="2" t="s">
        <v>701</v>
      </c>
      <c r="F143" s="1" t="str">
        <f t="shared" si="2"/>
        <v>27 RUE LAVANDIERES STE OPPORTUNE  , PARIS</v>
      </c>
    </row>
    <row r="144" spans="1:6" x14ac:dyDescent="0.25">
      <c r="A144" s="2" t="s">
        <v>74</v>
      </c>
      <c r="B144" s="2" t="s">
        <v>75</v>
      </c>
      <c r="C144" s="6">
        <v>75006</v>
      </c>
      <c r="D144" s="2" t="s">
        <v>644</v>
      </c>
      <c r="E144" s="2" t="s">
        <v>702</v>
      </c>
      <c r="F144" s="1" t="str">
        <f t="shared" si="2"/>
        <v>111 RUE DE SEVRES  , PARIS</v>
      </c>
    </row>
    <row r="145" spans="1:6" x14ac:dyDescent="0.25">
      <c r="A145" s="2" t="s">
        <v>52</v>
      </c>
      <c r="B145" s="2" t="s">
        <v>53</v>
      </c>
      <c r="C145" s="6">
        <v>75015</v>
      </c>
      <c r="D145" s="2" t="s">
        <v>644</v>
      </c>
      <c r="E145" s="2" t="s">
        <v>702</v>
      </c>
      <c r="F145" s="1" t="str">
        <f t="shared" si="2"/>
        <v>27 RUE BALARD  , PARIS</v>
      </c>
    </row>
    <row r="146" spans="1:6" x14ac:dyDescent="0.25">
      <c r="A146" s="2" t="s">
        <v>146</v>
      </c>
      <c r="B146" s="2" t="s">
        <v>147</v>
      </c>
      <c r="C146" s="6">
        <v>75008</v>
      </c>
      <c r="D146" s="2" t="s">
        <v>644</v>
      </c>
      <c r="E146" s="2" t="s">
        <v>701</v>
      </c>
      <c r="F146" s="1" t="str">
        <f t="shared" si="2"/>
        <v>14 RUE DU COLISEE  , PARIS</v>
      </c>
    </row>
    <row r="147" spans="1:6" x14ac:dyDescent="0.25">
      <c r="A147" s="2" t="s">
        <v>90</v>
      </c>
      <c r="B147" s="2" t="s">
        <v>91</v>
      </c>
      <c r="C147" s="6">
        <v>75015</v>
      </c>
      <c r="D147" s="2" t="s">
        <v>644</v>
      </c>
      <c r="E147" s="2" t="s">
        <v>702</v>
      </c>
      <c r="F147" s="1" t="str">
        <f t="shared" si="2"/>
        <v>204 BIS RUE DE LA CONVENTION  , PARIS</v>
      </c>
    </row>
    <row r="148" spans="1:6" x14ac:dyDescent="0.25">
      <c r="A148" s="2" t="s">
        <v>322</v>
      </c>
      <c r="B148" s="2" t="s">
        <v>323</v>
      </c>
      <c r="C148" s="6">
        <v>75013</v>
      </c>
      <c r="D148" s="2" t="s">
        <v>644</v>
      </c>
      <c r="E148" s="2" t="s">
        <v>702</v>
      </c>
      <c r="F148" s="1" t="str">
        <f t="shared" si="2"/>
        <v>9 RUE CORVISART  , PARIS</v>
      </c>
    </row>
    <row r="149" spans="1:6" x14ac:dyDescent="0.25">
      <c r="A149" s="2" t="s">
        <v>30</v>
      </c>
      <c r="B149" s="3" t="s">
        <v>31</v>
      </c>
      <c r="C149" s="5">
        <v>75012</v>
      </c>
      <c r="D149" s="2" t="s">
        <v>644</v>
      </c>
      <c r="E149" s="2" t="s">
        <v>702</v>
      </c>
      <c r="F149" s="1" t="str">
        <f t="shared" si="2"/>
        <v>31 RUE CROZATIER  , PARIS</v>
      </c>
    </row>
    <row r="150" spans="1:6" x14ac:dyDescent="0.25">
      <c r="A150" s="2" t="s">
        <v>64</v>
      </c>
      <c r="B150" s="2" t="s">
        <v>65</v>
      </c>
      <c r="C150" s="6">
        <v>75019</v>
      </c>
      <c r="D150" s="2" t="s">
        <v>644</v>
      </c>
      <c r="E150" s="2" t="s">
        <v>701</v>
      </c>
      <c r="F150" s="1" t="str">
        <f t="shared" si="2"/>
        <v>218 RUE DE CRIMEE  , PARIS</v>
      </c>
    </row>
    <row r="151" spans="1:6" x14ac:dyDescent="0.25">
      <c r="A151" s="2" t="s">
        <v>16</v>
      </c>
      <c r="B151" s="3" t="s">
        <v>17</v>
      </c>
      <c r="C151" s="5">
        <v>75014</v>
      </c>
      <c r="D151" s="2" t="s">
        <v>644</v>
      </c>
      <c r="E151" s="2" t="s">
        <v>702</v>
      </c>
      <c r="F151" s="1" t="str">
        <f t="shared" si="2"/>
        <v>66 RUE DAGUERRE  , PARIS</v>
      </c>
    </row>
    <row r="152" spans="1:6" x14ac:dyDescent="0.25">
      <c r="A152" s="2" t="s">
        <v>166</v>
      </c>
      <c r="B152" s="2" t="s">
        <v>167</v>
      </c>
      <c r="C152" s="6">
        <v>75012</v>
      </c>
      <c r="D152" s="2" t="s">
        <v>644</v>
      </c>
      <c r="E152" s="2" t="s">
        <v>702</v>
      </c>
      <c r="F152" s="1" t="str">
        <f t="shared" si="2"/>
        <v>168 B AVENUE DAUMESNIL  , PARIS</v>
      </c>
    </row>
    <row r="153" spans="1:6" x14ac:dyDescent="0.25">
      <c r="A153" s="2" t="s">
        <v>258</v>
      </c>
      <c r="B153" s="2" t="s">
        <v>259</v>
      </c>
      <c r="C153" s="6">
        <v>75017</v>
      </c>
      <c r="D153" s="2" t="s">
        <v>644</v>
      </c>
      <c r="E153" s="2" t="s">
        <v>701</v>
      </c>
      <c r="F153" s="1" t="str">
        <f t="shared" si="2"/>
        <v>23 B RUE LEGENDRE  , PARIS</v>
      </c>
    </row>
    <row r="154" spans="1:6" x14ac:dyDescent="0.25">
      <c r="A154" s="2" t="s">
        <v>326</v>
      </c>
      <c r="B154" s="2" t="s">
        <v>327</v>
      </c>
      <c r="C154" s="6">
        <v>75014</v>
      </c>
      <c r="D154" s="2" t="s">
        <v>644</v>
      </c>
      <c r="E154" s="2" t="s">
        <v>702</v>
      </c>
      <c r="F154" s="1" t="str">
        <f t="shared" si="2"/>
        <v>15 B AVENUE DU GENERAL LECLERC  , PARIS</v>
      </c>
    </row>
    <row r="155" spans="1:6" x14ac:dyDescent="0.25">
      <c r="A155" s="2" t="s">
        <v>126</v>
      </c>
      <c r="B155" s="2" t="s">
        <v>127</v>
      </c>
      <c r="C155" s="6">
        <v>75015</v>
      </c>
      <c r="D155" s="2" t="s">
        <v>644</v>
      </c>
      <c r="E155" s="2" t="s">
        <v>702</v>
      </c>
      <c r="F155" s="1" t="str">
        <f t="shared" si="2"/>
        <v>72 RUE DESNOUETTES  , PARIS</v>
      </c>
    </row>
    <row r="156" spans="1:6" x14ac:dyDescent="0.25">
      <c r="A156" s="2" t="s">
        <v>156</v>
      </c>
      <c r="B156" s="2" t="s">
        <v>157</v>
      </c>
      <c r="C156" s="6">
        <v>75009</v>
      </c>
      <c r="D156" s="2" t="s">
        <v>644</v>
      </c>
      <c r="E156" s="2" t="s">
        <v>701</v>
      </c>
      <c r="F156" s="1" t="str">
        <f t="shared" si="2"/>
        <v>19 RUE CHAUCHAT  , PARIS</v>
      </c>
    </row>
    <row r="157" spans="1:6" x14ac:dyDescent="0.25">
      <c r="A157" s="2" t="s">
        <v>42</v>
      </c>
      <c r="B157" s="2" t="s">
        <v>43</v>
      </c>
      <c r="C157" s="6">
        <v>75018</v>
      </c>
      <c r="D157" s="2" t="s">
        <v>644</v>
      </c>
      <c r="E157" s="2" t="s">
        <v>701</v>
      </c>
      <c r="F157" s="1" t="str">
        <f t="shared" si="2"/>
        <v>97 RUE DUHESME  , PARIS</v>
      </c>
    </row>
    <row r="158" spans="1:6" x14ac:dyDescent="0.25">
      <c r="A158" s="2" t="s">
        <v>342</v>
      </c>
      <c r="B158" s="2" t="s">
        <v>343</v>
      </c>
      <c r="C158" s="6">
        <v>75015</v>
      </c>
      <c r="D158" s="2" t="s">
        <v>644</v>
      </c>
      <c r="E158" s="2" t="s">
        <v>702</v>
      </c>
      <c r="F158" s="1" t="str">
        <f t="shared" si="2"/>
        <v>27 RUE DESAIX  , PARIS</v>
      </c>
    </row>
    <row r="159" spans="1:6" x14ac:dyDescent="0.25">
      <c r="A159" s="2" t="s">
        <v>76</v>
      </c>
      <c r="B159" s="2" t="s">
        <v>77</v>
      </c>
      <c r="C159" s="6">
        <v>75007</v>
      </c>
      <c r="D159" s="2" t="s">
        <v>644</v>
      </c>
      <c r="E159" s="2" t="s">
        <v>702</v>
      </c>
      <c r="F159" s="1" t="str">
        <f t="shared" si="2"/>
        <v>56 RUE CLERC  , PARIS</v>
      </c>
    </row>
    <row r="160" spans="1:6" x14ac:dyDescent="0.25">
      <c r="A160" s="2" t="s">
        <v>348</v>
      </c>
      <c r="B160" s="3" t="s">
        <v>349</v>
      </c>
      <c r="C160" s="5">
        <v>75020</v>
      </c>
      <c r="D160" s="3" t="s">
        <v>644</v>
      </c>
      <c r="E160" s="2" t="s">
        <v>701</v>
      </c>
      <c r="F160" s="1" t="str">
        <f t="shared" si="2"/>
        <v>21 RUE BELGRAND  , PARIS</v>
      </c>
    </row>
    <row r="161" spans="1:6" x14ac:dyDescent="0.25">
      <c r="A161" s="2" t="s">
        <v>202</v>
      </c>
      <c r="B161" s="2" t="s">
        <v>203</v>
      </c>
      <c r="C161" s="6">
        <v>75116</v>
      </c>
      <c r="D161" s="2" t="s">
        <v>644</v>
      </c>
      <c r="E161" s="2" t="s">
        <v>702</v>
      </c>
      <c r="F161" s="1" t="str">
        <f t="shared" si="2"/>
        <v>73 RUE LAURISTON  , PARIS</v>
      </c>
    </row>
    <row r="162" spans="1:6" x14ac:dyDescent="0.25">
      <c r="A162" s="2" t="s">
        <v>268</v>
      </c>
      <c r="B162" s="2" t="s">
        <v>269</v>
      </c>
      <c r="C162" s="6">
        <v>75008</v>
      </c>
      <c r="D162" s="2" t="s">
        <v>644</v>
      </c>
      <c r="E162" s="2" t="s">
        <v>701</v>
      </c>
      <c r="F162" s="1" t="str">
        <f t="shared" si="2"/>
        <v>10 RUE DE VIENNE  , PARIS</v>
      </c>
    </row>
    <row r="163" spans="1:6" x14ac:dyDescent="0.25">
      <c r="A163" s="2" t="s">
        <v>14</v>
      </c>
      <c r="B163" s="3" t="s">
        <v>15</v>
      </c>
      <c r="C163" s="5">
        <v>75011</v>
      </c>
      <c r="D163" s="2" t="s">
        <v>644</v>
      </c>
      <c r="E163" s="2" t="s">
        <v>701</v>
      </c>
      <c r="F163" s="1" t="str">
        <f t="shared" si="2"/>
        <v>33 RUE FAIDHERBE  , PARIS</v>
      </c>
    </row>
    <row r="164" spans="1:6" x14ac:dyDescent="0.25">
      <c r="A164" s="2" t="s">
        <v>260</v>
      </c>
      <c r="B164" s="2" t="s">
        <v>261</v>
      </c>
      <c r="C164" s="6">
        <v>75012</v>
      </c>
      <c r="D164" s="2" t="s">
        <v>644</v>
      </c>
      <c r="E164" s="2" t="s">
        <v>702</v>
      </c>
      <c r="F164" s="1" t="str">
        <f t="shared" si="2"/>
        <v>80 AVENUE LEDRU ROLLIN  , PARIS</v>
      </c>
    </row>
    <row r="165" spans="1:6" x14ac:dyDescent="0.25">
      <c r="A165" s="2" t="s">
        <v>132</v>
      </c>
      <c r="B165" s="2" t="s">
        <v>133</v>
      </c>
      <c r="C165" s="6">
        <v>75005</v>
      </c>
      <c r="D165" s="2" t="s">
        <v>644</v>
      </c>
      <c r="E165" s="2" t="s">
        <v>702</v>
      </c>
      <c r="F165" s="1" t="str">
        <f t="shared" si="2"/>
        <v>47 RUE D  ULM  , PARIS</v>
      </c>
    </row>
    <row r="166" spans="1:6" x14ac:dyDescent="0.25">
      <c r="A166" s="2" t="s">
        <v>70</v>
      </c>
      <c r="B166" s="2" t="s">
        <v>71</v>
      </c>
      <c r="C166" s="6">
        <v>75001</v>
      </c>
      <c r="D166" s="2" t="s">
        <v>644</v>
      </c>
      <c r="E166" s="2" t="s">
        <v>701</v>
      </c>
      <c r="F166" s="1" t="str">
        <f t="shared" si="2"/>
        <v>1 RUE PIERRE LESCOT   NIVEAU -4  CENTRE COMMERCIAL FORUM DES HALLES, PARIS</v>
      </c>
    </row>
    <row r="167" spans="1:6" x14ac:dyDescent="0.25">
      <c r="A167" s="2" t="s">
        <v>34</v>
      </c>
      <c r="B167" s="2" t="s">
        <v>35</v>
      </c>
      <c r="C167" s="6">
        <v>75015</v>
      </c>
      <c r="D167" s="2" t="s">
        <v>644</v>
      </c>
      <c r="E167" s="2" t="s">
        <v>702</v>
      </c>
      <c r="F167" s="1" t="str">
        <f t="shared" si="2"/>
        <v>8 RUE FRANCOIS BONVIN  , PARIS</v>
      </c>
    </row>
    <row r="168" spans="1:6" x14ac:dyDescent="0.25">
      <c r="A168" s="2" t="s">
        <v>302</v>
      </c>
      <c r="B168" s="2" t="s">
        <v>303</v>
      </c>
      <c r="C168" s="6">
        <v>75010</v>
      </c>
      <c r="D168" s="2" t="s">
        <v>644</v>
      </c>
      <c r="E168" s="2" t="s">
        <v>701</v>
      </c>
      <c r="F168" s="1" t="str">
        <f t="shared" si="2"/>
        <v>158 RUE DU FG ST MARTIN  , PARIS</v>
      </c>
    </row>
    <row r="169" spans="1:6" x14ac:dyDescent="0.25">
      <c r="A169" s="2" t="s">
        <v>120</v>
      </c>
      <c r="B169" s="2" t="s">
        <v>121</v>
      </c>
      <c r="C169" s="6">
        <v>75012</v>
      </c>
      <c r="D169" s="2" t="s">
        <v>644</v>
      </c>
      <c r="E169" s="2" t="s">
        <v>702</v>
      </c>
      <c r="F169" s="1" t="str">
        <f t="shared" si="2"/>
        <v>25 BD DIDEROT  , PARIS</v>
      </c>
    </row>
    <row r="170" spans="1:6" x14ac:dyDescent="0.25">
      <c r="A170" s="2" t="s">
        <v>112</v>
      </c>
      <c r="B170" s="2" t="s">
        <v>113</v>
      </c>
      <c r="C170" s="6">
        <v>75010</v>
      </c>
      <c r="D170" s="2" t="s">
        <v>644</v>
      </c>
      <c r="E170" s="2" t="s">
        <v>701</v>
      </c>
      <c r="F170" s="1" t="str">
        <f t="shared" si="2"/>
        <v>8 RUE DE DUNKERQUE  , PARIS</v>
      </c>
    </row>
    <row r="171" spans="1:6" x14ac:dyDescent="0.25">
      <c r="A171" s="2" t="s">
        <v>312</v>
      </c>
      <c r="B171" s="2" t="s">
        <v>313</v>
      </c>
      <c r="C171" s="6">
        <v>75015</v>
      </c>
      <c r="D171" s="2" t="s">
        <v>644</v>
      </c>
      <c r="E171" s="2" t="s">
        <v>702</v>
      </c>
      <c r="F171" s="1" t="str">
        <f t="shared" si="2"/>
        <v>113 BOULEVARD LEFEBVRE  , PARIS</v>
      </c>
    </row>
    <row r="172" spans="1:6" x14ac:dyDescent="0.25">
      <c r="A172" s="2" t="s">
        <v>148</v>
      </c>
      <c r="B172" s="2" t="s">
        <v>149</v>
      </c>
      <c r="C172" s="6">
        <v>75011</v>
      </c>
      <c r="D172" s="2" t="s">
        <v>644</v>
      </c>
      <c r="E172" s="2" t="s">
        <v>701</v>
      </c>
      <c r="F172" s="1" t="str">
        <f t="shared" si="2"/>
        <v>5 RUE DES GONCOURT  , PARIS</v>
      </c>
    </row>
    <row r="173" spans="1:6" x14ac:dyDescent="0.25">
      <c r="A173" s="2" t="s">
        <v>320</v>
      </c>
      <c r="B173" s="2" t="s">
        <v>321</v>
      </c>
      <c r="C173" s="6">
        <v>75017</v>
      </c>
      <c r="D173" s="2" t="s">
        <v>644</v>
      </c>
      <c r="E173" s="2" t="s">
        <v>701</v>
      </c>
      <c r="F173" s="1" t="str">
        <f t="shared" si="2"/>
        <v>79 RUE BAYEN  , PARIS</v>
      </c>
    </row>
    <row r="174" spans="1:6" x14ac:dyDescent="0.25">
      <c r="A174" s="2" t="s">
        <v>176</v>
      </c>
      <c r="B174" s="2" t="s">
        <v>177</v>
      </c>
      <c r="C174" s="6">
        <v>75017</v>
      </c>
      <c r="D174" s="2" t="s">
        <v>644</v>
      </c>
      <c r="E174" s="2" t="s">
        <v>701</v>
      </c>
      <c r="F174" s="1" t="str">
        <f t="shared" si="2"/>
        <v>58 AVENUE DE LA GRANDE ARMEE  , PARIS</v>
      </c>
    </row>
    <row r="175" spans="1:6" x14ac:dyDescent="0.25">
      <c r="A175" s="2" t="s">
        <v>174</v>
      </c>
      <c r="B175" s="2" t="s">
        <v>175</v>
      </c>
      <c r="C175" s="6">
        <v>75017</v>
      </c>
      <c r="D175" s="2" t="s">
        <v>644</v>
      </c>
      <c r="E175" s="2" t="s">
        <v>701</v>
      </c>
      <c r="F175" s="1" t="str">
        <f t="shared" si="2"/>
        <v>57 AVENUE DE SAINT OUEN  , PARIS</v>
      </c>
    </row>
    <row r="176" spans="1:6" x14ac:dyDescent="0.25">
      <c r="A176" s="2" t="s">
        <v>266</v>
      </c>
      <c r="B176" s="2" t="s">
        <v>267</v>
      </c>
      <c r="C176" s="6">
        <v>75009</v>
      </c>
      <c r="D176" s="2" t="s">
        <v>644</v>
      </c>
      <c r="E176" s="2" t="s">
        <v>701</v>
      </c>
      <c r="F176" s="1" t="str">
        <f t="shared" si="2"/>
        <v>7 BOULEVARD HAUSSMANN  , PARIS</v>
      </c>
    </row>
    <row r="177" spans="1:6" x14ac:dyDescent="0.25">
      <c r="A177" s="2" t="s">
        <v>274</v>
      </c>
      <c r="B177" s="2" t="s">
        <v>275</v>
      </c>
      <c r="C177" s="6">
        <v>75004</v>
      </c>
      <c r="D177" s="2" t="s">
        <v>644</v>
      </c>
      <c r="E177" s="2" t="s">
        <v>701</v>
      </c>
      <c r="F177" s="1" t="str">
        <f t="shared" si="2"/>
        <v>PLACE DE L HOTEL DE VILLE  , PARIS</v>
      </c>
    </row>
    <row r="178" spans="1:6" x14ac:dyDescent="0.25">
      <c r="A178" s="2" t="s">
        <v>32</v>
      </c>
      <c r="B178" s="2" t="s">
        <v>33</v>
      </c>
      <c r="C178" s="6">
        <v>75004</v>
      </c>
      <c r="D178" s="2" t="s">
        <v>644</v>
      </c>
      <c r="E178" s="2" t="s">
        <v>701</v>
      </c>
      <c r="F178" s="1" t="str">
        <f t="shared" si="2"/>
        <v>16 RUE DES 2 PONTS  , PARIS</v>
      </c>
    </row>
    <row r="179" spans="1:6" x14ac:dyDescent="0.25">
      <c r="A179" s="2" t="s">
        <v>88</v>
      </c>
      <c r="B179" s="2" t="s">
        <v>89</v>
      </c>
      <c r="C179" s="6">
        <v>75013</v>
      </c>
      <c r="D179" s="2" t="s">
        <v>644</v>
      </c>
      <c r="E179" s="2" t="s">
        <v>702</v>
      </c>
      <c r="F179" s="1" t="str">
        <f t="shared" si="2"/>
        <v>23 AVENUE D ITALIE  , PARIS</v>
      </c>
    </row>
    <row r="180" spans="1:6" x14ac:dyDescent="0.25">
      <c r="A180" s="2" t="s">
        <v>210</v>
      </c>
      <c r="B180" s="2" t="s">
        <v>211</v>
      </c>
      <c r="C180" s="6">
        <v>75019</v>
      </c>
      <c r="D180" s="2" t="s">
        <v>644</v>
      </c>
      <c r="E180" s="2" t="s">
        <v>701</v>
      </c>
      <c r="F180" s="1" t="str">
        <f t="shared" si="2"/>
        <v>33 AVENUE JEAN JAURES  , PARIS</v>
      </c>
    </row>
    <row r="181" spans="1:6" x14ac:dyDescent="0.25">
      <c r="A181" s="2" t="s">
        <v>178</v>
      </c>
      <c r="B181" s="2" t="s">
        <v>179</v>
      </c>
      <c r="C181" s="6">
        <v>75013</v>
      </c>
      <c r="D181" s="2" t="s">
        <v>644</v>
      </c>
      <c r="E181" s="2" t="s">
        <v>702</v>
      </c>
      <c r="F181" s="1" t="str">
        <f t="shared" si="2"/>
        <v>38 PLACE JEANNE D ARC  , PARIS</v>
      </c>
    </row>
    <row r="182" spans="1:6" x14ac:dyDescent="0.25">
      <c r="A182" s="2" t="s">
        <v>116</v>
      </c>
      <c r="B182" s="2" t="s">
        <v>117</v>
      </c>
      <c r="C182" s="6">
        <v>75005</v>
      </c>
      <c r="D182" s="2" t="s">
        <v>644</v>
      </c>
      <c r="E182" s="2" t="s">
        <v>702</v>
      </c>
      <c r="F182" s="1" t="str">
        <f t="shared" si="2"/>
        <v>30 B RUE DU CARDINAL LEMOINE  , PARIS</v>
      </c>
    </row>
    <row r="183" spans="1:6" x14ac:dyDescent="0.25">
      <c r="A183" s="2" t="s">
        <v>78</v>
      </c>
      <c r="B183" s="2" t="s">
        <v>79</v>
      </c>
      <c r="C183" s="6">
        <v>75008</v>
      </c>
      <c r="D183" s="2" t="s">
        <v>644</v>
      </c>
      <c r="E183" s="2" t="s">
        <v>701</v>
      </c>
      <c r="F183" s="1" t="str">
        <f t="shared" si="2"/>
        <v>51 RUE LA BOETIE  , PARIS</v>
      </c>
    </row>
    <row r="184" spans="1:6" x14ac:dyDescent="0.25">
      <c r="A184" s="2" t="s">
        <v>288</v>
      </c>
      <c r="B184" s="2" t="s">
        <v>289</v>
      </c>
      <c r="C184" s="6">
        <v>75016</v>
      </c>
      <c r="D184" s="2" t="s">
        <v>644</v>
      </c>
      <c r="E184" s="2" t="s">
        <v>702</v>
      </c>
      <c r="F184" s="1" t="str">
        <f t="shared" si="2"/>
        <v>3 RUE JEAN DE LAFONTAINE  , PARIS</v>
      </c>
    </row>
    <row r="185" spans="1:6" x14ac:dyDescent="0.25">
      <c r="A185" s="2" t="s">
        <v>50</v>
      </c>
      <c r="B185" s="2" t="s">
        <v>51</v>
      </c>
      <c r="C185" s="6">
        <v>75018</v>
      </c>
      <c r="D185" s="2" t="s">
        <v>644</v>
      </c>
      <c r="E185" s="2" t="s">
        <v>701</v>
      </c>
      <c r="F185" s="1" t="str">
        <f t="shared" si="2"/>
        <v>11 RUE DES ISLETTES  , PARIS</v>
      </c>
    </row>
    <row r="186" spans="1:6" x14ac:dyDescent="0.25">
      <c r="A186" s="2" t="s">
        <v>224</v>
      </c>
      <c r="B186" s="2" t="s">
        <v>225</v>
      </c>
      <c r="C186" s="6">
        <v>75008</v>
      </c>
      <c r="D186" s="2" t="s">
        <v>644</v>
      </c>
      <c r="E186" s="2" t="s">
        <v>701</v>
      </c>
      <c r="F186" s="1" t="str">
        <f t="shared" si="2"/>
        <v>24 RUE DE LA TREMOILLE  , PARIS</v>
      </c>
    </row>
    <row r="187" spans="1:6" x14ac:dyDescent="0.25">
      <c r="A187" s="2" t="s">
        <v>28</v>
      </c>
      <c r="B187" s="3" t="s">
        <v>29</v>
      </c>
      <c r="C187" s="5">
        <v>75012</v>
      </c>
      <c r="D187" s="2" t="s">
        <v>644</v>
      </c>
      <c r="E187" s="2" t="s">
        <v>702</v>
      </c>
      <c r="F187" s="1" t="str">
        <f t="shared" si="2"/>
        <v>1 RUE DE DIJON  , PARIS</v>
      </c>
    </row>
    <row r="188" spans="1:6" x14ac:dyDescent="0.25">
      <c r="A188" s="2" t="s">
        <v>54</v>
      </c>
      <c r="B188" s="2" t="s">
        <v>55</v>
      </c>
      <c r="C188" s="6">
        <v>75018</v>
      </c>
      <c r="D188" s="2" t="s">
        <v>644</v>
      </c>
      <c r="E188" s="2" t="s">
        <v>701</v>
      </c>
      <c r="F188" s="1" t="str">
        <f t="shared" si="2"/>
        <v>74 RUE LAMARCK  , PARIS</v>
      </c>
    </row>
    <row r="189" spans="1:6" x14ac:dyDescent="0.25">
      <c r="A189" s="2" t="s">
        <v>12</v>
      </c>
      <c r="B189" s="3" t="s">
        <v>13</v>
      </c>
      <c r="C189" s="5">
        <v>75019</v>
      </c>
      <c r="D189" s="2" t="s">
        <v>644</v>
      </c>
      <c r="E189" s="2" t="s">
        <v>701</v>
      </c>
      <c r="F189" s="1" t="str">
        <f t="shared" si="2"/>
        <v>10 AVENUE DE LAUMIERE PARIS , PARIS</v>
      </c>
    </row>
    <row r="190" spans="1:6" x14ac:dyDescent="0.25">
      <c r="A190" s="2" t="s">
        <v>216</v>
      </c>
      <c r="B190" s="2" t="s">
        <v>217</v>
      </c>
      <c r="C190" s="6">
        <v>75004</v>
      </c>
      <c r="D190" s="2" t="s">
        <v>644</v>
      </c>
      <c r="E190" s="2" t="s">
        <v>701</v>
      </c>
      <c r="F190" s="1" t="str">
        <f t="shared" si="2"/>
        <v>27 RUE DES FRANCS BOURGEOIS  , PARIS</v>
      </c>
    </row>
    <row r="191" spans="1:6" x14ac:dyDescent="0.25">
      <c r="A191" s="2" t="s">
        <v>242</v>
      </c>
      <c r="B191" s="2" t="s">
        <v>243</v>
      </c>
      <c r="C191" s="6">
        <v>75019</v>
      </c>
      <c r="D191" s="2" t="s">
        <v>644</v>
      </c>
      <c r="E191" s="2" t="s">
        <v>701</v>
      </c>
      <c r="F191" s="1" t="str">
        <f t="shared" si="2"/>
        <v>339 B RUE DE BELLEVILLE  , PARIS</v>
      </c>
    </row>
    <row r="192" spans="1:6" x14ac:dyDescent="0.25">
      <c r="A192" s="2" t="s">
        <v>142</v>
      </c>
      <c r="B192" s="2" t="s">
        <v>143</v>
      </c>
      <c r="C192" s="6">
        <v>75006</v>
      </c>
      <c r="D192" s="2" t="s">
        <v>644</v>
      </c>
      <c r="E192" s="2" t="s">
        <v>702</v>
      </c>
      <c r="F192" s="1" t="str">
        <f t="shared" si="2"/>
        <v>22 RUE LITTRE  , PARIS</v>
      </c>
    </row>
    <row r="193" spans="1:6" x14ac:dyDescent="0.25">
      <c r="A193" s="2" t="s">
        <v>238</v>
      </c>
      <c r="B193" s="2" t="s">
        <v>239</v>
      </c>
      <c r="C193" s="6">
        <v>75010</v>
      </c>
      <c r="D193" s="2" t="s">
        <v>644</v>
      </c>
      <c r="E193" s="2" t="s">
        <v>701</v>
      </c>
      <c r="F193" s="1" t="str">
        <f t="shared" si="2"/>
        <v>228 RUE DU FAUBOURG ST MARTIN  , PARIS</v>
      </c>
    </row>
    <row r="194" spans="1:6" x14ac:dyDescent="0.25">
      <c r="A194" s="2" t="s">
        <v>180</v>
      </c>
      <c r="B194" s="2" t="s">
        <v>181</v>
      </c>
      <c r="C194" s="6">
        <v>75015</v>
      </c>
      <c r="D194" s="2" t="s">
        <v>644</v>
      </c>
      <c r="E194" s="2" t="s">
        <v>702</v>
      </c>
      <c r="F194" s="1" t="str">
        <f t="shared" si="2"/>
        <v>38 RUE DE LOURMEL  , PARIS</v>
      </c>
    </row>
    <row r="195" spans="1:6" x14ac:dyDescent="0.25">
      <c r="A195" s="2" t="s">
        <v>68</v>
      </c>
      <c r="B195" s="2" t="s">
        <v>69</v>
      </c>
      <c r="C195" s="6">
        <v>75001</v>
      </c>
      <c r="D195" s="2" t="s">
        <v>644</v>
      </c>
      <c r="E195" s="2" t="s">
        <v>701</v>
      </c>
      <c r="F195" s="1" t="str">
        <f t="shared" ref="F195:F258" si="3">B195&amp;","&amp;" "&amp;D195</f>
        <v>43 TER RUE ETIENNE MARCEL  SERVICE GUICHETS, PARIS</v>
      </c>
    </row>
    <row r="196" spans="1:6" x14ac:dyDescent="0.25">
      <c r="A196" s="2" t="s">
        <v>236</v>
      </c>
      <c r="B196" s="2" t="s">
        <v>237</v>
      </c>
      <c r="C196" s="6">
        <v>75009</v>
      </c>
      <c r="D196" s="2" t="s">
        <v>644</v>
      </c>
      <c r="E196" s="2" t="s">
        <v>701</v>
      </c>
      <c r="F196" s="1" t="str">
        <f t="shared" si="3"/>
        <v>38 RUE VIGNON  , PARIS</v>
      </c>
    </row>
    <row r="197" spans="1:6" x14ac:dyDescent="0.25">
      <c r="A197" s="2" t="s">
        <v>82</v>
      </c>
      <c r="B197" s="2" t="s">
        <v>83</v>
      </c>
      <c r="C197" s="6">
        <v>75010</v>
      </c>
      <c r="D197" s="2" t="s">
        <v>644</v>
      </c>
      <c r="E197" s="2" t="s">
        <v>701</v>
      </c>
      <c r="F197" s="1" t="str">
        <f t="shared" si="3"/>
        <v>2 SQUARE ALBAN SATRAGNE  , PARIS</v>
      </c>
    </row>
    <row r="198" spans="1:6" x14ac:dyDescent="0.25">
      <c r="A198" s="2" t="s">
        <v>168</v>
      </c>
      <c r="B198" s="2" t="s">
        <v>169</v>
      </c>
      <c r="C198" s="6">
        <v>75018</v>
      </c>
      <c r="D198" s="2" t="s">
        <v>644</v>
      </c>
      <c r="E198" s="2" t="s">
        <v>701</v>
      </c>
      <c r="F198" s="1" t="str">
        <f t="shared" si="3"/>
        <v>2 RUE ORDENER  , PARIS</v>
      </c>
    </row>
    <row r="199" spans="1:6" x14ac:dyDescent="0.25">
      <c r="A199" s="2" t="s">
        <v>336</v>
      </c>
      <c r="B199" s="2" t="s">
        <v>337</v>
      </c>
      <c r="C199" s="6">
        <v>75013</v>
      </c>
      <c r="D199" s="2" t="s">
        <v>644</v>
      </c>
      <c r="E199" s="2" t="s">
        <v>702</v>
      </c>
      <c r="F199" s="1" t="str">
        <f t="shared" si="3"/>
        <v>129 BOULEVARD MASSENA  , PARIS</v>
      </c>
    </row>
    <row r="200" spans="1:6" x14ac:dyDescent="0.25">
      <c r="A200" s="2" t="s">
        <v>330</v>
      </c>
      <c r="B200" s="2" t="s">
        <v>331</v>
      </c>
      <c r="C200" s="6">
        <v>75006</v>
      </c>
      <c r="D200" s="2" t="s">
        <v>644</v>
      </c>
      <c r="E200" s="2" t="s">
        <v>702</v>
      </c>
      <c r="F200" s="1" t="str">
        <f t="shared" si="3"/>
        <v>24 RUE DE VAUGIRARD  , PARIS</v>
      </c>
    </row>
    <row r="201" spans="1:6" x14ac:dyDescent="0.25">
      <c r="A201" s="2" t="s">
        <v>136</v>
      </c>
      <c r="B201" s="2" t="s">
        <v>137</v>
      </c>
      <c r="C201" s="6">
        <v>75020</v>
      </c>
      <c r="D201" s="2" t="s">
        <v>644</v>
      </c>
      <c r="E201" s="2" t="s">
        <v>701</v>
      </c>
      <c r="F201" s="1" t="str">
        <f t="shared" si="3"/>
        <v>9 RUE ETIENNE DOLET  , PARIS</v>
      </c>
    </row>
    <row r="202" spans="1:6" x14ac:dyDescent="0.25">
      <c r="A202" s="2" t="s">
        <v>272</v>
      </c>
      <c r="B202" s="2" t="s">
        <v>273</v>
      </c>
      <c r="C202" s="6">
        <v>75011</v>
      </c>
      <c r="D202" s="2" t="s">
        <v>644</v>
      </c>
      <c r="E202" s="2" t="s">
        <v>701</v>
      </c>
      <c r="F202" s="1" t="str">
        <f t="shared" si="3"/>
        <v>80 RUE LEON FROT  , PARIS</v>
      </c>
    </row>
    <row r="203" spans="1:6" x14ac:dyDescent="0.25">
      <c r="A203" s="2" t="s">
        <v>344</v>
      </c>
      <c r="B203" s="2" t="s">
        <v>345</v>
      </c>
      <c r="C203" s="6">
        <v>75016</v>
      </c>
      <c r="D203" s="2" t="s">
        <v>644</v>
      </c>
      <c r="E203" s="2" t="s">
        <v>702</v>
      </c>
      <c r="F203" s="1" t="str">
        <f t="shared" si="3"/>
        <v>35 BOULEVARD MURAT  , PARIS</v>
      </c>
    </row>
    <row r="204" spans="1:6" x14ac:dyDescent="0.25">
      <c r="A204" s="2" t="s">
        <v>130</v>
      </c>
      <c r="B204" s="2" t="s">
        <v>131</v>
      </c>
      <c r="C204" s="6">
        <v>75008</v>
      </c>
      <c r="D204" s="2" t="s">
        <v>644</v>
      </c>
      <c r="E204" s="2" t="s">
        <v>701</v>
      </c>
      <c r="F204" s="1" t="str">
        <f t="shared" si="3"/>
        <v>68 RUE DE MONCEAU  , PARIS</v>
      </c>
    </row>
    <row r="205" spans="1:6" x14ac:dyDescent="0.25">
      <c r="A205" s="2" t="s">
        <v>208</v>
      </c>
      <c r="B205" s="2" t="s">
        <v>209</v>
      </c>
      <c r="C205" s="6">
        <v>75116</v>
      </c>
      <c r="D205" s="2" t="s">
        <v>644</v>
      </c>
      <c r="E205" s="2" t="s">
        <v>702</v>
      </c>
      <c r="F205" s="1" t="str">
        <f t="shared" si="3"/>
        <v>19 RUE DE MONTEVIDEO  , PARIS</v>
      </c>
    </row>
    <row r="206" spans="1:6" x14ac:dyDescent="0.25">
      <c r="A206" s="2" t="s">
        <v>218</v>
      </c>
      <c r="B206" s="2" t="s">
        <v>219</v>
      </c>
      <c r="C206" s="6">
        <v>75009</v>
      </c>
      <c r="D206" s="2" t="s">
        <v>644</v>
      </c>
      <c r="E206" s="2" t="s">
        <v>701</v>
      </c>
      <c r="F206" s="1" t="str">
        <f t="shared" si="3"/>
        <v>14 RUE BLEUE  , PARIS</v>
      </c>
    </row>
    <row r="207" spans="1:6" x14ac:dyDescent="0.25">
      <c r="A207" s="2" t="s">
        <v>340</v>
      </c>
      <c r="B207" s="2" t="s">
        <v>341</v>
      </c>
      <c r="C207" s="6">
        <v>75014</v>
      </c>
      <c r="D207" s="2" t="s">
        <v>644</v>
      </c>
      <c r="E207" s="2" t="s">
        <v>702</v>
      </c>
      <c r="F207" s="1" t="str">
        <f t="shared" si="3"/>
        <v>78 RUE DE L  AMIRAL MOUCHEZ  , PARIS</v>
      </c>
    </row>
    <row r="208" spans="1:6" x14ac:dyDescent="0.25">
      <c r="A208" s="2" t="s">
        <v>72</v>
      </c>
      <c r="B208" s="2" t="s">
        <v>73</v>
      </c>
      <c r="C208" s="6">
        <v>75005</v>
      </c>
      <c r="D208" s="2" t="s">
        <v>644</v>
      </c>
      <c r="E208" s="2" t="s">
        <v>702</v>
      </c>
      <c r="F208" s="1" t="str">
        <f t="shared" si="3"/>
        <v>10 RUE DE L EPEE DE BOIS  , PARIS</v>
      </c>
    </row>
    <row r="209" spans="1:6" x14ac:dyDescent="0.25">
      <c r="A209" s="2" t="s">
        <v>58</v>
      </c>
      <c r="B209" s="2" t="s">
        <v>59</v>
      </c>
      <c r="C209" s="6">
        <v>75013</v>
      </c>
      <c r="D209" s="2" t="s">
        <v>644</v>
      </c>
      <c r="E209" s="2" t="s">
        <v>702</v>
      </c>
      <c r="F209" s="1" t="str">
        <f t="shared" si="3"/>
        <v>2 RUE DU MOULIN DE LA POINTE  , PARIS</v>
      </c>
    </row>
    <row r="210" spans="1:6" x14ac:dyDescent="0.25">
      <c r="A210" s="2" t="s">
        <v>128</v>
      </c>
      <c r="B210" s="2" t="s">
        <v>129</v>
      </c>
      <c r="C210" s="6">
        <v>75004</v>
      </c>
      <c r="D210" s="2" t="s">
        <v>644</v>
      </c>
      <c r="E210" s="2" t="s">
        <v>701</v>
      </c>
      <c r="F210" s="1" t="str">
        <f t="shared" si="3"/>
        <v>10 RUE DE MOUSSY  , PARIS</v>
      </c>
    </row>
    <row r="211" spans="1:6" x14ac:dyDescent="0.25">
      <c r="A211" s="2" t="s">
        <v>60</v>
      </c>
      <c r="B211" s="2" t="s">
        <v>61</v>
      </c>
      <c r="C211" s="6">
        <v>75016</v>
      </c>
      <c r="D211" s="2" t="s">
        <v>644</v>
      </c>
      <c r="E211" s="2" t="s">
        <v>702</v>
      </c>
      <c r="F211" s="1" t="str">
        <f t="shared" si="3"/>
        <v>28 AVENUE MOZART  , PARIS</v>
      </c>
    </row>
    <row r="212" spans="1:6" x14ac:dyDescent="0.25">
      <c r="A212" s="2" t="s">
        <v>314</v>
      </c>
      <c r="B212" s="2" t="s">
        <v>315</v>
      </c>
      <c r="C212" s="6">
        <v>75116</v>
      </c>
      <c r="D212" s="2" t="s">
        <v>644</v>
      </c>
      <c r="E212" s="2" t="s">
        <v>702</v>
      </c>
      <c r="F212" s="1" t="str">
        <f t="shared" si="3"/>
        <v>39 RUE DE LA POMPE  , PARIS</v>
      </c>
    </row>
    <row r="213" spans="1:6" x14ac:dyDescent="0.25">
      <c r="A213" s="2" t="s">
        <v>24</v>
      </c>
      <c r="B213" s="3" t="s">
        <v>25</v>
      </c>
      <c r="C213" s="5">
        <v>75001</v>
      </c>
      <c r="D213" s="2" t="s">
        <v>644</v>
      </c>
      <c r="E213" s="2" t="s">
        <v>701</v>
      </c>
      <c r="F213" s="1" t="str">
        <f t="shared" si="3"/>
        <v>99 RUE DE RIVOLI  LA POSTE - PASSAGE DU GRAND LOUVRE, PARIS</v>
      </c>
    </row>
    <row r="214" spans="1:6" x14ac:dyDescent="0.25">
      <c r="A214" s="2" t="s">
        <v>158</v>
      </c>
      <c r="B214" s="2" t="s">
        <v>159</v>
      </c>
      <c r="C214" s="6">
        <v>75014</v>
      </c>
      <c r="D214" s="2" t="s">
        <v>644</v>
      </c>
      <c r="E214" s="2" t="s">
        <v>702</v>
      </c>
      <c r="F214" s="1" t="str">
        <f t="shared" si="3"/>
        <v>140 BOULEVARD DU MONTPARNASSE  , PARIS</v>
      </c>
    </row>
    <row r="215" spans="1:6" x14ac:dyDescent="0.25">
      <c r="A215" s="2" t="s">
        <v>110</v>
      </c>
      <c r="B215" s="2" t="s">
        <v>111</v>
      </c>
      <c r="C215" s="6">
        <v>75006</v>
      </c>
      <c r="D215" s="2" t="s">
        <v>644</v>
      </c>
      <c r="E215" s="2" t="s">
        <v>702</v>
      </c>
      <c r="F215" s="1" t="str">
        <f t="shared" si="3"/>
        <v>118 BOULEVARD SAINT GERMAIN  , PARIS</v>
      </c>
    </row>
    <row r="216" spans="1:6" x14ac:dyDescent="0.25">
      <c r="A216" s="2" t="s">
        <v>316</v>
      </c>
      <c r="B216" s="2" t="s">
        <v>317</v>
      </c>
      <c r="C216" s="6">
        <v>75013</v>
      </c>
      <c r="D216" s="2" t="s">
        <v>644</v>
      </c>
      <c r="E216" s="2" t="s">
        <v>702</v>
      </c>
      <c r="F216" s="1" t="str">
        <f t="shared" si="3"/>
        <v>62 AVENUE DE CHOISY  , PARIS</v>
      </c>
    </row>
    <row r="217" spans="1:6" x14ac:dyDescent="0.25">
      <c r="A217" s="2" t="s">
        <v>244</v>
      </c>
      <c r="B217" s="2" t="s">
        <v>245</v>
      </c>
      <c r="C217" s="6">
        <v>75009</v>
      </c>
      <c r="D217" s="2" t="s">
        <v>644</v>
      </c>
      <c r="E217" s="2" t="s">
        <v>701</v>
      </c>
      <c r="F217" s="1" t="str">
        <f t="shared" si="3"/>
        <v>8 RUE AUBER  , PARIS</v>
      </c>
    </row>
    <row r="218" spans="1:6" x14ac:dyDescent="0.25">
      <c r="A218" s="2" t="s">
        <v>204</v>
      </c>
      <c r="B218" s="2" t="s">
        <v>205</v>
      </c>
      <c r="C218" s="6">
        <v>75019</v>
      </c>
      <c r="D218" s="2" t="s">
        <v>644</v>
      </c>
      <c r="E218" s="2" t="s">
        <v>701</v>
      </c>
      <c r="F218" s="1" t="str">
        <f t="shared" si="3"/>
        <v>67 AVENUE DE FLANDRE  , PARIS</v>
      </c>
    </row>
    <row r="219" spans="1:6" x14ac:dyDescent="0.25">
      <c r="A219" s="2" t="s">
        <v>328</v>
      </c>
      <c r="B219" s="2" t="s">
        <v>329</v>
      </c>
      <c r="C219" s="6">
        <v>75007</v>
      </c>
      <c r="D219" s="2" t="s">
        <v>644</v>
      </c>
      <c r="E219" s="2" t="s">
        <v>702</v>
      </c>
      <c r="F219" s="1" t="str">
        <f t="shared" si="3"/>
        <v>3 RUE DE COURTY  , PARIS</v>
      </c>
    </row>
    <row r="220" spans="1:6" x14ac:dyDescent="0.25">
      <c r="A220" s="2" t="s">
        <v>264</v>
      </c>
      <c r="B220" s="2" t="s">
        <v>265</v>
      </c>
      <c r="C220" s="6">
        <v>75019</v>
      </c>
      <c r="D220" s="2" t="s">
        <v>644</v>
      </c>
      <c r="E220" s="2" t="s">
        <v>701</v>
      </c>
      <c r="F220" s="1" t="str">
        <f t="shared" si="3"/>
        <v>62 RUE DE L OURCQ  , PARIS</v>
      </c>
    </row>
    <row r="221" spans="1:6" x14ac:dyDescent="0.25">
      <c r="A221" s="2" t="s">
        <v>152</v>
      </c>
      <c r="B221" s="2" t="s">
        <v>153</v>
      </c>
      <c r="C221" s="6">
        <v>75001</v>
      </c>
      <c r="D221" s="2" t="s">
        <v>644</v>
      </c>
      <c r="E221" s="2" t="s">
        <v>701</v>
      </c>
      <c r="F221" s="1" t="str">
        <f t="shared" si="3"/>
        <v>19 RUE DE RICHELIEU  , PARIS</v>
      </c>
    </row>
    <row r="222" spans="1:6" x14ac:dyDescent="0.25">
      <c r="A222" s="2" t="s">
        <v>248</v>
      </c>
      <c r="B222" s="2" t="s">
        <v>249</v>
      </c>
      <c r="C222" s="6">
        <v>75019</v>
      </c>
      <c r="D222" s="2" t="s">
        <v>644</v>
      </c>
      <c r="E222" s="2" t="s">
        <v>701</v>
      </c>
      <c r="F222" s="1" t="str">
        <f t="shared" si="3"/>
        <v>3/5 AVENUE DU NOUVEAU CONSERVATOIRE  LA POSTE PARIS PARC DE LA VILLETTE, PARIS</v>
      </c>
    </row>
    <row r="223" spans="1:6" x14ac:dyDescent="0.25">
      <c r="A223" s="2" t="s">
        <v>250</v>
      </c>
      <c r="B223" s="2" t="s">
        <v>251</v>
      </c>
      <c r="C223" s="6">
        <v>75016</v>
      </c>
      <c r="D223" s="2" t="s">
        <v>644</v>
      </c>
      <c r="E223" s="2" t="s">
        <v>702</v>
      </c>
      <c r="F223" s="1" t="str">
        <f t="shared" si="3"/>
        <v>116 RUE MICHEL ANGE  , PARIS</v>
      </c>
    </row>
    <row r="224" spans="1:6" x14ac:dyDescent="0.25">
      <c r="A224" s="2" t="s">
        <v>18</v>
      </c>
      <c r="B224" s="3" t="s">
        <v>19</v>
      </c>
      <c r="C224" s="5">
        <v>75011</v>
      </c>
      <c r="D224" s="2" t="s">
        <v>644</v>
      </c>
      <c r="E224" s="2" t="s">
        <v>701</v>
      </c>
      <c r="F224" s="1" t="str">
        <f t="shared" si="3"/>
        <v>7 AVENUE PARMENTIER  , PARIS</v>
      </c>
    </row>
    <row r="225" spans="1:6" x14ac:dyDescent="0.25">
      <c r="A225" s="2" t="s">
        <v>92</v>
      </c>
      <c r="B225" s="2" t="s">
        <v>93</v>
      </c>
      <c r="C225" s="6">
        <v>75016</v>
      </c>
      <c r="D225" s="2" t="s">
        <v>644</v>
      </c>
      <c r="E225" s="2" t="s">
        <v>702</v>
      </c>
      <c r="F225" s="1" t="str">
        <f t="shared" si="3"/>
        <v>40 RUE SINGER  , PARIS</v>
      </c>
    </row>
    <row r="226" spans="1:6" x14ac:dyDescent="0.25">
      <c r="A226" s="2" t="s">
        <v>36</v>
      </c>
      <c r="B226" s="2" t="s">
        <v>37</v>
      </c>
      <c r="C226" s="6">
        <v>75013</v>
      </c>
      <c r="D226" s="2" t="s">
        <v>644</v>
      </c>
      <c r="E226" s="2" t="s">
        <v>702</v>
      </c>
      <c r="F226" s="1" t="str">
        <f t="shared" si="3"/>
        <v>26 RUE DE PATAY  PARIS RIVE GAUCHE, PARIS</v>
      </c>
    </row>
    <row r="227" spans="1:6" x14ac:dyDescent="0.25">
      <c r="A227" s="2" t="s">
        <v>182</v>
      </c>
      <c r="B227" s="2" t="s">
        <v>183</v>
      </c>
      <c r="C227" s="6">
        <v>75011</v>
      </c>
      <c r="D227" s="2" t="s">
        <v>644</v>
      </c>
      <c r="E227" s="2" t="s">
        <v>701</v>
      </c>
      <c r="F227" s="1" t="str">
        <f t="shared" si="3"/>
        <v>103 AVENUE DE LA REPUBLIQUE  , PARIS</v>
      </c>
    </row>
    <row r="228" spans="1:6" x14ac:dyDescent="0.25">
      <c r="A228" s="2" t="s">
        <v>196</v>
      </c>
      <c r="B228" s="2" t="s">
        <v>197</v>
      </c>
      <c r="C228" s="6">
        <v>75014</v>
      </c>
      <c r="D228" s="2" t="s">
        <v>644</v>
      </c>
      <c r="E228" s="2" t="s">
        <v>702</v>
      </c>
      <c r="F228" s="1" t="str">
        <f t="shared" si="3"/>
        <v>52 RUE PERNETY  , PARIS</v>
      </c>
    </row>
    <row r="229" spans="1:6" x14ac:dyDescent="0.25">
      <c r="A229" s="2" t="s">
        <v>46</v>
      </c>
      <c r="B229" s="2" t="s">
        <v>47</v>
      </c>
      <c r="C229" s="6">
        <v>75018</v>
      </c>
      <c r="D229" s="2" t="s">
        <v>644</v>
      </c>
      <c r="E229" s="2" t="s">
        <v>701</v>
      </c>
      <c r="F229" s="1" t="str">
        <f t="shared" si="3"/>
        <v>18 BOULEVARD DE LA CHAPELLE  , PARIS</v>
      </c>
    </row>
    <row r="230" spans="1:6" x14ac:dyDescent="0.25">
      <c r="A230" s="2" t="s">
        <v>198</v>
      </c>
      <c r="B230" s="2" t="s">
        <v>199</v>
      </c>
      <c r="C230" s="6">
        <v>75012</v>
      </c>
      <c r="D230" s="2" t="s">
        <v>644</v>
      </c>
      <c r="E230" s="2" t="s">
        <v>702</v>
      </c>
      <c r="F230" s="1" t="str">
        <f t="shared" si="3"/>
        <v>65 RUE DU RENDEZ VOUS  , PARIS</v>
      </c>
    </row>
    <row r="231" spans="1:6" x14ac:dyDescent="0.25">
      <c r="A231" s="2" t="s">
        <v>232</v>
      </c>
      <c r="B231" s="2" t="s">
        <v>233</v>
      </c>
      <c r="C231" s="6">
        <v>75009</v>
      </c>
      <c r="D231" s="2" t="s">
        <v>644</v>
      </c>
      <c r="E231" s="2" t="s">
        <v>701</v>
      </c>
      <c r="F231" s="1" t="str">
        <f t="shared" si="3"/>
        <v>47 BOULEVARD DE CLICHY  , PARIS</v>
      </c>
    </row>
    <row r="232" spans="1:6" x14ac:dyDescent="0.25">
      <c r="A232" s="2" t="s">
        <v>220</v>
      </c>
      <c r="B232" s="2" t="s">
        <v>221</v>
      </c>
      <c r="C232" s="6">
        <v>75009</v>
      </c>
      <c r="D232" s="2" t="s">
        <v>644</v>
      </c>
      <c r="E232" s="2" t="s">
        <v>701</v>
      </c>
      <c r="F232" s="1" t="str">
        <f t="shared" si="3"/>
        <v>61 RUE DE DOUAI  , PARIS</v>
      </c>
    </row>
    <row r="233" spans="1:6" x14ac:dyDescent="0.25">
      <c r="A233" s="2" t="s">
        <v>290</v>
      </c>
      <c r="B233" s="2" t="s">
        <v>291</v>
      </c>
      <c r="C233" s="6">
        <v>75019</v>
      </c>
      <c r="D233" s="2" t="s">
        <v>644</v>
      </c>
      <c r="E233" s="2" t="s">
        <v>701</v>
      </c>
      <c r="F233" s="1" t="str">
        <f t="shared" si="3"/>
        <v>48 RUE COMPANS  , PARIS</v>
      </c>
    </row>
    <row r="234" spans="1:6" x14ac:dyDescent="0.25">
      <c r="A234" s="2" t="s">
        <v>10</v>
      </c>
      <c r="B234" s="3" t="s">
        <v>11</v>
      </c>
      <c r="C234" s="5">
        <v>75020</v>
      </c>
      <c r="D234" s="2" t="s">
        <v>644</v>
      </c>
      <c r="E234" s="2" t="s">
        <v>701</v>
      </c>
      <c r="F234" s="1" t="str">
        <f t="shared" si="3"/>
        <v>7 PLACE GAMBETTA  , PARIS</v>
      </c>
    </row>
    <row r="235" spans="1:6" x14ac:dyDescent="0.25">
      <c r="A235" s="2" t="s">
        <v>38</v>
      </c>
      <c r="B235" s="2" t="s">
        <v>39</v>
      </c>
      <c r="C235" s="6">
        <v>75014</v>
      </c>
      <c r="D235" s="2" t="s">
        <v>644</v>
      </c>
      <c r="E235" s="2" t="s">
        <v>702</v>
      </c>
      <c r="F235" s="1" t="str">
        <f t="shared" si="3"/>
        <v>180 RUE RAYMOND LOSSERAND  , PARIS</v>
      </c>
    </row>
    <row r="236" spans="1:6" x14ac:dyDescent="0.25">
      <c r="A236" s="2" t="s">
        <v>84</v>
      </c>
      <c r="B236" s="2" t="s">
        <v>85</v>
      </c>
      <c r="C236" s="6">
        <v>75011</v>
      </c>
      <c r="D236" s="2" t="s">
        <v>644</v>
      </c>
      <c r="E236" s="2" t="s">
        <v>701</v>
      </c>
      <c r="F236" s="1" t="str">
        <f t="shared" si="3"/>
        <v>21 RUE BREGUET  , PARIS</v>
      </c>
    </row>
    <row r="237" spans="1:6" x14ac:dyDescent="0.25">
      <c r="A237" s="2" t="s">
        <v>346</v>
      </c>
      <c r="B237" s="3" t="s">
        <v>347</v>
      </c>
      <c r="C237" s="5">
        <v>75018</v>
      </c>
      <c r="D237" s="3" t="s">
        <v>644</v>
      </c>
      <c r="E237" s="2" t="s">
        <v>701</v>
      </c>
      <c r="F237" s="1" t="str">
        <f t="shared" si="3"/>
        <v>5 AV DE LA PORTE D AUBERVILLIERS  , PARIS</v>
      </c>
    </row>
    <row r="238" spans="1:6" x14ac:dyDescent="0.25">
      <c r="A238" s="2" t="s">
        <v>318</v>
      </c>
      <c r="B238" s="2" t="s">
        <v>319</v>
      </c>
      <c r="C238" s="6">
        <v>75018</v>
      </c>
      <c r="D238" s="2" t="s">
        <v>644</v>
      </c>
      <c r="E238" s="2" t="s">
        <v>701</v>
      </c>
      <c r="F238" s="1" t="str">
        <f t="shared" si="3"/>
        <v>91 RUE DE LA CHAPELLE  , PARIS</v>
      </c>
    </row>
    <row r="239" spans="1:6" x14ac:dyDescent="0.25">
      <c r="A239" s="2" t="s">
        <v>310</v>
      </c>
      <c r="B239" s="2" t="s">
        <v>311</v>
      </c>
      <c r="C239" s="6">
        <v>75012</v>
      </c>
      <c r="D239" s="2" t="s">
        <v>644</v>
      </c>
      <c r="E239" s="2" t="s">
        <v>702</v>
      </c>
      <c r="F239" s="1" t="str">
        <f t="shared" si="3"/>
        <v>15 B RUE ROTTEMBOURG  , PARIS</v>
      </c>
    </row>
    <row r="240" spans="1:6" x14ac:dyDescent="0.25">
      <c r="A240" s="2" t="s">
        <v>338</v>
      </c>
      <c r="B240" s="2" t="s">
        <v>339</v>
      </c>
      <c r="C240" s="6">
        <v>75014</v>
      </c>
      <c r="D240" s="2" t="s">
        <v>644</v>
      </c>
      <c r="E240" s="2" t="s">
        <v>702</v>
      </c>
      <c r="F240" s="1" t="str">
        <f t="shared" si="3"/>
        <v>1 PLACE DU 25 AOUT 1944  , PARIS</v>
      </c>
    </row>
    <row r="241" spans="1:6" x14ac:dyDescent="0.25">
      <c r="A241" s="2" t="s">
        <v>100</v>
      </c>
      <c r="B241" s="2" t="s">
        <v>101</v>
      </c>
      <c r="C241" s="6">
        <v>75020</v>
      </c>
      <c r="D241" s="2" t="s">
        <v>644</v>
      </c>
      <c r="E241" s="2" t="s">
        <v>701</v>
      </c>
      <c r="F241" s="1" t="str">
        <f t="shared" si="3"/>
        <v>250 RUE DES PYRENEES  , PARIS</v>
      </c>
    </row>
    <row r="242" spans="1:6" x14ac:dyDescent="0.25">
      <c r="A242" s="2" t="s">
        <v>334</v>
      </c>
      <c r="B242" s="2" t="s">
        <v>335</v>
      </c>
      <c r="C242" s="6">
        <v>75007</v>
      </c>
      <c r="D242" s="2" t="s">
        <v>644</v>
      </c>
      <c r="E242" s="2" t="s">
        <v>702</v>
      </c>
      <c r="F242" s="1" t="str">
        <f t="shared" si="3"/>
        <v>3 BOULEVARD RASPAIL  , PARIS</v>
      </c>
    </row>
    <row r="243" spans="1:6" x14ac:dyDescent="0.25">
      <c r="A243" s="2" t="s">
        <v>206</v>
      </c>
      <c r="B243" s="2" t="s">
        <v>207</v>
      </c>
      <c r="C243" s="6">
        <v>75013</v>
      </c>
      <c r="D243" s="2" t="s">
        <v>644</v>
      </c>
      <c r="E243" s="2" t="s">
        <v>702</v>
      </c>
      <c r="F243" s="1" t="str">
        <f t="shared" si="3"/>
        <v>21 RUE DE LA REINE BLANCHE  , PARIS</v>
      </c>
    </row>
    <row r="244" spans="1:6" x14ac:dyDescent="0.25">
      <c r="A244" s="2" t="s">
        <v>228</v>
      </c>
      <c r="B244" s="2" t="s">
        <v>229</v>
      </c>
      <c r="C244" s="6">
        <v>75010</v>
      </c>
      <c r="D244" s="2" t="s">
        <v>644</v>
      </c>
      <c r="E244" s="2" t="s">
        <v>701</v>
      </c>
      <c r="F244" s="1" t="str">
        <f t="shared" si="3"/>
        <v>56 RUE RENE BOULANGER  , PARIS</v>
      </c>
    </row>
    <row r="245" spans="1:6" x14ac:dyDescent="0.25">
      <c r="A245" s="2" t="s">
        <v>86</v>
      </c>
      <c r="B245" s="2" t="s">
        <v>87</v>
      </c>
      <c r="C245" s="6">
        <v>75012</v>
      </c>
      <c r="D245" s="2" t="s">
        <v>644</v>
      </c>
      <c r="E245" s="2" t="s">
        <v>702</v>
      </c>
      <c r="F245" s="1" t="str">
        <f t="shared" si="3"/>
        <v>30 RUE DE REUILLY  , PARIS</v>
      </c>
    </row>
    <row r="246" spans="1:6" x14ac:dyDescent="0.25">
      <c r="A246" s="2" t="s">
        <v>286</v>
      </c>
      <c r="B246" s="2" t="s">
        <v>287</v>
      </c>
      <c r="C246" s="6">
        <v>75011</v>
      </c>
      <c r="D246" s="2" t="s">
        <v>644</v>
      </c>
      <c r="E246" s="2" t="s">
        <v>701</v>
      </c>
      <c r="F246" s="1" t="str">
        <f t="shared" si="3"/>
        <v>97 BOULEVARD RICHARD LENOIR  , PARIS</v>
      </c>
    </row>
    <row r="247" spans="1:6" x14ac:dyDescent="0.25">
      <c r="A247" s="2" t="s">
        <v>62</v>
      </c>
      <c r="B247" s="2" t="s">
        <v>63</v>
      </c>
      <c r="C247" s="6">
        <v>75013</v>
      </c>
      <c r="D247" s="2" t="s">
        <v>644</v>
      </c>
      <c r="E247" s="2" t="s">
        <v>702</v>
      </c>
      <c r="F247" s="1" t="str">
        <f t="shared" si="3"/>
        <v>RUE OLIVIER MESSIAEN  , PARIS</v>
      </c>
    </row>
    <row r="248" spans="1:6" x14ac:dyDescent="0.25">
      <c r="A248" s="2" t="s">
        <v>80</v>
      </c>
      <c r="B248" s="2" t="s">
        <v>81</v>
      </c>
      <c r="C248" s="6">
        <v>75009</v>
      </c>
      <c r="D248" s="2" t="s">
        <v>644</v>
      </c>
      <c r="E248" s="2" t="s">
        <v>701</v>
      </c>
      <c r="F248" s="1" t="str">
        <f t="shared" si="3"/>
        <v>4 RUE HIPPOLYTE LEBAS  , PARIS</v>
      </c>
    </row>
    <row r="249" spans="1:6" x14ac:dyDescent="0.25">
      <c r="A249" s="2" t="s">
        <v>144</v>
      </c>
      <c r="B249" s="2" t="s">
        <v>145</v>
      </c>
      <c r="C249" s="6">
        <v>75007</v>
      </c>
      <c r="D249" s="2" t="s">
        <v>644</v>
      </c>
      <c r="E249" s="2" t="s">
        <v>702</v>
      </c>
      <c r="F249" s="1" t="str">
        <f t="shared" si="3"/>
        <v>103 RUE DE GRENELLE  , PARIS</v>
      </c>
    </row>
    <row r="250" spans="1:6" x14ac:dyDescent="0.25">
      <c r="A250" s="2" t="s">
        <v>56</v>
      </c>
      <c r="B250" s="2" t="s">
        <v>57</v>
      </c>
      <c r="C250" s="6">
        <v>75020</v>
      </c>
      <c r="D250" s="2" t="s">
        <v>644</v>
      </c>
      <c r="E250" s="2" t="s">
        <v>701</v>
      </c>
      <c r="F250" s="1" t="str">
        <f t="shared" si="3"/>
        <v>37 RUE MOURAUD  , PARIS</v>
      </c>
    </row>
    <row r="251" spans="1:6" x14ac:dyDescent="0.25">
      <c r="A251" s="2" t="s">
        <v>304</v>
      </c>
      <c r="B251" s="2" t="s">
        <v>305</v>
      </c>
      <c r="C251" s="6">
        <v>75020</v>
      </c>
      <c r="D251" s="2" t="s">
        <v>644</v>
      </c>
      <c r="E251" s="2" t="s">
        <v>701</v>
      </c>
      <c r="F251" s="1" t="str">
        <f t="shared" si="3"/>
        <v>73 BOULEVARD MORTIER  , PARIS</v>
      </c>
    </row>
    <row r="252" spans="1:6" x14ac:dyDescent="0.25">
      <c r="A252" s="2" t="s">
        <v>246</v>
      </c>
      <c r="B252" s="2" t="s">
        <v>247</v>
      </c>
      <c r="C252" s="6">
        <v>75015</v>
      </c>
      <c r="D252" s="2" t="s">
        <v>644</v>
      </c>
      <c r="E252" s="2" t="s">
        <v>702</v>
      </c>
      <c r="F252" s="1" t="str">
        <f t="shared" si="3"/>
        <v>2 RUE JOSEPH LIOUVILLE  , PARIS</v>
      </c>
    </row>
    <row r="253" spans="1:6" x14ac:dyDescent="0.25">
      <c r="A253" s="2" t="s">
        <v>276</v>
      </c>
      <c r="B253" s="2" t="s">
        <v>277</v>
      </c>
      <c r="C253" s="6">
        <v>75010</v>
      </c>
      <c r="D253" s="2" t="s">
        <v>644</v>
      </c>
      <c r="E253" s="2" t="s">
        <v>701</v>
      </c>
      <c r="F253" s="1" t="str">
        <f t="shared" si="3"/>
        <v>38 BOULEVARD DE STRASBOURG  , PARIS</v>
      </c>
    </row>
    <row r="254" spans="1:6" x14ac:dyDescent="0.25">
      <c r="A254" s="2" t="s">
        <v>284</v>
      </c>
      <c r="B254" s="2" t="s">
        <v>285</v>
      </c>
      <c r="C254" s="6">
        <v>75008</v>
      </c>
      <c r="D254" s="2" t="s">
        <v>644</v>
      </c>
      <c r="E254" s="2" t="s">
        <v>701</v>
      </c>
      <c r="F254" s="1" t="str">
        <f t="shared" si="3"/>
        <v>78 RUE D ANJOU  , PARIS</v>
      </c>
    </row>
    <row r="255" spans="1:6" x14ac:dyDescent="0.25">
      <c r="A255" s="2" t="s">
        <v>44</v>
      </c>
      <c r="B255" s="2" t="s">
        <v>45</v>
      </c>
      <c r="C255" s="6">
        <v>75011</v>
      </c>
      <c r="D255" s="2" t="s">
        <v>644</v>
      </c>
      <c r="E255" s="2" t="s">
        <v>701</v>
      </c>
      <c r="F255" s="1" t="str">
        <f t="shared" si="3"/>
        <v>113 RUE OBERKAMPF  , PARIS</v>
      </c>
    </row>
    <row r="256" spans="1:6" x14ac:dyDescent="0.25">
      <c r="A256" s="2" t="s">
        <v>226</v>
      </c>
      <c r="B256" s="2" t="s">
        <v>227</v>
      </c>
      <c r="C256" s="6">
        <v>75011</v>
      </c>
      <c r="D256" s="2" t="s">
        <v>644</v>
      </c>
      <c r="E256" s="2" t="s">
        <v>701</v>
      </c>
      <c r="F256" s="1" t="str">
        <f t="shared" si="3"/>
        <v>41 RUE DES BOULETS  , PARIS</v>
      </c>
    </row>
    <row r="257" spans="1:6" x14ac:dyDescent="0.25">
      <c r="A257" s="2" t="s">
        <v>256</v>
      </c>
      <c r="B257" s="2" t="s">
        <v>257</v>
      </c>
      <c r="C257" s="6">
        <v>75003</v>
      </c>
      <c r="D257" s="2" t="s">
        <v>644</v>
      </c>
      <c r="E257" s="2" t="s">
        <v>701</v>
      </c>
      <c r="F257" s="1" t="str">
        <f t="shared" si="3"/>
        <v>64 RUE DE SAINTONGE  , PARIS</v>
      </c>
    </row>
    <row r="258" spans="1:6" x14ac:dyDescent="0.25">
      <c r="A258" s="2" t="s">
        <v>134</v>
      </c>
      <c r="B258" s="2" t="s">
        <v>135</v>
      </c>
      <c r="C258" s="6">
        <v>75010</v>
      </c>
      <c r="D258" s="2" t="s">
        <v>644</v>
      </c>
      <c r="E258" s="2" t="s">
        <v>701</v>
      </c>
      <c r="F258" s="1" t="str">
        <f t="shared" si="3"/>
        <v>46 RUE DE SAMBRE ET MEUSE  , PARIS</v>
      </c>
    </row>
    <row r="259" spans="1:6" x14ac:dyDescent="0.25">
      <c r="A259" s="2" t="s">
        <v>138</v>
      </c>
      <c r="B259" s="2" t="s">
        <v>139</v>
      </c>
      <c r="C259" s="6">
        <v>75015</v>
      </c>
      <c r="D259" s="2" t="s">
        <v>644</v>
      </c>
      <c r="E259" s="2" t="s">
        <v>702</v>
      </c>
      <c r="F259" s="1" t="str">
        <f t="shared" ref="F259:F318" si="4">B259&amp;","&amp;" "&amp;D259</f>
        <v>6 RUE VALENTIN HAUY  , PARIS</v>
      </c>
    </row>
    <row r="260" spans="1:6" x14ac:dyDescent="0.25">
      <c r="A260" s="2" t="s">
        <v>108</v>
      </c>
      <c r="B260" s="2" t="s">
        <v>109</v>
      </c>
      <c r="C260" s="6">
        <v>75002</v>
      </c>
      <c r="D260" s="2" t="s">
        <v>644</v>
      </c>
      <c r="E260" s="2" t="s">
        <v>701</v>
      </c>
      <c r="F260" s="1" t="str">
        <f t="shared" si="4"/>
        <v>54 RUE D ABOUKIR  , PARIS</v>
      </c>
    </row>
    <row r="261" spans="1:6" x14ac:dyDescent="0.25">
      <c r="A261" s="2" t="s">
        <v>212</v>
      </c>
      <c r="B261" s="2" t="s">
        <v>213</v>
      </c>
      <c r="C261" s="6">
        <v>75006</v>
      </c>
      <c r="D261" s="2" t="s">
        <v>644</v>
      </c>
      <c r="E261" s="2" t="s">
        <v>702</v>
      </c>
      <c r="F261" s="1" t="str">
        <f t="shared" si="4"/>
        <v>3 RUE DUPIN  , PARIS</v>
      </c>
    </row>
    <row r="262" spans="1:6" x14ac:dyDescent="0.25">
      <c r="A262" s="2" t="s">
        <v>164</v>
      </c>
      <c r="B262" s="2" t="s">
        <v>165</v>
      </c>
      <c r="C262" s="6">
        <v>75019</v>
      </c>
      <c r="D262" s="2" t="s">
        <v>644</v>
      </c>
      <c r="E262" s="2" t="s">
        <v>701</v>
      </c>
      <c r="F262" s="1" t="str">
        <f t="shared" si="4"/>
        <v>8 RUE CLAVEL  , PARIS</v>
      </c>
    </row>
    <row r="263" spans="1:6" x14ac:dyDescent="0.25">
      <c r="A263" s="2" t="s">
        <v>234</v>
      </c>
      <c r="B263" s="2" t="s">
        <v>235</v>
      </c>
      <c r="C263" s="6">
        <v>75005</v>
      </c>
      <c r="D263" s="2" t="s">
        <v>644</v>
      </c>
      <c r="E263" s="2" t="s">
        <v>702</v>
      </c>
      <c r="F263" s="1" t="str">
        <f t="shared" si="4"/>
        <v>13 RUE CUJAS  , PARIS</v>
      </c>
    </row>
    <row r="264" spans="1:6" x14ac:dyDescent="0.25">
      <c r="A264" s="2" t="s">
        <v>308</v>
      </c>
      <c r="B264" s="2" t="s">
        <v>309</v>
      </c>
      <c r="C264" s="6">
        <v>75012</v>
      </c>
      <c r="D264" s="2" t="s">
        <v>644</v>
      </c>
      <c r="E264" s="2" t="s">
        <v>702</v>
      </c>
      <c r="F264" s="1" t="str">
        <f t="shared" si="4"/>
        <v>137 BOULEVARD SOULT  , PARIS</v>
      </c>
    </row>
    <row r="265" spans="1:6" x14ac:dyDescent="0.25">
      <c r="A265" s="2" t="s">
        <v>270</v>
      </c>
      <c r="B265" s="2" t="s">
        <v>271</v>
      </c>
      <c r="C265" s="6">
        <v>75006</v>
      </c>
      <c r="D265" s="2" t="s">
        <v>644</v>
      </c>
      <c r="E265" s="2" t="s">
        <v>702</v>
      </c>
      <c r="F265" s="1" t="str">
        <f t="shared" si="4"/>
        <v>53 RUE DE RENNES  , PARIS</v>
      </c>
    </row>
    <row r="266" spans="1:6" x14ac:dyDescent="0.25">
      <c r="A266" s="2" t="s">
        <v>22</v>
      </c>
      <c r="B266" s="3" t="s">
        <v>23</v>
      </c>
      <c r="C266" s="5">
        <v>75012</v>
      </c>
      <c r="D266" s="2" t="s">
        <v>644</v>
      </c>
      <c r="E266" s="2" t="s">
        <v>702</v>
      </c>
      <c r="F266" s="1" t="str">
        <f t="shared" si="4"/>
        <v>68 BOULEVARD DE REUILLY  , PARIS</v>
      </c>
    </row>
    <row r="267" spans="1:6" x14ac:dyDescent="0.25">
      <c r="A267" s="2" t="s">
        <v>240</v>
      </c>
      <c r="B267" s="2" t="s">
        <v>241</v>
      </c>
      <c r="C267" s="6">
        <v>75020</v>
      </c>
      <c r="D267" s="2" t="s">
        <v>644</v>
      </c>
      <c r="E267" s="2" t="s">
        <v>701</v>
      </c>
      <c r="F267" s="1" t="str">
        <f t="shared" si="4"/>
        <v>28 RUE DU TELEGRAPHE  , PARIS</v>
      </c>
    </row>
    <row r="268" spans="1:6" x14ac:dyDescent="0.25">
      <c r="A268" s="2" t="s">
        <v>222</v>
      </c>
      <c r="B268" s="2" t="s">
        <v>223</v>
      </c>
      <c r="C268" s="6">
        <v>75003</v>
      </c>
      <c r="D268" s="2" t="s">
        <v>644</v>
      </c>
      <c r="E268" s="2" t="s">
        <v>701</v>
      </c>
      <c r="F268" s="1" t="str">
        <f t="shared" si="4"/>
        <v>160 RUE DU TEMPLE  , PARIS</v>
      </c>
    </row>
    <row r="269" spans="1:6" x14ac:dyDescent="0.25">
      <c r="A269" s="2" t="s">
        <v>200</v>
      </c>
      <c r="B269" s="2" t="s">
        <v>201</v>
      </c>
      <c r="C269" s="6">
        <v>75017</v>
      </c>
      <c r="D269" s="2" t="s">
        <v>644</v>
      </c>
      <c r="E269" s="2" t="s">
        <v>701</v>
      </c>
      <c r="F269" s="1" t="str">
        <f t="shared" si="4"/>
        <v>13 AVENUE NIEL  , PARIS</v>
      </c>
    </row>
    <row r="270" spans="1:6" x14ac:dyDescent="0.25">
      <c r="A270" s="2" t="s">
        <v>104</v>
      </c>
      <c r="B270" s="2" t="s">
        <v>105</v>
      </c>
      <c r="C270" s="6">
        <v>75009</v>
      </c>
      <c r="D270" s="2" t="s">
        <v>644</v>
      </c>
      <c r="E270" s="2" t="s">
        <v>701</v>
      </c>
      <c r="F270" s="1" t="str">
        <f t="shared" si="4"/>
        <v>78 RUE TAITBOUT  , PARIS</v>
      </c>
    </row>
    <row r="271" spans="1:6" x14ac:dyDescent="0.25">
      <c r="A271" s="2" t="s">
        <v>262</v>
      </c>
      <c r="B271" s="2" t="s">
        <v>263</v>
      </c>
      <c r="C271" s="6">
        <v>75116</v>
      </c>
      <c r="D271" s="2" t="s">
        <v>644</v>
      </c>
      <c r="E271" s="2" t="s">
        <v>702</v>
      </c>
      <c r="F271" s="1" t="str">
        <f t="shared" si="4"/>
        <v>51 RUE DE LONGCHAMP  , PARIS</v>
      </c>
    </row>
    <row r="272" spans="1:6" x14ac:dyDescent="0.25">
      <c r="A272" s="2" t="s">
        <v>188</v>
      </c>
      <c r="B272" s="2" t="s">
        <v>189</v>
      </c>
      <c r="C272" s="6">
        <v>75009</v>
      </c>
      <c r="D272" s="2" t="s">
        <v>644</v>
      </c>
      <c r="E272" s="2" t="s">
        <v>701</v>
      </c>
      <c r="F272" s="1" t="str">
        <f t="shared" si="4"/>
        <v>18 RUE TURGOT  , PARIS</v>
      </c>
    </row>
    <row r="273" spans="1:6" x14ac:dyDescent="0.25">
      <c r="A273" s="2" t="s">
        <v>106</v>
      </c>
      <c r="B273" s="2" t="s">
        <v>107</v>
      </c>
      <c r="C273" s="6">
        <v>75018</v>
      </c>
      <c r="D273" s="2" t="s">
        <v>644</v>
      </c>
      <c r="E273" s="2" t="s">
        <v>701</v>
      </c>
      <c r="F273" s="1" t="str">
        <f t="shared" si="4"/>
        <v>204 RUE MARCADET  , PARIS</v>
      </c>
    </row>
    <row r="274" spans="1:6" x14ac:dyDescent="0.25">
      <c r="A274" s="2" t="s">
        <v>194</v>
      </c>
      <c r="B274" s="2" t="s">
        <v>195</v>
      </c>
      <c r="C274" s="6">
        <v>75116</v>
      </c>
      <c r="D274" s="2" t="s">
        <v>644</v>
      </c>
      <c r="E274" s="2" t="s">
        <v>702</v>
      </c>
      <c r="F274" s="1" t="str">
        <f t="shared" si="4"/>
        <v>123 AVENUE VICTOR HUGO  , PARIS</v>
      </c>
    </row>
    <row r="275" spans="1:6" x14ac:dyDescent="0.25">
      <c r="A275" s="2" t="s">
        <v>66</v>
      </c>
      <c r="B275" s="2" t="s">
        <v>67</v>
      </c>
      <c r="C275" s="6">
        <v>75015</v>
      </c>
      <c r="D275" s="2" t="s">
        <v>644</v>
      </c>
      <c r="E275" s="2" t="s">
        <v>702</v>
      </c>
      <c r="F275" s="1" t="str">
        <f t="shared" si="4"/>
        <v>204 RUE DE VAUGIRARD  20 30 RUE COPREAU, PARIS</v>
      </c>
    </row>
    <row r="276" spans="1:6" x14ac:dyDescent="0.25">
      <c r="A276" s="2" t="s">
        <v>190</v>
      </c>
      <c r="B276" s="2" t="s">
        <v>191</v>
      </c>
      <c r="C276" s="6">
        <v>75015</v>
      </c>
      <c r="D276" s="2" t="s">
        <v>644</v>
      </c>
      <c r="E276" s="2" t="s">
        <v>702</v>
      </c>
      <c r="F276" s="1" t="str">
        <f t="shared" si="4"/>
        <v>21 RUE DE VOUILLE  , PARIS</v>
      </c>
    </row>
    <row r="277" spans="1:6" x14ac:dyDescent="0.25">
      <c r="A277" s="2" t="s">
        <v>566</v>
      </c>
      <c r="B277" s="2" t="s">
        <v>567</v>
      </c>
      <c r="C277" s="6">
        <v>93380</v>
      </c>
      <c r="D277" s="2" t="s">
        <v>566</v>
      </c>
      <c r="E277" s="2" t="s">
        <v>694</v>
      </c>
      <c r="F277" s="1" t="str">
        <f t="shared" si="4"/>
        <v>37 BOULEVARD JEAN MERMOZ  , PIERREFITTE SUR SEINE</v>
      </c>
    </row>
    <row r="278" spans="1:6" x14ac:dyDescent="0.25">
      <c r="A278" s="2" t="s">
        <v>496</v>
      </c>
      <c r="B278" s="2" t="s">
        <v>497</v>
      </c>
      <c r="C278" s="6">
        <v>77340</v>
      </c>
      <c r="D278" s="2" t="s">
        <v>496</v>
      </c>
      <c r="E278" s="2" t="s">
        <v>693</v>
      </c>
      <c r="F278" s="1" t="str">
        <f t="shared" si="4"/>
        <v>3 AVENUE CHARLES ROUXEL  , PONTAULT COMBAULT</v>
      </c>
    </row>
    <row r="279" spans="1:6" x14ac:dyDescent="0.25">
      <c r="A279" s="2" t="s">
        <v>498</v>
      </c>
      <c r="B279" s="2" t="s">
        <v>499</v>
      </c>
      <c r="C279" s="6">
        <v>77160</v>
      </c>
      <c r="D279" s="2" t="s">
        <v>498</v>
      </c>
      <c r="E279" s="2" t="s">
        <v>693</v>
      </c>
      <c r="F279" s="1" t="str">
        <f t="shared" si="4"/>
        <v>8 RUE DES BENEDICTINS  , PROVINS</v>
      </c>
    </row>
    <row r="280" spans="1:6" x14ac:dyDescent="0.25">
      <c r="A280" s="2" t="s">
        <v>500</v>
      </c>
      <c r="B280" s="2" t="s">
        <v>501</v>
      </c>
      <c r="C280" s="6">
        <v>77680</v>
      </c>
      <c r="D280" s="2" t="s">
        <v>500</v>
      </c>
      <c r="E280" s="2" t="s">
        <v>693</v>
      </c>
      <c r="F280" s="1" t="str">
        <f t="shared" si="4"/>
        <v>AVENUE JEAN MONNET  , ROISSY EN BRIE</v>
      </c>
    </row>
    <row r="281" spans="1:6" x14ac:dyDescent="0.25">
      <c r="A281" s="2" t="s">
        <v>570</v>
      </c>
      <c r="B281" s="2" t="s">
        <v>571</v>
      </c>
      <c r="C281" s="6">
        <v>93230</v>
      </c>
      <c r="D281" s="2" t="s">
        <v>570</v>
      </c>
      <c r="E281" s="2" t="s">
        <v>694</v>
      </c>
      <c r="F281" s="1" t="str">
        <f t="shared" si="4"/>
        <v>31 RUE DE LA REPUBLIQUE  , ROMAINVILLE</v>
      </c>
    </row>
    <row r="282" spans="1:6" x14ac:dyDescent="0.25">
      <c r="A282" s="2" t="s">
        <v>626</v>
      </c>
      <c r="B282" s="2" t="s">
        <v>627</v>
      </c>
      <c r="C282" s="6">
        <v>93110</v>
      </c>
      <c r="D282" s="2" t="s">
        <v>686</v>
      </c>
      <c r="E282" s="2" t="s">
        <v>694</v>
      </c>
      <c r="F282" s="1" t="str">
        <f t="shared" si="4"/>
        <v>CENTRE COMMERCIAL DE ROSNY 2  , ROSNY SOUS BOIS</v>
      </c>
    </row>
    <row r="283" spans="1:6" x14ac:dyDescent="0.25">
      <c r="A283" s="2" t="s">
        <v>572</v>
      </c>
      <c r="B283" s="2" t="s">
        <v>573</v>
      </c>
      <c r="C283" s="6">
        <v>93110</v>
      </c>
      <c r="D283" s="2" t="s">
        <v>686</v>
      </c>
      <c r="E283" s="2" t="s">
        <v>694</v>
      </c>
      <c r="F283" s="1" t="str">
        <f t="shared" si="4"/>
        <v>60 RUE JEAN PIERRE TIMBAUD  , ROSNY SOUS BOIS</v>
      </c>
    </row>
    <row r="284" spans="1:6" x14ac:dyDescent="0.25">
      <c r="A284" s="2" t="s">
        <v>632</v>
      </c>
      <c r="B284" s="2" t="s">
        <v>633</v>
      </c>
      <c r="C284" s="6">
        <v>93200</v>
      </c>
      <c r="D284" s="2" t="s">
        <v>687</v>
      </c>
      <c r="E284" s="2" t="s">
        <v>694</v>
      </c>
      <c r="F284" s="1" t="str">
        <f t="shared" si="4"/>
        <v>2 RUE HENRI BARBUSSE  , ST DENIS</v>
      </c>
    </row>
    <row r="285" spans="1:6" x14ac:dyDescent="0.25">
      <c r="A285" s="2" t="s">
        <v>574</v>
      </c>
      <c r="B285" s="2" t="s">
        <v>575</v>
      </c>
      <c r="C285" s="6">
        <v>93200</v>
      </c>
      <c r="D285" s="2" t="s">
        <v>687</v>
      </c>
      <c r="E285" s="2" t="s">
        <v>694</v>
      </c>
      <c r="F285" s="1" t="str">
        <f t="shared" si="4"/>
        <v>12 RUE AUGUSTE GILLOT  , ST DENIS</v>
      </c>
    </row>
    <row r="286" spans="1:6" x14ac:dyDescent="0.25">
      <c r="A286" s="2" t="s">
        <v>636</v>
      </c>
      <c r="B286" s="2" t="s">
        <v>637</v>
      </c>
      <c r="C286" s="6">
        <v>93200</v>
      </c>
      <c r="D286" s="2" t="s">
        <v>687</v>
      </c>
      <c r="E286" s="2" t="s">
        <v>694</v>
      </c>
      <c r="F286" s="1" t="str">
        <f t="shared" si="4"/>
        <v>59 RUE DE LA REPUBLIQUE  , ST DENIS</v>
      </c>
    </row>
    <row r="287" spans="1:6" x14ac:dyDescent="0.25">
      <c r="A287" s="2" t="s">
        <v>502</v>
      </c>
      <c r="B287" s="2" t="s">
        <v>503</v>
      </c>
      <c r="C287" s="6">
        <v>77310</v>
      </c>
      <c r="D287" s="2" t="s">
        <v>666</v>
      </c>
      <c r="E287" s="2" t="s">
        <v>693</v>
      </c>
      <c r="F287" s="1" t="str">
        <f t="shared" si="4"/>
        <v>PLACE DU GENERAL LECLERC  , ST FARGEAU PONTHIERRY</v>
      </c>
    </row>
    <row r="288" spans="1:6" x14ac:dyDescent="0.25">
      <c r="A288" s="2" t="s">
        <v>398</v>
      </c>
      <c r="B288" s="2" t="s">
        <v>399</v>
      </c>
      <c r="C288" s="6">
        <v>94160</v>
      </c>
      <c r="D288" s="2" t="s">
        <v>653</v>
      </c>
      <c r="E288" s="2" t="s">
        <v>692</v>
      </c>
      <c r="F288" s="1" t="str">
        <f t="shared" si="4"/>
        <v>6 RUE JEANNE D ARC  , ST MANDE</v>
      </c>
    </row>
    <row r="289" spans="1:6" x14ac:dyDescent="0.25">
      <c r="A289" s="2" t="s">
        <v>432</v>
      </c>
      <c r="B289" s="2" t="s">
        <v>433</v>
      </c>
      <c r="C289" s="6">
        <v>94100</v>
      </c>
      <c r="D289" s="2" t="s">
        <v>654</v>
      </c>
      <c r="E289" s="2" t="s">
        <v>692</v>
      </c>
      <c r="F289" s="1" t="str">
        <f t="shared" si="4"/>
        <v>12 PARVIS DE SAINT MAUR  , ST MAUR DES FOSSES</v>
      </c>
    </row>
    <row r="290" spans="1:6" x14ac:dyDescent="0.25">
      <c r="A290" s="2" t="s">
        <v>400</v>
      </c>
      <c r="B290" s="2" t="s">
        <v>401</v>
      </c>
      <c r="C290" s="6">
        <v>94100</v>
      </c>
      <c r="D290" s="2" t="s">
        <v>654</v>
      </c>
      <c r="E290" s="2" t="s">
        <v>692</v>
      </c>
      <c r="F290" s="1" t="str">
        <f t="shared" si="4"/>
        <v>46 AVENUE FOCH  , ST MAUR DES FOSSES</v>
      </c>
    </row>
    <row r="291" spans="1:6" x14ac:dyDescent="0.25">
      <c r="A291" s="2" t="s">
        <v>624</v>
      </c>
      <c r="B291" s="2" t="s">
        <v>625</v>
      </c>
      <c r="C291" s="6">
        <v>93400</v>
      </c>
      <c r="D291" s="2" t="s">
        <v>688</v>
      </c>
      <c r="E291" s="2" t="s">
        <v>694</v>
      </c>
      <c r="F291" s="1" t="str">
        <f t="shared" si="4"/>
        <v>26 AVENUE DU CAPITAINE GLARNER  , ST OUEN</v>
      </c>
    </row>
    <row r="292" spans="1:6" x14ac:dyDescent="0.25">
      <c r="A292" s="2" t="s">
        <v>576</v>
      </c>
      <c r="B292" s="2" t="s">
        <v>577</v>
      </c>
      <c r="C292" s="6">
        <v>93400</v>
      </c>
      <c r="D292" s="2" t="s">
        <v>688</v>
      </c>
      <c r="E292" s="2" t="s">
        <v>694</v>
      </c>
      <c r="F292" s="1" t="str">
        <f t="shared" si="4"/>
        <v>13 AVENUE GABRIEL PERI  , ST OUEN</v>
      </c>
    </row>
    <row r="293" spans="1:6" x14ac:dyDescent="0.25">
      <c r="A293" s="2" t="s">
        <v>516</v>
      </c>
      <c r="B293" s="2" t="s">
        <v>517</v>
      </c>
      <c r="C293" s="6">
        <v>77176</v>
      </c>
      <c r="D293" s="2" t="s">
        <v>516</v>
      </c>
      <c r="E293" s="2" t="s">
        <v>693</v>
      </c>
      <c r="F293" s="1" t="str">
        <f t="shared" si="4"/>
        <v>43 AV LOUISE MICHEL  , SAVIGNY LE TEMPLE</v>
      </c>
    </row>
    <row r="294" spans="1:6" x14ac:dyDescent="0.25">
      <c r="A294" s="2" t="s">
        <v>578</v>
      </c>
      <c r="B294" s="2" t="s">
        <v>579</v>
      </c>
      <c r="C294" s="6">
        <v>93270</v>
      </c>
      <c r="D294" s="2" t="s">
        <v>683</v>
      </c>
      <c r="E294" s="2" t="s">
        <v>694</v>
      </c>
      <c r="F294" s="1" t="str">
        <f t="shared" si="4"/>
        <v>5 AVENUE HENRI DUNANT  , SEVRAN</v>
      </c>
    </row>
    <row r="295" spans="1:6" x14ac:dyDescent="0.25">
      <c r="A295" s="2" t="s">
        <v>560</v>
      </c>
      <c r="B295" s="2" t="s">
        <v>561</v>
      </c>
      <c r="C295" s="6">
        <v>93270</v>
      </c>
      <c r="D295" s="2" t="s">
        <v>683</v>
      </c>
      <c r="E295" s="2" t="s">
        <v>694</v>
      </c>
      <c r="F295" s="1" t="str">
        <f t="shared" si="4"/>
        <v>3 RUE LUCIEN SPORTISS  , SEVRAN</v>
      </c>
    </row>
    <row r="296" spans="1:6" x14ac:dyDescent="0.25">
      <c r="A296" s="2" t="s">
        <v>604</v>
      </c>
      <c r="B296" s="2" t="s">
        <v>605</v>
      </c>
      <c r="C296" s="6">
        <v>93210</v>
      </c>
      <c r="D296" s="2" t="s">
        <v>690</v>
      </c>
      <c r="E296" s="2" t="s">
        <v>694</v>
      </c>
      <c r="F296" s="1" t="str">
        <f t="shared" si="4"/>
        <v>154 B AVENUE DU PRESIDENT WILSON  , LA PLAINE ST DENIS</v>
      </c>
    </row>
    <row r="297" spans="1:6" x14ac:dyDescent="0.25">
      <c r="A297" s="2" t="s">
        <v>630</v>
      </c>
      <c r="B297" s="2" t="s">
        <v>631</v>
      </c>
      <c r="C297" s="6">
        <v>93240</v>
      </c>
      <c r="D297" s="2" t="s">
        <v>689</v>
      </c>
      <c r="E297" s="2" t="s">
        <v>694</v>
      </c>
      <c r="F297" s="1" t="str">
        <f t="shared" si="4"/>
        <v>1 RUE GEORGES SAND  , STAINS</v>
      </c>
    </row>
    <row r="298" spans="1:6" x14ac:dyDescent="0.25">
      <c r="A298" s="2" t="s">
        <v>580</v>
      </c>
      <c r="B298" s="2" t="s">
        <v>581</v>
      </c>
      <c r="C298" s="6">
        <v>93240</v>
      </c>
      <c r="D298" s="2" t="s">
        <v>689</v>
      </c>
      <c r="E298" s="2" t="s">
        <v>694</v>
      </c>
      <c r="F298" s="1" t="str">
        <f t="shared" si="4"/>
        <v>29 AVENUE LOUIS BORDES  , STAINS</v>
      </c>
    </row>
    <row r="299" spans="1:6" x14ac:dyDescent="0.25">
      <c r="A299" s="2" t="s">
        <v>402</v>
      </c>
      <c r="B299" s="2" t="s">
        <v>403</v>
      </c>
      <c r="C299" s="6">
        <v>94370</v>
      </c>
      <c r="D299" s="2" t="s">
        <v>402</v>
      </c>
      <c r="E299" s="2" t="s">
        <v>692</v>
      </c>
      <c r="F299" s="1" t="str">
        <f t="shared" si="4"/>
        <v>14 RUE MAURICE BERTEAUX  , SUCY EN BRIE</v>
      </c>
    </row>
    <row r="300" spans="1:6" x14ac:dyDescent="0.25">
      <c r="A300" s="2" t="s">
        <v>404</v>
      </c>
      <c r="B300" s="2" t="s">
        <v>405</v>
      </c>
      <c r="C300" s="6">
        <v>94320</v>
      </c>
      <c r="D300" s="2" t="s">
        <v>404</v>
      </c>
      <c r="E300" s="2" t="s">
        <v>692</v>
      </c>
      <c r="F300" s="1" t="str">
        <f t="shared" si="4"/>
        <v>72 AVENUE RENE PANHARD  , THIAIS</v>
      </c>
    </row>
    <row r="301" spans="1:6" x14ac:dyDescent="0.25">
      <c r="A301" s="2" t="s">
        <v>504</v>
      </c>
      <c r="B301" s="2" t="s">
        <v>505</v>
      </c>
      <c r="C301" s="6">
        <v>77200</v>
      </c>
      <c r="D301" s="2" t="s">
        <v>504</v>
      </c>
      <c r="E301" s="2" t="s">
        <v>693</v>
      </c>
      <c r="F301" s="1" t="str">
        <f t="shared" si="4"/>
        <v>4 ALLEE GASTON DEFFERRE  , TORCY</v>
      </c>
    </row>
    <row r="302" spans="1:6" x14ac:dyDescent="0.25">
      <c r="A302" s="2" t="s">
        <v>506</v>
      </c>
      <c r="B302" s="2" t="s">
        <v>507</v>
      </c>
      <c r="C302" s="6">
        <v>77220</v>
      </c>
      <c r="D302" s="2" t="s">
        <v>506</v>
      </c>
      <c r="E302" s="2" t="s">
        <v>693</v>
      </c>
      <c r="F302" s="1" t="str">
        <f t="shared" si="4"/>
        <v>62 RUE DE PROVINS  LA POSTE, TOURNAN EN BRIE</v>
      </c>
    </row>
    <row r="303" spans="1:6" x14ac:dyDescent="0.25">
      <c r="A303" s="2" t="s">
        <v>582</v>
      </c>
      <c r="B303" s="2" t="s">
        <v>583</v>
      </c>
      <c r="C303" s="6">
        <v>93290</v>
      </c>
      <c r="D303" s="2" t="s">
        <v>582</v>
      </c>
      <c r="E303" s="2" t="s">
        <v>694</v>
      </c>
      <c r="F303" s="1" t="str">
        <f t="shared" si="4"/>
        <v>2 BOULEVARD DE L HOTEL DE VILLE  , TREMBLAY EN FRANCE</v>
      </c>
    </row>
    <row r="304" spans="1:6" x14ac:dyDescent="0.25">
      <c r="A304" s="2" t="s">
        <v>388</v>
      </c>
      <c r="B304" s="2" t="s">
        <v>389</v>
      </c>
      <c r="C304" s="6">
        <v>94120</v>
      </c>
      <c r="D304" s="2" t="s">
        <v>649</v>
      </c>
      <c r="E304" s="2" t="s">
        <v>692</v>
      </c>
      <c r="F304" s="1" t="str">
        <f t="shared" si="4"/>
        <v>9 AVENUE DU VAL DE FONTENAY  , FONTENAY SOUS BOIS</v>
      </c>
    </row>
    <row r="305" spans="1:6" x14ac:dyDescent="0.25">
      <c r="A305" s="2" t="s">
        <v>406</v>
      </c>
      <c r="B305" s="2" t="s">
        <v>407</v>
      </c>
      <c r="C305" s="6">
        <v>94460</v>
      </c>
      <c r="D305" s="2" t="s">
        <v>406</v>
      </c>
      <c r="E305" s="2" t="s">
        <v>692</v>
      </c>
      <c r="F305" s="1" t="str">
        <f t="shared" si="4"/>
        <v>30 B RUE DU COLONEL FABIEN  , VALENTON</v>
      </c>
    </row>
    <row r="306" spans="1:6" x14ac:dyDescent="0.25">
      <c r="A306" s="2" t="s">
        <v>408</v>
      </c>
      <c r="B306" s="2" t="s">
        <v>409</v>
      </c>
      <c r="C306" s="6">
        <v>94800</v>
      </c>
      <c r="D306" s="2" t="s">
        <v>655</v>
      </c>
      <c r="E306" s="2" t="s">
        <v>692</v>
      </c>
      <c r="F306" s="1" t="str">
        <f t="shared" si="4"/>
        <v>21 AV PAUL VAILLANT COUTURIER  , VILLEJUIF</v>
      </c>
    </row>
    <row r="307" spans="1:6" x14ac:dyDescent="0.25">
      <c r="A307" s="2" t="s">
        <v>584</v>
      </c>
      <c r="B307" s="2" t="s">
        <v>585</v>
      </c>
      <c r="C307" s="6">
        <v>93250</v>
      </c>
      <c r="D307" s="2" t="s">
        <v>584</v>
      </c>
      <c r="E307" s="2" t="s">
        <v>694</v>
      </c>
      <c r="F307" s="1" t="str">
        <f t="shared" si="4"/>
        <v>31 GRANDE RUE  , VILLEMOMBLE</v>
      </c>
    </row>
    <row r="308" spans="1:6" x14ac:dyDescent="0.25">
      <c r="A308" s="2" t="s">
        <v>410</v>
      </c>
      <c r="B308" s="2" t="s">
        <v>411</v>
      </c>
      <c r="C308" s="6">
        <v>94290</v>
      </c>
      <c r="D308" s="2" t="s">
        <v>410</v>
      </c>
      <c r="E308" s="2" t="s">
        <v>692</v>
      </c>
      <c r="F308" s="1" t="str">
        <f t="shared" si="4"/>
        <v>PLACE DE L ABBE BONIN  , VILLENEUVE LE ROI</v>
      </c>
    </row>
    <row r="309" spans="1:6" x14ac:dyDescent="0.25">
      <c r="A309" s="2" t="s">
        <v>412</v>
      </c>
      <c r="B309" s="2" t="s">
        <v>413</v>
      </c>
      <c r="C309" s="6">
        <v>94190</v>
      </c>
      <c r="D309" s="2" t="s">
        <v>656</v>
      </c>
      <c r="E309" s="2" t="s">
        <v>692</v>
      </c>
      <c r="F309" s="1" t="str">
        <f t="shared" si="4"/>
        <v>11 RUE HENRI LEDUC  , VILLENEUVE ST GEORGES</v>
      </c>
    </row>
    <row r="310" spans="1:6" x14ac:dyDescent="0.25">
      <c r="A310" s="2" t="s">
        <v>508</v>
      </c>
      <c r="B310" s="2" t="s">
        <v>509</v>
      </c>
      <c r="C310" s="6">
        <v>77270</v>
      </c>
      <c r="D310" s="2" t="s">
        <v>508</v>
      </c>
      <c r="E310" s="2" t="s">
        <v>693</v>
      </c>
      <c r="F310" s="1" t="str">
        <f t="shared" si="4"/>
        <v>PLACE HENRI BARBUSSE  , VILLEPARISIS</v>
      </c>
    </row>
    <row r="311" spans="1:6" x14ac:dyDescent="0.25">
      <c r="A311" s="2" t="s">
        <v>586</v>
      </c>
      <c r="B311" s="2" t="s">
        <v>587</v>
      </c>
      <c r="C311" s="6">
        <v>93420</v>
      </c>
      <c r="D311" s="2" t="s">
        <v>586</v>
      </c>
      <c r="E311" s="2" t="s">
        <v>694</v>
      </c>
      <c r="F311" s="1" t="str">
        <f t="shared" si="4"/>
        <v>183 BOULEVARD ROBERT BALLANGER  , VILLEPINTE</v>
      </c>
    </row>
    <row r="312" spans="1:6" x14ac:dyDescent="0.25">
      <c r="A312" s="2" t="s">
        <v>588</v>
      </c>
      <c r="B312" s="2" t="s">
        <v>589</v>
      </c>
      <c r="C312" s="6">
        <v>93430</v>
      </c>
      <c r="D312" s="2" t="s">
        <v>588</v>
      </c>
      <c r="E312" s="2" t="s">
        <v>694</v>
      </c>
      <c r="F312" s="1" t="str">
        <f t="shared" si="4"/>
        <v>7 RUE DU 19 MARS 1962  , VILLETANEUSE</v>
      </c>
    </row>
    <row r="313" spans="1:6" x14ac:dyDescent="0.25">
      <c r="A313" s="4" t="s">
        <v>442</v>
      </c>
      <c r="B313" s="2" t="s">
        <v>443</v>
      </c>
      <c r="C313" s="6">
        <v>94300</v>
      </c>
      <c r="D313" s="2" t="s">
        <v>657</v>
      </c>
      <c r="E313" s="2" t="s">
        <v>692</v>
      </c>
      <c r="F313" s="1" t="str">
        <f t="shared" si="4"/>
        <v>18 RUE DU COMMANDANT MOWAT  , VINCENNES</v>
      </c>
    </row>
    <row r="314" spans="1:6" x14ac:dyDescent="0.25">
      <c r="A314" s="2" t="s">
        <v>436</v>
      </c>
      <c r="B314" s="2" t="s">
        <v>437</v>
      </c>
      <c r="C314" s="6">
        <v>94300</v>
      </c>
      <c r="D314" s="2" t="s">
        <v>657</v>
      </c>
      <c r="E314" s="2" t="s">
        <v>692</v>
      </c>
      <c r="F314" s="1" t="str">
        <f t="shared" si="4"/>
        <v>27 B RUE DES LAITIERES  , VINCENNES</v>
      </c>
    </row>
    <row r="315" spans="1:6" x14ac:dyDescent="0.25">
      <c r="A315" s="2" t="s">
        <v>414</v>
      </c>
      <c r="B315" s="2" t="s">
        <v>415</v>
      </c>
      <c r="C315" s="6">
        <v>94300</v>
      </c>
      <c r="D315" s="2" t="s">
        <v>657</v>
      </c>
      <c r="E315" s="2" t="s">
        <v>692</v>
      </c>
      <c r="F315" s="1" t="str">
        <f t="shared" si="4"/>
        <v>18  AVENUE DU CHATEAU  , VINCENNES</v>
      </c>
    </row>
    <row r="316" spans="1:6" x14ac:dyDescent="0.25">
      <c r="A316" s="2" t="s">
        <v>452</v>
      </c>
      <c r="B316" s="2" t="s">
        <v>453</v>
      </c>
      <c r="C316" s="6">
        <v>94400</v>
      </c>
      <c r="D316" s="2" t="s">
        <v>658</v>
      </c>
      <c r="E316" s="2" t="s">
        <v>692</v>
      </c>
      <c r="F316" s="1" t="str">
        <f t="shared" si="4"/>
        <v>AVENUE DU 8 MAI 1945  , VITRY SUR SEINE</v>
      </c>
    </row>
    <row r="317" spans="1:6" x14ac:dyDescent="0.25">
      <c r="A317" s="2" t="s">
        <v>430</v>
      </c>
      <c r="B317" s="2" t="s">
        <v>431</v>
      </c>
      <c r="C317" s="6">
        <v>94400</v>
      </c>
      <c r="D317" s="2" t="s">
        <v>658</v>
      </c>
      <c r="E317" s="2" t="s">
        <v>692</v>
      </c>
      <c r="F317" s="1" t="str">
        <f t="shared" si="4"/>
        <v>33 AVENUE PAUL VAILLANT COUTURIER  , VITRY SUR SEINE</v>
      </c>
    </row>
    <row r="318" spans="1:6" x14ac:dyDescent="0.25">
      <c r="A318" s="2" t="s">
        <v>416</v>
      </c>
      <c r="B318" s="2" t="s">
        <v>417</v>
      </c>
      <c r="C318" s="6">
        <v>94400</v>
      </c>
      <c r="D318" s="2" t="s">
        <v>658</v>
      </c>
      <c r="E318" s="2" t="s">
        <v>692</v>
      </c>
      <c r="F318" s="1" t="str">
        <f t="shared" si="4"/>
        <v>11 AVENUE DU GENERAL LECLERC  , VITRY SUR SEINE</v>
      </c>
    </row>
  </sheetData>
  <autoFilter ref="A1:F1"/>
  <sortState ref="A2:E318">
    <sortCondition ref="A2:A31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interventions</vt:lpstr>
      <vt:lpstr>map</vt:lpstr>
      <vt:lpstr>sites</vt:lpstr>
      <vt:lpstr>adresse</vt:lpstr>
      <vt:lpstr>adresse_map</vt:lpstr>
      <vt:lpstr>CP</vt:lpstr>
      <vt:lpstr>intersite</vt:lpstr>
      <vt:lpstr>selection</vt:lpstr>
      <vt:lpstr>sites</vt:lpstr>
      <vt:lpstr>ville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2018-02-07T15:09:51Z</cp:lastPrinted>
  <dcterms:created xsi:type="dcterms:W3CDTF">2018-02-07T12:22:31Z</dcterms:created>
  <dcterms:modified xsi:type="dcterms:W3CDTF">2018-02-07T21:07:47Z</dcterms:modified>
</cp:coreProperties>
</file>