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uclauxy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H9" i="1"/>
  <c r="E9" i="1"/>
  <c r="F9" i="1" s="1"/>
  <c r="B9" i="1"/>
  <c r="C9" i="1" s="1"/>
  <c r="J8" i="1"/>
  <c r="H8" i="1"/>
  <c r="E8" i="1"/>
  <c r="F8" i="1" s="1"/>
  <c r="B8" i="1"/>
  <c r="C8" i="1" s="1"/>
  <c r="J7" i="1"/>
  <c r="H7" i="1"/>
  <c r="E7" i="1"/>
  <c r="F7" i="1" s="1"/>
  <c r="B7" i="1"/>
  <c r="C7" i="1" s="1"/>
  <c r="J6" i="1"/>
  <c r="H6" i="1"/>
  <c r="E6" i="1"/>
  <c r="F6" i="1" s="1"/>
  <c r="B6" i="1"/>
  <c r="C6" i="1" s="1"/>
  <c r="J5" i="1"/>
  <c r="H5" i="1"/>
  <c r="E5" i="1"/>
  <c r="F5" i="1" s="1"/>
  <c r="B5" i="1"/>
  <c r="C5" i="1" s="1"/>
  <c r="J4" i="1"/>
  <c r="H4" i="1"/>
  <c r="E4" i="1"/>
  <c r="F4" i="1" s="1"/>
  <c r="B4" i="1"/>
  <c r="C4" i="1" s="1"/>
</calcChain>
</file>

<file path=xl/sharedStrings.xml><?xml version="1.0" encoding="utf-8"?>
<sst xmlns="http://schemas.openxmlformats.org/spreadsheetml/2006/main" count="12" uniqueCount="8">
  <si>
    <t>ANNEE DE NAISSANCE</t>
  </si>
  <si>
    <t>AGE</t>
  </si>
  <si>
    <t>PARCOURS</t>
  </si>
  <si>
    <t>CORDES</t>
  </si>
  <si>
    <t>ABDOS</t>
  </si>
  <si>
    <t>TEMPS</t>
  </si>
  <si>
    <t>TEMPS EN SEC.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</si>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</sst>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horizontal="center" vertical="center" wrapText="1"/>
    </xf>
    <xf numFmtId="45" fontId="1" fillId="2" borderId="13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45" fontId="1" fillId="0" borderId="17" xfId="0" applyNumberFormat="1" applyFont="1" applyBorder="1" applyAlignment="1" applyProtection="1">
      <alignment horizontal="center" vertical="center"/>
      <protection locked="0"/>
    </xf>
    <xf numFmtId="0" fontId="0" fillId="0" borderId="16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0" fillId="0" borderId="18" xfId="0" applyNumberFormat="1" applyBorder="1" applyAlignment="1">
      <alignment horizontal="center"/>
    </xf>
    <xf numFmtId="0" fontId="0" fillId="3" borderId="19" xfId="0" applyFill="1" applyBorder="1" applyAlignment="1" applyProtection="1">
      <alignment horizontal="center" vertical="center"/>
      <protection locked="0"/>
    </xf>
    <xf numFmtId="0" fontId="0" fillId="0" borderId="20" xfId="0" applyNumberFormat="1" applyFill="1" applyBorder="1" applyAlignment="1">
      <alignment horizontal="center" vertical="center"/>
    </xf>
    <xf numFmtId="45" fontId="1" fillId="0" borderId="19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3"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 patternType="lightDown"/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 patternType="lightDown"/>
      </fill>
    </dxf>
    <dxf>
      <fill>
        <patternFill>
          <bgColor theme="7" tint="0.59996337778862885"/>
        </patternFill>
      </fill>
    </dxf>
    <dxf>
      <fill>
        <patternFill patternType="lightDown"/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 patternType="lightDown"/>
      </fill>
    </dxf>
    <dxf>
      <fill>
        <patternFill patternType="lightDown"/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F4" sqref="F4"/>
    </sheetView>
  </sheetViews>
  <sheetFormatPr baseColWidth="10" defaultRowHeight="15" x14ac:dyDescent="0.25"/>
  <sheetData>
    <row r="1" spans="1:10" ht="47.25" thickBot="1" x14ac:dyDescent="0.3">
      <c r="A1" s="1"/>
      <c r="B1" s="2"/>
      <c r="C1" s="2"/>
      <c r="D1" s="3"/>
      <c r="E1" s="4"/>
      <c r="F1" s="4"/>
      <c r="G1" s="4"/>
      <c r="H1" s="4"/>
      <c r="I1" s="4"/>
      <c r="J1" s="5"/>
    </row>
    <row r="2" spans="1:10" ht="24" thickBot="1" x14ac:dyDescent="0.3">
      <c r="A2" s="6" t="s">
        <v>0</v>
      </c>
      <c r="B2" s="7" t="s">
        <v>1</v>
      </c>
      <c r="C2" s="8"/>
      <c r="D2" s="9" t="s">
        <v>2</v>
      </c>
      <c r="E2" s="10"/>
      <c r="F2" s="11"/>
      <c r="G2" s="12" t="s">
        <v>3</v>
      </c>
      <c r="H2" s="13"/>
      <c r="I2" s="12" t="s">
        <v>4</v>
      </c>
      <c r="J2" s="13"/>
    </row>
    <row r="3" spans="1:10" ht="30.75" thickBot="1" x14ac:dyDescent="0.3">
      <c r="A3" s="14"/>
      <c r="B3" s="15"/>
      <c r="C3" s="16"/>
      <c r="D3" s="17" t="s">
        <v>5</v>
      </c>
      <c r="E3" s="18" t="s">
        <v>6</v>
      </c>
      <c r="F3" s="19" t="s">
        <v>7</v>
      </c>
      <c r="G3" s="19" t="s">
        <v>5</v>
      </c>
      <c r="H3" s="19" t="s">
        <v>7</v>
      </c>
      <c r="I3" s="19" t="s">
        <v>5</v>
      </c>
      <c r="J3" s="19" t="s">
        <v>7</v>
      </c>
    </row>
    <row r="4" spans="1:10" x14ac:dyDescent="0.25">
      <c r="A4" s="20">
        <v>1977</v>
      </c>
      <c r="B4" s="21">
        <f ca="1">YEAR(TODAY())-A4</f>
        <v>42</v>
      </c>
      <c r="C4" s="22" t="str">
        <f ca="1">IF(B4&lt;=39,"SENIOR",IF(B4&lt;=49,"MASTER 1",IF(B4&lt;80,"MASTER 2",IF(B4&gt;80,"X"))))</f>
        <v>MASTER 1</v>
      </c>
      <c r="D4" s="23">
        <v>1.9444444444444442E-3</v>
      </c>
      <c r="E4" s="24">
        <f t="shared" ref="E4:E9" si="0">IF(ISBLANK(D4),"X",(D4-INT(D4))*24*3600)</f>
        <v>167.99999999999997</v>
      </c>
      <c r="F4" s="25">
        <f>IF(COUNTIF(E4,"X"),"A FAIRE",IF(E4&lt;=200,15,IF(E4&lt;=220,10,IF(E4&lt;=240,5,IF(E4&gt;240,"INAPTE",FALSE)))))</f>
        <v>15</v>
      </c>
      <c r="G4" s="26">
        <v>16</v>
      </c>
      <c r="H4" s="27">
        <f>IF(ISBLANK(G4),"A FAIRE",IF(G4&lt;=16,10,IF(G4&lt;=18,9,IF(G4&lt;=20,8,IF(G4&lt;=22,7,IF(G4&lt;=24,6,IF(G4&gt;24,5,FALSE)))))))</f>
        <v>10</v>
      </c>
      <c r="I4" s="28">
        <v>55</v>
      </c>
      <c r="J4" s="25">
        <f>IF(ISBLANK(I4),"A FAIRE",IF(I4&gt;=40,10,IF(I4&gt;=35,9,IF(I4&gt;=30,8,IF(I4&gt;=27,7,IF(I4&gt;24,6,IF(I4&gt;21,5,IF(I4&lt;30,"INAPTE",FALSE))))))))</f>
        <v>10</v>
      </c>
    </row>
    <row r="5" spans="1:10" x14ac:dyDescent="0.25">
      <c r="A5" s="29">
        <v>1980</v>
      </c>
      <c r="B5" s="21">
        <f t="shared" ref="B5:B9" ca="1" si="1">YEAR(TODAY())-A5</f>
        <v>39</v>
      </c>
      <c r="C5" s="22" t="str">
        <f t="shared" ref="C5:C9" ca="1" si="2">IF(B5&lt;=39,"SENIOR",IF(B5&lt;=49,"MASTER 1",IF(B5&lt;80,"MASTER 2",IF(B5&gt;80,"X"))))</f>
        <v>SENIOR</v>
      </c>
      <c r="D5" s="30">
        <v>2.0023148148148148E-3</v>
      </c>
      <c r="E5" s="24">
        <f t="shared" si="0"/>
        <v>173.00000000000003</v>
      </c>
      <c r="F5" s="25">
        <f>IF(COUNTIF(E5,"X"),"A FAIRE",IF(E5&lt;=180,15,IF(E5&lt;=200,10,IF(E5&lt;=220,5,IF(E5&gt;220,"INAPTE",FALSE)))))</f>
        <v>15</v>
      </c>
      <c r="G5" s="26">
        <v>11</v>
      </c>
      <c r="H5" s="27">
        <f>IF(ISBLANK(G5),"A FAIRE",IF(G5&lt;=10,10,IF(G5&lt;=12,9,IF(G5&lt;=14,8,IF(G5&lt;=16,7,IF(G5&lt;=18,6,IF(G5&gt;18,5,FALSE)))))))</f>
        <v>9</v>
      </c>
      <c r="I5" s="28">
        <v>55</v>
      </c>
      <c r="J5" s="25">
        <f>IF(ISBLANK(I5),"A FAIRE",IF(I5&gt;=55,10,IF(I5&gt;=50,9,IF(I5&gt;=45,8,IF(I5&gt;=40,7,IF(I5&gt;35,6,IF(I5&gt;30,5,IF(I5&lt;30,"INAPTE",FALSE))))))))</f>
        <v>10</v>
      </c>
    </row>
    <row r="6" spans="1:10" x14ac:dyDescent="0.25">
      <c r="A6" s="29">
        <v>1989</v>
      </c>
      <c r="B6" s="21">
        <f t="shared" ca="1" si="1"/>
        <v>30</v>
      </c>
      <c r="C6" s="22" t="str">
        <f t="shared" ca="1" si="2"/>
        <v>SENIOR</v>
      </c>
      <c r="D6" s="30">
        <v>2.1643518518518518E-3</v>
      </c>
      <c r="E6" s="24">
        <f t="shared" si="0"/>
        <v>187</v>
      </c>
      <c r="F6" s="25">
        <f t="shared" ref="F6:F9" si="3">IF(COUNTIF(E6,"X"),"A FAIRE",IF(E6&lt;=180,15,IF(E6&lt;=200,10,IF(E6&lt;=220,5,IF(E6&gt;220,"INAPTE",FALSE)))))</f>
        <v>10</v>
      </c>
      <c r="G6" s="26">
        <v>12</v>
      </c>
      <c r="H6" s="27">
        <f t="shared" ref="H6:H9" si="4">IF(ISBLANK(G6),"A FAIRE",IF(G6&lt;=10,10,IF(G6&lt;=12,9,IF(G6&lt;=14,8,IF(G6&lt;=16,7,IF(G6&lt;=18,6,IF(G6&gt;18,5,FALSE)))))))</f>
        <v>9</v>
      </c>
      <c r="I6" s="28">
        <v>55</v>
      </c>
      <c r="J6" s="25">
        <f t="shared" ref="J6:J9" si="5">IF(ISBLANK(I6),"A FAIRE",IF(I6&gt;=55,10,IF(I6&gt;=50,9,IF(I6&gt;=45,8,IF(I6&gt;=40,7,IF(I6&gt;35,6,IF(I6&gt;30,5,IF(I6&lt;30,"INAPTE",FALSE))))))))</f>
        <v>10</v>
      </c>
    </row>
    <row r="7" spans="1:10" x14ac:dyDescent="0.25">
      <c r="A7" s="29"/>
      <c r="B7" s="21">
        <f t="shared" ca="1" si="1"/>
        <v>2019</v>
      </c>
      <c r="C7" s="22" t="str">
        <f t="shared" ca="1" si="2"/>
        <v>X</v>
      </c>
      <c r="D7" s="30"/>
      <c r="E7" s="24" t="str">
        <f t="shared" si="0"/>
        <v>X</v>
      </c>
      <c r="F7" s="25" t="str">
        <f t="shared" si="3"/>
        <v>A FAIRE</v>
      </c>
      <c r="G7" s="26"/>
      <c r="H7" s="27" t="str">
        <f t="shared" si="4"/>
        <v>A FAIRE</v>
      </c>
      <c r="I7" s="28"/>
      <c r="J7" s="25" t="str">
        <f t="shared" si="5"/>
        <v>A FAIRE</v>
      </c>
    </row>
    <row r="8" spans="1:10" x14ac:dyDescent="0.25">
      <c r="A8" s="29">
        <v>1987</v>
      </c>
      <c r="B8" s="21">
        <f t="shared" ca="1" si="1"/>
        <v>32</v>
      </c>
      <c r="C8" s="22" t="str">
        <f t="shared" ca="1" si="2"/>
        <v>SENIOR</v>
      </c>
      <c r="D8" s="30">
        <v>2.2916666666666667E-3</v>
      </c>
      <c r="E8" s="24">
        <f t="shared" si="0"/>
        <v>198</v>
      </c>
      <c r="F8" s="25">
        <f t="shared" si="3"/>
        <v>10</v>
      </c>
      <c r="G8" s="26">
        <v>9</v>
      </c>
      <c r="H8" s="27">
        <f t="shared" si="4"/>
        <v>10</v>
      </c>
      <c r="I8" s="28">
        <v>55</v>
      </c>
      <c r="J8" s="25">
        <f t="shared" si="5"/>
        <v>10</v>
      </c>
    </row>
    <row r="9" spans="1:10" x14ac:dyDescent="0.25">
      <c r="A9" s="29">
        <v>1988</v>
      </c>
      <c r="B9" s="21">
        <f t="shared" ca="1" si="1"/>
        <v>31</v>
      </c>
      <c r="C9" s="22" t="str">
        <f t="shared" ca="1" si="2"/>
        <v>SENIOR</v>
      </c>
      <c r="D9" s="30">
        <v>2.2337962962962967E-3</v>
      </c>
      <c r="E9" s="24">
        <f t="shared" si="0"/>
        <v>193.00000000000006</v>
      </c>
      <c r="F9" s="25">
        <f t="shared" si="3"/>
        <v>10</v>
      </c>
      <c r="G9" s="26">
        <v>20</v>
      </c>
      <c r="H9" s="27">
        <f t="shared" si="4"/>
        <v>5</v>
      </c>
      <c r="I9" s="28">
        <v>55</v>
      </c>
      <c r="J9" s="25">
        <f t="shared" si="5"/>
        <v>10</v>
      </c>
    </row>
  </sheetData>
  <mergeCells count="6">
    <mergeCell ref="D1:J1"/>
    <mergeCell ref="A2:A3"/>
    <mergeCell ref="B2:C3"/>
    <mergeCell ref="D2:F2"/>
    <mergeCell ref="G2:H2"/>
    <mergeCell ref="I2:J2"/>
  </mergeCells>
  <conditionalFormatting sqref="J4:J9 F4:F9">
    <cfRule type="containsText" dxfId="13" priority="14" operator="containsText" text="A FAIRE">
      <formula>NOT(ISERROR(SEARCH("A FAIRE",F4)))</formula>
    </cfRule>
  </conditionalFormatting>
  <conditionalFormatting sqref="F4:F9">
    <cfRule type="cellIs" dxfId="12" priority="13" operator="equal">
      <formula>15</formula>
    </cfRule>
  </conditionalFormatting>
  <conditionalFormatting sqref="F4:F9">
    <cfRule type="cellIs" dxfId="11" priority="12" operator="equal">
      <formula>10</formula>
    </cfRule>
  </conditionalFormatting>
  <conditionalFormatting sqref="F4:F9">
    <cfRule type="cellIs" dxfId="10" priority="11" operator="equal">
      <formula>5</formula>
    </cfRule>
  </conditionalFormatting>
  <conditionalFormatting sqref="E4:E9">
    <cfRule type="containsText" dxfId="9" priority="10" operator="containsText" text="A FAIRE">
      <formula>NOT(ISERROR(SEARCH("A FAIRE",E4)))</formula>
    </cfRule>
  </conditionalFormatting>
  <conditionalFormatting sqref="F4:F9">
    <cfRule type="containsText" dxfId="8" priority="9" operator="containsText" text="INAPTE">
      <formula>NOT(ISERROR(SEARCH("INAPTE",F4)))</formula>
    </cfRule>
  </conditionalFormatting>
  <conditionalFormatting sqref="G4:G9 I4:I9 D4:E9">
    <cfRule type="containsBlanks" dxfId="7" priority="8">
      <formula>LEN(TRIM(D4))=0</formula>
    </cfRule>
  </conditionalFormatting>
  <conditionalFormatting sqref="H4:H9">
    <cfRule type="notContainsText" dxfId="6" priority="6" operator="notContains" text="A FAIRE">
      <formula>ISERROR(SEARCH("A FAIRE",H4))</formula>
    </cfRule>
    <cfRule type="containsText" dxfId="5" priority="7" operator="containsText" text="A FAIRE">
      <formula>NOT(ISERROR(SEARCH("A FAIRE",H4)))</formula>
    </cfRule>
  </conditionalFormatting>
  <conditionalFormatting sqref="J4:J9">
    <cfRule type="notContainsText" dxfId="4" priority="5" operator="notContains" text="A FAIRE">
      <formula>ISERROR(SEARCH("A FAIRE",J4))</formula>
    </cfRule>
  </conditionalFormatting>
  <conditionalFormatting sqref="I4:I9">
    <cfRule type="cellIs" dxfId="3" priority="4" operator="equal">
      <formula>20</formula>
    </cfRule>
  </conditionalFormatting>
  <conditionalFormatting sqref="I4:I9">
    <cfRule type="cellIs" dxfId="2" priority="3" operator="equal">
      <formula>15</formula>
    </cfRule>
  </conditionalFormatting>
  <conditionalFormatting sqref="I4:I9">
    <cfRule type="cellIs" dxfId="1" priority="2" operator="equal">
      <formula>10</formula>
    </cfRule>
  </conditionalFormatting>
  <conditionalFormatting sqref="A4:A9">
    <cfRule type="containsBlanks" dxfId="0" priority="1">
      <formula>LEN(TRIM(A4))=0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Duclaux Yann</dc:creator>
  <cp:lastModifiedBy>Duclaux Yann</cp:lastModifiedBy>
  <dcterms:created xsi:type="dcterms:W3CDTF">2019-01-28T10:46:16Z</dcterms:created>
  <dcterms:modified xsi:type="dcterms:W3CDTF">2019-01-28T10:54:05Z</dcterms:modified>
</cp:coreProperties>
</file>