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75" windowWidth="19875" windowHeight="6450"/>
  </bookViews>
  <sheets>
    <sheet name="Feuil1" sheetId="1" r:id="rId1"/>
    <sheet name="RESULTAT" sheetId="2" r:id="rId2"/>
    <sheet name="Feuil3" sheetId="3" r:id="rId3"/>
  </sheets>
  <calcPr calcId="144525" calcMode="manual"/>
</workbook>
</file>

<file path=xl/calcChain.xml><?xml version="1.0" encoding="utf-8"?>
<calcChain xmlns="http://schemas.openxmlformats.org/spreadsheetml/2006/main">
  <c r="C59" i="2" l="1"/>
  <c r="F52" i="2"/>
  <c r="F49" i="2"/>
  <c r="F47" i="2"/>
  <c r="F45" i="2"/>
  <c r="F43" i="2"/>
  <c r="F40" i="2"/>
  <c r="F38" i="2"/>
  <c r="F35" i="2"/>
  <c r="F33" i="2"/>
  <c r="F31" i="2"/>
  <c r="F29" i="2"/>
  <c r="F28" i="2"/>
  <c r="F27" i="2"/>
  <c r="F26" i="2"/>
  <c r="F25" i="2"/>
  <c r="F23" i="2"/>
  <c r="F22" i="2"/>
  <c r="F21" i="2"/>
  <c r="F19" i="2"/>
  <c r="F17" i="2"/>
  <c r="F15" i="2"/>
  <c r="F14" i="2"/>
  <c r="F13" i="2"/>
  <c r="F12" i="2"/>
  <c r="F11" i="2"/>
  <c r="F10" i="2"/>
  <c r="F9" i="2"/>
  <c r="F8" i="2"/>
  <c r="F7" i="2"/>
  <c r="F5" i="2"/>
  <c r="F174" i="1"/>
  <c r="G174" i="1" s="1"/>
  <c r="F173" i="1"/>
  <c r="G173" i="1" s="1"/>
  <c r="F172" i="1"/>
  <c r="G172" i="1" s="1"/>
  <c r="F171" i="1"/>
  <c r="G171" i="1" s="1"/>
  <c r="F170" i="1"/>
  <c r="G170" i="1" s="1"/>
  <c r="F169" i="1"/>
  <c r="G169" i="1" s="1"/>
  <c r="F168" i="1"/>
  <c r="G168" i="1" s="1"/>
  <c r="F167" i="1"/>
  <c r="G167" i="1" s="1"/>
  <c r="F166" i="1"/>
  <c r="G166" i="1" s="1"/>
  <c r="F165" i="1"/>
  <c r="G165" i="1" s="1"/>
  <c r="F164" i="1"/>
  <c r="G164" i="1" s="1"/>
  <c r="F163" i="1"/>
  <c r="G163" i="1" s="1"/>
  <c r="F162" i="1"/>
  <c r="G162" i="1" s="1"/>
  <c r="F161" i="1"/>
  <c r="G161" i="1" s="1"/>
  <c r="F160" i="1"/>
  <c r="G160" i="1" s="1"/>
  <c r="F159" i="1"/>
  <c r="G159" i="1" s="1"/>
  <c r="J158" i="1"/>
  <c r="G158" i="1"/>
  <c r="F158" i="1"/>
  <c r="J157" i="1"/>
  <c r="F157" i="1"/>
  <c r="G157" i="1" s="1"/>
  <c r="F156" i="1"/>
  <c r="G156" i="1" s="1"/>
  <c r="G155" i="1"/>
  <c r="F155" i="1"/>
  <c r="F154" i="1"/>
  <c r="G154" i="1" s="1"/>
  <c r="F153" i="1"/>
  <c r="G153" i="1" s="1"/>
  <c r="F152" i="1"/>
  <c r="G152" i="1" s="1"/>
  <c r="F151" i="1"/>
  <c r="G151" i="1" s="1"/>
  <c r="F150" i="1"/>
  <c r="G150" i="1" s="1"/>
  <c r="F149" i="1"/>
  <c r="G149" i="1" s="1"/>
  <c r="F148" i="1"/>
  <c r="G148" i="1" s="1"/>
  <c r="G147" i="1"/>
  <c r="F147" i="1"/>
  <c r="F146" i="1"/>
  <c r="G146" i="1" s="1"/>
  <c r="F145" i="1"/>
  <c r="G145" i="1" s="1"/>
  <c r="F144" i="1"/>
  <c r="G144" i="1" s="1"/>
  <c r="F143" i="1"/>
  <c r="G143" i="1" s="1"/>
  <c r="F142" i="1"/>
  <c r="G142" i="1" s="1"/>
  <c r="F141" i="1"/>
  <c r="G141" i="1" s="1"/>
  <c r="F140" i="1"/>
  <c r="G140" i="1" s="1"/>
  <c r="G139" i="1"/>
  <c r="F139" i="1"/>
  <c r="F138" i="1"/>
  <c r="G138" i="1" s="1"/>
  <c r="F137" i="1"/>
  <c r="G137" i="1" s="1"/>
  <c r="F136" i="1"/>
  <c r="G136" i="1" s="1"/>
  <c r="F135" i="1"/>
  <c r="G135" i="1" s="1"/>
  <c r="F134" i="1"/>
  <c r="G134" i="1" s="1"/>
  <c r="F133" i="1"/>
  <c r="G133" i="1" s="1"/>
  <c r="F132" i="1"/>
  <c r="G132" i="1" s="1"/>
  <c r="G131" i="1"/>
  <c r="F131" i="1"/>
  <c r="F130" i="1"/>
  <c r="G130" i="1" s="1"/>
  <c r="F129" i="1"/>
  <c r="G129" i="1" s="1"/>
  <c r="F128" i="1"/>
  <c r="G128" i="1" s="1"/>
  <c r="F127" i="1"/>
  <c r="G127" i="1" s="1"/>
  <c r="F126" i="1"/>
  <c r="G126" i="1" s="1"/>
  <c r="F125" i="1"/>
  <c r="G125" i="1" s="1"/>
  <c r="F124" i="1"/>
  <c r="G124" i="1" s="1"/>
  <c r="G123" i="1"/>
  <c r="F123" i="1"/>
  <c r="F122" i="1"/>
  <c r="G122" i="1" s="1"/>
  <c r="F121" i="1"/>
  <c r="G121" i="1" s="1"/>
  <c r="F120" i="1"/>
  <c r="G120" i="1" s="1"/>
  <c r="F119" i="1"/>
  <c r="G119" i="1" s="1"/>
  <c r="F118" i="1"/>
  <c r="G118" i="1" s="1"/>
  <c r="F117" i="1"/>
  <c r="G117" i="1" s="1"/>
  <c r="F116" i="1"/>
  <c r="G116" i="1" s="1"/>
  <c r="G115" i="1"/>
  <c r="F115" i="1"/>
  <c r="F114" i="1"/>
  <c r="G114" i="1" s="1"/>
  <c r="F113" i="1"/>
  <c r="G113" i="1" s="1"/>
  <c r="F112" i="1"/>
  <c r="G112" i="1" s="1"/>
  <c r="F111" i="1"/>
  <c r="G111" i="1" s="1"/>
  <c r="F110" i="1"/>
  <c r="G110" i="1" s="1"/>
  <c r="F109" i="1"/>
  <c r="G109" i="1" s="1"/>
  <c r="F108" i="1"/>
  <c r="G108" i="1" s="1"/>
  <c r="G107" i="1"/>
  <c r="F107" i="1"/>
  <c r="F106" i="1"/>
  <c r="G106" i="1" s="1"/>
  <c r="F105" i="1"/>
  <c r="G105" i="1" s="1"/>
  <c r="F104" i="1"/>
  <c r="G104" i="1" s="1"/>
  <c r="F103" i="1"/>
  <c r="G103" i="1" s="1"/>
  <c r="F102" i="1"/>
  <c r="G102" i="1" s="1"/>
  <c r="F101" i="1"/>
  <c r="G101" i="1" s="1"/>
  <c r="F100" i="1"/>
  <c r="G100" i="1" s="1"/>
  <c r="G99" i="1"/>
  <c r="F99" i="1"/>
  <c r="F98" i="1"/>
  <c r="G98" i="1" s="1"/>
  <c r="F97" i="1"/>
  <c r="G97" i="1" s="1"/>
  <c r="F96" i="1"/>
  <c r="G96" i="1" s="1"/>
  <c r="F95" i="1"/>
  <c r="G95" i="1" s="1"/>
  <c r="F94" i="1"/>
  <c r="G94" i="1" s="1"/>
  <c r="F93" i="1"/>
  <c r="G93" i="1" s="1"/>
  <c r="F92" i="1"/>
  <c r="G92" i="1" s="1"/>
  <c r="G91" i="1"/>
  <c r="F91" i="1"/>
  <c r="F90" i="1"/>
  <c r="G90" i="1" s="1"/>
  <c r="F89" i="1"/>
  <c r="G89" i="1" s="1"/>
  <c r="F88" i="1"/>
  <c r="G88" i="1" s="1"/>
  <c r="F87" i="1"/>
  <c r="G87" i="1" s="1"/>
  <c r="F86" i="1"/>
  <c r="G86" i="1" s="1"/>
  <c r="G85" i="1"/>
  <c r="F85" i="1"/>
  <c r="F84" i="1"/>
  <c r="G84" i="1" s="1"/>
  <c r="G83" i="1"/>
  <c r="F83" i="1"/>
  <c r="F82" i="1"/>
  <c r="G82" i="1" s="1"/>
  <c r="F81" i="1"/>
  <c r="G81" i="1" s="1"/>
  <c r="F80" i="1"/>
  <c r="G80" i="1" s="1"/>
  <c r="F79" i="1"/>
  <c r="G79" i="1" s="1"/>
  <c r="F78" i="1"/>
  <c r="G78" i="1" s="1"/>
  <c r="G77" i="1"/>
  <c r="F77" i="1"/>
  <c r="F76" i="1"/>
  <c r="G76" i="1" s="1"/>
  <c r="G75" i="1"/>
  <c r="F75" i="1"/>
  <c r="F74" i="1"/>
  <c r="G74" i="1" s="1"/>
  <c r="F73" i="1"/>
  <c r="G73" i="1" s="1"/>
  <c r="F72" i="1"/>
  <c r="G72" i="1" s="1"/>
  <c r="F71" i="1"/>
  <c r="G71" i="1" s="1"/>
  <c r="F70" i="1"/>
  <c r="G70" i="1" s="1"/>
  <c r="G69" i="1"/>
  <c r="F69" i="1"/>
  <c r="F68" i="1"/>
  <c r="G68" i="1" s="1"/>
  <c r="G67" i="1"/>
  <c r="F67" i="1"/>
  <c r="F66" i="1"/>
  <c r="G66" i="1" s="1"/>
  <c r="F65" i="1"/>
  <c r="G65" i="1" s="1"/>
  <c r="F64" i="1"/>
  <c r="G64" i="1" s="1"/>
  <c r="F63" i="1"/>
  <c r="G63" i="1" s="1"/>
  <c r="F62" i="1"/>
  <c r="G62" i="1" s="1"/>
  <c r="G61" i="1"/>
  <c r="F61" i="1"/>
  <c r="F60" i="1"/>
  <c r="G60" i="1" s="1"/>
  <c r="G59" i="1"/>
  <c r="F59" i="1"/>
  <c r="F58" i="1"/>
  <c r="G58" i="1" s="1"/>
  <c r="F57" i="1"/>
  <c r="G57" i="1" s="1"/>
  <c r="F56" i="1"/>
  <c r="G56" i="1" s="1"/>
  <c r="F55" i="1"/>
  <c r="G55" i="1" s="1"/>
  <c r="F54" i="1"/>
  <c r="G54" i="1" s="1"/>
  <c r="G53" i="1"/>
  <c r="F53" i="1"/>
  <c r="F52" i="1"/>
  <c r="G52" i="1" s="1"/>
  <c r="G51" i="1"/>
  <c r="F51" i="1"/>
  <c r="F50" i="1"/>
  <c r="G50" i="1" s="1"/>
  <c r="F49" i="1"/>
  <c r="G49" i="1" s="1"/>
  <c r="F48" i="1"/>
  <c r="G48" i="1" s="1"/>
  <c r="F47" i="1"/>
  <c r="G47" i="1" s="1"/>
  <c r="F46" i="1"/>
  <c r="G46" i="1" s="1"/>
  <c r="G45" i="1"/>
  <c r="F45" i="1"/>
  <c r="F44" i="1"/>
  <c r="G44" i="1" s="1"/>
  <c r="G43" i="1"/>
  <c r="F43" i="1"/>
  <c r="F42" i="1"/>
  <c r="G42" i="1" s="1"/>
  <c r="F41" i="1"/>
  <c r="G41" i="1" s="1"/>
  <c r="F40" i="1"/>
  <c r="G40" i="1" s="1"/>
  <c r="F39" i="1"/>
  <c r="G39" i="1" s="1"/>
  <c r="F38" i="1"/>
  <c r="G38" i="1" s="1"/>
  <c r="G37" i="1"/>
  <c r="F37" i="1"/>
  <c r="F36" i="1"/>
  <c r="G36" i="1" s="1"/>
  <c r="G35" i="1"/>
  <c r="F35" i="1"/>
  <c r="F34" i="1"/>
  <c r="G34" i="1" s="1"/>
  <c r="F33" i="1"/>
  <c r="G33" i="1" s="1"/>
  <c r="F32" i="1"/>
  <c r="G32" i="1" s="1"/>
  <c r="F31" i="1"/>
  <c r="G31" i="1" s="1"/>
  <c r="F30" i="1"/>
  <c r="G30" i="1" s="1"/>
  <c r="G29" i="1"/>
  <c r="F29" i="1"/>
  <c r="F28" i="1"/>
  <c r="G28" i="1" s="1"/>
  <c r="G27" i="1"/>
  <c r="F27" i="1"/>
  <c r="F26" i="1"/>
  <c r="G26" i="1" s="1"/>
  <c r="F25" i="1"/>
  <c r="G25" i="1" s="1"/>
  <c r="F24" i="1"/>
  <c r="G24" i="1" s="1"/>
  <c r="F23" i="1"/>
  <c r="G23" i="1" s="1"/>
  <c r="F22" i="1"/>
  <c r="G22" i="1" s="1"/>
  <c r="G21" i="1"/>
  <c r="F21" i="1"/>
  <c r="F20" i="1"/>
  <c r="G20" i="1" s="1"/>
  <c r="G19" i="1"/>
  <c r="F19" i="1"/>
  <c r="F18" i="1"/>
  <c r="G18" i="1" s="1"/>
  <c r="F17" i="1"/>
  <c r="G17" i="1" s="1"/>
  <c r="F16" i="1"/>
  <c r="G16" i="1" s="1"/>
  <c r="F15" i="1"/>
  <c r="G15" i="1" s="1"/>
  <c r="F14" i="1"/>
  <c r="G14" i="1" s="1"/>
  <c r="G13" i="1"/>
  <c r="F13" i="1"/>
  <c r="F12" i="1"/>
  <c r="G12" i="1" s="1"/>
  <c r="G11" i="1"/>
  <c r="F11" i="1"/>
  <c r="F10" i="1"/>
  <c r="G10" i="1" s="1"/>
  <c r="F9" i="1"/>
  <c r="G9" i="1" s="1"/>
  <c r="F8" i="1"/>
  <c r="G8" i="1" s="1"/>
  <c r="F7" i="1"/>
  <c r="G7" i="1" s="1"/>
  <c r="F6" i="1"/>
  <c r="G6" i="1" s="1"/>
  <c r="G5" i="1"/>
  <c r="F5" i="1"/>
  <c r="F4" i="1"/>
  <c r="G4" i="1" s="1"/>
  <c r="G3" i="1"/>
  <c r="F3" i="1"/>
</calcChain>
</file>

<file path=xl/comments1.xml><?xml version="1.0" encoding="utf-8"?>
<comments xmlns="http://schemas.openxmlformats.org/spreadsheetml/2006/main">
  <authors>
    <author>HP</author>
  </authors>
  <commentList>
    <comment ref="C10" authorId="0">
      <text>
        <r>
          <rPr>
            <b/>
            <sz val="9"/>
            <color indexed="81"/>
            <rFont val="Tahoma"/>
            <charset val="1"/>
          </rPr>
          <t>HP:</t>
        </r>
        <r>
          <rPr>
            <sz val="9"/>
            <color indexed="81"/>
            <rFont val="Tahoma"/>
            <charset val="1"/>
          </rPr>
          <t xml:space="preserve">
FAIRE LA SOMME DES MONTANTS DES NUMEROS DE COMPTES COMMANCANT PAR 702 703 ET 704 QUI SONT DANS LA FEUIL1</t>
        </r>
      </text>
    </comment>
  </commentList>
</comments>
</file>

<file path=xl/sharedStrings.xml><?xml version="1.0" encoding="utf-8"?>
<sst xmlns="http://schemas.openxmlformats.org/spreadsheetml/2006/main" count="399" uniqueCount="394">
  <si>
    <t>N°</t>
  </si>
  <si>
    <t>Intitulé des comptes</t>
  </si>
  <si>
    <t>2016</t>
  </si>
  <si>
    <t>2017</t>
  </si>
  <si>
    <t>Var en montant</t>
  </si>
  <si>
    <t>Var en%</t>
  </si>
  <si>
    <t>101300</t>
  </si>
  <si>
    <t>CAPITAL APELE VERSE NON AMORTI</t>
  </si>
  <si>
    <t>129000</t>
  </si>
  <si>
    <t>Report à nouveau débiteur</t>
  </si>
  <si>
    <t>162004</t>
  </si>
  <si>
    <t>PRET BIAO - II</t>
  </si>
  <si>
    <t>196000</t>
  </si>
  <si>
    <t>Provisions pour pensions et obliga.</t>
  </si>
  <si>
    <t>213000</t>
  </si>
  <si>
    <t>LOGICIELS</t>
  </si>
  <si>
    <t>214000</t>
  </si>
  <si>
    <t>MARQUES</t>
  </si>
  <si>
    <t>220000</t>
  </si>
  <si>
    <t>Terrains</t>
  </si>
  <si>
    <t>231100</t>
  </si>
  <si>
    <t>Bâtiments industriels</t>
  </si>
  <si>
    <t>234300</t>
  </si>
  <si>
    <t>INSTALLAT° TECHNIQUE</t>
  </si>
  <si>
    <t>238000</t>
  </si>
  <si>
    <t>Agencement et Installation</t>
  </si>
  <si>
    <t>239000</t>
  </si>
  <si>
    <t>Bâtiments &amp; installat° en cours</t>
  </si>
  <si>
    <t>241100</t>
  </si>
  <si>
    <t>Matériel industriel</t>
  </si>
  <si>
    <t>241200</t>
  </si>
  <si>
    <t>OUTILLAGE INDUSTRIEL</t>
  </si>
  <si>
    <t>241500</t>
  </si>
  <si>
    <t>Groupe électrogène</t>
  </si>
  <si>
    <t>244100</t>
  </si>
  <si>
    <t>Matériel de bureau</t>
  </si>
  <si>
    <t>244200</t>
  </si>
  <si>
    <t>Matériel informatique</t>
  </si>
  <si>
    <t>244300</t>
  </si>
  <si>
    <t>Matériel bureautique</t>
  </si>
  <si>
    <t>244400</t>
  </si>
  <si>
    <t>Mobilier de bureau</t>
  </si>
  <si>
    <t>245000</t>
  </si>
  <si>
    <t>Matériel de Transport</t>
  </si>
  <si>
    <t>249000</t>
  </si>
  <si>
    <t>Matériel en Cours</t>
  </si>
  <si>
    <t>252000</t>
  </si>
  <si>
    <t>Avances et acomptes versés sur Immo</t>
  </si>
  <si>
    <t>272800</t>
  </si>
  <si>
    <t>Autres prêts</t>
  </si>
  <si>
    <t>275100</t>
  </si>
  <si>
    <t>CAUTION LOYER</t>
  </si>
  <si>
    <t>281300</t>
  </si>
  <si>
    <t>AMORTISSEMENT LOGICIEL</t>
  </si>
  <si>
    <t>283110</t>
  </si>
  <si>
    <t>AMORTIS. BATIMENT INDUST.</t>
  </si>
  <si>
    <t>283400</t>
  </si>
  <si>
    <t>AMORTISSEMENT INSTALL. TECHN.</t>
  </si>
  <si>
    <t>283800</t>
  </si>
  <si>
    <t>AMORTISSEMENT DES AUTRES INSTAL &amp; A</t>
  </si>
  <si>
    <t>284100</t>
  </si>
  <si>
    <t>Amort. Matériel &amp; Outil. Indust.</t>
  </si>
  <si>
    <t>284400</t>
  </si>
  <si>
    <t>Amort. Matériel de Bureau</t>
  </si>
  <si>
    <t>284500</t>
  </si>
  <si>
    <t>Amort. Matériel Transport</t>
  </si>
  <si>
    <t>320000</t>
  </si>
  <si>
    <t>Matières Premières Fournit. liées</t>
  </si>
  <si>
    <t>360000</t>
  </si>
  <si>
    <t>Produits Finis</t>
  </si>
  <si>
    <t>401100</t>
  </si>
  <si>
    <t>FOURNISSEURS LOCAUX</t>
  </si>
  <si>
    <t>402100</t>
  </si>
  <si>
    <t>Fournisseurs Effets à Payer</t>
  </si>
  <si>
    <t>408100</t>
  </si>
  <si>
    <t>Fournisseurs Factures Non Parvenues</t>
  </si>
  <si>
    <t>411100</t>
  </si>
  <si>
    <t>Clients Collectifs</t>
  </si>
  <si>
    <t>412100</t>
  </si>
  <si>
    <t>Clients, Effets à recevoir</t>
  </si>
  <si>
    <t>415000</t>
  </si>
  <si>
    <t>Clients, effets escomptés non échus</t>
  </si>
  <si>
    <t>418100</t>
  </si>
  <si>
    <t>Clients, factures à établir</t>
  </si>
  <si>
    <t>419100</t>
  </si>
  <si>
    <t>Clients, avances et acomptes reçus</t>
  </si>
  <si>
    <t>421210</t>
  </si>
  <si>
    <t>Personnel Acomptes</t>
  </si>
  <si>
    <t>422010</t>
  </si>
  <si>
    <t>Personnel remun. dues</t>
  </si>
  <si>
    <t>428100</t>
  </si>
  <si>
    <t>Dettes provisionnées congés à payer</t>
  </si>
  <si>
    <t>431000</t>
  </si>
  <si>
    <t>CNPS à payer</t>
  </si>
  <si>
    <t>431100</t>
  </si>
  <si>
    <t>Prestations familiales</t>
  </si>
  <si>
    <t>431200</t>
  </si>
  <si>
    <t>Accidents du travail</t>
  </si>
  <si>
    <t>431300</t>
  </si>
  <si>
    <t>Caisse de retraite obligatoire</t>
  </si>
  <si>
    <t>438210</t>
  </si>
  <si>
    <t>CHGES S/CGES PAYES</t>
  </si>
  <si>
    <t>442814</t>
  </si>
  <si>
    <t>Droits de Timbre</t>
  </si>
  <si>
    <t>442820</t>
  </si>
  <si>
    <t>FDPF Taxe d'apprentissage</t>
  </si>
  <si>
    <t>442830</t>
  </si>
  <si>
    <t>FDFP Formation Professionelle Conti</t>
  </si>
  <si>
    <t>443100</t>
  </si>
  <si>
    <t>T.V.A. facturée sur ventes</t>
  </si>
  <si>
    <t>443500</t>
  </si>
  <si>
    <t>T.V.A. sur factures à établir</t>
  </si>
  <si>
    <t>444100</t>
  </si>
  <si>
    <t>Etat, T.V.A. due</t>
  </si>
  <si>
    <t>444900</t>
  </si>
  <si>
    <t>Etat, crédit de T.V.A. à reporter</t>
  </si>
  <si>
    <t>445200</t>
  </si>
  <si>
    <t>T.V.A. récupérable sur achats</t>
  </si>
  <si>
    <t>445450</t>
  </si>
  <si>
    <t>TVA RECUP. S/FRAIS BQUES</t>
  </si>
  <si>
    <t>445500</t>
  </si>
  <si>
    <t>T.V.A. récup/factures non parvenues</t>
  </si>
  <si>
    <t>445700</t>
  </si>
  <si>
    <t>TVA / achat à régulariser</t>
  </si>
  <si>
    <t>446100</t>
  </si>
  <si>
    <t>ETAT TSE A PAYER</t>
  </si>
  <si>
    <t>447000</t>
  </si>
  <si>
    <t>Etat, Impôts sur Salaires</t>
  </si>
  <si>
    <t>447100</t>
  </si>
  <si>
    <t>Impôt général sur le revenu</t>
  </si>
  <si>
    <t>447200</t>
  </si>
  <si>
    <t>Impôts sur salaires</t>
  </si>
  <si>
    <t>447300</t>
  </si>
  <si>
    <t>Contribution nationale</t>
  </si>
  <si>
    <t>448600</t>
  </si>
  <si>
    <t>Charges à Payer</t>
  </si>
  <si>
    <t>449206</t>
  </si>
  <si>
    <t>Etat, AIRSI/Achats</t>
  </si>
  <si>
    <t>449207</t>
  </si>
  <si>
    <t>Etat, AIRSI/Ventes</t>
  </si>
  <si>
    <t>449240</t>
  </si>
  <si>
    <t>Etat, AIRSI du</t>
  </si>
  <si>
    <t>462100</t>
  </si>
  <si>
    <t>Principal</t>
  </si>
  <si>
    <t>471100</t>
  </si>
  <si>
    <t>Débiteurs divers</t>
  </si>
  <si>
    <t>471200</t>
  </si>
  <si>
    <t>Créditeurs divers</t>
  </si>
  <si>
    <t>476000</t>
  </si>
  <si>
    <t>CHGES CONSTATEES D'AVCES</t>
  </si>
  <si>
    <t>512000</t>
  </si>
  <si>
    <t>Effet à l'encaissement</t>
  </si>
  <si>
    <t>513000</t>
  </si>
  <si>
    <t>Chèque à encaisser</t>
  </si>
  <si>
    <t>514000</t>
  </si>
  <si>
    <t>Chèque à l'encaissement</t>
  </si>
  <si>
    <t>521200</t>
  </si>
  <si>
    <t>BANQUE BIAO</t>
  </si>
  <si>
    <t>521300</t>
  </si>
  <si>
    <t>BANQUE ECOBANK</t>
  </si>
  <si>
    <t>521301</t>
  </si>
  <si>
    <t>ECOBANK BF</t>
  </si>
  <si>
    <t>521302</t>
  </si>
  <si>
    <t>ECOBANK MALI</t>
  </si>
  <si>
    <t>521303</t>
  </si>
  <si>
    <t>ECOBANK NIGER</t>
  </si>
  <si>
    <t>561100</t>
  </si>
  <si>
    <t>CREDIT SPOT BIAO</t>
  </si>
  <si>
    <t>565000</t>
  </si>
  <si>
    <t>ESCOMPTES DE CREDITS ORDINAIRES</t>
  </si>
  <si>
    <t>571000</t>
  </si>
  <si>
    <t>Caisse Centrale</t>
  </si>
  <si>
    <t>585000</t>
  </si>
  <si>
    <t>Virements de Fonds BQ</t>
  </si>
  <si>
    <t>602100</t>
  </si>
  <si>
    <t>Ach mat 1 &amp; four liées dans l'OHADA</t>
  </si>
  <si>
    <t>602200</t>
  </si>
  <si>
    <t>Ach mat 1èr &amp; four liées hors OHADA</t>
  </si>
  <si>
    <t>602510</t>
  </si>
  <si>
    <t>Droits de Douanes s/Achats Mat. 1èr</t>
  </si>
  <si>
    <t>602520</t>
  </si>
  <si>
    <t>Frets et Transports/Achats Mat. 1èr</t>
  </si>
  <si>
    <t>602530</t>
  </si>
  <si>
    <t>Assurances Tports/Achats Mat. 1ères</t>
  </si>
  <si>
    <t>602550</t>
  </si>
  <si>
    <t>Frais de Transit/Achats Mat. 1ères</t>
  </si>
  <si>
    <t>603200</t>
  </si>
  <si>
    <t>Var stocks mat 1è &amp; four liées</t>
  </si>
  <si>
    <t>604400</t>
  </si>
  <si>
    <t>Ach. stoc four. d'atelier &amp; d'usine</t>
  </si>
  <si>
    <t>605100</t>
  </si>
  <si>
    <t>Eau</t>
  </si>
  <si>
    <t>605200</t>
  </si>
  <si>
    <t>Electricité</t>
  </si>
  <si>
    <t>605300</t>
  </si>
  <si>
    <t>Carburant</t>
  </si>
  <si>
    <t>605310</t>
  </si>
  <si>
    <t>Huile</t>
  </si>
  <si>
    <t>605400</t>
  </si>
  <si>
    <t>Aut ach four d'entret non stockable</t>
  </si>
  <si>
    <t>605410</t>
  </si>
  <si>
    <t>Fourniture d'entretien mat de prod°</t>
  </si>
  <si>
    <t>605500</t>
  </si>
  <si>
    <t>Autre ach four bureau non stockable</t>
  </si>
  <si>
    <t>605510</t>
  </si>
  <si>
    <t>Fourniture Informatique</t>
  </si>
  <si>
    <t>605600</t>
  </si>
  <si>
    <t>Autres achats petit mat. &amp; outil.</t>
  </si>
  <si>
    <t>605610</t>
  </si>
  <si>
    <t>Ach de mat- Feuillard &amp; Chapes</t>
  </si>
  <si>
    <t>605700</t>
  </si>
  <si>
    <t>Autres ach. études &amp; prestat° sces</t>
  </si>
  <si>
    <t>605800</t>
  </si>
  <si>
    <t>Autres ach. travaux, mat. &amp; équip.</t>
  </si>
  <si>
    <t>608300</t>
  </si>
  <si>
    <t>Achats d'emballages à usage mixte</t>
  </si>
  <si>
    <t>612000</t>
  </si>
  <si>
    <t>Transports sur ventes</t>
  </si>
  <si>
    <t>612100</t>
  </si>
  <si>
    <t>Droits de Douane/Ventes</t>
  </si>
  <si>
    <t>616000</t>
  </si>
  <si>
    <t>Transport de plis</t>
  </si>
  <si>
    <t>618120</t>
  </si>
  <si>
    <t>Transport et déplacement avion</t>
  </si>
  <si>
    <t>618300</t>
  </si>
  <si>
    <t>Transports administratifs</t>
  </si>
  <si>
    <t>622300</t>
  </si>
  <si>
    <t>Locations de matériels &amp; outillages</t>
  </si>
  <si>
    <t>622800</t>
  </si>
  <si>
    <t>Locat° &amp; charges locatives diverses</t>
  </si>
  <si>
    <t>624100</t>
  </si>
  <si>
    <t>Ent. &amp; réparat° biens immobiliers</t>
  </si>
  <si>
    <t>624200</t>
  </si>
  <si>
    <t>Ent. &amp; réparat° machines usines</t>
  </si>
  <si>
    <t>624210</t>
  </si>
  <si>
    <t>Entretien Réparation Véhicule</t>
  </si>
  <si>
    <t>624300</t>
  </si>
  <si>
    <t>Maintenance</t>
  </si>
  <si>
    <t>624800</t>
  </si>
  <si>
    <t>Autres entretiens et réparations</t>
  </si>
  <si>
    <t>625100</t>
  </si>
  <si>
    <t>Assurances multirisques</t>
  </si>
  <si>
    <t>625200</t>
  </si>
  <si>
    <t>Assurances materiel de transport</t>
  </si>
  <si>
    <t>625300</t>
  </si>
  <si>
    <t>Assurances risques d'exploitation</t>
  </si>
  <si>
    <t>625800</t>
  </si>
  <si>
    <t>Autres primes d'assurances</t>
  </si>
  <si>
    <t>627100</t>
  </si>
  <si>
    <t>Annonces, insertions</t>
  </si>
  <si>
    <t>627200</t>
  </si>
  <si>
    <t>Catalogues, imprimés publicitaires</t>
  </si>
  <si>
    <t>627800</t>
  </si>
  <si>
    <t>Autres charges pub. relat° publiq.</t>
  </si>
  <si>
    <t>628100</t>
  </si>
  <si>
    <t>Fraîs de téléphone</t>
  </si>
  <si>
    <t>628401</t>
  </si>
  <si>
    <t>Frais Cellulaire ORANGE</t>
  </si>
  <si>
    <t>628402</t>
  </si>
  <si>
    <t>Frais cellulaire MTN</t>
  </si>
  <si>
    <t>628800</t>
  </si>
  <si>
    <t>Autres fraîs de télécommunication</t>
  </si>
  <si>
    <t>631800</t>
  </si>
  <si>
    <t>Autres fraîs bancaires</t>
  </si>
  <si>
    <t>632400</t>
  </si>
  <si>
    <t>Honoraires</t>
  </si>
  <si>
    <t>632800</t>
  </si>
  <si>
    <t>Divers fraîs</t>
  </si>
  <si>
    <t>638400</t>
  </si>
  <si>
    <t>Missions</t>
  </si>
  <si>
    <t>638800</t>
  </si>
  <si>
    <t>AUTRES FRAIS DE ROUTE</t>
  </si>
  <si>
    <t>641100</t>
  </si>
  <si>
    <t>Impôts fonciers et taxes annexes</t>
  </si>
  <si>
    <t>641300</t>
  </si>
  <si>
    <t>Taxes sur appointements et salaires</t>
  </si>
  <si>
    <t>641400</t>
  </si>
  <si>
    <t>Taxes d'apprentissage</t>
  </si>
  <si>
    <t>641500</t>
  </si>
  <si>
    <t>Formation professionnelle continue</t>
  </si>
  <si>
    <t>641600</t>
  </si>
  <si>
    <t>ETAT TSE  RETENUE</t>
  </si>
  <si>
    <t>641800</t>
  </si>
  <si>
    <t>Autres impôts et taxes directs</t>
  </si>
  <si>
    <t>646000</t>
  </si>
  <si>
    <t>Droits d'Enregistrement</t>
  </si>
  <si>
    <t>646200</t>
  </si>
  <si>
    <t>646800</t>
  </si>
  <si>
    <t>Autres droits</t>
  </si>
  <si>
    <t>647800</t>
  </si>
  <si>
    <t>Autres amendes pénales et fiscales</t>
  </si>
  <si>
    <t>647850</t>
  </si>
  <si>
    <t>Penalités Droits de Douane</t>
  </si>
  <si>
    <t>648000</t>
  </si>
  <si>
    <t>Autres impôts &amp; taxes</t>
  </si>
  <si>
    <t>651100</t>
  </si>
  <si>
    <t>Pertes sur créances clients</t>
  </si>
  <si>
    <t>651500</t>
  </si>
  <si>
    <t>Pertes/créances autres débiteurs</t>
  </si>
  <si>
    <t>658200</t>
  </si>
  <si>
    <t>Dons</t>
  </si>
  <si>
    <t>658300</t>
  </si>
  <si>
    <t>Mécénat</t>
  </si>
  <si>
    <t>661100</t>
  </si>
  <si>
    <t>Appoint, salaires et commissions</t>
  </si>
  <si>
    <t>661200</t>
  </si>
  <si>
    <t>Primes et gratifications</t>
  </si>
  <si>
    <t>661300</t>
  </si>
  <si>
    <t>Congés payés</t>
  </si>
  <si>
    <t>Autres rémunérations directes</t>
  </si>
  <si>
    <t>662100</t>
  </si>
  <si>
    <t>662200</t>
  </si>
  <si>
    <t>662300</t>
  </si>
  <si>
    <t>663400</t>
  </si>
  <si>
    <t>Indemnités de transport</t>
  </si>
  <si>
    <t>664100</t>
  </si>
  <si>
    <t>Char. soc./rem. personnel national</t>
  </si>
  <si>
    <t>668400</t>
  </si>
  <si>
    <t>Médecine du travail et pharmacie</t>
  </si>
  <si>
    <t>671200</t>
  </si>
  <si>
    <t>Intérêt emprunts auprès éts. crédit</t>
  </si>
  <si>
    <t>674500</t>
  </si>
  <si>
    <t>Int bancaires &amp; /op. trésor &amp; escpt</t>
  </si>
  <si>
    <t>674800</t>
  </si>
  <si>
    <t>Intérêts sur dettes diverses</t>
  </si>
  <si>
    <t>681100</t>
  </si>
  <si>
    <t>Dot°. amortis. charges immobiliséés</t>
  </si>
  <si>
    <t>681300</t>
  </si>
  <si>
    <t>Dot° aux amortis immo corporelles</t>
  </si>
  <si>
    <t>691100</t>
  </si>
  <si>
    <t>Dot° prov. explt° risques &amp; charges</t>
  </si>
  <si>
    <t>702000</t>
  </si>
  <si>
    <t>Ventes de produits finis tax 18%</t>
  </si>
  <si>
    <t>702200</t>
  </si>
  <si>
    <t>Ventes de produits finis H. OHADA</t>
  </si>
  <si>
    <t>736000</t>
  </si>
  <si>
    <t>Variat° stocks de produits finis</t>
  </si>
  <si>
    <t>7588</t>
  </si>
  <si>
    <t>Autres Produits divers</t>
  </si>
  <si>
    <t>778100</t>
  </si>
  <si>
    <t>Gains/risq. fin./ rentes viagères</t>
  </si>
  <si>
    <t>778200</t>
  </si>
  <si>
    <t>Gains/risq. fin./opérat° financière</t>
  </si>
  <si>
    <t>848000</t>
  </si>
  <si>
    <t>Transfert de charges HAO</t>
  </si>
  <si>
    <t>COMPTE DE RESULTAT SIPPEC</t>
  </si>
  <si>
    <t>Libellé (montants en milliers de FCFA)</t>
  </si>
  <si>
    <r>
      <t xml:space="preserve">Variation </t>
    </r>
    <r>
      <rPr>
        <b/>
        <u/>
        <sz val="11"/>
        <color indexed="8"/>
        <rFont val="Times New Roman"/>
        <family val="1"/>
      </rPr>
      <t>Valeur</t>
    </r>
  </si>
  <si>
    <t>%</t>
  </si>
  <si>
    <t>Ventes de marchandises</t>
  </si>
  <si>
    <t>Achat de marchandises</t>
  </si>
  <si>
    <t xml:space="preserve">Variation de stock </t>
  </si>
  <si>
    <t>MARGE BRUTE SUR MARCHANDISES</t>
  </si>
  <si>
    <t>Vente de Produits fabriqués</t>
  </si>
  <si>
    <t>705/706</t>
  </si>
  <si>
    <t>Travaux et services vendus</t>
  </si>
  <si>
    <t>Production stockée</t>
  </si>
  <si>
    <t>Production immobilisée</t>
  </si>
  <si>
    <t>Achat de matières premières et fournitures liées</t>
  </si>
  <si>
    <t>MARGE BRUTE SUR MATIERES</t>
  </si>
  <si>
    <t>Produits accessoires</t>
  </si>
  <si>
    <t>CHIFFRE D'AFFAIRES</t>
  </si>
  <si>
    <t xml:space="preserve">Autres Produits </t>
  </si>
  <si>
    <t>604/605/608</t>
  </si>
  <si>
    <t xml:space="preserve">Autres Achats </t>
  </si>
  <si>
    <t>-Variation de stocks</t>
  </si>
  <si>
    <t>Transports</t>
  </si>
  <si>
    <t>Services extérieurs A</t>
  </si>
  <si>
    <t>Services extérieurs B</t>
  </si>
  <si>
    <t>Impôts et taxes</t>
  </si>
  <si>
    <t xml:space="preserve">Autres charges </t>
  </si>
  <si>
    <t>VALEUR AJOUTEE</t>
  </si>
  <si>
    <t>Charges de personnel</t>
  </si>
  <si>
    <t>EXEDENT BRUT D'EXPLOITATION</t>
  </si>
  <si>
    <t>791/798</t>
  </si>
  <si>
    <t>Reprise de provisions</t>
  </si>
  <si>
    <t>68/69</t>
  </si>
  <si>
    <t>Dotations aux amortissements et aux provisions</t>
  </si>
  <si>
    <t>RESULTAT D'EXPLOITATION</t>
  </si>
  <si>
    <t>Produits financiers</t>
  </si>
  <si>
    <t>Charges financières</t>
  </si>
  <si>
    <t xml:space="preserve">Transferts Charges d'exploitation </t>
  </si>
  <si>
    <t>RESULTAT FINANCIER</t>
  </si>
  <si>
    <t xml:space="preserve">RESULTAT DES ACTIVITES ORDINAIRES </t>
  </si>
  <si>
    <t>Produits de cession d'immobilisations</t>
  </si>
  <si>
    <t>84/88</t>
  </si>
  <si>
    <t>Produits HAO</t>
  </si>
  <si>
    <t>81;83</t>
  </si>
  <si>
    <t>Valeurs comptables des cessions d'immobilisations</t>
  </si>
  <si>
    <t>RESULTAT HAO</t>
  </si>
  <si>
    <t>Impôt sur les sociétés</t>
  </si>
  <si>
    <t>RESULTAT NET (ou Pertes)</t>
  </si>
  <si>
    <t>N COMPTE</t>
  </si>
  <si>
    <t>702 ET 703 ET 704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</si>
</sst>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;;;"/>
    <numFmt numFmtId="166" formatCode="_(* #,##0.00_);_(* \(#,##0.00\);_(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0"/>
      <color theme="1"/>
      <name val="Times New Roman"/>
      <family val="1"/>
    </font>
    <font>
      <b/>
      <sz val="11"/>
      <color theme="1"/>
      <name val="Times New Roman"/>
      <family val="1"/>
    </font>
    <font>
      <b/>
      <u/>
      <sz val="11"/>
      <color theme="1"/>
      <name val="Times New Roman"/>
      <family val="1"/>
    </font>
    <font>
      <b/>
      <u/>
      <sz val="11"/>
      <color indexed="8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1"/>
      <color rgb="FFFF0000"/>
      <name val="Times New Roman"/>
      <family val="1"/>
    </font>
    <font>
      <sz val="11"/>
      <color rgb="FFFF0000"/>
      <name val="Times New Roman"/>
      <family val="1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theme="8" tint="0.39994506668294322"/>
      </left>
      <right/>
      <top style="thin">
        <color theme="8" tint="0.39994506668294322"/>
      </top>
      <bottom/>
      <diagonal/>
    </border>
    <border>
      <left/>
      <right/>
      <top style="thin">
        <color theme="8" tint="0.39994506668294322"/>
      </top>
      <bottom/>
      <diagonal/>
    </border>
    <border>
      <left/>
      <right style="thin">
        <color theme="8" tint="0.39994506668294322"/>
      </right>
      <top style="thin">
        <color theme="8" tint="0.39994506668294322"/>
      </top>
      <bottom/>
      <diagonal/>
    </border>
    <border>
      <left style="thin">
        <color theme="8" tint="0.39994506668294322"/>
      </left>
      <right/>
      <top/>
      <bottom/>
      <diagonal/>
    </border>
    <border>
      <left/>
      <right/>
      <top style="thin">
        <color theme="8" tint="0.39991454817346722"/>
      </top>
      <bottom/>
      <diagonal/>
    </border>
    <border>
      <left/>
      <right style="thin">
        <color theme="8" tint="0.39994506668294322"/>
      </right>
      <top style="thin">
        <color theme="8" tint="0.39991454817346722"/>
      </top>
      <bottom/>
      <diagonal/>
    </border>
    <border>
      <left style="thin">
        <color theme="8" tint="0.39994506668294322"/>
      </left>
      <right/>
      <top/>
      <bottom style="thin">
        <color theme="8" tint="0.39991454817346722"/>
      </bottom>
      <diagonal/>
    </border>
    <border>
      <left/>
      <right/>
      <top/>
      <bottom style="thin">
        <color theme="8" tint="0.39991454817346722"/>
      </bottom>
      <diagonal/>
    </border>
    <border>
      <left/>
      <right style="thin">
        <color theme="8" tint="0.39994506668294322"/>
      </right>
      <top/>
      <bottom/>
      <diagonal/>
    </border>
    <border>
      <left/>
      <right style="thin">
        <color theme="8" tint="0.39994506668294322"/>
      </right>
      <top/>
      <bottom style="thin">
        <color theme="8" tint="0.39991454817346722"/>
      </bottom>
      <diagonal/>
    </border>
    <border>
      <left style="thin">
        <color theme="8" tint="0.39994506668294322"/>
      </left>
      <right/>
      <top style="thin">
        <color theme="8" tint="0.39991454817346722"/>
      </top>
      <bottom/>
      <diagonal/>
    </border>
    <border>
      <left/>
      <right/>
      <top style="thin">
        <color theme="8" tint="0.39991454817346722"/>
      </top>
      <bottom style="thin">
        <color theme="8" tint="0.39991454817346722"/>
      </bottom>
      <diagonal/>
    </border>
    <border>
      <left style="thin">
        <color theme="8" tint="0.39994506668294322"/>
      </left>
      <right/>
      <top/>
      <bottom style="thin">
        <color theme="8" tint="0.39994506668294322"/>
      </bottom>
      <diagonal/>
    </border>
    <border>
      <left/>
      <right/>
      <top/>
      <bottom style="thin">
        <color theme="8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3" fillId="0" borderId="0" xfId="0" applyFont="1" applyAlignment="1">
      <alignment horizontal="center"/>
    </xf>
    <xf numFmtId="164" fontId="0" fillId="0" borderId="0" xfId="1" applyNumberFormat="1" applyFont="1"/>
    <xf numFmtId="165" fontId="0" fillId="0" borderId="0" xfId="2" applyNumberFormat="1" applyFont="1" applyAlignment="1">
      <alignment horizontal="center"/>
    </xf>
    <xf numFmtId="0" fontId="0" fillId="2" borderId="0" xfId="0" applyFill="1"/>
    <xf numFmtId="164" fontId="0" fillId="2" borderId="0" xfId="1" applyNumberFormat="1" applyFont="1" applyFill="1"/>
    <xf numFmtId="165" fontId="0" fillId="2" borderId="0" xfId="2" applyNumberFormat="1" applyFont="1" applyFill="1" applyAlignment="1">
      <alignment horizontal="center"/>
    </xf>
    <xf numFmtId="9" fontId="0" fillId="2" borderId="0" xfId="2" applyFont="1" applyFill="1" applyAlignment="1">
      <alignment horizontal="center"/>
    </xf>
    <xf numFmtId="9" fontId="0" fillId="0" borderId="0" xfId="2" applyFont="1" applyAlignment="1">
      <alignment horizontal="center"/>
    </xf>
    <xf numFmtId="0" fontId="2" fillId="0" borderId="0" xfId="0" applyFont="1"/>
    <xf numFmtId="164" fontId="2" fillId="0" borderId="0" xfId="1" applyNumberFormat="1" applyFont="1"/>
    <xf numFmtId="165" fontId="2" fillId="0" borderId="0" xfId="2" applyNumberFormat="1" applyFont="1" applyAlignment="1">
      <alignment horizontal="center"/>
    </xf>
    <xf numFmtId="0" fontId="2" fillId="2" borderId="0" xfId="0" applyFont="1" applyFill="1"/>
    <xf numFmtId="164" fontId="2" fillId="2" borderId="0" xfId="1" applyNumberFormat="1" applyFont="1" applyFill="1"/>
    <xf numFmtId="9" fontId="2" fillId="2" borderId="0" xfId="2" applyFont="1" applyFill="1" applyAlignment="1">
      <alignment horizontal="center"/>
    </xf>
    <xf numFmtId="164" fontId="0" fillId="0" borderId="0" xfId="1" applyNumberFormat="1" applyFont="1" applyFill="1"/>
    <xf numFmtId="164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horizontal="center"/>
    </xf>
    <xf numFmtId="0" fontId="6" fillId="0" borderId="0" xfId="0" applyFont="1"/>
    <xf numFmtId="0" fontId="6" fillId="4" borderId="1" xfId="0" applyFont="1" applyFill="1" applyBorder="1" applyAlignment="1">
      <alignment horizontal="left" vertical="center"/>
    </xf>
    <xf numFmtId="14" fontId="7" fillId="4" borderId="2" xfId="1" applyNumberFormat="1" applyFont="1" applyFill="1" applyBorder="1" applyAlignment="1">
      <alignment horizontal="center" vertical="center"/>
    </xf>
    <xf numFmtId="164" fontId="6" fillId="4" borderId="2" xfId="1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right"/>
    </xf>
    <xf numFmtId="164" fontId="4" fillId="0" borderId="0" xfId="1" applyNumberFormat="1" applyFont="1" applyBorder="1"/>
    <xf numFmtId="164" fontId="4" fillId="0" borderId="5" xfId="1" applyNumberFormat="1" applyFont="1" applyBorder="1"/>
    <xf numFmtId="9" fontId="4" fillId="0" borderId="6" xfId="2" applyFont="1" applyBorder="1" applyAlignment="1">
      <alignment horizontal="center"/>
    </xf>
    <xf numFmtId="0" fontId="6" fillId="0" borderId="4" xfId="0" applyFont="1" applyBorder="1" applyAlignment="1">
      <alignment horizontal="right"/>
    </xf>
    <xf numFmtId="164" fontId="6" fillId="0" borderId="0" xfId="1" applyNumberFormat="1" applyFont="1" applyBorder="1"/>
    <xf numFmtId="164" fontId="4" fillId="0" borderId="0" xfId="0" applyNumberFormat="1" applyFont="1"/>
    <xf numFmtId="164" fontId="6" fillId="0" borderId="0" xfId="1" applyNumberFormat="1" applyFont="1" applyFill="1" applyBorder="1"/>
    <xf numFmtId="164" fontId="4" fillId="0" borderId="0" xfId="1" applyNumberFormat="1" applyFont="1" applyFill="1" applyBorder="1"/>
    <xf numFmtId="0" fontId="4" fillId="0" borderId="7" xfId="0" applyFont="1" applyBorder="1" applyAlignment="1">
      <alignment horizontal="right"/>
    </xf>
    <xf numFmtId="164" fontId="4" fillId="0" borderId="8" xfId="1" applyNumberFormat="1" applyFont="1" applyBorder="1"/>
    <xf numFmtId="164" fontId="4" fillId="0" borderId="8" xfId="1" applyNumberFormat="1" applyFont="1" applyFill="1" applyBorder="1"/>
    <xf numFmtId="43" fontId="4" fillId="0" borderId="9" xfId="1" applyFont="1" applyBorder="1" applyAlignment="1">
      <alignment horizontal="center"/>
    </xf>
    <xf numFmtId="9" fontId="4" fillId="0" borderId="9" xfId="2" applyFont="1" applyBorder="1" applyAlignment="1">
      <alignment horizontal="center"/>
    </xf>
    <xf numFmtId="0" fontId="4" fillId="0" borderId="10" xfId="0" applyFont="1" applyBorder="1"/>
    <xf numFmtId="164" fontId="9" fillId="3" borderId="0" xfId="1" applyNumberFormat="1" applyFont="1" applyFill="1" applyBorder="1"/>
    <xf numFmtId="9" fontId="6" fillId="0" borderId="9" xfId="2" applyFont="1" applyBorder="1" applyAlignment="1">
      <alignment horizontal="center"/>
    </xf>
    <xf numFmtId="164" fontId="10" fillId="3" borderId="0" xfId="1" applyNumberFormat="1" applyFont="1" applyFill="1" applyBorder="1"/>
    <xf numFmtId="164" fontId="10" fillId="0" borderId="0" xfId="1" applyNumberFormat="1" applyFont="1" applyFill="1" applyBorder="1"/>
    <xf numFmtId="164" fontId="10" fillId="3" borderId="8" xfId="1" applyNumberFormat="1" applyFont="1" applyFill="1" applyBorder="1"/>
    <xf numFmtId="164" fontId="10" fillId="0" borderId="8" xfId="1" applyNumberFormat="1" applyFont="1" applyFill="1" applyBorder="1"/>
    <xf numFmtId="43" fontId="4" fillId="0" borderId="10" xfId="1" applyFont="1" applyBorder="1"/>
    <xf numFmtId="164" fontId="10" fillId="3" borderId="5" xfId="1" applyNumberFormat="1" applyFont="1" applyFill="1" applyBorder="1"/>
    <xf numFmtId="164" fontId="4" fillId="0" borderId="5" xfId="1" applyNumberFormat="1" applyFont="1" applyFill="1" applyBorder="1"/>
    <xf numFmtId="43" fontId="4" fillId="0" borderId="6" xfId="1" applyFont="1" applyBorder="1"/>
    <xf numFmtId="164" fontId="12" fillId="0" borderId="8" xfId="1" applyNumberFormat="1" applyFont="1" applyFill="1" applyBorder="1"/>
    <xf numFmtId="164" fontId="12" fillId="0" borderId="8" xfId="1" applyNumberFormat="1" applyFont="1" applyBorder="1"/>
    <xf numFmtId="43" fontId="12" fillId="0" borderId="10" xfId="1" applyFont="1" applyBorder="1"/>
    <xf numFmtId="0" fontId="12" fillId="0" borderId="0" xfId="0" applyFont="1"/>
    <xf numFmtId="164" fontId="4" fillId="0" borderId="12" xfId="1" applyNumberFormat="1" applyFont="1" applyBorder="1"/>
    <xf numFmtId="164" fontId="4" fillId="0" borderId="12" xfId="1" applyNumberFormat="1" applyFont="1" applyFill="1" applyBorder="1"/>
    <xf numFmtId="164" fontId="6" fillId="0" borderId="0" xfId="1" applyNumberFormat="1" applyFont="1" applyBorder="1" applyAlignment="1"/>
    <xf numFmtId="164" fontId="4" fillId="0" borderId="5" xfId="1" applyNumberFormat="1" applyFont="1" applyBorder="1" applyAlignment="1">
      <alignment horizontal="right"/>
    </xf>
    <xf numFmtId="164" fontId="4" fillId="0" borderId="5" xfId="1" applyNumberFormat="1" applyFont="1" applyFill="1" applyBorder="1" applyAlignment="1">
      <alignment horizontal="right"/>
    </xf>
    <xf numFmtId="164" fontId="4" fillId="0" borderId="0" xfId="1" applyNumberFormat="1" applyFont="1" applyBorder="1" applyAlignment="1">
      <alignment horizontal="right"/>
    </xf>
    <xf numFmtId="0" fontId="4" fillId="0" borderId="11" xfId="0" applyFont="1" applyBorder="1" applyAlignment="1">
      <alignment horizontal="left"/>
    </xf>
    <xf numFmtId="166" fontId="4" fillId="0" borderId="0" xfId="0" applyNumberFormat="1" applyFont="1"/>
    <xf numFmtId="0" fontId="6" fillId="0" borderId="13" xfId="0" applyFont="1" applyBorder="1" applyAlignment="1">
      <alignment horizontal="right"/>
    </xf>
    <xf numFmtId="164" fontId="11" fillId="3" borderId="14" xfId="1" applyNumberFormat="1" applyFont="1" applyFill="1" applyBorder="1"/>
    <xf numFmtId="164" fontId="6" fillId="0" borderId="14" xfId="0" applyNumberFormat="1" applyFont="1" applyBorder="1"/>
    <xf numFmtId="164" fontId="4" fillId="0" borderId="0" xfId="1" applyNumberFormat="1" applyFont="1"/>
    <xf numFmtId="164" fontId="4" fillId="0" borderId="0" xfId="1" applyNumberFormat="1" applyFont="1" applyFill="1"/>
    <xf numFmtId="164" fontId="12" fillId="0" borderId="0" xfId="1" applyNumberFormat="1" applyFont="1"/>
    <xf numFmtId="164" fontId="12" fillId="0" borderId="0" xfId="1" applyNumberFormat="1" applyFont="1" applyFill="1"/>
    <xf numFmtId="0" fontId="4" fillId="0" borderId="0" xfId="0" applyFont="1" applyBorder="1" applyAlignment="1">
      <alignment horizontal="right"/>
    </xf>
    <xf numFmtId="0" fontId="6" fillId="0" borderId="0" xfId="0" applyFont="1" applyBorder="1" applyAlignment="1">
      <alignment horizontal="right"/>
    </xf>
    <xf numFmtId="0" fontId="4" fillId="0" borderId="8" xfId="0" applyFont="1" applyBorder="1" applyAlignment="1">
      <alignment horizontal="right"/>
    </xf>
    <xf numFmtId="0" fontId="6" fillId="0" borderId="5" xfId="0" applyFont="1" applyBorder="1" applyAlignment="1"/>
    <xf numFmtId="0" fontId="4" fillId="0" borderId="0" xfId="0" quotePrefix="1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12" fillId="0" borderId="8" xfId="0" applyFont="1" applyBorder="1" applyAlignment="1">
      <alignment horizontal="right"/>
    </xf>
    <xf numFmtId="0" fontId="4" fillId="0" borderId="12" xfId="0" applyFont="1" applyBorder="1" applyAlignment="1">
      <alignment horizontal="left"/>
    </xf>
    <xf numFmtId="0" fontId="6" fillId="0" borderId="15" xfId="0" applyFont="1" applyBorder="1" applyAlignment="1">
      <alignment horizontal="right"/>
    </xf>
    <xf numFmtId="0" fontId="6" fillId="0" borderId="15" xfId="0" applyFont="1" applyBorder="1"/>
    <xf numFmtId="0" fontId="11" fillId="0" borderId="15" xfId="0" applyFont="1" applyBorder="1" applyAlignment="1">
      <alignment horizontal="right"/>
    </xf>
    <xf numFmtId="0" fontId="6" fillId="5" borderId="0" xfId="0" applyFont="1" applyFill="1"/>
    <xf numFmtId="164" fontId="4" fillId="5" borderId="0" xfId="1" applyNumberFormat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;;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revue_SIPPEC_2017" displayName="revue_SIPPEC_2017" ref="B2:G174" totalsRowShown="0" headerRowDxfId="5" dataDxfId="4" dataCellStyle="Milliers">
  <autoFilter ref="B2:G174"/>
  <tableColumns count="6">
    <tableColumn id="1" name="N°"/>
    <tableColumn id="2" name="Intitulé des comptes"/>
    <tableColumn id="3" name="2016" dataDxfId="3" dataCellStyle="Milliers"/>
    <tableColumn id="4" name="2017" dataDxfId="2" dataCellStyle="Milliers"/>
    <tableColumn id="5" name="Var en montant" dataDxfId="1" dataCellStyle="Milliers">
      <calculatedColumnFormula>E3-D3</calculatedColumnFormula>
    </tableColumn>
    <tableColumn id="6" name="Var en%" dataDxfId="0" dataCellStyle="Pourcentage">
      <calculatedColumnFormula>IFERROR(F3/D3,0)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74"/>
  <sheetViews>
    <sheetView tabSelected="1" workbookViewId="0">
      <selection activeCell="J14" sqref="J14"/>
    </sheetView>
  </sheetViews>
  <sheetFormatPr baseColWidth="10" defaultRowHeight="15" x14ac:dyDescent="0.25"/>
  <cols>
    <col min="2" max="2" width="7.7109375" bestFit="1" customWidth="1"/>
    <col min="3" max="3" width="38" bestFit="1" customWidth="1"/>
    <col min="4" max="4" width="13.7109375" bestFit="1" customWidth="1"/>
    <col min="5" max="5" width="15.140625" bestFit="1" customWidth="1"/>
    <col min="6" max="6" width="19.28515625" bestFit="1" customWidth="1"/>
    <col min="7" max="7" width="12.85546875" bestFit="1" customWidth="1"/>
  </cols>
  <sheetData>
    <row r="2" spans="2:7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</row>
    <row r="3" spans="2:7" x14ac:dyDescent="0.25">
      <c r="B3" t="s">
        <v>6</v>
      </c>
      <c r="C3" t="s">
        <v>7</v>
      </c>
      <c r="D3" s="2">
        <v>-500000000</v>
      </c>
      <c r="E3" s="2">
        <v>-500000000</v>
      </c>
      <c r="F3" s="2">
        <f>E3-D3</f>
        <v>0</v>
      </c>
      <c r="G3" s="3">
        <f>IFERROR(F3/D3,0)</f>
        <v>0</v>
      </c>
    </row>
    <row r="4" spans="2:7" x14ac:dyDescent="0.25">
      <c r="B4" t="s">
        <v>8</v>
      </c>
      <c r="C4" t="s">
        <v>9</v>
      </c>
      <c r="D4" s="2"/>
      <c r="E4" s="2">
        <v>98223377</v>
      </c>
      <c r="F4" s="2">
        <f t="shared" ref="F4:F67" si="0">E4-D4</f>
        <v>98223377</v>
      </c>
      <c r="G4" s="3">
        <f t="shared" ref="G4:G67" si="1">IFERROR(F4/D4,0)</f>
        <v>0</v>
      </c>
    </row>
    <row r="5" spans="2:7" x14ac:dyDescent="0.25">
      <c r="B5" s="4" t="s">
        <v>10</v>
      </c>
      <c r="C5" s="4" t="s">
        <v>11</v>
      </c>
      <c r="D5" s="5"/>
      <c r="E5" s="5">
        <v>-2000000000</v>
      </c>
      <c r="F5" s="5">
        <f t="shared" si="0"/>
        <v>-2000000000</v>
      </c>
      <c r="G5" s="6">
        <f t="shared" si="1"/>
        <v>0</v>
      </c>
    </row>
    <row r="6" spans="2:7" x14ac:dyDescent="0.25">
      <c r="B6" t="s">
        <v>12</v>
      </c>
      <c r="C6" t="s">
        <v>13</v>
      </c>
      <c r="D6" s="2">
        <v>-18052812</v>
      </c>
      <c r="E6" s="2">
        <v>-18052812</v>
      </c>
      <c r="F6" s="2">
        <f t="shared" si="0"/>
        <v>0</v>
      </c>
      <c r="G6" s="3">
        <f t="shared" si="1"/>
        <v>0</v>
      </c>
    </row>
    <row r="7" spans="2:7" x14ac:dyDescent="0.25">
      <c r="B7" t="s">
        <v>14</v>
      </c>
      <c r="C7" t="s">
        <v>15</v>
      </c>
      <c r="D7" s="2"/>
      <c r="E7" s="2">
        <v>550847</v>
      </c>
      <c r="F7" s="2">
        <f t="shared" si="0"/>
        <v>550847</v>
      </c>
      <c r="G7" s="3">
        <f t="shared" si="1"/>
        <v>0</v>
      </c>
    </row>
    <row r="8" spans="2:7" x14ac:dyDescent="0.25">
      <c r="B8" t="s">
        <v>16</v>
      </c>
      <c r="C8" t="s">
        <v>17</v>
      </c>
      <c r="D8" s="2"/>
      <c r="E8" s="2">
        <v>4515000</v>
      </c>
      <c r="F8" s="2">
        <f t="shared" si="0"/>
        <v>4515000</v>
      </c>
      <c r="G8" s="3">
        <f t="shared" si="1"/>
        <v>0</v>
      </c>
    </row>
    <row r="9" spans="2:7" x14ac:dyDescent="0.25">
      <c r="B9" t="s">
        <v>18</v>
      </c>
      <c r="C9" t="s">
        <v>19</v>
      </c>
      <c r="D9" s="2">
        <v>276375725</v>
      </c>
      <c r="E9" s="2">
        <v>276375725</v>
      </c>
      <c r="F9" s="2">
        <f t="shared" si="0"/>
        <v>0</v>
      </c>
      <c r="G9" s="3">
        <f t="shared" si="1"/>
        <v>0</v>
      </c>
    </row>
    <row r="10" spans="2:7" x14ac:dyDescent="0.25">
      <c r="B10" t="s">
        <v>20</v>
      </c>
      <c r="C10" t="s">
        <v>21</v>
      </c>
      <c r="D10" s="2">
        <v>10000000</v>
      </c>
      <c r="E10" s="2">
        <v>10000000</v>
      </c>
      <c r="F10" s="2">
        <f t="shared" si="0"/>
        <v>0</v>
      </c>
      <c r="G10" s="3">
        <f t="shared" si="1"/>
        <v>0</v>
      </c>
    </row>
    <row r="11" spans="2:7" x14ac:dyDescent="0.25">
      <c r="B11" t="s">
        <v>22</v>
      </c>
      <c r="C11" t="s">
        <v>23</v>
      </c>
      <c r="D11" s="2">
        <v>800000</v>
      </c>
      <c r="E11" s="2">
        <v>800000</v>
      </c>
      <c r="F11" s="2">
        <f t="shared" si="0"/>
        <v>0</v>
      </c>
      <c r="G11" s="3">
        <f t="shared" si="1"/>
        <v>0</v>
      </c>
    </row>
    <row r="12" spans="2:7" x14ac:dyDescent="0.25">
      <c r="B12" t="s">
        <v>24</v>
      </c>
      <c r="C12" t="s">
        <v>25</v>
      </c>
      <c r="D12" s="2"/>
      <c r="E12" s="2">
        <v>25924628</v>
      </c>
      <c r="F12" s="2">
        <f t="shared" si="0"/>
        <v>25924628</v>
      </c>
      <c r="G12" s="3">
        <f t="shared" si="1"/>
        <v>0</v>
      </c>
    </row>
    <row r="13" spans="2:7" x14ac:dyDescent="0.25">
      <c r="B13" s="4" t="s">
        <v>26</v>
      </c>
      <c r="C13" s="4" t="s">
        <v>27</v>
      </c>
      <c r="D13" s="5">
        <v>32076406</v>
      </c>
      <c r="E13" s="5">
        <v>1050320757</v>
      </c>
      <c r="F13" s="5">
        <f t="shared" si="0"/>
        <v>1018244351</v>
      </c>
      <c r="G13" s="7">
        <f t="shared" si="1"/>
        <v>31.744340403971691</v>
      </c>
    </row>
    <row r="14" spans="2:7" x14ac:dyDescent="0.25">
      <c r="B14" t="s">
        <v>28</v>
      </c>
      <c r="C14" t="s">
        <v>29</v>
      </c>
      <c r="D14" s="2">
        <v>183250000</v>
      </c>
      <c r="E14" s="2">
        <v>183250000</v>
      </c>
      <c r="F14" s="2">
        <f t="shared" si="0"/>
        <v>0</v>
      </c>
      <c r="G14" s="3">
        <f t="shared" si="1"/>
        <v>0</v>
      </c>
    </row>
    <row r="15" spans="2:7" x14ac:dyDescent="0.25">
      <c r="B15" s="4" t="s">
        <v>30</v>
      </c>
      <c r="C15" s="4" t="s">
        <v>31</v>
      </c>
      <c r="D15" s="5">
        <v>7000000</v>
      </c>
      <c r="E15" s="5">
        <v>72820598</v>
      </c>
      <c r="F15" s="5">
        <f t="shared" si="0"/>
        <v>65820598</v>
      </c>
      <c r="G15" s="7">
        <f t="shared" si="1"/>
        <v>9.4029425714285715</v>
      </c>
    </row>
    <row r="16" spans="2:7" x14ac:dyDescent="0.25">
      <c r="B16" t="s">
        <v>32</v>
      </c>
      <c r="C16" t="s">
        <v>33</v>
      </c>
      <c r="D16" s="2">
        <v>47457627</v>
      </c>
      <c r="E16" s="2">
        <v>47457627</v>
      </c>
      <c r="F16" s="2">
        <f t="shared" si="0"/>
        <v>0</v>
      </c>
      <c r="G16" s="3">
        <f t="shared" si="1"/>
        <v>0</v>
      </c>
    </row>
    <row r="17" spans="2:7" x14ac:dyDescent="0.25">
      <c r="B17" t="s">
        <v>34</v>
      </c>
      <c r="C17" t="s">
        <v>35</v>
      </c>
      <c r="D17" s="2"/>
      <c r="E17" s="2">
        <v>8542500</v>
      </c>
      <c r="F17" s="2">
        <f t="shared" si="0"/>
        <v>8542500</v>
      </c>
      <c r="G17" s="3">
        <f t="shared" si="1"/>
        <v>0</v>
      </c>
    </row>
    <row r="18" spans="2:7" x14ac:dyDescent="0.25">
      <c r="B18" t="s">
        <v>36</v>
      </c>
      <c r="C18" t="s">
        <v>37</v>
      </c>
      <c r="D18" s="2">
        <v>350000</v>
      </c>
      <c r="E18" s="2">
        <v>4543627</v>
      </c>
      <c r="F18" s="2">
        <f t="shared" si="0"/>
        <v>4193627</v>
      </c>
      <c r="G18" s="8">
        <f t="shared" si="1"/>
        <v>11.981791428571428</v>
      </c>
    </row>
    <row r="19" spans="2:7" x14ac:dyDescent="0.25">
      <c r="B19" t="s">
        <v>38</v>
      </c>
      <c r="C19" t="s">
        <v>39</v>
      </c>
      <c r="D19" s="2"/>
      <c r="E19" s="2">
        <v>2420000</v>
      </c>
      <c r="F19" s="2">
        <f t="shared" si="0"/>
        <v>2420000</v>
      </c>
      <c r="G19" s="3">
        <f t="shared" si="1"/>
        <v>0</v>
      </c>
    </row>
    <row r="20" spans="2:7" x14ac:dyDescent="0.25">
      <c r="B20" t="s">
        <v>40</v>
      </c>
      <c r="C20" t="s">
        <v>41</v>
      </c>
      <c r="D20" s="2">
        <v>2830120</v>
      </c>
      <c r="E20" s="2">
        <v>9265840</v>
      </c>
      <c r="F20" s="2">
        <f t="shared" si="0"/>
        <v>6435720</v>
      </c>
      <c r="G20" s="8">
        <f t="shared" si="1"/>
        <v>2.2740095826325386</v>
      </c>
    </row>
    <row r="21" spans="2:7" x14ac:dyDescent="0.25">
      <c r="B21" s="4" t="s">
        <v>42</v>
      </c>
      <c r="C21" s="4" t="s">
        <v>43</v>
      </c>
      <c r="D21" s="5">
        <v>48455932</v>
      </c>
      <c r="E21" s="5">
        <v>134211863</v>
      </c>
      <c r="F21" s="5">
        <f t="shared" si="0"/>
        <v>85755931</v>
      </c>
      <c r="G21" s="7">
        <f t="shared" si="1"/>
        <v>1.7697715730656052</v>
      </c>
    </row>
    <row r="22" spans="2:7" x14ac:dyDescent="0.25">
      <c r="B22" t="s">
        <v>44</v>
      </c>
      <c r="C22" t="s">
        <v>45</v>
      </c>
      <c r="D22" s="2">
        <v>16000000</v>
      </c>
      <c r="E22" s="2">
        <v>16000000</v>
      </c>
      <c r="F22" s="2">
        <f t="shared" si="0"/>
        <v>0</v>
      </c>
      <c r="G22" s="3">
        <f t="shared" si="1"/>
        <v>0</v>
      </c>
    </row>
    <row r="23" spans="2:7" x14ac:dyDescent="0.25">
      <c r="B23" s="4" t="s">
        <v>46</v>
      </c>
      <c r="C23" s="4" t="s">
        <v>47</v>
      </c>
      <c r="D23" s="5">
        <v>465520374</v>
      </c>
      <c r="E23" s="5">
        <v>1846213105</v>
      </c>
      <c r="F23" s="5">
        <f t="shared" si="0"/>
        <v>1380692731</v>
      </c>
      <c r="G23" s="7">
        <f t="shared" si="1"/>
        <v>2.9659125746449071</v>
      </c>
    </row>
    <row r="24" spans="2:7" x14ac:dyDescent="0.25">
      <c r="B24" t="s">
        <v>48</v>
      </c>
      <c r="C24" t="s">
        <v>49</v>
      </c>
      <c r="D24" s="2">
        <v>1150000</v>
      </c>
      <c r="E24" s="2">
        <v>1072500</v>
      </c>
      <c r="F24" s="2">
        <f t="shared" si="0"/>
        <v>-77500</v>
      </c>
      <c r="G24" s="8">
        <f t="shared" si="1"/>
        <v>-6.7391304347826086E-2</v>
      </c>
    </row>
    <row r="25" spans="2:7" x14ac:dyDescent="0.25">
      <c r="B25" t="s">
        <v>50</v>
      </c>
      <c r="C25" t="s">
        <v>51</v>
      </c>
      <c r="D25" s="2">
        <v>1200000</v>
      </c>
      <c r="E25" s="2">
        <v>1200000</v>
      </c>
      <c r="F25" s="2">
        <f t="shared" si="0"/>
        <v>0</v>
      </c>
      <c r="G25" s="3">
        <f t="shared" si="1"/>
        <v>0</v>
      </c>
    </row>
    <row r="26" spans="2:7" x14ac:dyDescent="0.25">
      <c r="B26" s="9" t="s">
        <v>52</v>
      </c>
      <c r="C26" s="9" t="s">
        <v>53</v>
      </c>
      <c r="D26" s="10"/>
      <c r="E26" s="10">
        <v>0</v>
      </c>
      <c r="F26" s="10">
        <f t="shared" si="0"/>
        <v>0</v>
      </c>
      <c r="G26" s="11">
        <f t="shared" si="1"/>
        <v>0</v>
      </c>
    </row>
    <row r="27" spans="2:7" x14ac:dyDescent="0.25">
      <c r="B27" s="9" t="s">
        <v>54</v>
      </c>
      <c r="C27" s="9" t="s">
        <v>55</v>
      </c>
      <c r="D27" s="10">
        <v>-416438</v>
      </c>
      <c r="E27" s="10">
        <v>-416438</v>
      </c>
      <c r="F27" s="10">
        <f t="shared" si="0"/>
        <v>0</v>
      </c>
      <c r="G27" s="11">
        <f t="shared" si="1"/>
        <v>0</v>
      </c>
    </row>
    <row r="28" spans="2:7" x14ac:dyDescent="0.25">
      <c r="B28" s="9" t="s">
        <v>56</v>
      </c>
      <c r="C28" s="9" t="s">
        <v>57</v>
      </c>
      <c r="D28" s="10">
        <v>-33316</v>
      </c>
      <c r="E28" s="10">
        <v>-33316</v>
      </c>
      <c r="F28" s="10">
        <f t="shared" si="0"/>
        <v>0</v>
      </c>
      <c r="G28" s="11">
        <f t="shared" si="1"/>
        <v>0</v>
      </c>
    </row>
    <row r="29" spans="2:7" x14ac:dyDescent="0.25">
      <c r="B29" s="9" t="s">
        <v>58</v>
      </c>
      <c r="C29" s="9" t="s">
        <v>59</v>
      </c>
      <c r="D29" s="10"/>
      <c r="E29" s="10">
        <v>0</v>
      </c>
      <c r="F29" s="10">
        <f t="shared" si="0"/>
        <v>0</v>
      </c>
      <c r="G29" s="11">
        <f t="shared" si="1"/>
        <v>0</v>
      </c>
    </row>
    <row r="30" spans="2:7" x14ac:dyDescent="0.25">
      <c r="B30" s="9" t="s">
        <v>60</v>
      </c>
      <c r="C30" s="9" t="s">
        <v>61</v>
      </c>
      <c r="D30" s="10">
        <v>-9137855</v>
      </c>
      <c r="E30" s="10">
        <v>-9137855</v>
      </c>
      <c r="F30" s="10">
        <f t="shared" si="0"/>
        <v>0</v>
      </c>
      <c r="G30" s="11">
        <f t="shared" si="1"/>
        <v>0</v>
      </c>
    </row>
    <row r="31" spans="2:7" x14ac:dyDescent="0.25">
      <c r="B31" s="9" t="s">
        <v>62</v>
      </c>
      <c r="C31" s="9" t="s">
        <v>63</v>
      </c>
      <c r="D31" s="10">
        <v>-279802</v>
      </c>
      <c r="E31" s="10">
        <v>-279802</v>
      </c>
      <c r="F31" s="10">
        <f t="shared" si="0"/>
        <v>0</v>
      </c>
      <c r="G31" s="11">
        <f t="shared" si="1"/>
        <v>0</v>
      </c>
    </row>
    <row r="32" spans="2:7" x14ac:dyDescent="0.25">
      <c r="B32" s="9" t="s">
        <v>64</v>
      </c>
      <c r="C32" s="9" t="s">
        <v>65</v>
      </c>
      <c r="D32" s="10">
        <v>-5304351</v>
      </c>
      <c r="E32" s="10">
        <v>-5304351</v>
      </c>
      <c r="F32" s="10">
        <f t="shared" si="0"/>
        <v>0</v>
      </c>
      <c r="G32" s="11">
        <f t="shared" si="1"/>
        <v>0</v>
      </c>
    </row>
    <row r="33" spans="2:7" x14ac:dyDescent="0.25">
      <c r="B33" s="4" t="s">
        <v>66</v>
      </c>
      <c r="C33" s="4" t="s">
        <v>67</v>
      </c>
      <c r="D33" s="5">
        <v>236852106</v>
      </c>
      <c r="E33" s="5">
        <v>0</v>
      </c>
      <c r="F33" s="5">
        <f t="shared" si="0"/>
        <v>-236852106</v>
      </c>
      <c r="G33" s="7">
        <f t="shared" si="1"/>
        <v>-1</v>
      </c>
    </row>
    <row r="34" spans="2:7" x14ac:dyDescent="0.25">
      <c r="B34" s="4" t="s">
        <v>68</v>
      </c>
      <c r="C34" s="4" t="s">
        <v>69</v>
      </c>
      <c r="D34" s="5">
        <v>444097235</v>
      </c>
      <c r="E34" s="5">
        <v>0</v>
      </c>
      <c r="F34" s="5">
        <f t="shared" si="0"/>
        <v>-444097235</v>
      </c>
      <c r="G34" s="7">
        <f t="shared" si="1"/>
        <v>-1</v>
      </c>
    </row>
    <row r="35" spans="2:7" x14ac:dyDescent="0.25">
      <c r="B35" s="4" t="s">
        <v>70</v>
      </c>
      <c r="C35" s="4" t="s">
        <v>71</v>
      </c>
      <c r="D35" s="5">
        <v>-124859759</v>
      </c>
      <c r="E35" s="5">
        <v>404901346</v>
      </c>
      <c r="F35" s="5">
        <f t="shared" si="0"/>
        <v>529761105</v>
      </c>
      <c r="G35" s="7">
        <f t="shared" si="1"/>
        <v>-4.2428490111053314</v>
      </c>
    </row>
    <row r="36" spans="2:7" x14ac:dyDescent="0.25">
      <c r="B36" s="4" t="s">
        <v>72</v>
      </c>
      <c r="C36" s="4" t="s">
        <v>73</v>
      </c>
      <c r="D36" s="5">
        <v>-87546938</v>
      </c>
      <c r="E36" s="5">
        <v>-193896345</v>
      </c>
      <c r="F36" s="5">
        <f t="shared" si="0"/>
        <v>-106349407</v>
      </c>
      <c r="G36" s="7">
        <f t="shared" si="1"/>
        <v>1.2147701499280306</v>
      </c>
    </row>
    <row r="37" spans="2:7" x14ac:dyDescent="0.25">
      <c r="B37" s="4" t="s">
        <v>74</v>
      </c>
      <c r="C37" s="4" t="s">
        <v>75</v>
      </c>
      <c r="D37" s="5">
        <v>-353688740</v>
      </c>
      <c r="E37" s="5">
        <v>0</v>
      </c>
      <c r="F37" s="5">
        <f t="shared" si="0"/>
        <v>353688740</v>
      </c>
      <c r="G37" s="7">
        <f t="shared" si="1"/>
        <v>-1</v>
      </c>
    </row>
    <row r="38" spans="2:7" x14ac:dyDescent="0.25">
      <c r="B38" s="4" t="s">
        <v>76</v>
      </c>
      <c r="C38" s="4" t="s">
        <v>77</v>
      </c>
      <c r="D38" s="5">
        <v>-17229473</v>
      </c>
      <c r="E38" s="5">
        <v>606470459</v>
      </c>
      <c r="F38" s="5">
        <f t="shared" si="0"/>
        <v>623699932</v>
      </c>
      <c r="G38" s="7">
        <f t="shared" si="1"/>
        <v>-36.199594265013211</v>
      </c>
    </row>
    <row r="39" spans="2:7" x14ac:dyDescent="0.25">
      <c r="B39" s="4" t="s">
        <v>78</v>
      </c>
      <c r="C39" s="4" t="s">
        <v>79</v>
      </c>
      <c r="D39" s="5">
        <v>0</v>
      </c>
      <c r="E39" s="5">
        <v>161995288</v>
      </c>
      <c r="F39" s="5">
        <f t="shared" si="0"/>
        <v>161995288</v>
      </c>
      <c r="G39" s="6">
        <f t="shared" si="1"/>
        <v>0</v>
      </c>
    </row>
    <row r="40" spans="2:7" x14ac:dyDescent="0.25">
      <c r="B40" t="s">
        <v>80</v>
      </c>
      <c r="C40" t="s">
        <v>81</v>
      </c>
      <c r="D40" s="2"/>
      <c r="E40" s="2">
        <v>20000000</v>
      </c>
      <c r="F40" s="2">
        <f t="shared" si="0"/>
        <v>20000000</v>
      </c>
      <c r="G40" s="3">
        <f t="shared" si="1"/>
        <v>0</v>
      </c>
    </row>
    <row r="41" spans="2:7" x14ac:dyDescent="0.25">
      <c r="B41" s="4" t="s">
        <v>82</v>
      </c>
      <c r="C41" s="4" t="s">
        <v>83</v>
      </c>
      <c r="D41" s="5">
        <v>134428994</v>
      </c>
      <c r="E41" s="5"/>
      <c r="F41" s="5">
        <f t="shared" si="0"/>
        <v>-134428994</v>
      </c>
      <c r="G41" s="7">
        <f t="shared" si="1"/>
        <v>-1</v>
      </c>
    </row>
    <row r="42" spans="2:7" x14ac:dyDescent="0.25">
      <c r="B42" s="4" t="s">
        <v>84</v>
      </c>
      <c r="C42" s="4" t="s">
        <v>85</v>
      </c>
      <c r="D42" s="5">
        <v>-933680000</v>
      </c>
      <c r="E42" s="5">
        <v>-933680000</v>
      </c>
      <c r="F42" s="5">
        <f t="shared" si="0"/>
        <v>0</v>
      </c>
      <c r="G42" s="6">
        <f t="shared" si="1"/>
        <v>0</v>
      </c>
    </row>
    <row r="43" spans="2:7" x14ac:dyDescent="0.25">
      <c r="B43" t="s">
        <v>86</v>
      </c>
      <c r="C43" t="s">
        <v>87</v>
      </c>
      <c r="D43" s="2">
        <v>0</v>
      </c>
      <c r="E43" s="2">
        <v>-235874</v>
      </c>
      <c r="F43" s="2">
        <f t="shared" si="0"/>
        <v>-235874</v>
      </c>
      <c r="G43" s="3">
        <f t="shared" si="1"/>
        <v>0</v>
      </c>
    </row>
    <row r="44" spans="2:7" x14ac:dyDescent="0.25">
      <c r="B44" s="12" t="s">
        <v>88</v>
      </c>
      <c r="C44" s="12" t="s">
        <v>89</v>
      </c>
      <c r="D44" s="13">
        <v>-3017800</v>
      </c>
      <c r="E44" s="13">
        <v>-1508900</v>
      </c>
      <c r="F44" s="13">
        <f t="shared" si="0"/>
        <v>1508900</v>
      </c>
      <c r="G44" s="14">
        <f t="shared" si="1"/>
        <v>-0.5</v>
      </c>
    </row>
    <row r="45" spans="2:7" x14ac:dyDescent="0.25">
      <c r="B45" t="s">
        <v>90</v>
      </c>
      <c r="C45" t="s">
        <v>91</v>
      </c>
      <c r="D45" s="2">
        <v>-11610563</v>
      </c>
      <c r="E45" s="2">
        <v>0</v>
      </c>
      <c r="F45" s="2">
        <f t="shared" si="0"/>
        <v>11610563</v>
      </c>
      <c r="G45" s="8">
        <f t="shared" si="1"/>
        <v>-1</v>
      </c>
    </row>
    <row r="46" spans="2:7" x14ac:dyDescent="0.25">
      <c r="B46" t="s">
        <v>92</v>
      </c>
      <c r="C46" t="s">
        <v>93</v>
      </c>
      <c r="D46" s="2">
        <v>-9400652</v>
      </c>
      <c r="E46" s="2">
        <v>-9601672</v>
      </c>
      <c r="F46" s="2">
        <f t="shared" si="0"/>
        <v>-201020</v>
      </c>
      <c r="G46" s="8">
        <f t="shared" si="1"/>
        <v>2.1383623178477407E-2</v>
      </c>
    </row>
    <row r="47" spans="2:7" x14ac:dyDescent="0.25">
      <c r="B47" t="s">
        <v>94</v>
      </c>
      <c r="C47" t="s">
        <v>95</v>
      </c>
      <c r="D47" s="15">
        <v>0</v>
      </c>
      <c r="E47" s="2">
        <v>0</v>
      </c>
      <c r="F47" s="2">
        <f t="shared" si="0"/>
        <v>0</v>
      </c>
      <c r="G47" s="3">
        <f t="shared" si="1"/>
        <v>0</v>
      </c>
    </row>
    <row r="48" spans="2:7" x14ac:dyDescent="0.25">
      <c r="B48" t="s">
        <v>96</v>
      </c>
      <c r="C48" t="s">
        <v>97</v>
      </c>
      <c r="D48" s="15">
        <v>0</v>
      </c>
      <c r="E48" s="2">
        <v>0</v>
      </c>
      <c r="F48" s="2">
        <f t="shared" si="0"/>
        <v>0</v>
      </c>
      <c r="G48" s="3">
        <f t="shared" si="1"/>
        <v>0</v>
      </c>
    </row>
    <row r="49" spans="2:13" x14ac:dyDescent="0.25">
      <c r="B49" t="s">
        <v>98</v>
      </c>
      <c r="C49" t="s">
        <v>99</v>
      </c>
      <c r="D49" s="15">
        <v>0</v>
      </c>
      <c r="E49" s="2">
        <v>-954703</v>
      </c>
      <c r="F49" s="2">
        <f t="shared" si="0"/>
        <v>-954703</v>
      </c>
      <c r="G49" s="3">
        <f t="shared" si="1"/>
        <v>0</v>
      </c>
    </row>
    <row r="50" spans="2:13" x14ac:dyDescent="0.25">
      <c r="B50" t="s">
        <v>100</v>
      </c>
      <c r="C50" t="s">
        <v>101</v>
      </c>
      <c r="D50" s="15">
        <v>-1309240</v>
      </c>
      <c r="E50" s="2">
        <v>0</v>
      </c>
      <c r="F50" s="2">
        <f t="shared" si="0"/>
        <v>1309240</v>
      </c>
      <c r="G50" s="8">
        <f t="shared" si="1"/>
        <v>-1</v>
      </c>
    </row>
    <row r="51" spans="2:13" x14ac:dyDescent="0.25">
      <c r="B51" t="s">
        <v>102</v>
      </c>
      <c r="C51" t="s">
        <v>103</v>
      </c>
      <c r="D51" s="15">
        <v>-3600</v>
      </c>
      <c r="E51" s="2">
        <v>-3600</v>
      </c>
      <c r="F51" s="2">
        <f t="shared" si="0"/>
        <v>0</v>
      </c>
      <c r="G51" s="3">
        <f t="shared" si="1"/>
        <v>0</v>
      </c>
      <c r="M51" s="16"/>
    </row>
    <row r="52" spans="2:13" x14ac:dyDescent="0.25">
      <c r="B52" t="s">
        <v>104</v>
      </c>
      <c r="C52" t="s">
        <v>105</v>
      </c>
      <c r="D52" s="15">
        <v>-206278</v>
      </c>
      <c r="E52" s="2">
        <v>-214999</v>
      </c>
      <c r="F52" s="2">
        <f t="shared" si="0"/>
        <v>-8721</v>
      </c>
      <c r="G52" s="8">
        <f t="shared" si="1"/>
        <v>4.227789681885611E-2</v>
      </c>
    </row>
    <row r="53" spans="2:13" x14ac:dyDescent="0.25">
      <c r="B53" t="s">
        <v>106</v>
      </c>
      <c r="C53" t="s">
        <v>107</v>
      </c>
      <c r="D53" s="15">
        <v>-1844042</v>
      </c>
      <c r="E53" s="2">
        <v>-322499</v>
      </c>
      <c r="F53" s="2">
        <f t="shared" si="0"/>
        <v>1521543</v>
      </c>
      <c r="G53" s="8">
        <f t="shared" si="1"/>
        <v>-0.82511298549599199</v>
      </c>
    </row>
    <row r="54" spans="2:13" x14ac:dyDescent="0.25">
      <c r="B54" s="4" t="s">
        <v>108</v>
      </c>
      <c r="C54" s="4" t="s">
        <v>109</v>
      </c>
      <c r="D54" s="5">
        <v>0</v>
      </c>
      <c r="E54" s="5">
        <v>10939878</v>
      </c>
      <c r="F54" s="5">
        <f t="shared" si="0"/>
        <v>10939878</v>
      </c>
      <c r="G54" s="6">
        <f t="shared" si="1"/>
        <v>0</v>
      </c>
    </row>
    <row r="55" spans="2:13" x14ac:dyDescent="0.25">
      <c r="B55" s="4" t="s">
        <v>110</v>
      </c>
      <c r="C55" s="4" t="s">
        <v>111</v>
      </c>
      <c r="D55" s="5">
        <v>-20495250</v>
      </c>
      <c r="E55" s="5"/>
      <c r="F55" s="5">
        <f t="shared" si="0"/>
        <v>20495250</v>
      </c>
      <c r="G55" s="7">
        <f t="shared" si="1"/>
        <v>-1</v>
      </c>
    </row>
    <row r="56" spans="2:13" x14ac:dyDescent="0.25">
      <c r="B56" s="4" t="s">
        <v>112</v>
      </c>
      <c r="C56" s="4" t="s">
        <v>113</v>
      </c>
      <c r="D56" s="5">
        <v>0</v>
      </c>
      <c r="E56" s="5"/>
      <c r="F56" s="5">
        <f t="shared" si="0"/>
        <v>0</v>
      </c>
      <c r="G56" s="6">
        <f t="shared" si="1"/>
        <v>0</v>
      </c>
    </row>
    <row r="57" spans="2:13" x14ac:dyDescent="0.25">
      <c r="B57" s="4" t="s">
        <v>114</v>
      </c>
      <c r="C57" s="4" t="s">
        <v>115</v>
      </c>
      <c r="D57" s="5">
        <v>44551865</v>
      </c>
      <c r="E57" s="5">
        <v>102100263</v>
      </c>
      <c r="F57" s="5">
        <f t="shared" si="0"/>
        <v>57548398</v>
      </c>
      <c r="G57" s="7">
        <f t="shared" si="1"/>
        <v>1.291716923634959</v>
      </c>
    </row>
    <row r="58" spans="2:13" x14ac:dyDescent="0.25">
      <c r="B58" s="4" t="s">
        <v>116</v>
      </c>
      <c r="C58" s="4" t="s">
        <v>117</v>
      </c>
      <c r="D58" s="5">
        <v>0</v>
      </c>
      <c r="E58" s="5">
        <v>43941945</v>
      </c>
      <c r="F58" s="5">
        <f t="shared" si="0"/>
        <v>43941945</v>
      </c>
      <c r="G58" s="6">
        <f t="shared" si="1"/>
        <v>0</v>
      </c>
    </row>
    <row r="59" spans="2:13" x14ac:dyDescent="0.25">
      <c r="B59" s="4" t="s">
        <v>118</v>
      </c>
      <c r="C59" s="4" t="s">
        <v>119</v>
      </c>
      <c r="D59" s="5">
        <v>145326</v>
      </c>
      <c r="E59" s="5">
        <v>2645323</v>
      </c>
      <c r="F59" s="5">
        <f t="shared" si="0"/>
        <v>2499997</v>
      </c>
      <c r="G59" s="7">
        <f t="shared" si="1"/>
        <v>17.202682245434403</v>
      </c>
    </row>
    <row r="60" spans="2:13" x14ac:dyDescent="0.25">
      <c r="B60" s="4" t="s">
        <v>120</v>
      </c>
      <c r="C60" s="4" t="s">
        <v>121</v>
      </c>
      <c r="D60" s="5">
        <v>68494061</v>
      </c>
      <c r="E60" s="5"/>
      <c r="F60" s="5">
        <f t="shared" si="0"/>
        <v>-68494061</v>
      </c>
      <c r="G60" s="7">
        <f t="shared" si="1"/>
        <v>-1</v>
      </c>
    </row>
    <row r="61" spans="2:13" x14ac:dyDescent="0.25">
      <c r="B61" s="4" t="s">
        <v>122</v>
      </c>
      <c r="C61" s="4" t="s">
        <v>123</v>
      </c>
      <c r="D61" s="5">
        <v>0</v>
      </c>
      <c r="E61" s="5">
        <v>7483247</v>
      </c>
      <c r="F61" s="5">
        <f t="shared" si="0"/>
        <v>7483247</v>
      </c>
      <c r="G61" s="6">
        <f t="shared" si="1"/>
        <v>0</v>
      </c>
    </row>
    <row r="62" spans="2:13" x14ac:dyDescent="0.25">
      <c r="B62" t="s">
        <v>124</v>
      </c>
      <c r="C62" t="s">
        <v>125</v>
      </c>
      <c r="D62" s="2">
        <v>-160378</v>
      </c>
      <c r="E62" s="2">
        <v>-292461</v>
      </c>
      <c r="F62" s="2">
        <f t="shared" si="0"/>
        <v>-132083</v>
      </c>
      <c r="G62" s="8">
        <f t="shared" si="1"/>
        <v>0.82357305864894192</v>
      </c>
    </row>
    <row r="63" spans="2:13" x14ac:dyDescent="0.25">
      <c r="B63" t="s">
        <v>126</v>
      </c>
      <c r="C63" t="s">
        <v>127</v>
      </c>
      <c r="D63" s="2">
        <v>-3679900</v>
      </c>
      <c r="E63" s="2">
        <v>-5482584</v>
      </c>
      <c r="F63" s="2">
        <f t="shared" si="0"/>
        <v>-1802684</v>
      </c>
      <c r="G63" s="8">
        <f t="shared" si="1"/>
        <v>0.4898730943775646</v>
      </c>
    </row>
    <row r="64" spans="2:13" x14ac:dyDescent="0.25">
      <c r="B64" t="s">
        <v>128</v>
      </c>
      <c r="C64" t="s">
        <v>129</v>
      </c>
      <c r="D64" s="2">
        <v>0</v>
      </c>
      <c r="E64" s="2">
        <v>0</v>
      </c>
      <c r="F64" s="2">
        <f t="shared" si="0"/>
        <v>0</v>
      </c>
      <c r="G64" s="3">
        <f t="shared" si="1"/>
        <v>0</v>
      </c>
    </row>
    <row r="65" spans="2:7" x14ac:dyDescent="0.25">
      <c r="B65" t="s">
        <v>130</v>
      </c>
      <c r="C65" t="s">
        <v>131</v>
      </c>
      <c r="D65" s="2">
        <v>0</v>
      </c>
      <c r="E65" s="2">
        <v>-66229</v>
      </c>
      <c r="F65" s="2">
        <f t="shared" si="0"/>
        <v>-66229</v>
      </c>
      <c r="G65" s="3">
        <f t="shared" si="1"/>
        <v>0</v>
      </c>
    </row>
    <row r="66" spans="2:7" x14ac:dyDescent="0.25">
      <c r="B66" t="s">
        <v>132</v>
      </c>
      <c r="C66" t="s">
        <v>133</v>
      </c>
      <c r="D66" s="2">
        <v>0</v>
      </c>
      <c r="E66" s="2">
        <v>0</v>
      </c>
      <c r="F66" s="2">
        <f t="shared" si="0"/>
        <v>0</v>
      </c>
      <c r="G66" s="3">
        <f t="shared" si="1"/>
        <v>0</v>
      </c>
    </row>
    <row r="67" spans="2:7" x14ac:dyDescent="0.25">
      <c r="B67" t="s">
        <v>134</v>
      </c>
      <c r="C67" t="s">
        <v>135</v>
      </c>
      <c r="D67" s="2">
        <v>-325096</v>
      </c>
      <c r="E67" s="2">
        <v>0</v>
      </c>
      <c r="F67" s="2">
        <f t="shared" si="0"/>
        <v>325096</v>
      </c>
      <c r="G67" s="8">
        <f t="shared" si="1"/>
        <v>-1</v>
      </c>
    </row>
    <row r="68" spans="2:7" x14ac:dyDescent="0.25">
      <c r="B68" t="s">
        <v>136</v>
      </c>
      <c r="C68" t="s">
        <v>137</v>
      </c>
      <c r="D68" s="2"/>
      <c r="E68" s="2">
        <v>282138</v>
      </c>
      <c r="F68" s="2">
        <f t="shared" ref="F68:F131" si="2">E68-D68</f>
        <v>282138</v>
      </c>
      <c r="G68" s="3">
        <f t="shared" ref="G68:G131" si="3">IFERROR(F68/D68,0)</f>
        <v>0</v>
      </c>
    </row>
    <row r="69" spans="2:7" x14ac:dyDescent="0.25">
      <c r="B69" t="s">
        <v>138</v>
      </c>
      <c r="C69" t="s">
        <v>139</v>
      </c>
      <c r="D69" s="2">
        <v>0</v>
      </c>
      <c r="E69" s="2">
        <v>-300329</v>
      </c>
      <c r="F69" s="2">
        <f t="shared" si="2"/>
        <v>-300329</v>
      </c>
      <c r="G69" s="3">
        <f t="shared" si="3"/>
        <v>0</v>
      </c>
    </row>
    <row r="70" spans="2:7" x14ac:dyDescent="0.25">
      <c r="B70" t="s">
        <v>140</v>
      </c>
      <c r="C70" t="s">
        <v>141</v>
      </c>
      <c r="D70" s="2">
        <v>0</v>
      </c>
      <c r="E70" s="2">
        <v>-190920</v>
      </c>
      <c r="F70" s="2">
        <f t="shared" si="2"/>
        <v>-190920</v>
      </c>
      <c r="G70" s="3">
        <f t="shared" si="3"/>
        <v>0</v>
      </c>
    </row>
    <row r="71" spans="2:7" x14ac:dyDescent="0.25">
      <c r="B71" s="4" t="s">
        <v>142</v>
      </c>
      <c r="C71" s="4" t="s">
        <v>143</v>
      </c>
      <c r="D71" s="5"/>
      <c r="E71" s="5">
        <v>-2374626200</v>
      </c>
      <c r="F71" s="5">
        <f t="shared" si="2"/>
        <v>-2374626200</v>
      </c>
      <c r="G71" s="6">
        <f t="shared" si="3"/>
        <v>0</v>
      </c>
    </row>
    <row r="72" spans="2:7" x14ac:dyDescent="0.25">
      <c r="B72" s="4" t="s">
        <v>144</v>
      </c>
      <c r="C72" s="4" t="s">
        <v>145</v>
      </c>
      <c r="D72" s="5"/>
      <c r="E72" s="5">
        <v>581649497</v>
      </c>
      <c r="F72" s="5">
        <f t="shared" si="2"/>
        <v>581649497</v>
      </c>
      <c r="G72" s="6">
        <f t="shared" si="3"/>
        <v>0</v>
      </c>
    </row>
    <row r="73" spans="2:7" x14ac:dyDescent="0.25">
      <c r="B73" s="4" t="s">
        <v>146</v>
      </c>
      <c r="C73" s="4" t="s">
        <v>147</v>
      </c>
      <c r="D73" s="5"/>
      <c r="E73" s="5">
        <v>-529457850</v>
      </c>
      <c r="F73" s="5">
        <f t="shared" si="2"/>
        <v>-529457850</v>
      </c>
      <c r="G73" s="6">
        <f t="shared" si="3"/>
        <v>0</v>
      </c>
    </row>
    <row r="74" spans="2:7" x14ac:dyDescent="0.25">
      <c r="B74" t="s">
        <v>148</v>
      </c>
      <c r="C74" t="s">
        <v>149</v>
      </c>
      <c r="D74" s="2">
        <v>22412104</v>
      </c>
      <c r="E74" s="2">
        <v>0</v>
      </c>
      <c r="F74" s="2">
        <f t="shared" si="2"/>
        <v>-22412104</v>
      </c>
      <c r="G74" s="8">
        <f t="shared" si="3"/>
        <v>-1</v>
      </c>
    </row>
    <row r="75" spans="2:7" x14ac:dyDescent="0.25">
      <c r="B75" t="s">
        <v>150</v>
      </c>
      <c r="C75" t="s">
        <v>151</v>
      </c>
      <c r="D75" s="2">
        <v>0</v>
      </c>
      <c r="E75" s="2"/>
      <c r="F75" s="2">
        <f t="shared" si="2"/>
        <v>0</v>
      </c>
      <c r="G75" s="3">
        <f t="shared" si="3"/>
        <v>0</v>
      </c>
    </row>
    <row r="76" spans="2:7" x14ac:dyDescent="0.25">
      <c r="B76" t="s">
        <v>152</v>
      </c>
      <c r="C76" t="s">
        <v>153</v>
      </c>
      <c r="D76" s="2">
        <v>0</v>
      </c>
      <c r="E76" s="2">
        <v>0</v>
      </c>
      <c r="F76" s="2">
        <f t="shared" si="2"/>
        <v>0</v>
      </c>
      <c r="G76" s="3">
        <f t="shared" si="3"/>
        <v>0</v>
      </c>
    </row>
    <row r="77" spans="2:7" x14ac:dyDescent="0.25">
      <c r="B77" t="s">
        <v>154</v>
      </c>
      <c r="C77" t="s">
        <v>155</v>
      </c>
      <c r="D77" s="2">
        <v>0</v>
      </c>
      <c r="E77" s="2">
        <v>0</v>
      </c>
      <c r="F77" s="2">
        <f t="shared" si="2"/>
        <v>0</v>
      </c>
      <c r="G77" s="3">
        <f t="shared" si="3"/>
        <v>0</v>
      </c>
    </row>
    <row r="78" spans="2:7" x14ac:dyDescent="0.25">
      <c r="B78" s="4" t="s">
        <v>156</v>
      </c>
      <c r="C78" s="4" t="s">
        <v>157</v>
      </c>
      <c r="D78" s="5">
        <v>-39519100</v>
      </c>
      <c r="E78" s="5">
        <v>-155088405</v>
      </c>
      <c r="F78" s="5">
        <f t="shared" si="2"/>
        <v>-115569305</v>
      </c>
      <c r="G78" s="7">
        <f t="shared" si="3"/>
        <v>2.9243911172066164</v>
      </c>
    </row>
    <row r="79" spans="2:7" x14ac:dyDescent="0.25">
      <c r="B79" s="4" t="s">
        <v>158</v>
      </c>
      <c r="C79" s="4" t="s">
        <v>159</v>
      </c>
      <c r="D79" s="5"/>
      <c r="E79" s="5">
        <v>387012487</v>
      </c>
      <c r="F79" s="5">
        <f t="shared" si="2"/>
        <v>387012487</v>
      </c>
      <c r="G79" s="6">
        <f t="shared" si="3"/>
        <v>0</v>
      </c>
    </row>
    <row r="80" spans="2:7" x14ac:dyDescent="0.25">
      <c r="B80" s="4" t="s">
        <v>160</v>
      </c>
      <c r="C80" s="4" t="s">
        <v>161</v>
      </c>
      <c r="D80" s="5"/>
      <c r="E80" s="5">
        <v>17556811</v>
      </c>
      <c r="F80" s="5">
        <f t="shared" si="2"/>
        <v>17556811</v>
      </c>
      <c r="G80" s="6">
        <f t="shared" si="3"/>
        <v>0</v>
      </c>
    </row>
    <row r="81" spans="2:7" x14ac:dyDescent="0.25">
      <c r="B81" s="4" t="s">
        <v>162</v>
      </c>
      <c r="C81" s="4" t="s">
        <v>163</v>
      </c>
      <c r="D81" s="5"/>
      <c r="E81" s="5">
        <v>4098198</v>
      </c>
      <c r="F81" s="5">
        <f t="shared" si="2"/>
        <v>4098198</v>
      </c>
      <c r="G81" s="6">
        <f t="shared" si="3"/>
        <v>0</v>
      </c>
    </row>
    <row r="82" spans="2:7" x14ac:dyDescent="0.25">
      <c r="B82" s="4" t="s">
        <v>164</v>
      </c>
      <c r="C82" s="4" t="s">
        <v>165</v>
      </c>
      <c r="D82" s="5"/>
      <c r="E82" s="5">
        <v>28687</v>
      </c>
      <c r="F82" s="5">
        <f t="shared" si="2"/>
        <v>28687</v>
      </c>
      <c r="G82" s="6">
        <f t="shared" si="3"/>
        <v>0</v>
      </c>
    </row>
    <row r="83" spans="2:7" x14ac:dyDescent="0.25">
      <c r="B83" s="4" t="s">
        <v>166</v>
      </c>
      <c r="C83" s="4" t="s">
        <v>167</v>
      </c>
      <c r="D83" s="5"/>
      <c r="E83" s="5">
        <v>-500000000</v>
      </c>
      <c r="F83" s="5">
        <f t="shared" si="2"/>
        <v>-500000000</v>
      </c>
      <c r="G83" s="6">
        <f t="shared" si="3"/>
        <v>0</v>
      </c>
    </row>
    <row r="84" spans="2:7" x14ac:dyDescent="0.25">
      <c r="B84" s="4" t="s">
        <v>168</v>
      </c>
      <c r="C84" s="4" t="s">
        <v>169</v>
      </c>
      <c r="D84" s="5"/>
      <c r="E84" s="5">
        <v>-20000000</v>
      </c>
      <c r="F84" s="5">
        <f t="shared" si="2"/>
        <v>-20000000</v>
      </c>
      <c r="G84" s="6">
        <f t="shared" si="3"/>
        <v>0</v>
      </c>
    </row>
    <row r="85" spans="2:7" x14ac:dyDescent="0.25">
      <c r="B85" s="4" t="s">
        <v>170</v>
      </c>
      <c r="C85" s="4" t="s">
        <v>171</v>
      </c>
      <c r="D85" s="5">
        <v>130131</v>
      </c>
      <c r="E85" s="5">
        <v>-2188863345</v>
      </c>
      <c r="F85" s="5">
        <f t="shared" si="2"/>
        <v>-2188993476</v>
      </c>
      <c r="G85" s="7">
        <f t="shared" si="3"/>
        <v>-16821.460497498676</v>
      </c>
    </row>
    <row r="86" spans="2:7" x14ac:dyDescent="0.25">
      <c r="B86" t="s">
        <v>172</v>
      </c>
      <c r="C86" t="s">
        <v>173</v>
      </c>
      <c r="D86" s="2">
        <v>0</v>
      </c>
      <c r="E86" s="2">
        <v>0</v>
      </c>
      <c r="F86" s="2">
        <f t="shared" si="2"/>
        <v>0</v>
      </c>
      <c r="G86" s="3">
        <f t="shared" si="3"/>
        <v>0</v>
      </c>
    </row>
    <row r="87" spans="2:7" x14ac:dyDescent="0.25">
      <c r="B87" s="4" t="s">
        <v>174</v>
      </c>
      <c r="C87" s="4" t="s">
        <v>175</v>
      </c>
      <c r="D87" s="5">
        <v>4891140</v>
      </c>
      <c r="E87" s="5">
        <v>523246455</v>
      </c>
      <c r="F87" s="5">
        <f t="shared" si="2"/>
        <v>518355315</v>
      </c>
      <c r="G87" s="7">
        <f t="shared" si="3"/>
        <v>105.97842527508924</v>
      </c>
    </row>
    <row r="88" spans="2:7" x14ac:dyDescent="0.25">
      <c r="B88" s="4" t="s">
        <v>176</v>
      </c>
      <c r="C88" s="4" t="s">
        <v>177</v>
      </c>
      <c r="D88" s="5">
        <v>612668601</v>
      </c>
      <c r="E88" s="5">
        <v>2637109726</v>
      </c>
      <c r="F88" s="5">
        <f t="shared" si="2"/>
        <v>2024441125</v>
      </c>
      <c r="G88" s="7">
        <f t="shared" si="3"/>
        <v>3.3043004353343708</v>
      </c>
    </row>
    <row r="89" spans="2:7" x14ac:dyDescent="0.25">
      <c r="B89" s="4" t="s">
        <v>178</v>
      </c>
      <c r="C89" s="4" t="s">
        <v>179</v>
      </c>
      <c r="D89" s="5">
        <v>66308985</v>
      </c>
      <c r="E89" s="5">
        <v>284153872</v>
      </c>
      <c r="F89" s="5">
        <f t="shared" si="2"/>
        <v>217844887</v>
      </c>
      <c r="G89" s="7">
        <f t="shared" si="3"/>
        <v>3.2852996769593141</v>
      </c>
    </row>
    <row r="90" spans="2:7" x14ac:dyDescent="0.25">
      <c r="B90" s="4" t="s">
        <v>180</v>
      </c>
      <c r="C90" s="4" t="s">
        <v>181</v>
      </c>
      <c r="D90" s="5">
        <v>57619091</v>
      </c>
      <c r="E90" s="5">
        <v>281665018</v>
      </c>
      <c r="F90" s="5">
        <f t="shared" si="2"/>
        <v>224045927</v>
      </c>
      <c r="G90" s="7">
        <f t="shared" si="3"/>
        <v>3.8883974584048886</v>
      </c>
    </row>
    <row r="91" spans="2:7" x14ac:dyDescent="0.25">
      <c r="B91" t="s">
        <v>182</v>
      </c>
      <c r="C91" t="s">
        <v>183</v>
      </c>
      <c r="D91" s="2">
        <v>423949</v>
      </c>
      <c r="E91" s="2">
        <v>1456467</v>
      </c>
      <c r="F91" s="2">
        <f t="shared" si="2"/>
        <v>1032518</v>
      </c>
      <c r="G91" s="8">
        <f t="shared" si="3"/>
        <v>2.4354769087791222</v>
      </c>
    </row>
    <row r="92" spans="2:7" x14ac:dyDescent="0.25">
      <c r="B92" s="4" t="s">
        <v>184</v>
      </c>
      <c r="C92" s="4" t="s">
        <v>185</v>
      </c>
      <c r="D92" s="5">
        <v>68883086</v>
      </c>
      <c r="E92" s="5">
        <v>494511286</v>
      </c>
      <c r="F92" s="5">
        <f t="shared" si="2"/>
        <v>425628200</v>
      </c>
      <c r="G92" s="7">
        <f t="shared" si="3"/>
        <v>6.1789943615476233</v>
      </c>
    </row>
    <row r="93" spans="2:7" x14ac:dyDescent="0.25">
      <c r="B93" s="4" t="s">
        <v>186</v>
      </c>
      <c r="C93" s="4" t="s">
        <v>187</v>
      </c>
      <c r="D93" s="5">
        <v>-236852106</v>
      </c>
      <c r="E93" s="5">
        <v>236852106</v>
      </c>
      <c r="F93" s="5">
        <f t="shared" si="2"/>
        <v>473704212</v>
      </c>
      <c r="G93" s="7">
        <f t="shared" si="3"/>
        <v>-2</v>
      </c>
    </row>
    <row r="94" spans="2:7" x14ac:dyDescent="0.25">
      <c r="B94" t="s">
        <v>188</v>
      </c>
      <c r="C94" t="s">
        <v>189</v>
      </c>
      <c r="D94" s="2">
        <v>12314217</v>
      </c>
      <c r="E94" s="2"/>
      <c r="F94" s="2">
        <f t="shared" si="2"/>
        <v>-12314217</v>
      </c>
      <c r="G94" s="8">
        <f t="shared" si="3"/>
        <v>-1</v>
      </c>
    </row>
    <row r="95" spans="2:7" x14ac:dyDescent="0.25">
      <c r="B95" t="s">
        <v>190</v>
      </c>
      <c r="C95" t="s">
        <v>191</v>
      </c>
      <c r="D95" s="2">
        <v>22327</v>
      </c>
      <c r="E95" s="2">
        <v>32809</v>
      </c>
      <c r="F95" s="2">
        <f t="shared" si="2"/>
        <v>10482</v>
      </c>
      <c r="G95" s="8">
        <f t="shared" si="3"/>
        <v>0.46947641868589601</v>
      </c>
    </row>
    <row r="96" spans="2:7" x14ac:dyDescent="0.25">
      <c r="B96" t="s">
        <v>192</v>
      </c>
      <c r="C96" t="s">
        <v>193</v>
      </c>
      <c r="D96" s="2">
        <v>81668330</v>
      </c>
      <c r="E96" s="2">
        <v>20014570</v>
      </c>
      <c r="F96" s="2">
        <f t="shared" si="2"/>
        <v>-61653760</v>
      </c>
      <c r="G96" s="8">
        <f t="shared" si="3"/>
        <v>-0.75492862410679884</v>
      </c>
    </row>
    <row r="97" spans="2:7" x14ac:dyDescent="0.25">
      <c r="B97" s="4" t="s">
        <v>194</v>
      </c>
      <c r="C97" s="4" t="s">
        <v>195</v>
      </c>
      <c r="D97" s="5">
        <v>69477426</v>
      </c>
      <c r="E97" s="5">
        <v>344721813</v>
      </c>
      <c r="F97" s="5">
        <f t="shared" si="2"/>
        <v>275244387</v>
      </c>
      <c r="G97" s="7">
        <f t="shared" si="3"/>
        <v>3.9616376547974013</v>
      </c>
    </row>
    <row r="98" spans="2:7" x14ac:dyDescent="0.25">
      <c r="B98" t="s">
        <v>196</v>
      </c>
      <c r="C98" t="s">
        <v>197</v>
      </c>
      <c r="D98" s="2">
        <v>9007196</v>
      </c>
      <c r="E98" s="2">
        <v>8151206</v>
      </c>
      <c r="F98" s="2">
        <f t="shared" si="2"/>
        <v>-855990</v>
      </c>
      <c r="G98" s="8">
        <f t="shared" si="3"/>
        <v>-9.503401502531976E-2</v>
      </c>
    </row>
    <row r="99" spans="2:7" x14ac:dyDescent="0.25">
      <c r="B99" t="s">
        <v>198</v>
      </c>
      <c r="C99" t="s">
        <v>199</v>
      </c>
      <c r="D99" s="2"/>
      <c r="E99" s="2">
        <v>87380</v>
      </c>
      <c r="F99" s="2">
        <f t="shared" si="2"/>
        <v>87380</v>
      </c>
      <c r="G99" s="3">
        <f t="shared" si="3"/>
        <v>0</v>
      </c>
    </row>
    <row r="100" spans="2:7" x14ac:dyDescent="0.25">
      <c r="B100" t="s">
        <v>200</v>
      </c>
      <c r="C100" t="s">
        <v>201</v>
      </c>
      <c r="D100" s="2">
        <v>10252970</v>
      </c>
      <c r="E100" s="2">
        <v>3043770</v>
      </c>
      <c r="F100" s="2">
        <f t="shared" si="2"/>
        <v>-7209200</v>
      </c>
      <c r="G100" s="8">
        <f t="shared" si="3"/>
        <v>-0.70313284833565304</v>
      </c>
    </row>
    <row r="101" spans="2:7" x14ac:dyDescent="0.25">
      <c r="B101" t="s">
        <v>202</v>
      </c>
      <c r="C101" t="s">
        <v>203</v>
      </c>
      <c r="D101" s="2">
        <v>1953571</v>
      </c>
      <c r="E101" s="2">
        <v>8329840</v>
      </c>
      <c r="F101" s="2">
        <f t="shared" si="2"/>
        <v>6376269</v>
      </c>
      <c r="G101" s="8">
        <f t="shared" si="3"/>
        <v>3.2639044089004186</v>
      </c>
    </row>
    <row r="102" spans="2:7" x14ac:dyDescent="0.25">
      <c r="B102" t="s">
        <v>204</v>
      </c>
      <c r="C102" t="s">
        <v>205</v>
      </c>
      <c r="D102" s="2">
        <v>1189348</v>
      </c>
      <c r="E102" s="2">
        <v>2549325</v>
      </c>
      <c r="F102" s="2">
        <f t="shared" si="2"/>
        <v>1359977</v>
      </c>
      <c r="G102" s="8">
        <f t="shared" si="3"/>
        <v>1.1434643182651334</v>
      </c>
    </row>
    <row r="103" spans="2:7" x14ac:dyDescent="0.25">
      <c r="B103" t="s">
        <v>206</v>
      </c>
      <c r="C103" t="s">
        <v>207</v>
      </c>
      <c r="D103" s="2">
        <v>7626540</v>
      </c>
      <c r="E103" s="2">
        <v>21979427</v>
      </c>
      <c r="F103" s="2">
        <f t="shared" si="2"/>
        <v>14352887</v>
      </c>
      <c r="G103" s="8">
        <f t="shared" si="3"/>
        <v>1.8819657406897492</v>
      </c>
    </row>
    <row r="104" spans="2:7" x14ac:dyDescent="0.25">
      <c r="B104" t="s">
        <v>208</v>
      </c>
      <c r="C104" t="s">
        <v>209</v>
      </c>
      <c r="D104" s="2">
        <v>4449900</v>
      </c>
      <c r="E104" s="2">
        <v>9537560</v>
      </c>
      <c r="F104" s="2">
        <f t="shared" si="2"/>
        <v>5087660</v>
      </c>
      <c r="G104" s="8">
        <f t="shared" si="3"/>
        <v>1.1433200746084182</v>
      </c>
    </row>
    <row r="105" spans="2:7" x14ac:dyDescent="0.25">
      <c r="B105" t="s">
        <v>210</v>
      </c>
      <c r="C105" t="s">
        <v>211</v>
      </c>
      <c r="D105" s="2"/>
      <c r="E105" s="2">
        <v>30000</v>
      </c>
      <c r="F105" s="2">
        <f t="shared" si="2"/>
        <v>30000</v>
      </c>
      <c r="G105" s="3">
        <f t="shared" si="3"/>
        <v>0</v>
      </c>
    </row>
    <row r="106" spans="2:7" x14ac:dyDescent="0.25">
      <c r="B106" s="4" t="s">
        <v>212</v>
      </c>
      <c r="C106" s="4" t="s">
        <v>213</v>
      </c>
      <c r="D106" s="5">
        <v>973831</v>
      </c>
      <c r="E106" s="5">
        <v>53282427</v>
      </c>
      <c r="F106" s="5">
        <f t="shared" si="2"/>
        <v>52308596</v>
      </c>
      <c r="G106" s="7">
        <f t="shared" si="3"/>
        <v>53.714244052612827</v>
      </c>
    </row>
    <row r="107" spans="2:7" x14ac:dyDescent="0.25">
      <c r="B107" t="s">
        <v>214</v>
      </c>
      <c r="C107" t="s">
        <v>215</v>
      </c>
      <c r="D107" s="2">
        <v>8124845</v>
      </c>
      <c r="E107" s="2">
        <v>5466554</v>
      </c>
      <c r="F107" s="2">
        <f t="shared" si="2"/>
        <v>-2658291</v>
      </c>
      <c r="G107" s="8">
        <f t="shared" si="3"/>
        <v>-0.32718051852066099</v>
      </c>
    </row>
    <row r="108" spans="2:7" x14ac:dyDescent="0.25">
      <c r="B108" s="4" t="s">
        <v>216</v>
      </c>
      <c r="C108" s="4" t="s">
        <v>217</v>
      </c>
      <c r="D108" s="5"/>
      <c r="E108" s="5">
        <v>2942000</v>
      </c>
      <c r="F108" s="5">
        <f t="shared" si="2"/>
        <v>2942000</v>
      </c>
      <c r="G108" s="6">
        <f t="shared" si="3"/>
        <v>0</v>
      </c>
    </row>
    <row r="109" spans="2:7" x14ac:dyDescent="0.25">
      <c r="B109" t="s">
        <v>218</v>
      </c>
      <c r="C109" t="s">
        <v>219</v>
      </c>
      <c r="D109" s="2"/>
      <c r="E109" s="2">
        <v>8484000</v>
      </c>
      <c r="F109" s="2">
        <f t="shared" si="2"/>
        <v>8484000</v>
      </c>
      <c r="G109" s="3">
        <f t="shared" si="3"/>
        <v>0</v>
      </c>
    </row>
    <row r="110" spans="2:7" x14ac:dyDescent="0.25">
      <c r="B110" t="s">
        <v>220</v>
      </c>
      <c r="C110" t="s">
        <v>221</v>
      </c>
      <c r="D110" s="2"/>
      <c r="E110" s="2">
        <v>541800</v>
      </c>
      <c r="F110" s="2">
        <f t="shared" si="2"/>
        <v>541800</v>
      </c>
      <c r="G110" s="3">
        <f t="shared" si="3"/>
        <v>0</v>
      </c>
    </row>
    <row r="111" spans="2:7" x14ac:dyDescent="0.25">
      <c r="B111" s="4" t="s">
        <v>222</v>
      </c>
      <c r="C111" s="4" t="s">
        <v>223</v>
      </c>
      <c r="D111" s="5">
        <v>7415626</v>
      </c>
      <c r="E111" s="5">
        <v>19449300</v>
      </c>
      <c r="F111" s="5">
        <f t="shared" si="2"/>
        <v>12033674</v>
      </c>
      <c r="G111" s="7">
        <f t="shared" si="3"/>
        <v>1.6227455375985791</v>
      </c>
    </row>
    <row r="112" spans="2:7" x14ac:dyDescent="0.25">
      <c r="B112" t="s">
        <v>224</v>
      </c>
      <c r="C112" t="s">
        <v>225</v>
      </c>
      <c r="D112" s="2"/>
      <c r="E112" s="2">
        <v>77000</v>
      </c>
      <c r="F112" s="2">
        <f t="shared" si="2"/>
        <v>77000</v>
      </c>
      <c r="G112" s="3">
        <f t="shared" si="3"/>
        <v>0</v>
      </c>
    </row>
    <row r="113" spans="2:7" x14ac:dyDescent="0.25">
      <c r="B113" t="s">
        <v>226</v>
      </c>
      <c r="C113" t="s">
        <v>227</v>
      </c>
      <c r="D113" s="2"/>
      <c r="E113" s="2">
        <v>1250000</v>
      </c>
      <c r="F113" s="2">
        <f t="shared" si="2"/>
        <v>1250000</v>
      </c>
      <c r="G113" s="3">
        <f t="shared" si="3"/>
        <v>0</v>
      </c>
    </row>
    <row r="114" spans="2:7" x14ac:dyDescent="0.25">
      <c r="B114" t="s">
        <v>228</v>
      </c>
      <c r="C114" t="s">
        <v>229</v>
      </c>
      <c r="D114" s="2">
        <v>0</v>
      </c>
      <c r="E114" s="2">
        <v>17600000</v>
      </c>
      <c r="F114" s="2">
        <f t="shared" si="2"/>
        <v>17600000</v>
      </c>
      <c r="G114" s="3">
        <f t="shared" si="3"/>
        <v>0</v>
      </c>
    </row>
    <row r="115" spans="2:7" x14ac:dyDescent="0.25">
      <c r="B115" t="s">
        <v>230</v>
      </c>
      <c r="C115" t="s">
        <v>231</v>
      </c>
      <c r="D115" s="2"/>
      <c r="E115" s="2">
        <v>807368</v>
      </c>
      <c r="F115" s="2">
        <f t="shared" si="2"/>
        <v>807368</v>
      </c>
      <c r="G115" s="3">
        <f t="shared" si="3"/>
        <v>0</v>
      </c>
    </row>
    <row r="116" spans="2:7" x14ac:dyDescent="0.25">
      <c r="B116" t="s">
        <v>232</v>
      </c>
      <c r="C116" t="s">
        <v>233</v>
      </c>
      <c r="D116" s="2">
        <v>3691890</v>
      </c>
      <c r="E116" s="2">
        <v>24637052</v>
      </c>
      <c r="F116" s="2">
        <f t="shared" si="2"/>
        <v>20945162</v>
      </c>
      <c r="G116" s="8">
        <f t="shared" si="3"/>
        <v>5.6732898325789769</v>
      </c>
    </row>
    <row r="117" spans="2:7" x14ac:dyDescent="0.25">
      <c r="B117" t="s">
        <v>234</v>
      </c>
      <c r="C117" t="s">
        <v>235</v>
      </c>
      <c r="D117" s="2">
        <v>3215176</v>
      </c>
      <c r="E117" s="2">
        <v>8201678</v>
      </c>
      <c r="F117" s="2">
        <f t="shared" si="2"/>
        <v>4986502</v>
      </c>
      <c r="G117" s="8">
        <f t="shared" si="3"/>
        <v>1.5509266055730697</v>
      </c>
    </row>
    <row r="118" spans="2:7" x14ac:dyDescent="0.25">
      <c r="B118" t="s">
        <v>236</v>
      </c>
      <c r="C118" t="s">
        <v>237</v>
      </c>
      <c r="D118" s="2">
        <v>892995</v>
      </c>
      <c r="E118" s="2">
        <v>2155454</v>
      </c>
      <c r="F118" s="2">
        <f t="shared" si="2"/>
        <v>1262459</v>
      </c>
      <c r="G118" s="8">
        <f t="shared" si="3"/>
        <v>1.4137357991926047</v>
      </c>
    </row>
    <row r="119" spans="2:7" x14ac:dyDescent="0.25">
      <c r="B119" t="s">
        <v>238</v>
      </c>
      <c r="C119" t="s">
        <v>239</v>
      </c>
      <c r="D119" s="2">
        <v>3210000</v>
      </c>
      <c r="E119" s="2">
        <v>932702</v>
      </c>
      <c r="F119" s="2">
        <f t="shared" si="2"/>
        <v>-2277298</v>
      </c>
      <c r="G119" s="8">
        <f t="shared" si="3"/>
        <v>-0.70943862928348911</v>
      </c>
    </row>
    <row r="120" spans="2:7" x14ac:dyDescent="0.25">
      <c r="B120" t="s">
        <v>240</v>
      </c>
      <c r="C120" t="s">
        <v>241</v>
      </c>
      <c r="D120" s="2">
        <v>0</v>
      </c>
      <c r="E120" s="2">
        <v>5176233</v>
      </c>
      <c r="F120" s="2">
        <f t="shared" si="2"/>
        <v>5176233</v>
      </c>
      <c r="G120" s="3">
        <f t="shared" si="3"/>
        <v>0</v>
      </c>
    </row>
    <row r="121" spans="2:7" x14ac:dyDescent="0.25">
      <c r="B121" t="s">
        <v>242</v>
      </c>
      <c r="C121" t="s">
        <v>243</v>
      </c>
      <c r="D121" s="2">
        <v>17</v>
      </c>
      <c r="E121" s="2">
        <v>9496459</v>
      </c>
      <c r="F121" s="2">
        <f t="shared" si="2"/>
        <v>9496442</v>
      </c>
      <c r="G121" s="8">
        <f t="shared" si="3"/>
        <v>558614.23529411759</v>
      </c>
    </row>
    <row r="122" spans="2:7" x14ac:dyDescent="0.25">
      <c r="B122" t="s">
        <v>244</v>
      </c>
      <c r="C122" t="s">
        <v>245</v>
      </c>
      <c r="D122" s="2"/>
      <c r="E122" s="2">
        <v>1250174</v>
      </c>
      <c r="F122" s="2">
        <f t="shared" si="2"/>
        <v>1250174</v>
      </c>
      <c r="G122" s="3">
        <f t="shared" si="3"/>
        <v>0</v>
      </c>
    </row>
    <row r="123" spans="2:7" x14ac:dyDescent="0.25">
      <c r="B123" t="s">
        <v>246</v>
      </c>
      <c r="C123" t="s">
        <v>247</v>
      </c>
      <c r="D123" s="2">
        <v>2179807</v>
      </c>
      <c r="E123" s="2">
        <v>7810428</v>
      </c>
      <c r="F123" s="2">
        <f t="shared" si="2"/>
        <v>5630621</v>
      </c>
      <c r="G123" s="8">
        <f t="shared" si="3"/>
        <v>2.5830823554562401</v>
      </c>
    </row>
    <row r="124" spans="2:7" x14ac:dyDescent="0.25">
      <c r="B124" t="s">
        <v>248</v>
      </c>
      <c r="C124" t="s">
        <v>249</v>
      </c>
      <c r="D124" s="2"/>
      <c r="E124" s="2">
        <v>6000000</v>
      </c>
      <c r="F124" s="2">
        <f t="shared" si="2"/>
        <v>6000000</v>
      </c>
      <c r="G124" s="3">
        <f t="shared" si="3"/>
        <v>0</v>
      </c>
    </row>
    <row r="125" spans="2:7" x14ac:dyDescent="0.25">
      <c r="B125" t="s">
        <v>250</v>
      </c>
      <c r="C125" t="s">
        <v>251</v>
      </c>
      <c r="D125" s="2">
        <v>3395000</v>
      </c>
      <c r="E125" s="2"/>
      <c r="F125" s="2">
        <f t="shared" si="2"/>
        <v>-3395000</v>
      </c>
      <c r="G125" s="8">
        <f t="shared" si="3"/>
        <v>-1</v>
      </c>
    </row>
    <row r="126" spans="2:7" x14ac:dyDescent="0.25">
      <c r="B126" t="s">
        <v>252</v>
      </c>
      <c r="C126" t="s">
        <v>253</v>
      </c>
      <c r="D126" s="2"/>
      <c r="E126" s="2">
        <v>700000</v>
      </c>
      <c r="F126" s="2">
        <f t="shared" si="2"/>
        <v>700000</v>
      </c>
      <c r="G126" s="3">
        <f t="shared" si="3"/>
        <v>0</v>
      </c>
    </row>
    <row r="127" spans="2:7" x14ac:dyDescent="0.25">
      <c r="B127" t="s">
        <v>254</v>
      </c>
      <c r="C127" t="s">
        <v>255</v>
      </c>
      <c r="D127" s="2">
        <v>48373</v>
      </c>
      <c r="E127" s="2"/>
      <c r="F127" s="2">
        <f t="shared" si="2"/>
        <v>-48373</v>
      </c>
      <c r="G127" s="8">
        <f t="shared" si="3"/>
        <v>-1</v>
      </c>
    </row>
    <row r="128" spans="2:7" x14ac:dyDescent="0.25">
      <c r="B128" s="4" t="s">
        <v>256</v>
      </c>
      <c r="C128" s="4" t="s">
        <v>257</v>
      </c>
      <c r="D128" s="5">
        <v>178190</v>
      </c>
      <c r="E128" s="5">
        <v>5545490</v>
      </c>
      <c r="F128" s="5">
        <f t="shared" si="2"/>
        <v>5367300</v>
      </c>
      <c r="G128" s="7">
        <f t="shared" si="3"/>
        <v>30.121218923620855</v>
      </c>
    </row>
    <row r="129" spans="2:7" x14ac:dyDescent="0.25">
      <c r="B129" t="s">
        <v>258</v>
      </c>
      <c r="C129" t="s">
        <v>259</v>
      </c>
      <c r="D129" s="2"/>
      <c r="E129" s="2">
        <v>162000</v>
      </c>
      <c r="F129" s="2">
        <f t="shared" si="2"/>
        <v>162000</v>
      </c>
      <c r="G129" s="3">
        <f t="shared" si="3"/>
        <v>0</v>
      </c>
    </row>
    <row r="130" spans="2:7" x14ac:dyDescent="0.25">
      <c r="B130" t="s">
        <v>260</v>
      </c>
      <c r="C130" t="s">
        <v>261</v>
      </c>
      <c r="D130" s="2"/>
      <c r="E130" s="2">
        <v>255000</v>
      </c>
      <c r="F130" s="2">
        <f t="shared" si="2"/>
        <v>255000</v>
      </c>
      <c r="G130" s="3">
        <f t="shared" si="3"/>
        <v>0</v>
      </c>
    </row>
    <row r="131" spans="2:7" x14ac:dyDescent="0.25">
      <c r="B131" s="4" t="s">
        <v>262</v>
      </c>
      <c r="C131" s="4" t="s">
        <v>263</v>
      </c>
      <c r="D131" s="5">
        <v>4652539</v>
      </c>
      <c r="E131" s="5">
        <v>113644431</v>
      </c>
      <c r="F131" s="5">
        <f t="shared" si="2"/>
        <v>108991892</v>
      </c>
      <c r="G131" s="7">
        <f t="shared" si="3"/>
        <v>23.42632528174401</v>
      </c>
    </row>
    <row r="132" spans="2:7" x14ac:dyDescent="0.25">
      <c r="B132" t="s">
        <v>264</v>
      </c>
      <c r="C132" t="s">
        <v>265</v>
      </c>
      <c r="D132" s="2">
        <v>19432211</v>
      </c>
      <c r="E132" s="2">
        <v>2966101</v>
      </c>
      <c r="F132" s="2">
        <f t="shared" ref="F132:F174" si="4">E132-D132</f>
        <v>-16466110</v>
      </c>
      <c r="G132" s="8">
        <f t="shared" ref="G132:G174" si="5">IFERROR(F132/D132,0)</f>
        <v>-0.84736163064511805</v>
      </c>
    </row>
    <row r="133" spans="2:7" x14ac:dyDescent="0.25">
      <c r="B133" t="s">
        <v>266</v>
      </c>
      <c r="C133" t="s">
        <v>267</v>
      </c>
      <c r="D133" s="2">
        <v>20000</v>
      </c>
      <c r="E133" s="2">
        <v>2253000</v>
      </c>
      <c r="F133" s="2">
        <f t="shared" si="4"/>
        <v>2233000</v>
      </c>
      <c r="G133" s="8">
        <f t="shared" si="5"/>
        <v>111.65</v>
      </c>
    </row>
    <row r="134" spans="2:7" x14ac:dyDescent="0.25">
      <c r="B134" t="s">
        <v>268</v>
      </c>
      <c r="C134" t="s">
        <v>269</v>
      </c>
      <c r="D134" s="2">
        <v>807966</v>
      </c>
      <c r="E134" s="2">
        <v>5117510</v>
      </c>
      <c r="F134" s="2">
        <f t="shared" si="4"/>
        <v>4309544</v>
      </c>
      <c r="G134" s="8">
        <f t="shared" si="5"/>
        <v>5.3338185022637088</v>
      </c>
    </row>
    <row r="135" spans="2:7" x14ac:dyDescent="0.25">
      <c r="B135" t="s">
        <v>270</v>
      </c>
      <c r="C135" t="s">
        <v>271</v>
      </c>
      <c r="D135" s="2"/>
      <c r="E135" s="2">
        <v>4535000</v>
      </c>
      <c r="F135" s="2">
        <f t="shared" si="4"/>
        <v>4535000</v>
      </c>
      <c r="G135" s="3">
        <f t="shared" si="5"/>
        <v>0</v>
      </c>
    </row>
    <row r="136" spans="2:7" x14ac:dyDescent="0.25">
      <c r="B136" t="s">
        <v>272</v>
      </c>
      <c r="C136" t="s">
        <v>273</v>
      </c>
      <c r="D136" s="2"/>
      <c r="E136" s="2">
        <v>16842500</v>
      </c>
      <c r="F136" s="2">
        <f t="shared" si="4"/>
        <v>16842500</v>
      </c>
      <c r="G136" s="3">
        <f t="shared" si="5"/>
        <v>0</v>
      </c>
    </row>
    <row r="137" spans="2:7" x14ac:dyDescent="0.25">
      <c r="B137" t="s">
        <v>274</v>
      </c>
      <c r="C137" t="s">
        <v>275</v>
      </c>
      <c r="D137" s="2">
        <v>4495292</v>
      </c>
      <c r="E137" s="2">
        <v>9751681</v>
      </c>
      <c r="F137" s="2">
        <f t="shared" si="4"/>
        <v>5256389</v>
      </c>
      <c r="G137" s="8">
        <f t="shared" si="5"/>
        <v>1.1693098023443194</v>
      </c>
    </row>
    <row r="138" spans="2:7" x14ac:dyDescent="0.25">
      <c r="B138" t="s">
        <v>276</v>
      </c>
      <c r="C138" t="s">
        <v>277</v>
      </c>
      <c r="D138" s="2">
        <v>1023083</v>
      </c>
      <c r="E138" s="2">
        <v>1701764</v>
      </c>
      <c r="F138" s="2">
        <f t="shared" si="4"/>
        <v>678681</v>
      </c>
      <c r="G138" s="8">
        <f t="shared" si="5"/>
        <v>0.66336846570610597</v>
      </c>
    </row>
    <row r="139" spans="2:7" x14ac:dyDescent="0.25">
      <c r="B139" t="s">
        <v>278</v>
      </c>
      <c r="C139" t="s">
        <v>279</v>
      </c>
      <c r="D139" s="2">
        <v>3069249</v>
      </c>
      <c r="E139" s="2">
        <v>2552643</v>
      </c>
      <c r="F139" s="2">
        <f t="shared" si="4"/>
        <v>-516606</v>
      </c>
      <c r="G139" s="8">
        <f t="shared" si="5"/>
        <v>-0.16831674458475021</v>
      </c>
    </row>
    <row r="140" spans="2:7" x14ac:dyDescent="0.25">
      <c r="B140" t="s">
        <v>280</v>
      </c>
      <c r="C140" t="s">
        <v>281</v>
      </c>
      <c r="D140" s="2">
        <v>548276</v>
      </c>
      <c r="E140" s="2">
        <v>3422383</v>
      </c>
      <c r="F140" s="2">
        <f t="shared" si="4"/>
        <v>2874107</v>
      </c>
      <c r="G140" s="8">
        <f t="shared" si="5"/>
        <v>5.2420806309231116</v>
      </c>
    </row>
    <row r="141" spans="2:7" x14ac:dyDescent="0.25">
      <c r="B141" t="s">
        <v>282</v>
      </c>
      <c r="C141" t="s">
        <v>283</v>
      </c>
      <c r="D141" s="2">
        <v>185769</v>
      </c>
      <c r="E141" s="2">
        <v>-185769</v>
      </c>
      <c r="F141" s="2">
        <f t="shared" si="4"/>
        <v>-371538</v>
      </c>
      <c r="G141" s="8">
        <f t="shared" si="5"/>
        <v>-2</v>
      </c>
    </row>
    <row r="142" spans="2:7" x14ac:dyDescent="0.25">
      <c r="B142" t="s">
        <v>284</v>
      </c>
      <c r="C142" t="s">
        <v>285</v>
      </c>
      <c r="D142" s="2">
        <v>21384000</v>
      </c>
      <c r="E142" s="2"/>
      <c r="F142" s="2">
        <f t="shared" si="4"/>
        <v>-21384000</v>
      </c>
      <c r="G142" s="8">
        <f t="shared" si="5"/>
        <v>-1</v>
      </c>
    </row>
    <row r="143" spans="2:7" x14ac:dyDescent="0.25">
      <c r="B143" t="s">
        <v>286</v>
      </c>
      <c r="C143" t="s">
        <v>103</v>
      </c>
      <c r="D143" s="2">
        <v>63400</v>
      </c>
      <c r="E143" s="2">
        <v>16444</v>
      </c>
      <c r="F143" s="2">
        <f t="shared" si="4"/>
        <v>-46956</v>
      </c>
      <c r="G143" s="8">
        <f t="shared" si="5"/>
        <v>-0.74063091482649845</v>
      </c>
    </row>
    <row r="144" spans="2:7" x14ac:dyDescent="0.25">
      <c r="B144" t="s">
        <v>287</v>
      </c>
      <c r="C144" t="s">
        <v>288</v>
      </c>
      <c r="D144" s="2"/>
      <c r="E144" s="2">
        <v>130500</v>
      </c>
      <c r="F144" s="2">
        <f t="shared" si="4"/>
        <v>130500</v>
      </c>
      <c r="G144" s="3">
        <f t="shared" si="5"/>
        <v>0</v>
      </c>
    </row>
    <row r="145" spans="2:10" x14ac:dyDescent="0.25">
      <c r="B145" t="s">
        <v>289</v>
      </c>
      <c r="C145" t="s">
        <v>290</v>
      </c>
      <c r="D145" s="2"/>
      <c r="E145" s="2">
        <v>959000</v>
      </c>
      <c r="F145" s="2">
        <f t="shared" si="4"/>
        <v>959000</v>
      </c>
      <c r="G145" s="3">
        <f t="shared" si="5"/>
        <v>0</v>
      </c>
    </row>
    <row r="146" spans="2:10" x14ac:dyDescent="0.25">
      <c r="B146" t="s">
        <v>291</v>
      </c>
      <c r="C146" t="s">
        <v>292</v>
      </c>
      <c r="D146" s="2"/>
      <c r="E146" s="2">
        <v>532000</v>
      </c>
      <c r="F146" s="2">
        <f t="shared" si="4"/>
        <v>532000</v>
      </c>
      <c r="G146" s="3">
        <f t="shared" si="5"/>
        <v>0</v>
      </c>
    </row>
    <row r="147" spans="2:10" x14ac:dyDescent="0.25">
      <c r="B147" t="s">
        <v>293</v>
      </c>
      <c r="C147" t="s">
        <v>294</v>
      </c>
      <c r="D147" s="2"/>
      <c r="E147" s="2">
        <v>2848582</v>
      </c>
      <c r="F147" s="2">
        <f t="shared" si="4"/>
        <v>2848582</v>
      </c>
      <c r="G147" s="3">
        <f t="shared" si="5"/>
        <v>0</v>
      </c>
    </row>
    <row r="148" spans="2:10" x14ac:dyDescent="0.25">
      <c r="B148" t="s">
        <v>295</v>
      </c>
      <c r="C148" t="s">
        <v>296</v>
      </c>
      <c r="D148" s="2">
        <v>360</v>
      </c>
      <c r="E148" s="2">
        <v>3</v>
      </c>
      <c r="F148" s="2">
        <f t="shared" si="4"/>
        <v>-357</v>
      </c>
      <c r="G148" s="8">
        <f t="shared" si="5"/>
        <v>-0.9916666666666667</v>
      </c>
    </row>
    <row r="149" spans="2:10" x14ac:dyDescent="0.25">
      <c r="B149" t="s">
        <v>297</v>
      </c>
      <c r="C149" t="s">
        <v>298</v>
      </c>
      <c r="D149" s="2">
        <v>-1</v>
      </c>
      <c r="E149" s="2"/>
      <c r="F149" s="2">
        <f t="shared" si="4"/>
        <v>1</v>
      </c>
      <c r="G149" s="8">
        <f t="shared" si="5"/>
        <v>-1</v>
      </c>
    </row>
    <row r="150" spans="2:10" x14ac:dyDescent="0.25">
      <c r="B150" t="s">
        <v>299</v>
      </c>
      <c r="C150" t="s">
        <v>300</v>
      </c>
      <c r="D150" s="2"/>
      <c r="E150" s="2">
        <v>29808635</v>
      </c>
      <c r="F150" s="2">
        <f t="shared" si="4"/>
        <v>29808635</v>
      </c>
      <c r="G150" s="3">
        <f t="shared" si="5"/>
        <v>0</v>
      </c>
    </row>
    <row r="151" spans="2:10" x14ac:dyDescent="0.25">
      <c r="B151" t="s">
        <v>301</v>
      </c>
      <c r="C151" t="s">
        <v>302</v>
      </c>
      <c r="D151" s="2"/>
      <c r="E151" s="2">
        <v>3983291</v>
      </c>
      <c r="F151" s="2">
        <f t="shared" si="4"/>
        <v>3983291</v>
      </c>
      <c r="G151" s="3">
        <f t="shared" si="5"/>
        <v>0</v>
      </c>
    </row>
    <row r="152" spans="2:10" x14ac:dyDescent="0.25">
      <c r="B152" s="4" t="s">
        <v>303</v>
      </c>
      <c r="C152" s="4" t="s">
        <v>304</v>
      </c>
      <c r="D152" s="5">
        <v>192810226</v>
      </c>
      <c r="E152" s="5">
        <v>325680392</v>
      </c>
      <c r="F152" s="5">
        <f t="shared" si="4"/>
        <v>132870166</v>
      </c>
      <c r="G152" s="7">
        <f t="shared" si="5"/>
        <v>0.68912406129330506</v>
      </c>
    </row>
    <row r="153" spans="2:10" x14ac:dyDescent="0.25">
      <c r="B153" s="4" t="s">
        <v>305</v>
      </c>
      <c r="C153" s="4" t="s">
        <v>306</v>
      </c>
      <c r="D153" s="5">
        <v>28982109</v>
      </c>
      <c r="E153" s="5">
        <v>27658460</v>
      </c>
      <c r="F153" s="5">
        <f t="shared" si="4"/>
        <v>-1323649</v>
      </c>
      <c r="G153" s="7">
        <f t="shared" si="5"/>
        <v>-4.5671244973925121E-2</v>
      </c>
    </row>
    <row r="154" spans="2:10" x14ac:dyDescent="0.25">
      <c r="B154" s="4" t="s">
        <v>307</v>
      </c>
      <c r="C154" s="4" t="s">
        <v>308</v>
      </c>
      <c r="D154" s="5">
        <v>31602930</v>
      </c>
      <c r="E154" s="5">
        <v>12163603</v>
      </c>
      <c r="F154" s="5">
        <f t="shared" si="4"/>
        <v>-19439327</v>
      </c>
      <c r="G154" s="7">
        <f t="shared" si="5"/>
        <v>-0.61511154187285799</v>
      </c>
    </row>
    <row r="155" spans="2:10" x14ac:dyDescent="0.25">
      <c r="B155" s="4">
        <v>661800</v>
      </c>
      <c r="C155" s="4" t="s">
        <v>309</v>
      </c>
      <c r="D155" s="5"/>
      <c r="E155" s="5">
        <v>753000</v>
      </c>
      <c r="F155" s="5">
        <f t="shared" si="4"/>
        <v>753000</v>
      </c>
      <c r="G155" s="6">
        <f t="shared" si="5"/>
        <v>0</v>
      </c>
    </row>
    <row r="156" spans="2:10" x14ac:dyDescent="0.25">
      <c r="B156" s="4" t="s">
        <v>310</v>
      </c>
      <c r="C156" s="4" t="s">
        <v>304</v>
      </c>
      <c r="D156" s="5">
        <v>12459150</v>
      </c>
      <c r="E156" s="5">
        <v>47765382</v>
      </c>
      <c r="F156" s="5">
        <f t="shared" si="4"/>
        <v>35306232</v>
      </c>
      <c r="G156" s="7">
        <f t="shared" si="5"/>
        <v>2.8337592853445059</v>
      </c>
    </row>
    <row r="157" spans="2:10" x14ac:dyDescent="0.25">
      <c r="B157" s="4" t="s">
        <v>311</v>
      </c>
      <c r="C157" s="4" t="s">
        <v>306</v>
      </c>
      <c r="D157" s="5">
        <v>1526857</v>
      </c>
      <c r="E157" s="5">
        <v>2789612</v>
      </c>
      <c r="F157" s="5">
        <f t="shared" si="4"/>
        <v>1262755</v>
      </c>
      <c r="G157" s="7">
        <f t="shared" si="5"/>
        <v>0.82702898830735294</v>
      </c>
      <c r="J157" t="str">
        <f>LEFT(B155,3)</f>
        <v>661</v>
      </c>
    </row>
    <row r="158" spans="2:10" x14ac:dyDescent="0.25">
      <c r="B158" s="4" t="s">
        <v>312</v>
      </c>
      <c r="C158" s="4" t="s">
        <v>308</v>
      </c>
      <c r="D158" s="5"/>
      <c r="E158" s="5">
        <v>3424359</v>
      </c>
      <c r="F158" s="5">
        <f t="shared" si="4"/>
        <v>3424359</v>
      </c>
      <c r="G158" s="6">
        <f t="shared" si="5"/>
        <v>0</v>
      </c>
      <c r="J158" t="str">
        <f>+LEFT(B156,3)</f>
        <v>662</v>
      </c>
    </row>
    <row r="159" spans="2:10" x14ac:dyDescent="0.25">
      <c r="B159" s="4" t="s">
        <v>313</v>
      </c>
      <c r="C159" s="4" t="s">
        <v>314</v>
      </c>
      <c r="D159" s="5">
        <v>35541625</v>
      </c>
      <c r="E159" s="5">
        <v>58529105</v>
      </c>
      <c r="F159" s="5">
        <f t="shared" si="4"/>
        <v>22987480</v>
      </c>
      <c r="G159" s="7">
        <f t="shared" si="5"/>
        <v>0.64677627992529885</v>
      </c>
    </row>
    <row r="160" spans="2:10" x14ac:dyDescent="0.25">
      <c r="B160" s="4" t="s">
        <v>315</v>
      </c>
      <c r="C160" s="4" t="s">
        <v>316</v>
      </c>
      <c r="D160" s="5">
        <v>32929235</v>
      </c>
      <c r="E160" s="5">
        <v>51202504</v>
      </c>
      <c r="F160" s="5">
        <f t="shared" si="4"/>
        <v>18273269</v>
      </c>
      <c r="G160" s="7">
        <f t="shared" si="5"/>
        <v>0.5549254029132471</v>
      </c>
    </row>
    <row r="161" spans="2:7" x14ac:dyDescent="0.25">
      <c r="B161" s="4" t="s">
        <v>317</v>
      </c>
      <c r="C161" s="4" t="s">
        <v>318</v>
      </c>
      <c r="D161" s="5">
        <v>153463</v>
      </c>
      <c r="E161" s="5">
        <v>252020</v>
      </c>
      <c r="F161" s="5">
        <f t="shared" si="4"/>
        <v>98557</v>
      </c>
      <c r="G161" s="7">
        <f t="shared" si="5"/>
        <v>0.64221994878244271</v>
      </c>
    </row>
    <row r="162" spans="2:7" x14ac:dyDescent="0.25">
      <c r="B162" s="4" t="s">
        <v>319</v>
      </c>
      <c r="C162" s="4" t="s">
        <v>320</v>
      </c>
      <c r="D162" s="5"/>
      <c r="E162" s="5">
        <v>57559030</v>
      </c>
      <c r="F162" s="5">
        <f t="shared" si="4"/>
        <v>57559030</v>
      </c>
      <c r="G162" s="6">
        <f t="shared" si="5"/>
        <v>0</v>
      </c>
    </row>
    <row r="163" spans="2:7" x14ac:dyDescent="0.25">
      <c r="B163" s="4" t="s">
        <v>321</v>
      </c>
      <c r="C163" s="4" t="s">
        <v>322</v>
      </c>
      <c r="D163" s="5">
        <v>742635</v>
      </c>
      <c r="E163" s="5">
        <v>4326758</v>
      </c>
      <c r="F163" s="5">
        <f t="shared" si="4"/>
        <v>3584123</v>
      </c>
      <c r="G163" s="7">
        <f t="shared" si="5"/>
        <v>4.8262241881947388</v>
      </c>
    </row>
    <row r="164" spans="2:7" x14ac:dyDescent="0.25">
      <c r="B164" s="4" t="s">
        <v>323</v>
      </c>
      <c r="C164" s="4" t="s">
        <v>324</v>
      </c>
      <c r="D164" s="5">
        <v>3281</v>
      </c>
      <c r="E164" s="5">
        <v>5881317</v>
      </c>
      <c r="F164" s="5">
        <f t="shared" si="4"/>
        <v>5878036</v>
      </c>
      <c r="G164" s="7">
        <f t="shared" si="5"/>
        <v>1791.5379457482475</v>
      </c>
    </row>
    <row r="165" spans="2:7" x14ac:dyDescent="0.25">
      <c r="B165" t="s">
        <v>325</v>
      </c>
      <c r="C165" t="s">
        <v>326</v>
      </c>
      <c r="D165" s="2"/>
      <c r="E165" s="2">
        <v>0</v>
      </c>
      <c r="F165" s="2">
        <f t="shared" si="4"/>
        <v>0</v>
      </c>
      <c r="G165" s="3">
        <f t="shared" si="5"/>
        <v>0</v>
      </c>
    </row>
    <row r="166" spans="2:7" x14ac:dyDescent="0.25">
      <c r="B166" t="s">
        <v>327</v>
      </c>
      <c r="C166" t="s">
        <v>328</v>
      </c>
      <c r="D166" s="2">
        <v>15171762</v>
      </c>
      <c r="E166" s="2"/>
      <c r="F166" s="2">
        <f t="shared" si="4"/>
        <v>-15171762</v>
      </c>
      <c r="G166" s="8">
        <f t="shared" si="5"/>
        <v>-1</v>
      </c>
    </row>
    <row r="167" spans="2:7" x14ac:dyDescent="0.25">
      <c r="B167" t="s">
        <v>329</v>
      </c>
      <c r="C167" t="s">
        <v>330</v>
      </c>
      <c r="D167" s="2">
        <v>18052812</v>
      </c>
      <c r="E167" s="2"/>
      <c r="F167" s="2">
        <f t="shared" si="4"/>
        <v>-18052812</v>
      </c>
      <c r="G167" s="8">
        <f t="shared" si="5"/>
        <v>-1</v>
      </c>
    </row>
    <row r="168" spans="2:7" x14ac:dyDescent="0.25">
      <c r="B168" s="4" t="s">
        <v>331</v>
      </c>
      <c r="C168" s="4" t="s">
        <v>332</v>
      </c>
      <c r="D168" s="5">
        <v>-662192213</v>
      </c>
      <c r="E168" s="5">
        <v>-784202211</v>
      </c>
      <c r="F168" s="5">
        <f t="shared" si="4"/>
        <v>-122009998</v>
      </c>
      <c r="G168" s="7">
        <f t="shared" si="5"/>
        <v>0.184251635106437</v>
      </c>
    </row>
    <row r="169" spans="2:7" x14ac:dyDescent="0.25">
      <c r="B169" s="4" t="s">
        <v>333</v>
      </c>
      <c r="C169" s="4" t="s">
        <v>334</v>
      </c>
      <c r="D169" s="5"/>
      <c r="E169" s="5">
        <v>-2213969190</v>
      </c>
      <c r="F169" s="5">
        <f t="shared" si="4"/>
        <v>-2213969190</v>
      </c>
      <c r="G169" s="6">
        <f t="shared" si="5"/>
        <v>0</v>
      </c>
    </row>
    <row r="170" spans="2:7" x14ac:dyDescent="0.25">
      <c r="B170" s="4" t="s">
        <v>335</v>
      </c>
      <c r="C170" s="4" t="s">
        <v>336</v>
      </c>
      <c r="D170" s="5">
        <v>-444097235</v>
      </c>
      <c r="E170" s="5">
        <v>444097235</v>
      </c>
      <c r="F170" s="5">
        <f t="shared" si="4"/>
        <v>888194470</v>
      </c>
      <c r="G170" s="7">
        <f t="shared" si="5"/>
        <v>-2</v>
      </c>
    </row>
    <row r="171" spans="2:7" x14ac:dyDescent="0.25">
      <c r="B171" t="s">
        <v>337</v>
      </c>
      <c r="C171" t="s">
        <v>338</v>
      </c>
      <c r="D171" s="2"/>
      <c r="E171" s="2">
        <v>-9</v>
      </c>
      <c r="F171" s="2">
        <f t="shared" si="4"/>
        <v>-9</v>
      </c>
      <c r="G171" s="3">
        <f t="shared" si="5"/>
        <v>0</v>
      </c>
    </row>
    <row r="172" spans="2:7" x14ac:dyDescent="0.25">
      <c r="B172" t="s">
        <v>339</v>
      </c>
      <c r="C172" t="s">
        <v>340</v>
      </c>
      <c r="D172" s="2"/>
      <c r="E172" s="2">
        <v>-299</v>
      </c>
      <c r="F172" s="2">
        <f t="shared" si="4"/>
        <v>-299</v>
      </c>
      <c r="G172" s="3">
        <f t="shared" si="5"/>
        <v>0</v>
      </c>
    </row>
    <row r="173" spans="2:7" x14ac:dyDescent="0.25">
      <c r="B173" t="s">
        <v>341</v>
      </c>
      <c r="C173" t="s">
        <v>342</v>
      </c>
      <c r="D173" s="2"/>
      <c r="E173" s="2">
        <v>-1288588</v>
      </c>
      <c r="F173" s="2">
        <f t="shared" si="4"/>
        <v>-1288588</v>
      </c>
      <c r="G173" s="3">
        <f t="shared" si="5"/>
        <v>0</v>
      </c>
    </row>
    <row r="174" spans="2:7" x14ac:dyDescent="0.25">
      <c r="B174" t="s">
        <v>343</v>
      </c>
      <c r="C174" t="s">
        <v>344</v>
      </c>
      <c r="D174" s="2">
        <v>-26375725</v>
      </c>
      <c r="E174" s="2"/>
      <c r="F174" s="2">
        <f t="shared" si="4"/>
        <v>26375725</v>
      </c>
      <c r="G174" s="8">
        <f t="shared" si="5"/>
        <v>-1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I66"/>
  <sheetViews>
    <sheetView workbookViewId="0">
      <selection activeCell="C14" sqref="C14"/>
    </sheetView>
  </sheetViews>
  <sheetFormatPr baseColWidth="10" defaultColWidth="11.42578125" defaultRowHeight="15" x14ac:dyDescent="0.25"/>
  <cols>
    <col min="1" max="1" width="19.42578125" style="17" bestFit="1" customWidth="1"/>
    <col min="2" max="2" width="45.140625" style="17" customWidth="1"/>
    <col min="3" max="3" width="19.85546875" style="64" customWidth="1"/>
    <col min="4" max="4" width="21" style="65" customWidth="1"/>
    <col min="5" max="5" width="18.140625" style="17" bestFit="1" customWidth="1"/>
    <col min="6" max="6" width="12.28515625" style="17" customWidth="1"/>
    <col min="7" max="7" width="13.140625" style="17" bestFit="1" customWidth="1"/>
    <col min="8" max="8" width="11.42578125" style="17"/>
    <col min="9" max="9" width="15.7109375" style="17" bestFit="1" customWidth="1"/>
    <col min="10" max="253" width="11.42578125" style="17"/>
    <col min="254" max="254" width="20.5703125" style="17" customWidth="1"/>
    <col min="255" max="255" width="16" style="17" customWidth="1"/>
    <col min="256" max="256" width="3" style="17" customWidth="1"/>
    <col min="257" max="258" width="15.7109375" style="17" customWidth="1"/>
    <col min="259" max="509" width="11.42578125" style="17"/>
    <col min="510" max="510" width="20.5703125" style="17" customWidth="1"/>
    <col min="511" max="511" width="16" style="17" customWidth="1"/>
    <col min="512" max="512" width="3" style="17" customWidth="1"/>
    <col min="513" max="514" width="15.7109375" style="17" customWidth="1"/>
    <col min="515" max="765" width="11.42578125" style="17"/>
    <col min="766" max="766" width="20.5703125" style="17" customWidth="1"/>
    <col min="767" max="767" width="16" style="17" customWidth="1"/>
    <col min="768" max="768" width="3" style="17" customWidth="1"/>
    <col min="769" max="770" width="15.7109375" style="17" customWidth="1"/>
    <col min="771" max="1021" width="11.42578125" style="17"/>
    <col min="1022" max="1022" width="20.5703125" style="17" customWidth="1"/>
    <col min="1023" max="1023" width="16" style="17" customWidth="1"/>
    <col min="1024" max="1024" width="3" style="17" customWidth="1"/>
    <col min="1025" max="1026" width="15.7109375" style="17" customWidth="1"/>
    <col min="1027" max="1277" width="11.42578125" style="17"/>
    <col min="1278" max="1278" width="20.5703125" style="17" customWidth="1"/>
    <col min="1279" max="1279" width="16" style="17" customWidth="1"/>
    <col min="1280" max="1280" width="3" style="17" customWidth="1"/>
    <col min="1281" max="1282" width="15.7109375" style="17" customWidth="1"/>
    <col min="1283" max="1533" width="11.42578125" style="17"/>
    <col min="1534" max="1534" width="20.5703125" style="17" customWidth="1"/>
    <col min="1535" max="1535" width="16" style="17" customWidth="1"/>
    <col min="1536" max="1536" width="3" style="17" customWidth="1"/>
    <col min="1537" max="1538" width="15.7109375" style="17" customWidth="1"/>
    <col min="1539" max="1789" width="11.42578125" style="17"/>
    <col min="1790" max="1790" width="20.5703125" style="17" customWidth="1"/>
    <col min="1791" max="1791" width="16" style="17" customWidth="1"/>
    <col min="1792" max="1792" width="3" style="17" customWidth="1"/>
    <col min="1793" max="1794" width="15.7109375" style="17" customWidth="1"/>
    <col min="1795" max="2045" width="11.42578125" style="17"/>
    <col min="2046" max="2046" width="20.5703125" style="17" customWidth="1"/>
    <col min="2047" max="2047" width="16" style="17" customWidth="1"/>
    <col min="2048" max="2048" width="3" style="17" customWidth="1"/>
    <col min="2049" max="2050" width="15.7109375" style="17" customWidth="1"/>
    <col min="2051" max="2301" width="11.42578125" style="17"/>
    <col min="2302" max="2302" width="20.5703125" style="17" customWidth="1"/>
    <col min="2303" max="2303" width="16" style="17" customWidth="1"/>
    <col min="2304" max="2304" width="3" style="17" customWidth="1"/>
    <col min="2305" max="2306" width="15.7109375" style="17" customWidth="1"/>
    <col min="2307" max="2557" width="11.42578125" style="17"/>
    <col min="2558" max="2558" width="20.5703125" style="17" customWidth="1"/>
    <col min="2559" max="2559" width="16" style="17" customWidth="1"/>
    <col min="2560" max="2560" width="3" style="17" customWidth="1"/>
    <col min="2561" max="2562" width="15.7109375" style="17" customWidth="1"/>
    <col min="2563" max="2813" width="11.42578125" style="17"/>
    <col min="2814" max="2814" width="20.5703125" style="17" customWidth="1"/>
    <col min="2815" max="2815" width="16" style="17" customWidth="1"/>
    <col min="2816" max="2816" width="3" style="17" customWidth="1"/>
    <col min="2817" max="2818" width="15.7109375" style="17" customWidth="1"/>
    <col min="2819" max="3069" width="11.42578125" style="17"/>
    <col min="3070" max="3070" width="20.5703125" style="17" customWidth="1"/>
    <col min="3071" max="3071" width="16" style="17" customWidth="1"/>
    <col min="3072" max="3072" width="3" style="17" customWidth="1"/>
    <col min="3073" max="3074" width="15.7109375" style="17" customWidth="1"/>
    <col min="3075" max="3325" width="11.42578125" style="17"/>
    <col min="3326" max="3326" width="20.5703125" style="17" customWidth="1"/>
    <col min="3327" max="3327" width="16" style="17" customWidth="1"/>
    <col min="3328" max="3328" width="3" style="17" customWidth="1"/>
    <col min="3329" max="3330" width="15.7109375" style="17" customWidth="1"/>
    <col min="3331" max="3581" width="11.42578125" style="17"/>
    <col min="3582" max="3582" width="20.5703125" style="17" customWidth="1"/>
    <col min="3583" max="3583" width="16" style="17" customWidth="1"/>
    <col min="3584" max="3584" width="3" style="17" customWidth="1"/>
    <col min="3585" max="3586" width="15.7109375" style="17" customWidth="1"/>
    <col min="3587" max="3837" width="11.42578125" style="17"/>
    <col min="3838" max="3838" width="20.5703125" style="17" customWidth="1"/>
    <col min="3839" max="3839" width="16" style="17" customWidth="1"/>
    <col min="3840" max="3840" width="3" style="17" customWidth="1"/>
    <col min="3841" max="3842" width="15.7109375" style="17" customWidth="1"/>
    <col min="3843" max="4093" width="11.42578125" style="17"/>
    <col min="4094" max="4094" width="20.5703125" style="17" customWidth="1"/>
    <col min="4095" max="4095" width="16" style="17" customWidth="1"/>
    <col min="4096" max="4096" width="3" style="17" customWidth="1"/>
    <col min="4097" max="4098" width="15.7109375" style="17" customWidth="1"/>
    <col min="4099" max="4349" width="11.42578125" style="17"/>
    <col min="4350" max="4350" width="20.5703125" style="17" customWidth="1"/>
    <col min="4351" max="4351" width="16" style="17" customWidth="1"/>
    <col min="4352" max="4352" width="3" style="17" customWidth="1"/>
    <col min="4353" max="4354" width="15.7109375" style="17" customWidth="1"/>
    <col min="4355" max="4605" width="11.42578125" style="17"/>
    <col min="4606" max="4606" width="20.5703125" style="17" customWidth="1"/>
    <col min="4607" max="4607" width="16" style="17" customWidth="1"/>
    <col min="4608" max="4608" width="3" style="17" customWidth="1"/>
    <col min="4609" max="4610" width="15.7109375" style="17" customWidth="1"/>
    <col min="4611" max="4861" width="11.42578125" style="17"/>
    <col min="4862" max="4862" width="20.5703125" style="17" customWidth="1"/>
    <col min="4863" max="4863" width="16" style="17" customWidth="1"/>
    <col min="4864" max="4864" width="3" style="17" customWidth="1"/>
    <col min="4865" max="4866" width="15.7109375" style="17" customWidth="1"/>
    <col min="4867" max="5117" width="11.42578125" style="17"/>
    <col min="5118" max="5118" width="20.5703125" style="17" customWidth="1"/>
    <col min="5119" max="5119" width="16" style="17" customWidth="1"/>
    <col min="5120" max="5120" width="3" style="17" customWidth="1"/>
    <col min="5121" max="5122" width="15.7109375" style="17" customWidth="1"/>
    <col min="5123" max="5373" width="11.42578125" style="17"/>
    <col min="5374" max="5374" width="20.5703125" style="17" customWidth="1"/>
    <col min="5375" max="5375" width="16" style="17" customWidth="1"/>
    <col min="5376" max="5376" width="3" style="17" customWidth="1"/>
    <col min="5377" max="5378" width="15.7109375" style="17" customWidth="1"/>
    <col min="5379" max="5629" width="11.42578125" style="17"/>
    <col min="5630" max="5630" width="20.5703125" style="17" customWidth="1"/>
    <col min="5631" max="5631" width="16" style="17" customWidth="1"/>
    <col min="5632" max="5632" width="3" style="17" customWidth="1"/>
    <col min="5633" max="5634" width="15.7109375" style="17" customWidth="1"/>
    <col min="5635" max="5885" width="11.42578125" style="17"/>
    <col min="5886" max="5886" width="20.5703125" style="17" customWidth="1"/>
    <col min="5887" max="5887" width="16" style="17" customWidth="1"/>
    <col min="5888" max="5888" width="3" style="17" customWidth="1"/>
    <col min="5889" max="5890" width="15.7109375" style="17" customWidth="1"/>
    <col min="5891" max="6141" width="11.42578125" style="17"/>
    <col min="6142" max="6142" width="20.5703125" style="17" customWidth="1"/>
    <col min="6143" max="6143" width="16" style="17" customWidth="1"/>
    <col min="6144" max="6144" width="3" style="17" customWidth="1"/>
    <col min="6145" max="6146" width="15.7109375" style="17" customWidth="1"/>
    <col min="6147" max="6397" width="11.42578125" style="17"/>
    <col min="6398" max="6398" width="20.5703125" style="17" customWidth="1"/>
    <col min="6399" max="6399" width="16" style="17" customWidth="1"/>
    <col min="6400" max="6400" width="3" style="17" customWidth="1"/>
    <col min="6401" max="6402" width="15.7109375" style="17" customWidth="1"/>
    <col min="6403" max="6653" width="11.42578125" style="17"/>
    <col min="6654" max="6654" width="20.5703125" style="17" customWidth="1"/>
    <col min="6655" max="6655" width="16" style="17" customWidth="1"/>
    <col min="6656" max="6656" width="3" style="17" customWidth="1"/>
    <col min="6657" max="6658" width="15.7109375" style="17" customWidth="1"/>
    <col min="6659" max="6909" width="11.42578125" style="17"/>
    <col min="6910" max="6910" width="20.5703125" style="17" customWidth="1"/>
    <col min="6911" max="6911" width="16" style="17" customWidth="1"/>
    <col min="6912" max="6912" width="3" style="17" customWidth="1"/>
    <col min="6913" max="6914" width="15.7109375" style="17" customWidth="1"/>
    <col min="6915" max="7165" width="11.42578125" style="17"/>
    <col min="7166" max="7166" width="20.5703125" style="17" customWidth="1"/>
    <col min="7167" max="7167" width="16" style="17" customWidth="1"/>
    <col min="7168" max="7168" width="3" style="17" customWidth="1"/>
    <col min="7169" max="7170" width="15.7109375" style="17" customWidth="1"/>
    <col min="7171" max="7421" width="11.42578125" style="17"/>
    <col min="7422" max="7422" width="20.5703125" style="17" customWidth="1"/>
    <col min="7423" max="7423" width="16" style="17" customWidth="1"/>
    <col min="7424" max="7424" width="3" style="17" customWidth="1"/>
    <col min="7425" max="7426" width="15.7109375" style="17" customWidth="1"/>
    <col min="7427" max="7677" width="11.42578125" style="17"/>
    <col min="7678" max="7678" width="20.5703125" style="17" customWidth="1"/>
    <col min="7679" max="7679" width="16" style="17" customWidth="1"/>
    <col min="7680" max="7680" width="3" style="17" customWidth="1"/>
    <col min="7681" max="7682" width="15.7109375" style="17" customWidth="1"/>
    <col min="7683" max="7933" width="11.42578125" style="17"/>
    <col min="7934" max="7934" width="20.5703125" style="17" customWidth="1"/>
    <col min="7935" max="7935" width="16" style="17" customWidth="1"/>
    <col min="7936" max="7936" width="3" style="17" customWidth="1"/>
    <col min="7937" max="7938" width="15.7109375" style="17" customWidth="1"/>
    <col min="7939" max="8189" width="11.42578125" style="17"/>
    <col min="8190" max="8190" width="20.5703125" style="17" customWidth="1"/>
    <col min="8191" max="8191" width="16" style="17" customWidth="1"/>
    <col min="8192" max="8192" width="3" style="17" customWidth="1"/>
    <col min="8193" max="8194" width="15.7109375" style="17" customWidth="1"/>
    <col min="8195" max="8445" width="11.42578125" style="17"/>
    <col min="8446" max="8446" width="20.5703125" style="17" customWidth="1"/>
    <col min="8447" max="8447" width="16" style="17" customWidth="1"/>
    <col min="8448" max="8448" width="3" style="17" customWidth="1"/>
    <col min="8449" max="8450" width="15.7109375" style="17" customWidth="1"/>
    <col min="8451" max="8701" width="11.42578125" style="17"/>
    <col min="8702" max="8702" width="20.5703125" style="17" customWidth="1"/>
    <col min="8703" max="8703" width="16" style="17" customWidth="1"/>
    <col min="8704" max="8704" width="3" style="17" customWidth="1"/>
    <col min="8705" max="8706" width="15.7109375" style="17" customWidth="1"/>
    <col min="8707" max="8957" width="11.42578125" style="17"/>
    <col min="8958" max="8958" width="20.5703125" style="17" customWidth="1"/>
    <col min="8959" max="8959" width="16" style="17" customWidth="1"/>
    <col min="8960" max="8960" width="3" style="17" customWidth="1"/>
    <col min="8961" max="8962" width="15.7109375" style="17" customWidth="1"/>
    <col min="8963" max="9213" width="11.42578125" style="17"/>
    <col min="9214" max="9214" width="20.5703125" style="17" customWidth="1"/>
    <col min="9215" max="9215" width="16" style="17" customWidth="1"/>
    <col min="9216" max="9216" width="3" style="17" customWidth="1"/>
    <col min="9217" max="9218" width="15.7109375" style="17" customWidth="1"/>
    <col min="9219" max="9469" width="11.42578125" style="17"/>
    <col min="9470" max="9470" width="20.5703125" style="17" customWidth="1"/>
    <col min="9471" max="9471" width="16" style="17" customWidth="1"/>
    <col min="9472" max="9472" width="3" style="17" customWidth="1"/>
    <col min="9473" max="9474" width="15.7109375" style="17" customWidth="1"/>
    <col min="9475" max="9725" width="11.42578125" style="17"/>
    <col min="9726" max="9726" width="20.5703125" style="17" customWidth="1"/>
    <col min="9727" max="9727" width="16" style="17" customWidth="1"/>
    <col min="9728" max="9728" width="3" style="17" customWidth="1"/>
    <col min="9729" max="9730" width="15.7109375" style="17" customWidth="1"/>
    <col min="9731" max="9981" width="11.42578125" style="17"/>
    <col min="9982" max="9982" width="20.5703125" style="17" customWidth="1"/>
    <col min="9983" max="9983" width="16" style="17" customWidth="1"/>
    <col min="9984" max="9984" width="3" style="17" customWidth="1"/>
    <col min="9985" max="9986" width="15.7109375" style="17" customWidth="1"/>
    <col min="9987" max="10237" width="11.42578125" style="17"/>
    <col min="10238" max="10238" width="20.5703125" style="17" customWidth="1"/>
    <col min="10239" max="10239" width="16" style="17" customWidth="1"/>
    <col min="10240" max="10240" width="3" style="17" customWidth="1"/>
    <col min="10241" max="10242" width="15.7109375" style="17" customWidth="1"/>
    <col min="10243" max="10493" width="11.42578125" style="17"/>
    <col min="10494" max="10494" width="20.5703125" style="17" customWidth="1"/>
    <col min="10495" max="10495" width="16" style="17" customWidth="1"/>
    <col min="10496" max="10496" width="3" style="17" customWidth="1"/>
    <col min="10497" max="10498" width="15.7109375" style="17" customWidth="1"/>
    <col min="10499" max="10749" width="11.42578125" style="17"/>
    <col min="10750" max="10750" width="20.5703125" style="17" customWidth="1"/>
    <col min="10751" max="10751" width="16" style="17" customWidth="1"/>
    <col min="10752" max="10752" width="3" style="17" customWidth="1"/>
    <col min="10753" max="10754" width="15.7109375" style="17" customWidth="1"/>
    <col min="10755" max="11005" width="11.42578125" style="17"/>
    <col min="11006" max="11006" width="20.5703125" style="17" customWidth="1"/>
    <col min="11007" max="11007" width="16" style="17" customWidth="1"/>
    <col min="11008" max="11008" width="3" style="17" customWidth="1"/>
    <col min="11009" max="11010" width="15.7109375" style="17" customWidth="1"/>
    <col min="11011" max="11261" width="11.42578125" style="17"/>
    <col min="11262" max="11262" width="20.5703125" style="17" customWidth="1"/>
    <col min="11263" max="11263" width="16" style="17" customWidth="1"/>
    <col min="11264" max="11264" width="3" style="17" customWidth="1"/>
    <col min="11265" max="11266" width="15.7109375" style="17" customWidth="1"/>
    <col min="11267" max="11517" width="11.42578125" style="17"/>
    <col min="11518" max="11518" width="20.5703125" style="17" customWidth="1"/>
    <col min="11519" max="11519" width="16" style="17" customWidth="1"/>
    <col min="11520" max="11520" width="3" style="17" customWidth="1"/>
    <col min="11521" max="11522" width="15.7109375" style="17" customWidth="1"/>
    <col min="11523" max="11773" width="11.42578125" style="17"/>
    <col min="11774" max="11774" width="20.5703125" style="17" customWidth="1"/>
    <col min="11775" max="11775" width="16" style="17" customWidth="1"/>
    <col min="11776" max="11776" width="3" style="17" customWidth="1"/>
    <col min="11777" max="11778" width="15.7109375" style="17" customWidth="1"/>
    <col min="11779" max="12029" width="11.42578125" style="17"/>
    <col min="12030" max="12030" width="20.5703125" style="17" customWidth="1"/>
    <col min="12031" max="12031" width="16" style="17" customWidth="1"/>
    <col min="12032" max="12032" width="3" style="17" customWidth="1"/>
    <col min="12033" max="12034" width="15.7109375" style="17" customWidth="1"/>
    <col min="12035" max="12285" width="11.42578125" style="17"/>
    <col min="12286" max="12286" width="20.5703125" style="17" customWidth="1"/>
    <col min="12287" max="12287" width="16" style="17" customWidth="1"/>
    <col min="12288" max="12288" width="3" style="17" customWidth="1"/>
    <col min="12289" max="12290" width="15.7109375" style="17" customWidth="1"/>
    <col min="12291" max="12541" width="11.42578125" style="17"/>
    <col min="12542" max="12542" width="20.5703125" style="17" customWidth="1"/>
    <col min="12543" max="12543" width="16" style="17" customWidth="1"/>
    <col min="12544" max="12544" width="3" style="17" customWidth="1"/>
    <col min="12545" max="12546" width="15.7109375" style="17" customWidth="1"/>
    <col min="12547" max="12797" width="11.42578125" style="17"/>
    <col min="12798" max="12798" width="20.5703125" style="17" customWidth="1"/>
    <col min="12799" max="12799" width="16" style="17" customWidth="1"/>
    <col min="12800" max="12800" width="3" style="17" customWidth="1"/>
    <col min="12801" max="12802" width="15.7109375" style="17" customWidth="1"/>
    <col min="12803" max="13053" width="11.42578125" style="17"/>
    <col min="13054" max="13054" width="20.5703125" style="17" customWidth="1"/>
    <col min="13055" max="13055" width="16" style="17" customWidth="1"/>
    <col min="13056" max="13056" width="3" style="17" customWidth="1"/>
    <col min="13057" max="13058" width="15.7109375" style="17" customWidth="1"/>
    <col min="13059" max="13309" width="11.42578125" style="17"/>
    <col min="13310" max="13310" width="20.5703125" style="17" customWidth="1"/>
    <col min="13311" max="13311" width="16" style="17" customWidth="1"/>
    <col min="13312" max="13312" width="3" style="17" customWidth="1"/>
    <col min="13313" max="13314" width="15.7109375" style="17" customWidth="1"/>
    <col min="13315" max="13565" width="11.42578125" style="17"/>
    <col min="13566" max="13566" width="20.5703125" style="17" customWidth="1"/>
    <col min="13567" max="13567" width="16" style="17" customWidth="1"/>
    <col min="13568" max="13568" width="3" style="17" customWidth="1"/>
    <col min="13569" max="13570" width="15.7109375" style="17" customWidth="1"/>
    <col min="13571" max="13821" width="11.42578125" style="17"/>
    <col min="13822" max="13822" width="20.5703125" style="17" customWidth="1"/>
    <col min="13823" max="13823" width="16" style="17" customWidth="1"/>
    <col min="13824" max="13824" width="3" style="17" customWidth="1"/>
    <col min="13825" max="13826" width="15.7109375" style="17" customWidth="1"/>
    <col min="13827" max="14077" width="11.42578125" style="17"/>
    <col min="14078" max="14078" width="20.5703125" style="17" customWidth="1"/>
    <col min="14079" max="14079" width="16" style="17" customWidth="1"/>
    <col min="14080" max="14080" width="3" style="17" customWidth="1"/>
    <col min="14081" max="14082" width="15.7109375" style="17" customWidth="1"/>
    <col min="14083" max="14333" width="11.42578125" style="17"/>
    <col min="14334" max="14334" width="20.5703125" style="17" customWidth="1"/>
    <col min="14335" max="14335" width="16" style="17" customWidth="1"/>
    <col min="14336" max="14336" width="3" style="17" customWidth="1"/>
    <col min="14337" max="14338" width="15.7109375" style="17" customWidth="1"/>
    <col min="14339" max="14589" width="11.42578125" style="17"/>
    <col min="14590" max="14590" width="20.5703125" style="17" customWidth="1"/>
    <col min="14591" max="14591" width="16" style="17" customWidth="1"/>
    <col min="14592" max="14592" width="3" style="17" customWidth="1"/>
    <col min="14593" max="14594" width="15.7109375" style="17" customWidth="1"/>
    <col min="14595" max="14845" width="11.42578125" style="17"/>
    <col min="14846" max="14846" width="20.5703125" style="17" customWidth="1"/>
    <col min="14847" max="14847" width="16" style="17" customWidth="1"/>
    <col min="14848" max="14848" width="3" style="17" customWidth="1"/>
    <col min="14849" max="14850" width="15.7109375" style="17" customWidth="1"/>
    <col min="14851" max="15101" width="11.42578125" style="17"/>
    <col min="15102" max="15102" width="20.5703125" style="17" customWidth="1"/>
    <col min="15103" max="15103" width="16" style="17" customWidth="1"/>
    <col min="15104" max="15104" width="3" style="17" customWidth="1"/>
    <col min="15105" max="15106" width="15.7109375" style="17" customWidth="1"/>
    <col min="15107" max="15357" width="11.42578125" style="17"/>
    <col min="15358" max="15358" width="20.5703125" style="17" customWidth="1"/>
    <col min="15359" max="15359" width="16" style="17" customWidth="1"/>
    <col min="15360" max="15360" width="3" style="17" customWidth="1"/>
    <col min="15361" max="15362" width="15.7109375" style="17" customWidth="1"/>
    <col min="15363" max="15613" width="11.42578125" style="17"/>
    <col min="15614" max="15614" width="20.5703125" style="17" customWidth="1"/>
    <col min="15615" max="15615" width="16" style="17" customWidth="1"/>
    <col min="15616" max="15616" width="3" style="17" customWidth="1"/>
    <col min="15617" max="15618" width="15.7109375" style="17" customWidth="1"/>
    <col min="15619" max="15869" width="11.42578125" style="17"/>
    <col min="15870" max="15870" width="20.5703125" style="17" customWidth="1"/>
    <col min="15871" max="15871" width="16" style="17" customWidth="1"/>
    <col min="15872" max="15872" width="3" style="17" customWidth="1"/>
    <col min="15873" max="15874" width="15.7109375" style="17" customWidth="1"/>
    <col min="15875" max="16125" width="11.42578125" style="17"/>
    <col min="16126" max="16126" width="20.5703125" style="17" customWidth="1"/>
    <col min="16127" max="16127" width="16" style="17" customWidth="1"/>
    <col min="16128" max="16128" width="3" style="17" customWidth="1"/>
    <col min="16129" max="16130" width="15.7109375" style="17" customWidth="1"/>
    <col min="16131" max="16384" width="11.42578125" style="17"/>
  </cols>
  <sheetData>
    <row r="2" spans="1:9" ht="25.5" x14ac:dyDescent="0.35">
      <c r="B2" s="18" t="s">
        <v>345</v>
      </c>
      <c r="C2" s="18"/>
      <c r="D2" s="18"/>
    </row>
    <row r="4" spans="1:9" x14ac:dyDescent="0.25">
      <c r="A4" s="79" t="s">
        <v>392</v>
      </c>
      <c r="B4" s="20" t="s">
        <v>346</v>
      </c>
      <c r="C4" s="21">
        <v>42735</v>
      </c>
      <c r="D4" s="21">
        <v>43039</v>
      </c>
      <c r="E4" s="22" t="s">
        <v>347</v>
      </c>
      <c r="F4" s="23" t="s">
        <v>348</v>
      </c>
    </row>
    <row r="5" spans="1:9" x14ac:dyDescent="0.25">
      <c r="A5" s="76">
        <v>701</v>
      </c>
      <c r="B5" s="68" t="s">
        <v>349</v>
      </c>
      <c r="C5" s="25"/>
      <c r="D5" s="25"/>
      <c r="E5" s="26"/>
      <c r="F5" s="27" t="e">
        <f>E5/D5</f>
        <v>#DIV/0!</v>
      </c>
    </row>
    <row r="6" spans="1:9" x14ac:dyDescent="0.25">
      <c r="A6" s="76">
        <v>601</v>
      </c>
      <c r="B6" s="68" t="s">
        <v>350</v>
      </c>
      <c r="C6" s="25"/>
      <c r="D6" s="25"/>
      <c r="E6" s="26"/>
      <c r="F6" s="27">
        <v>0</v>
      </c>
    </row>
    <row r="7" spans="1:9" x14ac:dyDescent="0.25">
      <c r="A7" s="77">
        <v>6031</v>
      </c>
      <c r="B7" s="68" t="s">
        <v>351</v>
      </c>
      <c r="C7" s="25"/>
      <c r="D7" s="25"/>
      <c r="E7" s="26"/>
      <c r="F7" s="27" t="e">
        <f t="shared" ref="F7:F15" si="0">E7/D7</f>
        <v>#DIV/0!</v>
      </c>
    </row>
    <row r="8" spans="1:9" x14ac:dyDescent="0.25">
      <c r="A8" s="76"/>
      <c r="B8" s="69" t="s">
        <v>352</v>
      </c>
      <c r="C8" s="29"/>
      <c r="D8" s="29"/>
      <c r="E8" s="26"/>
      <c r="F8" s="27" t="e">
        <f t="shared" si="0"/>
        <v>#DIV/0!</v>
      </c>
      <c r="I8" s="30"/>
    </row>
    <row r="9" spans="1:9" x14ac:dyDescent="0.25">
      <c r="A9" s="76"/>
      <c r="B9" s="69"/>
      <c r="C9" s="29"/>
      <c r="D9" s="31"/>
      <c r="E9" s="26"/>
      <c r="F9" s="27" t="e">
        <f t="shared" si="0"/>
        <v>#DIV/0!</v>
      </c>
    </row>
    <row r="10" spans="1:9" x14ac:dyDescent="0.25">
      <c r="A10" s="76" t="s">
        <v>393</v>
      </c>
      <c r="B10" s="68" t="s">
        <v>353</v>
      </c>
      <c r="C10" s="80"/>
      <c r="D10" s="25"/>
      <c r="E10" s="26"/>
      <c r="F10" s="27" t="e">
        <f>E10/D10</f>
        <v>#DIV/0!</v>
      </c>
    </row>
    <row r="11" spans="1:9" x14ac:dyDescent="0.25">
      <c r="A11" s="76" t="s">
        <v>354</v>
      </c>
      <c r="B11" s="68" t="s">
        <v>355</v>
      </c>
      <c r="C11" s="25"/>
      <c r="D11" s="32"/>
      <c r="E11" s="26"/>
      <c r="F11" s="27" t="e">
        <f t="shared" si="0"/>
        <v>#DIV/0!</v>
      </c>
    </row>
    <row r="12" spans="1:9" x14ac:dyDescent="0.25">
      <c r="A12" s="77">
        <v>73</v>
      </c>
      <c r="B12" s="68" t="s">
        <v>356</v>
      </c>
      <c r="C12" s="25"/>
      <c r="D12" s="25"/>
      <c r="E12" s="26"/>
      <c r="F12" s="27" t="e">
        <f>E12/D12</f>
        <v>#DIV/0!</v>
      </c>
    </row>
    <row r="13" spans="1:9" x14ac:dyDescent="0.25">
      <c r="A13" s="77">
        <v>72</v>
      </c>
      <c r="B13" s="68" t="s">
        <v>357</v>
      </c>
      <c r="C13" s="25"/>
      <c r="D13" s="32"/>
      <c r="E13" s="26"/>
      <c r="F13" s="27" t="e">
        <f t="shared" si="0"/>
        <v>#DIV/0!</v>
      </c>
    </row>
    <row r="14" spans="1:9" x14ac:dyDescent="0.25">
      <c r="A14" s="77">
        <v>602</v>
      </c>
      <c r="B14" s="68" t="s">
        <v>358</v>
      </c>
      <c r="C14" s="25"/>
      <c r="D14" s="25"/>
      <c r="E14" s="26"/>
      <c r="F14" s="27" t="e">
        <f t="shared" si="0"/>
        <v>#DIV/0!</v>
      </c>
    </row>
    <row r="15" spans="1:9" x14ac:dyDescent="0.25">
      <c r="A15" s="77">
        <v>6032</v>
      </c>
      <c r="B15" s="68" t="s">
        <v>351</v>
      </c>
      <c r="C15" s="25"/>
      <c r="D15" s="25"/>
      <c r="E15" s="26"/>
      <c r="F15" s="27" t="e">
        <f t="shared" si="0"/>
        <v>#DIV/0!</v>
      </c>
    </row>
    <row r="16" spans="1:9" x14ac:dyDescent="0.25">
      <c r="A16" s="77"/>
      <c r="B16" s="70"/>
      <c r="C16" s="34"/>
      <c r="D16" s="35"/>
      <c r="E16" s="26"/>
      <c r="F16" s="27"/>
    </row>
    <row r="17" spans="1:6" x14ac:dyDescent="0.25">
      <c r="A17" s="77"/>
      <c r="B17" s="69" t="s">
        <v>359</v>
      </c>
      <c r="C17" s="29"/>
      <c r="D17" s="29"/>
      <c r="E17" s="29"/>
      <c r="F17" s="27" t="e">
        <f>E17/D17</f>
        <v>#DIV/0!</v>
      </c>
    </row>
    <row r="18" spans="1:6" x14ac:dyDescent="0.25">
      <c r="A18" s="77"/>
      <c r="B18" s="68"/>
      <c r="C18" s="25"/>
      <c r="D18" s="32"/>
      <c r="E18" s="25"/>
      <c r="F18" s="36"/>
    </row>
    <row r="19" spans="1:6" x14ac:dyDescent="0.25">
      <c r="A19" s="77">
        <v>707</v>
      </c>
      <c r="B19" s="68" t="s">
        <v>360</v>
      </c>
      <c r="C19" s="25"/>
      <c r="D19" s="32"/>
      <c r="E19" s="25"/>
      <c r="F19" s="37" t="e">
        <f>E19/C19</f>
        <v>#DIV/0!</v>
      </c>
    </row>
    <row r="20" spans="1:6" x14ac:dyDescent="0.25">
      <c r="A20" s="77"/>
      <c r="B20" s="70"/>
      <c r="C20" s="34"/>
      <c r="D20" s="35"/>
      <c r="E20" s="34"/>
      <c r="F20" s="38"/>
    </row>
    <row r="21" spans="1:6" x14ac:dyDescent="0.25">
      <c r="A21" s="77"/>
      <c r="B21" s="71" t="s">
        <v>361</v>
      </c>
      <c r="C21" s="39"/>
      <c r="D21" s="39"/>
      <c r="E21" s="29"/>
      <c r="F21" s="40" t="e">
        <f>E21/D21</f>
        <v>#DIV/0!</v>
      </c>
    </row>
    <row r="22" spans="1:6" x14ac:dyDescent="0.25">
      <c r="A22" s="77">
        <v>75</v>
      </c>
      <c r="B22" s="68" t="s">
        <v>362</v>
      </c>
      <c r="C22" s="41"/>
      <c r="D22" s="41"/>
      <c r="E22" s="25"/>
      <c r="F22" s="37" t="e">
        <f>E22/D22</f>
        <v>#DIV/0!</v>
      </c>
    </row>
    <row r="23" spans="1:6" x14ac:dyDescent="0.25">
      <c r="A23" s="76" t="s">
        <v>363</v>
      </c>
      <c r="B23" s="68" t="s">
        <v>364</v>
      </c>
      <c r="C23" s="41"/>
      <c r="D23" s="41"/>
      <c r="E23" s="25"/>
      <c r="F23" s="37" t="e">
        <f>E23/D23</f>
        <v>#DIV/0!</v>
      </c>
    </row>
    <row r="24" spans="1:6" x14ac:dyDescent="0.25">
      <c r="A24" s="76">
        <v>6033</v>
      </c>
      <c r="B24" s="72" t="s">
        <v>365</v>
      </c>
      <c r="C24" s="41"/>
      <c r="D24" s="42"/>
      <c r="E24" s="25"/>
      <c r="F24" s="37"/>
    </row>
    <row r="25" spans="1:6" x14ac:dyDescent="0.25">
      <c r="A25" s="76">
        <v>61</v>
      </c>
      <c r="B25" s="68" t="s">
        <v>366</v>
      </c>
      <c r="C25" s="41"/>
      <c r="D25" s="41"/>
      <c r="E25" s="25"/>
      <c r="F25" s="37" t="e">
        <f>E25/D25</f>
        <v>#DIV/0!</v>
      </c>
    </row>
    <row r="26" spans="1:6" x14ac:dyDescent="0.25">
      <c r="A26" s="76">
        <v>62</v>
      </c>
      <c r="B26" s="68" t="s">
        <v>367</v>
      </c>
      <c r="C26" s="41"/>
      <c r="D26" s="41"/>
      <c r="E26" s="25"/>
      <c r="F26" s="37" t="e">
        <f>E26/D26</f>
        <v>#DIV/0!</v>
      </c>
    </row>
    <row r="27" spans="1:6" x14ac:dyDescent="0.25">
      <c r="A27" s="76">
        <v>63</v>
      </c>
      <c r="B27" s="68" t="s">
        <v>368</v>
      </c>
      <c r="C27" s="41"/>
      <c r="D27" s="41"/>
      <c r="E27" s="25"/>
      <c r="F27" s="37" t="e">
        <f>E27/D27</f>
        <v>#DIV/0!</v>
      </c>
    </row>
    <row r="28" spans="1:6" x14ac:dyDescent="0.25">
      <c r="A28" s="76">
        <v>64</v>
      </c>
      <c r="B28" s="68" t="s">
        <v>369</v>
      </c>
      <c r="C28" s="41"/>
      <c r="D28" s="41"/>
      <c r="E28" s="25"/>
      <c r="F28" s="37" t="e">
        <f>E28/D28</f>
        <v>#DIV/0!</v>
      </c>
    </row>
    <row r="29" spans="1:6" x14ac:dyDescent="0.25">
      <c r="A29" s="76">
        <v>65</v>
      </c>
      <c r="B29" s="68" t="s">
        <v>370</v>
      </c>
      <c r="C29" s="41"/>
      <c r="D29" s="41"/>
      <c r="E29" s="25"/>
      <c r="F29" s="37" t="e">
        <f>E29/D29</f>
        <v>#DIV/0!</v>
      </c>
    </row>
    <row r="30" spans="1:6" x14ac:dyDescent="0.25">
      <c r="A30" s="76"/>
      <c r="B30" s="70"/>
      <c r="C30" s="43"/>
      <c r="D30" s="44"/>
      <c r="E30" s="34"/>
      <c r="F30" s="45"/>
    </row>
    <row r="31" spans="1:6" x14ac:dyDescent="0.25">
      <c r="A31" s="76"/>
      <c r="B31" s="69" t="s">
        <v>371</v>
      </c>
      <c r="C31" s="39"/>
      <c r="D31" s="39"/>
      <c r="E31" s="29"/>
      <c r="F31" s="40" t="e">
        <f>E31/D31</f>
        <v>#DIV/0!</v>
      </c>
    </row>
    <row r="32" spans="1:6" x14ac:dyDescent="0.25">
      <c r="A32" s="76"/>
      <c r="B32" s="73"/>
      <c r="C32" s="46"/>
      <c r="D32" s="47"/>
      <c r="E32" s="26"/>
      <c r="F32" s="48"/>
    </row>
    <row r="33" spans="1:6" x14ac:dyDescent="0.25">
      <c r="A33" s="76">
        <v>66</v>
      </c>
      <c r="B33" s="68" t="s">
        <v>372</v>
      </c>
      <c r="C33" s="41"/>
      <c r="D33" s="41"/>
      <c r="E33" s="25"/>
      <c r="F33" s="37" t="e">
        <f>E33/D33</f>
        <v>#DIV/0!</v>
      </c>
    </row>
    <row r="34" spans="1:6" s="52" customFormat="1" x14ac:dyDescent="0.25">
      <c r="A34" s="78"/>
      <c r="B34" s="74"/>
      <c r="C34" s="43"/>
      <c r="D34" s="49"/>
      <c r="E34" s="50"/>
      <c r="F34" s="51"/>
    </row>
    <row r="35" spans="1:6" x14ac:dyDescent="0.25">
      <c r="A35" s="76"/>
      <c r="B35" s="69" t="s">
        <v>373</v>
      </c>
      <c r="C35" s="39"/>
      <c r="D35" s="39"/>
      <c r="E35" s="29"/>
      <c r="F35" s="40" t="e">
        <f>E35/D35</f>
        <v>#DIV/0!</v>
      </c>
    </row>
    <row r="36" spans="1:6" x14ac:dyDescent="0.25">
      <c r="A36" s="76"/>
      <c r="B36" s="73"/>
      <c r="C36" s="46"/>
      <c r="D36" s="47"/>
      <c r="E36" s="26"/>
      <c r="F36" s="48"/>
    </row>
    <row r="37" spans="1:6" x14ac:dyDescent="0.25">
      <c r="A37" s="76" t="s">
        <v>374</v>
      </c>
      <c r="B37" s="68" t="s">
        <v>375</v>
      </c>
      <c r="C37" s="25"/>
      <c r="D37" s="32"/>
      <c r="E37" s="25"/>
      <c r="F37" s="37"/>
    </row>
    <row r="38" spans="1:6" x14ac:dyDescent="0.25">
      <c r="A38" s="76" t="s">
        <v>376</v>
      </c>
      <c r="B38" s="68" t="s">
        <v>377</v>
      </c>
      <c r="C38" s="25"/>
      <c r="D38" s="25"/>
      <c r="E38" s="25"/>
      <c r="F38" s="37" t="e">
        <f>E38/D38</f>
        <v>#DIV/0!</v>
      </c>
    </row>
    <row r="39" spans="1:6" x14ac:dyDescent="0.25">
      <c r="A39" s="76"/>
      <c r="B39" s="70"/>
      <c r="C39" s="34"/>
      <c r="D39" s="35"/>
      <c r="E39" s="25"/>
      <c r="F39" s="37"/>
    </row>
    <row r="40" spans="1:6" x14ac:dyDescent="0.25">
      <c r="A40" s="76"/>
      <c r="B40" s="69" t="s">
        <v>378</v>
      </c>
      <c r="C40" s="29"/>
      <c r="D40" s="29"/>
      <c r="E40" s="25"/>
      <c r="F40" s="37" t="e">
        <f>E40/D40</f>
        <v>#DIV/0!</v>
      </c>
    </row>
    <row r="41" spans="1:6" x14ac:dyDescent="0.25">
      <c r="A41" s="76"/>
      <c r="B41" s="73"/>
      <c r="C41" s="26"/>
      <c r="D41" s="47"/>
      <c r="E41" s="26"/>
      <c r="F41" s="37"/>
    </row>
    <row r="42" spans="1:6" x14ac:dyDescent="0.25">
      <c r="A42" s="76">
        <v>77</v>
      </c>
      <c r="B42" s="68" t="s">
        <v>379</v>
      </c>
      <c r="C42" s="25"/>
      <c r="D42" s="25"/>
      <c r="E42" s="25"/>
      <c r="F42" s="37"/>
    </row>
    <row r="43" spans="1:6" x14ac:dyDescent="0.25">
      <c r="A43" s="76">
        <v>67</v>
      </c>
      <c r="B43" s="68" t="s">
        <v>380</v>
      </c>
      <c r="C43" s="25"/>
      <c r="D43" s="25"/>
      <c r="E43" s="25"/>
      <c r="F43" s="37" t="e">
        <f>E43/D43</f>
        <v>#DIV/0!</v>
      </c>
    </row>
    <row r="44" spans="1:6" x14ac:dyDescent="0.25">
      <c r="A44" s="76">
        <v>78</v>
      </c>
      <c r="B44" s="70" t="s">
        <v>381</v>
      </c>
      <c r="C44" s="34"/>
      <c r="D44" s="35"/>
      <c r="E44" s="25"/>
      <c r="F44" s="37"/>
    </row>
    <row r="45" spans="1:6" x14ac:dyDescent="0.25">
      <c r="A45" s="76"/>
      <c r="B45" s="69" t="s">
        <v>382</v>
      </c>
      <c r="C45" s="29"/>
      <c r="D45" s="29"/>
      <c r="E45" s="25"/>
      <c r="F45" s="37" t="e">
        <f>E45/D45</f>
        <v>#DIV/0!</v>
      </c>
    </row>
    <row r="46" spans="1:6" x14ac:dyDescent="0.25">
      <c r="A46" s="76"/>
      <c r="B46" s="75"/>
      <c r="C46" s="53"/>
      <c r="D46" s="54"/>
      <c r="E46" s="53"/>
      <c r="F46" s="37"/>
    </row>
    <row r="47" spans="1:6" x14ac:dyDescent="0.25">
      <c r="A47" s="76"/>
      <c r="B47" s="69" t="s">
        <v>383</v>
      </c>
      <c r="C47" s="55"/>
      <c r="D47" s="55"/>
      <c r="E47" s="55"/>
      <c r="F47" s="37" t="e">
        <f>E47/D47</f>
        <v>#DIV/0!</v>
      </c>
    </row>
    <row r="48" spans="1:6" x14ac:dyDescent="0.25">
      <c r="A48" s="76"/>
      <c r="B48" s="73"/>
      <c r="C48" s="56"/>
      <c r="D48" s="57"/>
      <c r="E48" s="56"/>
      <c r="F48" s="37"/>
    </row>
    <row r="49" spans="1:9" x14ac:dyDescent="0.25">
      <c r="A49" s="76">
        <v>82</v>
      </c>
      <c r="B49" s="68" t="s">
        <v>384</v>
      </c>
      <c r="C49" s="58"/>
      <c r="D49" s="58"/>
      <c r="E49" s="25"/>
      <c r="F49" s="37" t="e">
        <f>E49/D49</f>
        <v>#DIV/0!</v>
      </c>
    </row>
    <row r="50" spans="1:9" x14ac:dyDescent="0.25">
      <c r="A50" s="76" t="s">
        <v>385</v>
      </c>
      <c r="B50" s="68" t="s">
        <v>386</v>
      </c>
      <c r="C50" s="58"/>
      <c r="D50" s="58"/>
      <c r="E50" s="25"/>
      <c r="F50" s="37"/>
    </row>
    <row r="51" spans="1:9" x14ac:dyDescent="0.25">
      <c r="A51" s="76" t="s">
        <v>387</v>
      </c>
      <c r="B51" s="68" t="s">
        <v>388</v>
      </c>
      <c r="C51" s="58"/>
      <c r="D51" s="58"/>
      <c r="E51" s="25"/>
      <c r="F51" s="37"/>
    </row>
    <row r="52" spans="1:9" x14ac:dyDescent="0.25">
      <c r="B52" s="28" t="s">
        <v>389</v>
      </c>
      <c r="C52" s="29"/>
      <c r="D52" s="29"/>
      <c r="E52" s="29"/>
      <c r="F52" s="37" t="e">
        <f>E52/D52</f>
        <v>#DIV/0!</v>
      </c>
    </row>
    <row r="53" spans="1:9" x14ac:dyDescent="0.25">
      <c r="B53" s="59"/>
      <c r="C53" s="26"/>
      <c r="D53" s="47"/>
      <c r="E53" s="26"/>
      <c r="F53" s="37"/>
    </row>
    <row r="54" spans="1:9" x14ac:dyDescent="0.25">
      <c r="B54" s="24"/>
      <c r="C54" s="25"/>
      <c r="D54" s="32"/>
      <c r="E54" s="25"/>
      <c r="F54" s="37"/>
    </row>
    <row r="55" spans="1:9" x14ac:dyDescent="0.25">
      <c r="A55" s="19">
        <v>89</v>
      </c>
      <c r="B55" s="24" t="s">
        <v>390</v>
      </c>
      <c r="C55" s="25"/>
      <c r="D55" s="15"/>
      <c r="E55" s="25"/>
      <c r="F55" s="37"/>
      <c r="I55" s="30"/>
    </row>
    <row r="56" spans="1:9" x14ac:dyDescent="0.25">
      <c r="B56" s="33"/>
      <c r="C56" s="34"/>
      <c r="D56" s="35"/>
      <c r="E56" s="34"/>
      <c r="F56" s="37"/>
      <c r="I56" s="60"/>
    </row>
    <row r="57" spans="1:9" x14ac:dyDescent="0.25">
      <c r="B57" s="61" t="s">
        <v>391</v>
      </c>
      <c r="C57" s="62"/>
      <c r="D57" s="62"/>
      <c r="E57" s="63"/>
      <c r="F57" s="37"/>
      <c r="I57" s="60"/>
    </row>
    <row r="59" spans="1:9" x14ac:dyDescent="0.25">
      <c r="C59" s="64">
        <f>C57-98223377</f>
        <v>-98223377</v>
      </c>
    </row>
    <row r="61" spans="1:9" x14ac:dyDescent="0.25">
      <c r="G61" s="30"/>
    </row>
    <row r="62" spans="1:9" x14ac:dyDescent="0.25">
      <c r="C62" s="66"/>
    </row>
    <row r="63" spans="1:9" x14ac:dyDescent="0.25">
      <c r="C63" s="66"/>
      <c r="D63" s="67"/>
      <c r="E63" s="60"/>
    </row>
    <row r="66" spans="3:3" s="17" customFormat="1" x14ac:dyDescent="0.25">
      <c r="C66" s="65"/>
    </row>
  </sheetData>
  <mergeCells count="1">
    <mergeCell ref="B2:D2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RESULTAT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2018-02-06T13:49:32Z</dcterms:created>
  <dcterms:modified xsi:type="dcterms:W3CDTF">2018-02-06T14:10:21Z</dcterms:modified>
</cp:coreProperties>
</file>