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pivotCache/pivotCacheDefinition2.xml" ContentType="application/vnd.openxmlformats-officedocument.spreadsheetml.pivotCacheDefinition+xml"/>
  <Override PartName="/xl/pivotCache/pivotCacheRecords2.xml" ContentType="application/vnd.openxmlformats-officedocument.spreadsheetml.pivotCacheRecords+xml"/>
  <Override PartName="/xl/slicerCaches/slicerCache1.xml" ContentType="application/vnd.ms-excel.slicerCache+xml"/>
  <Override PartName="/xl/slicerCaches/slicerCache2.xml" ContentType="application/vnd.ms-excel.slicerCache+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pivotTables/pivotTable1.xml" ContentType="application/vnd.openxmlformats-officedocument.spreadsheetml.pivotTable+xml"/>
  <Override PartName="/xl/drawings/drawing1.xml" ContentType="application/vnd.openxmlformats-officedocument.drawing+xml"/>
  <Override PartName="/xl/slicers/slicer1.xml" ContentType="application/vnd.ms-excel.slicer+xml"/>
  <Override PartName="/xl/tables/table1.xml" ContentType="application/vnd.openxmlformats-officedocument.spreadsheetml.table+xml"/>
  <Override PartName="/xl/comments1.xml" ContentType="application/vnd.openxmlformats-officedocument.spreadsheetml.comments+xml"/>
  <Override PartName="/xl/pivotTables/pivotTable2.xml" ContentType="application/vnd.openxmlformats-officedocument.spreadsheetml.pivotTable+xml"/>
  <Override PartName="/xl/drawings/drawing2.xml" ContentType="application/vnd.openxmlformats-officedocument.drawing+xml"/>
  <Override PartName="/xl/slicers/slicer2.xml" ContentType="application/vnd.ms-excel.slicer+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codeName="ThisWorkbook" defaultThemeVersion="124226"/>
  <bookViews>
    <workbookView xWindow="-15" yWindow="705" windowWidth="14400" windowHeight="6510"/>
  </bookViews>
  <sheets>
    <sheet name="Feuil2" sheetId="8" r:id="rId1"/>
    <sheet name="data_findings" sheetId="1" r:id="rId2"/>
    <sheet name="Indicateur age DAMA" sheetId="6" r:id="rId3"/>
    <sheet name="Sheet1" sheetId="5" r:id="rId4"/>
  </sheets>
  <definedNames>
    <definedName name="_xlnm._FilterDatabase" localSheetId="1" hidden="1">data_findings!$A$1:$Q$288</definedName>
    <definedName name="CLASSIFICATION">#REF!</definedName>
    <definedName name="CODE">#REF!</definedName>
    <definedName name="COULEUR">#REF!</definedName>
    <definedName name="Link">data_findings!#REF!</definedName>
    <definedName name="POLE">#REF!</definedName>
    <definedName name="PROGRAMME">#REF!</definedName>
    <definedName name="R_\Direction_des_Programmes\A320neo\07_Qualité\06___Non_Qualité\DAMA\16_BD_0100">data_findings!#REF!</definedName>
    <definedName name="Segment_DAMA_STATUS1">#N/A</definedName>
    <definedName name="Segment_END_YEAR">#N/A</definedName>
    <definedName name="Z_F5B5A955_A86A_43EF_B239_5369E191936B_.wvu.Cols" localSheetId="1" hidden="1">data_findings!$A:$A,data_findings!$J:$T</definedName>
    <definedName name="Z_F5B5A955_A86A_43EF_B239_5369E191936B_.wvu.FilterData" localSheetId="1" hidden="1">data_findings!$B$1:$P$339</definedName>
  </definedNames>
  <calcPr calcId="145621"/>
  <customWorkbookViews>
    <customWorkbookView name="HEMERY Matthieu (AIRCELLE) - Affichage personnalisé" guid="{F5B5A955-A86A-43EF-B239-5369E191936B}" mergeInterval="0" personalView="1" maximized="1" windowWidth="1366" windowHeight="543" activeSheetId="2"/>
  </customWorkbookViews>
  <pivotCaches>
    <pivotCache cacheId="0" r:id="rId5"/>
    <pivotCache cacheId="1" r:id="rId6"/>
  </pivotCaches>
  <extLst>
    <ext xmlns:x14="http://schemas.microsoft.com/office/spreadsheetml/2009/9/main" uri="{BBE1A952-AA13-448e-AADC-164F8A28A991}">
      <x14:slicerCaches>
        <x14:slicerCache r:id="rId7"/>
        <x14:slicerCache r:id="rId8"/>
      </x14:slicerCaches>
    </ext>
    <ext xmlns:x14="http://schemas.microsoft.com/office/spreadsheetml/2009/9/main" uri="{79F54976-1DA5-4618-B147-4CDE4B953A38}">
      <x14:workbookPr/>
    </ext>
  </extLst>
</workbook>
</file>

<file path=xl/calcChain.xml><?xml version="1.0" encoding="utf-8"?>
<calcChain xmlns="http://schemas.openxmlformats.org/spreadsheetml/2006/main">
  <c r="G344" i="1" l="1"/>
  <c r="H344" i="1"/>
  <c r="I344" i="1"/>
  <c r="J344" i="1" s="1"/>
  <c r="K344" i="1"/>
  <c r="L344" i="1"/>
  <c r="M344" i="1"/>
  <c r="N344" i="1"/>
  <c r="O344" i="1"/>
  <c r="P344" i="1"/>
  <c r="G343" i="1"/>
  <c r="H343" i="1"/>
  <c r="I343" i="1"/>
  <c r="J343" i="1" s="1"/>
  <c r="K343" i="1"/>
  <c r="B343" i="1" s="1"/>
  <c r="L343" i="1"/>
  <c r="M343" i="1"/>
  <c r="N343" i="1"/>
  <c r="O343" i="1"/>
  <c r="P343" i="1"/>
  <c r="G318" i="1" l="1"/>
  <c r="H318" i="1"/>
  <c r="I318" i="1"/>
  <c r="J318" i="1" s="1"/>
  <c r="K318" i="1"/>
  <c r="B318" i="1" s="1"/>
  <c r="L318" i="1"/>
  <c r="M318" i="1"/>
  <c r="N318" i="1"/>
  <c r="O318" i="1"/>
  <c r="P318" i="1"/>
  <c r="G317" i="1"/>
  <c r="H317" i="1"/>
  <c r="I317" i="1"/>
  <c r="J317" i="1" s="1"/>
  <c r="K317" i="1"/>
  <c r="B317" i="1" s="1"/>
  <c r="L317" i="1"/>
  <c r="M317" i="1"/>
  <c r="N317" i="1"/>
  <c r="O317" i="1"/>
  <c r="P317" i="1"/>
  <c r="P316" i="1" l="1"/>
  <c r="O316" i="1"/>
  <c r="N316" i="1"/>
  <c r="M316" i="1"/>
  <c r="L316" i="1"/>
  <c r="K316" i="1"/>
  <c r="B316" i="1" s="1"/>
  <c r="I316" i="1"/>
  <c r="J316" i="1" s="1"/>
  <c r="H316" i="1"/>
  <c r="G316" i="1"/>
  <c r="P283" i="1" l="1"/>
  <c r="O283" i="1"/>
  <c r="N283" i="1"/>
  <c r="M283" i="1"/>
  <c r="P278" i="1" l="1"/>
  <c r="O278" i="1"/>
  <c r="N278" i="1"/>
  <c r="N259" i="1"/>
  <c r="M278" i="1"/>
  <c r="G307" i="1" l="1"/>
  <c r="G308" i="1"/>
  <c r="G309" i="1"/>
  <c r="G310" i="1"/>
  <c r="G311" i="1"/>
  <c r="G312" i="1"/>
  <c r="G313" i="1"/>
  <c r="G314" i="1"/>
  <c r="G315" i="1"/>
  <c r="G319" i="1"/>
  <c r="G320" i="1"/>
  <c r="G321" i="1"/>
  <c r="G322" i="1"/>
  <c r="G323" i="1"/>
  <c r="G324" i="1"/>
  <c r="G325" i="1"/>
  <c r="G326" i="1"/>
  <c r="G327" i="1"/>
  <c r="G328" i="1"/>
  <c r="G329" i="1"/>
  <c r="G330" i="1"/>
  <c r="G331" i="1"/>
  <c r="G332" i="1"/>
  <c r="G333" i="1"/>
  <c r="G334" i="1"/>
  <c r="G335" i="1"/>
  <c r="G336" i="1"/>
  <c r="G337" i="1"/>
  <c r="G338" i="1"/>
  <c r="G339" i="1"/>
  <c r="H307" i="1"/>
  <c r="H308" i="1"/>
  <c r="H309" i="1"/>
  <c r="H310" i="1"/>
  <c r="H311" i="1"/>
  <c r="H312" i="1"/>
  <c r="H313" i="1"/>
  <c r="H314" i="1"/>
  <c r="H315" i="1"/>
  <c r="H319" i="1"/>
  <c r="H320" i="1"/>
  <c r="H321" i="1"/>
  <c r="H322" i="1"/>
  <c r="H323" i="1"/>
  <c r="H324" i="1"/>
  <c r="H325" i="1"/>
  <c r="H326" i="1"/>
  <c r="H327" i="1"/>
  <c r="H328" i="1"/>
  <c r="H329" i="1"/>
  <c r="H330" i="1"/>
  <c r="H331" i="1"/>
  <c r="H332" i="1"/>
  <c r="H333" i="1"/>
  <c r="H334" i="1"/>
  <c r="H335" i="1"/>
  <c r="H336" i="1"/>
  <c r="H337" i="1"/>
  <c r="H338" i="1"/>
  <c r="H339" i="1"/>
  <c r="I307" i="1"/>
  <c r="J307" i="1" s="1"/>
  <c r="I308" i="1"/>
  <c r="J308" i="1" s="1"/>
  <c r="I309" i="1"/>
  <c r="J309" i="1" s="1"/>
  <c r="I310" i="1"/>
  <c r="J310" i="1" s="1"/>
  <c r="I311" i="1"/>
  <c r="J311" i="1" s="1"/>
  <c r="I312" i="1"/>
  <c r="J312" i="1" s="1"/>
  <c r="I313" i="1"/>
  <c r="J313" i="1" s="1"/>
  <c r="I314" i="1"/>
  <c r="J314" i="1" s="1"/>
  <c r="I315" i="1"/>
  <c r="J315" i="1" s="1"/>
  <c r="I319" i="1"/>
  <c r="J319" i="1" s="1"/>
  <c r="I320" i="1"/>
  <c r="J320" i="1" s="1"/>
  <c r="I321" i="1"/>
  <c r="J321" i="1" s="1"/>
  <c r="I322" i="1"/>
  <c r="J322" i="1" s="1"/>
  <c r="I323" i="1"/>
  <c r="J323" i="1" s="1"/>
  <c r="I324" i="1"/>
  <c r="J324" i="1" s="1"/>
  <c r="I325" i="1"/>
  <c r="J325" i="1" s="1"/>
  <c r="I326" i="1"/>
  <c r="J326" i="1" s="1"/>
  <c r="I327" i="1"/>
  <c r="J327" i="1" s="1"/>
  <c r="I328" i="1"/>
  <c r="J328" i="1" s="1"/>
  <c r="I329" i="1"/>
  <c r="J329" i="1" s="1"/>
  <c r="I330" i="1"/>
  <c r="J330" i="1" s="1"/>
  <c r="I331" i="1"/>
  <c r="J331" i="1" s="1"/>
  <c r="I332" i="1"/>
  <c r="J332" i="1" s="1"/>
  <c r="I333" i="1"/>
  <c r="J333" i="1" s="1"/>
  <c r="I334" i="1"/>
  <c r="J334" i="1" s="1"/>
  <c r="I335" i="1"/>
  <c r="J335" i="1" s="1"/>
  <c r="I336" i="1"/>
  <c r="J336" i="1" s="1"/>
  <c r="I337" i="1"/>
  <c r="J337" i="1" s="1"/>
  <c r="I338" i="1"/>
  <c r="J338" i="1" s="1"/>
  <c r="I339" i="1"/>
  <c r="J339" i="1" s="1"/>
  <c r="K307" i="1"/>
  <c r="B307" i="1" s="1"/>
  <c r="K308" i="1"/>
  <c r="B308" i="1" s="1"/>
  <c r="K309" i="1"/>
  <c r="B309" i="1" s="1"/>
  <c r="K310" i="1"/>
  <c r="B310" i="1" s="1"/>
  <c r="K311" i="1"/>
  <c r="B311" i="1" s="1"/>
  <c r="K312" i="1"/>
  <c r="K313" i="1"/>
  <c r="B313" i="1" s="1"/>
  <c r="K314" i="1"/>
  <c r="B314" i="1" s="1"/>
  <c r="K315" i="1"/>
  <c r="B315" i="1" s="1"/>
  <c r="K319" i="1"/>
  <c r="K320" i="1"/>
  <c r="K321" i="1"/>
  <c r="B321" i="1" s="1"/>
  <c r="K322" i="1"/>
  <c r="K323" i="1"/>
  <c r="B323" i="1" s="1"/>
  <c r="K324" i="1"/>
  <c r="B324" i="1" s="1"/>
  <c r="K325" i="1"/>
  <c r="B325" i="1" s="1"/>
  <c r="K326" i="1"/>
  <c r="B326" i="1" s="1"/>
  <c r="K327" i="1"/>
  <c r="B327" i="1" s="1"/>
  <c r="K328" i="1"/>
  <c r="B328" i="1" s="1"/>
  <c r="K329" i="1"/>
  <c r="B329" i="1" s="1"/>
  <c r="K330" i="1"/>
  <c r="B330" i="1" s="1"/>
  <c r="K331" i="1"/>
  <c r="B331" i="1" s="1"/>
  <c r="K332" i="1"/>
  <c r="K333" i="1"/>
  <c r="B333" i="1" s="1"/>
  <c r="K334" i="1"/>
  <c r="K335" i="1"/>
  <c r="B335" i="1" s="1"/>
  <c r="K336" i="1"/>
  <c r="B336" i="1" s="1"/>
  <c r="K337" i="1"/>
  <c r="B337" i="1" s="1"/>
  <c r="K338" i="1"/>
  <c r="B338" i="1" s="1"/>
  <c r="K339" i="1"/>
  <c r="B339" i="1" s="1"/>
  <c r="L307" i="1"/>
  <c r="L308" i="1"/>
  <c r="L309" i="1"/>
  <c r="L310" i="1"/>
  <c r="L311" i="1"/>
  <c r="L312" i="1"/>
  <c r="L313" i="1"/>
  <c r="L314" i="1"/>
  <c r="L315" i="1"/>
  <c r="L319" i="1"/>
  <c r="L320" i="1"/>
  <c r="L321" i="1"/>
  <c r="L322" i="1"/>
  <c r="L323" i="1"/>
  <c r="L324" i="1"/>
  <c r="L325" i="1"/>
  <c r="L326" i="1"/>
  <c r="L327" i="1"/>
  <c r="L328" i="1"/>
  <c r="L329" i="1"/>
  <c r="L330" i="1"/>
  <c r="L331" i="1"/>
  <c r="L332" i="1"/>
  <c r="L333" i="1"/>
  <c r="L334" i="1"/>
  <c r="L335" i="1"/>
  <c r="L336" i="1"/>
  <c r="L337" i="1"/>
  <c r="L338" i="1"/>
  <c r="L339" i="1"/>
  <c r="M307" i="1"/>
  <c r="M308" i="1"/>
  <c r="M309" i="1"/>
  <c r="M310" i="1"/>
  <c r="M311" i="1"/>
  <c r="M312" i="1"/>
  <c r="M313" i="1"/>
  <c r="M314" i="1"/>
  <c r="M315" i="1"/>
  <c r="M319" i="1"/>
  <c r="M320" i="1"/>
  <c r="M321" i="1"/>
  <c r="M322" i="1"/>
  <c r="M323" i="1"/>
  <c r="M324" i="1"/>
  <c r="M325" i="1"/>
  <c r="M326" i="1"/>
  <c r="M327" i="1"/>
  <c r="M328" i="1"/>
  <c r="M329" i="1"/>
  <c r="M330" i="1"/>
  <c r="M331" i="1"/>
  <c r="M332" i="1"/>
  <c r="M333" i="1"/>
  <c r="M334" i="1"/>
  <c r="M335" i="1"/>
  <c r="M336" i="1"/>
  <c r="M337" i="1"/>
  <c r="M338" i="1"/>
  <c r="M339" i="1"/>
  <c r="N307" i="1"/>
  <c r="N308" i="1"/>
  <c r="N309" i="1"/>
  <c r="N310" i="1"/>
  <c r="N311" i="1"/>
  <c r="N312" i="1"/>
  <c r="N313" i="1"/>
  <c r="N314" i="1"/>
  <c r="N315" i="1"/>
  <c r="N319" i="1"/>
  <c r="N320" i="1"/>
  <c r="N321" i="1"/>
  <c r="N322" i="1"/>
  <c r="N323" i="1"/>
  <c r="N324" i="1"/>
  <c r="N325" i="1"/>
  <c r="N326" i="1"/>
  <c r="N327" i="1"/>
  <c r="N328" i="1"/>
  <c r="N329" i="1"/>
  <c r="N330" i="1"/>
  <c r="N331" i="1"/>
  <c r="N332" i="1"/>
  <c r="N333" i="1"/>
  <c r="N334" i="1"/>
  <c r="N335" i="1"/>
  <c r="N336" i="1"/>
  <c r="N337" i="1"/>
  <c r="N338" i="1"/>
  <c r="N339" i="1"/>
  <c r="O307" i="1"/>
  <c r="O308" i="1"/>
  <c r="O309" i="1"/>
  <c r="O310" i="1"/>
  <c r="O311" i="1"/>
  <c r="O312" i="1"/>
  <c r="O313" i="1"/>
  <c r="O314" i="1"/>
  <c r="O315" i="1"/>
  <c r="O319" i="1"/>
  <c r="O320" i="1"/>
  <c r="O321" i="1"/>
  <c r="O322" i="1"/>
  <c r="O323" i="1"/>
  <c r="O324" i="1"/>
  <c r="O325" i="1"/>
  <c r="O326" i="1"/>
  <c r="O327" i="1"/>
  <c r="O328" i="1"/>
  <c r="O329" i="1"/>
  <c r="O330" i="1"/>
  <c r="O331" i="1"/>
  <c r="O332" i="1"/>
  <c r="O333" i="1"/>
  <c r="O334" i="1"/>
  <c r="O335" i="1"/>
  <c r="O336" i="1"/>
  <c r="O337" i="1"/>
  <c r="O338" i="1"/>
  <c r="O339" i="1"/>
  <c r="P307" i="1"/>
  <c r="P308" i="1"/>
  <c r="P309" i="1"/>
  <c r="P310" i="1"/>
  <c r="P311" i="1"/>
  <c r="P312" i="1"/>
  <c r="P313" i="1"/>
  <c r="P314" i="1"/>
  <c r="P315" i="1"/>
  <c r="P319" i="1"/>
  <c r="P320" i="1"/>
  <c r="P321" i="1"/>
  <c r="P322" i="1"/>
  <c r="P323" i="1"/>
  <c r="P324" i="1"/>
  <c r="P325" i="1"/>
  <c r="P326" i="1"/>
  <c r="P327" i="1"/>
  <c r="P328" i="1"/>
  <c r="P329" i="1"/>
  <c r="P330" i="1"/>
  <c r="P331" i="1"/>
  <c r="P332" i="1"/>
  <c r="P333" i="1"/>
  <c r="P334" i="1"/>
  <c r="P335" i="1"/>
  <c r="P336" i="1"/>
  <c r="P337" i="1"/>
  <c r="P338" i="1"/>
  <c r="P339" i="1"/>
  <c r="G306" i="1" l="1"/>
  <c r="H306" i="1"/>
  <c r="I306" i="1"/>
  <c r="J306" i="1" s="1"/>
  <c r="K306" i="1"/>
  <c r="L306" i="1"/>
  <c r="M306" i="1"/>
  <c r="N306" i="1"/>
  <c r="O306" i="1"/>
  <c r="P306" i="1"/>
  <c r="G305" i="1" l="1"/>
  <c r="H305" i="1"/>
  <c r="I305" i="1"/>
  <c r="J305" i="1" s="1"/>
  <c r="K305" i="1"/>
  <c r="L305" i="1"/>
  <c r="M305" i="1"/>
  <c r="N305" i="1"/>
  <c r="O305" i="1"/>
  <c r="P305" i="1"/>
  <c r="G304" i="1" l="1"/>
  <c r="H304" i="1"/>
  <c r="I304" i="1"/>
  <c r="J304" i="1" s="1"/>
  <c r="K304" i="1"/>
  <c r="L304" i="1"/>
  <c r="M304" i="1"/>
  <c r="N304" i="1"/>
  <c r="O304" i="1"/>
  <c r="P304" i="1"/>
  <c r="K303" i="1" l="1"/>
  <c r="L303" i="1"/>
  <c r="G303" i="1"/>
  <c r="H303" i="1"/>
  <c r="I303" i="1"/>
  <c r="J303" i="1" s="1"/>
  <c r="M303" i="1"/>
  <c r="N303" i="1"/>
  <c r="O303" i="1"/>
  <c r="P303" i="1"/>
  <c r="G290" i="1" l="1"/>
  <c r="G291" i="1"/>
  <c r="G292" i="1"/>
  <c r="G293" i="1"/>
  <c r="G294" i="1"/>
  <c r="G295" i="1"/>
  <c r="G296" i="1"/>
  <c r="G297" i="1"/>
  <c r="G298" i="1"/>
  <c r="G299" i="1"/>
  <c r="G300" i="1"/>
  <c r="G301" i="1"/>
  <c r="G302" i="1"/>
  <c r="H290" i="1"/>
  <c r="H291" i="1"/>
  <c r="H292" i="1"/>
  <c r="H293" i="1"/>
  <c r="H294" i="1"/>
  <c r="H295" i="1"/>
  <c r="H296" i="1"/>
  <c r="H297" i="1"/>
  <c r="H298" i="1"/>
  <c r="H299" i="1"/>
  <c r="H300" i="1"/>
  <c r="H301" i="1"/>
  <c r="H302" i="1"/>
  <c r="I290" i="1"/>
  <c r="J290" i="1" s="1"/>
  <c r="I291" i="1"/>
  <c r="J291" i="1" s="1"/>
  <c r="I292" i="1"/>
  <c r="J292" i="1" s="1"/>
  <c r="I293" i="1"/>
  <c r="J293" i="1" s="1"/>
  <c r="I294" i="1"/>
  <c r="J294" i="1" s="1"/>
  <c r="I295" i="1"/>
  <c r="J295" i="1" s="1"/>
  <c r="I296" i="1"/>
  <c r="J296" i="1" s="1"/>
  <c r="I297" i="1"/>
  <c r="J297" i="1" s="1"/>
  <c r="I298" i="1"/>
  <c r="J298" i="1" s="1"/>
  <c r="I299" i="1"/>
  <c r="J299" i="1" s="1"/>
  <c r="I300" i="1"/>
  <c r="J300" i="1" s="1"/>
  <c r="I301" i="1"/>
  <c r="J301" i="1" s="1"/>
  <c r="I302" i="1"/>
  <c r="J302" i="1" s="1"/>
  <c r="K290" i="1"/>
  <c r="B290" i="1" s="1"/>
  <c r="K291" i="1"/>
  <c r="B291" i="1" s="1"/>
  <c r="K292" i="1"/>
  <c r="B292" i="1" s="1"/>
  <c r="K293" i="1"/>
  <c r="B293" i="1" s="1"/>
  <c r="K294" i="1"/>
  <c r="K295" i="1"/>
  <c r="B295" i="1" s="1"/>
  <c r="K296" i="1"/>
  <c r="B296" i="1" s="1"/>
  <c r="K297" i="1"/>
  <c r="K298" i="1"/>
  <c r="B298" i="1" s="1"/>
  <c r="K299" i="1"/>
  <c r="B299" i="1" s="1"/>
  <c r="K300" i="1"/>
  <c r="B300" i="1" s="1"/>
  <c r="K301" i="1"/>
  <c r="B301" i="1" s="1"/>
  <c r="K302" i="1"/>
  <c r="B302" i="1" s="1"/>
  <c r="L290" i="1"/>
  <c r="L291" i="1"/>
  <c r="L292" i="1"/>
  <c r="L293" i="1"/>
  <c r="L294" i="1"/>
  <c r="L295" i="1"/>
  <c r="L296" i="1"/>
  <c r="L297" i="1"/>
  <c r="L298" i="1"/>
  <c r="L299" i="1"/>
  <c r="L300" i="1"/>
  <c r="L301" i="1"/>
  <c r="L302" i="1"/>
  <c r="M290" i="1"/>
  <c r="M291" i="1"/>
  <c r="M292" i="1"/>
  <c r="M293" i="1"/>
  <c r="M294" i="1"/>
  <c r="M295" i="1"/>
  <c r="M296" i="1"/>
  <c r="M297" i="1"/>
  <c r="M298" i="1"/>
  <c r="M299" i="1"/>
  <c r="M300" i="1"/>
  <c r="M301" i="1"/>
  <c r="M302" i="1"/>
  <c r="N290" i="1"/>
  <c r="N291" i="1"/>
  <c r="N292" i="1"/>
  <c r="N293" i="1"/>
  <c r="N294" i="1"/>
  <c r="N295" i="1"/>
  <c r="N296" i="1"/>
  <c r="N297" i="1"/>
  <c r="N298" i="1"/>
  <c r="N299" i="1"/>
  <c r="N300" i="1"/>
  <c r="N301" i="1"/>
  <c r="N302" i="1"/>
  <c r="O290" i="1"/>
  <c r="O291" i="1"/>
  <c r="O292" i="1"/>
  <c r="O293" i="1"/>
  <c r="O294" i="1"/>
  <c r="O295" i="1"/>
  <c r="O296" i="1"/>
  <c r="O297" i="1"/>
  <c r="O298" i="1"/>
  <c r="O299" i="1"/>
  <c r="O300" i="1"/>
  <c r="O301" i="1"/>
  <c r="O302" i="1"/>
  <c r="P290" i="1"/>
  <c r="P291" i="1"/>
  <c r="P292" i="1"/>
  <c r="P293" i="1"/>
  <c r="P294" i="1"/>
  <c r="P295" i="1"/>
  <c r="P296" i="1"/>
  <c r="P297" i="1"/>
  <c r="P298" i="1"/>
  <c r="P299" i="1"/>
  <c r="P300" i="1"/>
  <c r="P301" i="1"/>
  <c r="P302" i="1"/>
  <c r="G289" i="1"/>
  <c r="H289" i="1"/>
  <c r="I289" i="1"/>
  <c r="J289" i="1" s="1"/>
  <c r="K289" i="1"/>
  <c r="B289" i="1" s="1"/>
  <c r="L289" i="1"/>
  <c r="M289" i="1"/>
  <c r="N289" i="1"/>
  <c r="O289" i="1"/>
  <c r="P289" i="1"/>
  <c r="G274" i="1"/>
  <c r="H274" i="1"/>
  <c r="I274" i="1"/>
  <c r="J274" i="1" s="1"/>
  <c r="K274" i="1"/>
  <c r="B274" i="1" s="1"/>
  <c r="L274" i="1"/>
  <c r="M274" i="1"/>
  <c r="N274" i="1"/>
  <c r="O274" i="1"/>
  <c r="P274" i="1"/>
  <c r="G275" i="1"/>
  <c r="H275" i="1"/>
  <c r="I275" i="1"/>
  <c r="J275" i="1" s="1"/>
  <c r="K275" i="1"/>
  <c r="B275" i="1" s="1"/>
  <c r="L275" i="1"/>
  <c r="M275" i="1"/>
  <c r="N275" i="1"/>
  <c r="O275" i="1"/>
  <c r="P275" i="1"/>
  <c r="G276" i="1"/>
  <c r="H276" i="1"/>
  <c r="I276" i="1"/>
  <c r="J276" i="1" s="1"/>
  <c r="K276" i="1"/>
  <c r="B276" i="1" s="1"/>
  <c r="L276" i="1"/>
  <c r="M276" i="1"/>
  <c r="N276" i="1"/>
  <c r="O276" i="1"/>
  <c r="P276" i="1"/>
  <c r="G277" i="1"/>
  <c r="H277" i="1"/>
  <c r="I277" i="1"/>
  <c r="J277" i="1" s="1"/>
  <c r="K277" i="1"/>
  <c r="L277" i="1"/>
  <c r="M277" i="1"/>
  <c r="N277" i="1"/>
  <c r="O277" i="1"/>
  <c r="P277" i="1"/>
  <c r="G278" i="1"/>
  <c r="H278" i="1"/>
  <c r="I278" i="1"/>
  <c r="J278" i="1" s="1"/>
  <c r="K278" i="1"/>
  <c r="B278" i="1" s="1"/>
  <c r="L278" i="1"/>
  <c r="G279" i="1"/>
  <c r="H279" i="1"/>
  <c r="I279" i="1"/>
  <c r="J279" i="1" s="1"/>
  <c r="K279" i="1"/>
  <c r="B279" i="1" s="1"/>
  <c r="L279" i="1"/>
  <c r="M279" i="1"/>
  <c r="N279" i="1"/>
  <c r="O279" i="1"/>
  <c r="P279" i="1"/>
  <c r="G280" i="1"/>
  <c r="H280" i="1"/>
  <c r="I280" i="1"/>
  <c r="J280" i="1" s="1"/>
  <c r="K280" i="1"/>
  <c r="B280" i="1" s="1"/>
  <c r="L280" i="1"/>
  <c r="M280" i="1"/>
  <c r="N280" i="1"/>
  <c r="O280" i="1"/>
  <c r="P280" i="1"/>
  <c r="G281" i="1"/>
  <c r="H281" i="1"/>
  <c r="I281" i="1"/>
  <c r="J281" i="1" s="1"/>
  <c r="K281" i="1"/>
  <c r="B281" i="1" s="1"/>
  <c r="L281" i="1"/>
  <c r="M281" i="1"/>
  <c r="N281" i="1"/>
  <c r="O281" i="1"/>
  <c r="P281" i="1"/>
  <c r="G282" i="1"/>
  <c r="H282" i="1"/>
  <c r="I282" i="1"/>
  <c r="J282" i="1" s="1"/>
  <c r="K282" i="1"/>
  <c r="B282" i="1" s="1"/>
  <c r="L282" i="1"/>
  <c r="M282" i="1"/>
  <c r="N282" i="1"/>
  <c r="O282" i="1"/>
  <c r="P282" i="1"/>
  <c r="G283" i="1"/>
  <c r="H283" i="1"/>
  <c r="I283" i="1"/>
  <c r="J283" i="1" s="1"/>
  <c r="K283" i="1"/>
  <c r="L283" i="1"/>
  <c r="H129" i="1" l="1"/>
  <c r="G126" i="1" l="1"/>
  <c r="H126" i="1"/>
  <c r="I126" i="1"/>
  <c r="J126" i="1" s="1"/>
  <c r="K126" i="1"/>
  <c r="L126" i="1"/>
  <c r="M126" i="1"/>
  <c r="N126" i="1"/>
  <c r="O126" i="1"/>
  <c r="P126" i="1"/>
  <c r="G127" i="1"/>
  <c r="H127" i="1"/>
  <c r="I127" i="1"/>
  <c r="J127" i="1" s="1"/>
  <c r="K127" i="1"/>
  <c r="L127" i="1"/>
  <c r="M127" i="1"/>
  <c r="N127" i="1"/>
  <c r="O127" i="1"/>
  <c r="P127" i="1"/>
  <c r="G128" i="1"/>
  <c r="H128" i="1"/>
  <c r="I128" i="1"/>
  <c r="J128" i="1" s="1"/>
  <c r="K128" i="1"/>
  <c r="L128" i="1"/>
  <c r="M128" i="1"/>
  <c r="N128" i="1"/>
  <c r="O128" i="1"/>
  <c r="P128" i="1"/>
  <c r="G129" i="1"/>
  <c r="I129" i="1"/>
  <c r="J129" i="1" s="1"/>
  <c r="K129" i="1"/>
  <c r="L129" i="1"/>
  <c r="M129" i="1"/>
  <c r="N129" i="1"/>
  <c r="O129" i="1"/>
  <c r="P129" i="1"/>
  <c r="G130" i="1"/>
  <c r="H130" i="1"/>
  <c r="I130" i="1"/>
  <c r="J130" i="1" s="1"/>
  <c r="K130" i="1"/>
  <c r="L130" i="1"/>
  <c r="M130" i="1"/>
  <c r="N130" i="1"/>
  <c r="O130" i="1"/>
  <c r="P130" i="1"/>
  <c r="G131" i="1"/>
  <c r="H131" i="1"/>
  <c r="I131" i="1"/>
  <c r="J131" i="1" s="1"/>
  <c r="K131" i="1"/>
  <c r="L131" i="1"/>
  <c r="M131" i="1"/>
  <c r="N131" i="1"/>
  <c r="O131" i="1"/>
  <c r="P131" i="1"/>
  <c r="G132" i="1"/>
  <c r="H132" i="1"/>
  <c r="I132" i="1"/>
  <c r="J132" i="1" s="1"/>
  <c r="K132" i="1"/>
  <c r="L132" i="1"/>
  <c r="M132" i="1"/>
  <c r="N132" i="1"/>
  <c r="O132" i="1"/>
  <c r="P132" i="1"/>
  <c r="G133" i="1"/>
  <c r="H133" i="1"/>
  <c r="I133" i="1"/>
  <c r="J133" i="1" s="1"/>
  <c r="K133" i="1"/>
  <c r="L133" i="1"/>
  <c r="M133" i="1"/>
  <c r="N133" i="1"/>
  <c r="O133" i="1"/>
  <c r="P133" i="1"/>
  <c r="G134" i="1"/>
  <c r="H134" i="1"/>
  <c r="I134" i="1"/>
  <c r="J134" i="1" s="1"/>
  <c r="K134" i="1"/>
  <c r="L134" i="1"/>
  <c r="M134" i="1"/>
  <c r="N134" i="1"/>
  <c r="O134" i="1"/>
  <c r="P134" i="1"/>
  <c r="G135" i="1"/>
  <c r="H135" i="1"/>
  <c r="I135" i="1"/>
  <c r="J135" i="1" s="1"/>
  <c r="K135" i="1"/>
  <c r="L135" i="1"/>
  <c r="M135" i="1"/>
  <c r="N135" i="1"/>
  <c r="O135" i="1"/>
  <c r="P135" i="1"/>
  <c r="G136" i="1"/>
  <c r="H136" i="1"/>
  <c r="I136" i="1"/>
  <c r="J136" i="1" s="1"/>
  <c r="K136" i="1"/>
  <c r="L136" i="1"/>
  <c r="M136" i="1"/>
  <c r="N136" i="1"/>
  <c r="O136" i="1"/>
  <c r="P136" i="1"/>
  <c r="G137" i="1"/>
  <c r="H137" i="1"/>
  <c r="I137" i="1"/>
  <c r="J137" i="1" s="1"/>
  <c r="K137" i="1"/>
  <c r="L137" i="1"/>
  <c r="M137" i="1"/>
  <c r="N137" i="1"/>
  <c r="O137" i="1"/>
  <c r="P137" i="1"/>
  <c r="G138" i="1"/>
  <c r="H138" i="1"/>
  <c r="I138" i="1"/>
  <c r="J138" i="1" s="1"/>
  <c r="K138" i="1"/>
  <c r="L138" i="1"/>
  <c r="M138" i="1"/>
  <c r="N138" i="1"/>
  <c r="O138" i="1"/>
  <c r="P138" i="1"/>
  <c r="G139" i="1"/>
  <c r="H139" i="1"/>
  <c r="I139" i="1"/>
  <c r="J139" i="1" s="1"/>
  <c r="K139" i="1"/>
  <c r="L139" i="1"/>
  <c r="M139" i="1"/>
  <c r="N139" i="1"/>
  <c r="O139" i="1"/>
  <c r="P139" i="1"/>
  <c r="G140" i="1"/>
  <c r="H140" i="1"/>
  <c r="I140" i="1"/>
  <c r="J140" i="1" s="1"/>
  <c r="K140" i="1"/>
  <c r="L140" i="1"/>
  <c r="M140" i="1"/>
  <c r="N140" i="1"/>
  <c r="O140" i="1"/>
  <c r="P140" i="1"/>
  <c r="G141" i="1"/>
  <c r="H141" i="1"/>
  <c r="I141" i="1"/>
  <c r="J141" i="1" s="1"/>
  <c r="K141" i="1"/>
  <c r="L141" i="1"/>
  <c r="M141" i="1"/>
  <c r="N141" i="1"/>
  <c r="O141" i="1"/>
  <c r="P141" i="1"/>
  <c r="G142" i="1"/>
  <c r="H142" i="1"/>
  <c r="I142" i="1"/>
  <c r="J142" i="1" s="1"/>
  <c r="K142" i="1"/>
  <c r="L142" i="1"/>
  <c r="M142" i="1"/>
  <c r="N142" i="1"/>
  <c r="O142" i="1"/>
  <c r="P142" i="1"/>
  <c r="G143" i="1"/>
  <c r="H143" i="1"/>
  <c r="I143" i="1"/>
  <c r="J143" i="1" s="1"/>
  <c r="K143" i="1"/>
  <c r="L143" i="1"/>
  <c r="M143" i="1"/>
  <c r="N143" i="1"/>
  <c r="O143" i="1"/>
  <c r="P143" i="1"/>
  <c r="G144" i="1"/>
  <c r="H144" i="1"/>
  <c r="I144" i="1"/>
  <c r="J144" i="1" s="1"/>
  <c r="K144" i="1"/>
  <c r="L144" i="1"/>
  <c r="M144" i="1"/>
  <c r="N144" i="1"/>
  <c r="O144" i="1"/>
  <c r="P144" i="1"/>
  <c r="G145" i="1"/>
  <c r="H145" i="1"/>
  <c r="I145" i="1"/>
  <c r="J145" i="1" s="1"/>
  <c r="K145" i="1"/>
  <c r="L145" i="1"/>
  <c r="M145" i="1"/>
  <c r="N145" i="1"/>
  <c r="O145" i="1"/>
  <c r="P145" i="1"/>
  <c r="G146" i="1"/>
  <c r="H146" i="1"/>
  <c r="I146" i="1"/>
  <c r="J146" i="1" s="1"/>
  <c r="K146" i="1"/>
  <c r="L146" i="1"/>
  <c r="M146" i="1"/>
  <c r="N146" i="1"/>
  <c r="O146" i="1"/>
  <c r="P146" i="1"/>
  <c r="G147" i="1"/>
  <c r="H147" i="1"/>
  <c r="I147" i="1"/>
  <c r="J147" i="1" s="1"/>
  <c r="K147" i="1"/>
  <c r="L147" i="1"/>
  <c r="M147" i="1"/>
  <c r="N147" i="1"/>
  <c r="O147" i="1"/>
  <c r="P147" i="1"/>
  <c r="G148" i="1"/>
  <c r="H148" i="1"/>
  <c r="I148" i="1"/>
  <c r="J148" i="1" s="1"/>
  <c r="K148" i="1"/>
  <c r="L148" i="1"/>
  <c r="M148" i="1"/>
  <c r="N148" i="1"/>
  <c r="O148" i="1"/>
  <c r="P148" i="1"/>
  <c r="G149" i="1"/>
  <c r="H149" i="1"/>
  <c r="I149" i="1"/>
  <c r="J149" i="1" s="1"/>
  <c r="K149" i="1"/>
  <c r="L149" i="1"/>
  <c r="M149" i="1"/>
  <c r="N149" i="1"/>
  <c r="O149" i="1"/>
  <c r="P149" i="1"/>
  <c r="G150" i="1"/>
  <c r="H150" i="1"/>
  <c r="I150" i="1"/>
  <c r="J150" i="1" s="1"/>
  <c r="K150" i="1"/>
  <c r="L150" i="1"/>
  <c r="M150" i="1"/>
  <c r="N150" i="1"/>
  <c r="O150" i="1"/>
  <c r="P150" i="1"/>
  <c r="G151" i="1"/>
  <c r="H151" i="1"/>
  <c r="I151" i="1"/>
  <c r="J151" i="1" s="1"/>
  <c r="K151" i="1"/>
  <c r="L151" i="1"/>
  <c r="M151" i="1"/>
  <c r="N151" i="1"/>
  <c r="O151" i="1"/>
  <c r="P151" i="1"/>
  <c r="G152" i="1"/>
  <c r="H152" i="1"/>
  <c r="I152" i="1"/>
  <c r="J152" i="1" s="1"/>
  <c r="K152" i="1"/>
  <c r="L152" i="1"/>
  <c r="M152" i="1"/>
  <c r="N152" i="1"/>
  <c r="O152" i="1"/>
  <c r="P152" i="1"/>
  <c r="G153" i="1"/>
  <c r="H153" i="1"/>
  <c r="I153" i="1"/>
  <c r="J153" i="1" s="1"/>
  <c r="K153" i="1"/>
  <c r="L153" i="1"/>
  <c r="M153" i="1"/>
  <c r="N153" i="1"/>
  <c r="O153" i="1"/>
  <c r="P153" i="1"/>
  <c r="G154" i="1"/>
  <c r="H154" i="1"/>
  <c r="I154" i="1"/>
  <c r="J154" i="1" s="1"/>
  <c r="K154" i="1"/>
  <c r="L154" i="1"/>
  <c r="M154" i="1"/>
  <c r="N154" i="1"/>
  <c r="O154" i="1"/>
  <c r="P154" i="1"/>
  <c r="G155" i="1"/>
  <c r="H155" i="1"/>
  <c r="I155" i="1"/>
  <c r="J155" i="1" s="1"/>
  <c r="K155" i="1"/>
  <c r="L155" i="1"/>
  <c r="M155" i="1"/>
  <c r="N155" i="1"/>
  <c r="O155" i="1"/>
  <c r="P155" i="1"/>
  <c r="G156" i="1"/>
  <c r="H156" i="1"/>
  <c r="I156" i="1"/>
  <c r="J156" i="1" s="1"/>
  <c r="K156" i="1"/>
  <c r="L156" i="1"/>
  <c r="M156" i="1"/>
  <c r="N156" i="1"/>
  <c r="O156" i="1"/>
  <c r="P156" i="1"/>
  <c r="G157" i="1"/>
  <c r="H157" i="1"/>
  <c r="I157" i="1"/>
  <c r="J157" i="1" s="1"/>
  <c r="K157" i="1"/>
  <c r="L157" i="1"/>
  <c r="M157" i="1"/>
  <c r="N157" i="1"/>
  <c r="O157" i="1"/>
  <c r="P157" i="1"/>
  <c r="G158" i="1"/>
  <c r="H158" i="1"/>
  <c r="I158" i="1"/>
  <c r="J158" i="1" s="1"/>
  <c r="K158" i="1"/>
  <c r="L158" i="1"/>
  <c r="M158" i="1"/>
  <c r="N158" i="1"/>
  <c r="O158" i="1"/>
  <c r="P158" i="1"/>
  <c r="G159" i="1"/>
  <c r="H159" i="1"/>
  <c r="I159" i="1"/>
  <c r="J159" i="1" s="1"/>
  <c r="K159" i="1"/>
  <c r="L159" i="1"/>
  <c r="M159" i="1"/>
  <c r="N159" i="1"/>
  <c r="O159" i="1"/>
  <c r="P159" i="1"/>
  <c r="G160" i="1"/>
  <c r="H160" i="1"/>
  <c r="I160" i="1"/>
  <c r="J160" i="1" s="1"/>
  <c r="K160" i="1"/>
  <c r="L160" i="1"/>
  <c r="M160" i="1"/>
  <c r="N160" i="1"/>
  <c r="O160" i="1"/>
  <c r="P160" i="1"/>
  <c r="G161" i="1"/>
  <c r="H161" i="1"/>
  <c r="I161" i="1"/>
  <c r="J161" i="1" s="1"/>
  <c r="K161" i="1"/>
  <c r="L161" i="1"/>
  <c r="M161" i="1"/>
  <c r="N161" i="1"/>
  <c r="O161" i="1"/>
  <c r="P161" i="1"/>
  <c r="G162" i="1"/>
  <c r="H162" i="1"/>
  <c r="I162" i="1"/>
  <c r="J162" i="1" s="1"/>
  <c r="K162" i="1"/>
  <c r="L162" i="1"/>
  <c r="M162" i="1"/>
  <c r="N162" i="1"/>
  <c r="O162" i="1"/>
  <c r="P162" i="1"/>
  <c r="G163" i="1"/>
  <c r="H163" i="1"/>
  <c r="I163" i="1"/>
  <c r="J163" i="1" s="1"/>
  <c r="K163" i="1"/>
  <c r="L163" i="1"/>
  <c r="M163" i="1"/>
  <c r="N163" i="1"/>
  <c r="O163" i="1"/>
  <c r="P163" i="1"/>
  <c r="G164" i="1"/>
  <c r="H164" i="1"/>
  <c r="I164" i="1"/>
  <c r="J164" i="1" s="1"/>
  <c r="K164" i="1"/>
  <c r="L164" i="1"/>
  <c r="M164" i="1"/>
  <c r="N164" i="1"/>
  <c r="O164" i="1"/>
  <c r="P164" i="1"/>
  <c r="G165" i="1"/>
  <c r="H165" i="1"/>
  <c r="I165" i="1"/>
  <c r="J165" i="1" s="1"/>
  <c r="K165" i="1"/>
  <c r="L165" i="1"/>
  <c r="M165" i="1"/>
  <c r="N165" i="1"/>
  <c r="O165" i="1"/>
  <c r="P165" i="1"/>
  <c r="G166" i="1"/>
  <c r="H166" i="1"/>
  <c r="I166" i="1"/>
  <c r="J166" i="1" s="1"/>
  <c r="K166" i="1"/>
  <c r="L166" i="1"/>
  <c r="M166" i="1"/>
  <c r="N166" i="1"/>
  <c r="O166" i="1"/>
  <c r="P166" i="1"/>
  <c r="G167" i="1"/>
  <c r="H167" i="1"/>
  <c r="I167" i="1"/>
  <c r="J167" i="1" s="1"/>
  <c r="K167" i="1"/>
  <c r="L167" i="1"/>
  <c r="M167" i="1"/>
  <c r="N167" i="1"/>
  <c r="O167" i="1"/>
  <c r="P167" i="1"/>
  <c r="G168" i="1"/>
  <c r="H168" i="1"/>
  <c r="I168" i="1"/>
  <c r="J168" i="1" s="1"/>
  <c r="K168" i="1"/>
  <c r="L168" i="1"/>
  <c r="M168" i="1"/>
  <c r="N168" i="1"/>
  <c r="O168" i="1"/>
  <c r="P168" i="1"/>
  <c r="G169" i="1"/>
  <c r="H169" i="1"/>
  <c r="I169" i="1"/>
  <c r="J169" i="1" s="1"/>
  <c r="K169" i="1"/>
  <c r="L169" i="1"/>
  <c r="M169" i="1"/>
  <c r="N169" i="1"/>
  <c r="O169" i="1"/>
  <c r="P169" i="1"/>
  <c r="G170" i="1"/>
  <c r="H170" i="1"/>
  <c r="I170" i="1"/>
  <c r="J170" i="1" s="1"/>
  <c r="K170" i="1"/>
  <c r="L170" i="1"/>
  <c r="M170" i="1"/>
  <c r="N170" i="1"/>
  <c r="O170" i="1"/>
  <c r="P170" i="1"/>
  <c r="G171" i="1"/>
  <c r="H171" i="1"/>
  <c r="I171" i="1"/>
  <c r="J171" i="1" s="1"/>
  <c r="K171" i="1"/>
  <c r="L171" i="1"/>
  <c r="M171" i="1"/>
  <c r="N171" i="1"/>
  <c r="O171" i="1"/>
  <c r="P171" i="1"/>
  <c r="G172" i="1"/>
  <c r="H172" i="1"/>
  <c r="I172" i="1"/>
  <c r="J172" i="1" s="1"/>
  <c r="K172" i="1"/>
  <c r="L172" i="1"/>
  <c r="M172" i="1"/>
  <c r="N172" i="1"/>
  <c r="O172" i="1"/>
  <c r="P172" i="1"/>
  <c r="G173" i="1"/>
  <c r="H173" i="1"/>
  <c r="I173" i="1"/>
  <c r="J173" i="1" s="1"/>
  <c r="K173" i="1"/>
  <c r="L173" i="1"/>
  <c r="M173" i="1"/>
  <c r="N173" i="1"/>
  <c r="O173" i="1"/>
  <c r="P173" i="1"/>
  <c r="G174" i="1"/>
  <c r="H174" i="1"/>
  <c r="I174" i="1"/>
  <c r="J174" i="1" s="1"/>
  <c r="K174" i="1"/>
  <c r="L174" i="1"/>
  <c r="M174" i="1"/>
  <c r="N174" i="1"/>
  <c r="O174" i="1"/>
  <c r="P174" i="1"/>
  <c r="G175" i="1"/>
  <c r="H175" i="1"/>
  <c r="I175" i="1"/>
  <c r="J175" i="1" s="1"/>
  <c r="K175" i="1"/>
  <c r="L175" i="1"/>
  <c r="M175" i="1"/>
  <c r="N175" i="1"/>
  <c r="O175" i="1"/>
  <c r="P175" i="1"/>
  <c r="G176" i="1"/>
  <c r="H176" i="1"/>
  <c r="I176" i="1"/>
  <c r="J176" i="1" s="1"/>
  <c r="K176" i="1"/>
  <c r="L176" i="1"/>
  <c r="M176" i="1"/>
  <c r="N176" i="1"/>
  <c r="O176" i="1"/>
  <c r="P176" i="1"/>
  <c r="G177" i="1"/>
  <c r="H177" i="1"/>
  <c r="I177" i="1"/>
  <c r="J177" i="1" s="1"/>
  <c r="K177" i="1"/>
  <c r="L177" i="1"/>
  <c r="M177" i="1"/>
  <c r="N177" i="1"/>
  <c r="O177" i="1"/>
  <c r="P177" i="1"/>
  <c r="G178" i="1"/>
  <c r="H178" i="1"/>
  <c r="I178" i="1"/>
  <c r="J178" i="1" s="1"/>
  <c r="K178" i="1"/>
  <c r="L178" i="1"/>
  <c r="M178" i="1"/>
  <c r="N178" i="1"/>
  <c r="O178" i="1"/>
  <c r="P178" i="1"/>
  <c r="G179" i="1"/>
  <c r="H179" i="1"/>
  <c r="I179" i="1"/>
  <c r="J179" i="1" s="1"/>
  <c r="K179" i="1"/>
  <c r="L179" i="1"/>
  <c r="M179" i="1"/>
  <c r="N179" i="1"/>
  <c r="O179" i="1"/>
  <c r="P179" i="1"/>
  <c r="G180" i="1"/>
  <c r="H180" i="1"/>
  <c r="I180" i="1"/>
  <c r="J180" i="1" s="1"/>
  <c r="K180" i="1"/>
  <c r="L180" i="1"/>
  <c r="M180" i="1"/>
  <c r="N180" i="1"/>
  <c r="O180" i="1"/>
  <c r="P180" i="1"/>
  <c r="G181" i="1"/>
  <c r="H181" i="1"/>
  <c r="I181" i="1"/>
  <c r="J181" i="1" s="1"/>
  <c r="K181" i="1"/>
  <c r="L181" i="1"/>
  <c r="M181" i="1"/>
  <c r="N181" i="1"/>
  <c r="O181" i="1"/>
  <c r="P181" i="1"/>
  <c r="G182" i="1"/>
  <c r="H182" i="1"/>
  <c r="I182" i="1"/>
  <c r="J182" i="1" s="1"/>
  <c r="K182" i="1"/>
  <c r="L182" i="1"/>
  <c r="M182" i="1"/>
  <c r="N182" i="1"/>
  <c r="O182" i="1"/>
  <c r="P182" i="1"/>
  <c r="G183" i="1"/>
  <c r="H183" i="1"/>
  <c r="I183" i="1"/>
  <c r="J183" i="1" s="1"/>
  <c r="K183" i="1"/>
  <c r="L183" i="1"/>
  <c r="M183" i="1"/>
  <c r="N183" i="1"/>
  <c r="O183" i="1"/>
  <c r="P183" i="1"/>
  <c r="G184" i="1"/>
  <c r="H184" i="1"/>
  <c r="I184" i="1"/>
  <c r="J184" i="1" s="1"/>
  <c r="K184" i="1"/>
  <c r="L184" i="1"/>
  <c r="M184" i="1"/>
  <c r="N184" i="1"/>
  <c r="O184" i="1"/>
  <c r="P184" i="1"/>
  <c r="G185" i="1"/>
  <c r="H185" i="1"/>
  <c r="I185" i="1"/>
  <c r="J185" i="1" s="1"/>
  <c r="K185" i="1"/>
  <c r="L185" i="1"/>
  <c r="M185" i="1"/>
  <c r="N185" i="1"/>
  <c r="O185" i="1"/>
  <c r="P185" i="1"/>
  <c r="G186" i="1"/>
  <c r="H186" i="1"/>
  <c r="I186" i="1"/>
  <c r="J186" i="1" s="1"/>
  <c r="K186" i="1"/>
  <c r="L186" i="1"/>
  <c r="M186" i="1"/>
  <c r="N186" i="1"/>
  <c r="O186" i="1"/>
  <c r="P186" i="1"/>
  <c r="G187" i="1"/>
  <c r="H187" i="1"/>
  <c r="I187" i="1"/>
  <c r="J187" i="1" s="1"/>
  <c r="K187" i="1"/>
  <c r="L187" i="1"/>
  <c r="M187" i="1"/>
  <c r="N187" i="1"/>
  <c r="O187" i="1"/>
  <c r="P187" i="1"/>
  <c r="G188" i="1"/>
  <c r="H188" i="1"/>
  <c r="I188" i="1"/>
  <c r="J188" i="1" s="1"/>
  <c r="K188" i="1"/>
  <c r="L188" i="1"/>
  <c r="M188" i="1"/>
  <c r="N188" i="1"/>
  <c r="O188" i="1"/>
  <c r="P188" i="1"/>
  <c r="G189" i="1"/>
  <c r="H189" i="1"/>
  <c r="I189" i="1"/>
  <c r="J189" i="1" s="1"/>
  <c r="K189" i="1"/>
  <c r="L189" i="1"/>
  <c r="M189" i="1"/>
  <c r="N189" i="1"/>
  <c r="O189" i="1"/>
  <c r="P189" i="1"/>
  <c r="G190" i="1"/>
  <c r="H190" i="1"/>
  <c r="I190" i="1"/>
  <c r="J190" i="1" s="1"/>
  <c r="K190" i="1"/>
  <c r="L190" i="1"/>
  <c r="M190" i="1"/>
  <c r="N190" i="1"/>
  <c r="O190" i="1"/>
  <c r="P190" i="1"/>
  <c r="G191" i="1"/>
  <c r="H191" i="1"/>
  <c r="I191" i="1"/>
  <c r="J191" i="1" s="1"/>
  <c r="K191" i="1"/>
  <c r="L191" i="1"/>
  <c r="M191" i="1"/>
  <c r="N191" i="1"/>
  <c r="O191" i="1"/>
  <c r="P191" i="1"/>
  <c r="G192" i="1"/>
  <c r="H192" i="1"/>
  <c r="I192" i="1"/>
  <c r="J192" i="1" s="1"/>
  <c r="K192" i="1"/>
  <c r="L192" i="1"/>
  <c r="M192" i="1"/>
  <c r="N192" i="1"/>
  <c r="O192" i="1"/>
  <c r="P192" i="1"/>
  <c r="G193" i="1"/>
  <c r="H193" i="1"/>
  <c r="I193" i="1"/>
  <c r="J193" i="1" s="1"/>
  <c r="K193" i="1"/>
  <c r="L193" i="1"/>
  <c r="M193" i="1"/>
  <c r="N193" i="1"/>
  <c r="O193" i="1"/>
  <c r="P193" i="1"/>
  <c r="G194" i="1"/>
  <c r="H194" i="1"/>
  <c r="I194" i="1"/>
  <c r="J194" i="1" s="1"/>
  <c r="K194" i="1"/>
  <c r="L194" i="1"/>
  <c r="M194" i="1"/>
  <c r="N194" i="1"/>
  <c r="O194" i="1"/>
  <c r="P194" i="1"/>
  <c r="G195" i="1"/>
  <c r="H195" i="1"/>
  <c r="I195" i="1"/>
  <c r="J195" i="1" s="1"/>
  <c r="K195" i="1"/>
  <c r="L195" i="1"/>
  <c r="M195" i="1"/>
  <c r="N195" i="1"/>
  <c r="O195" i="1"/>
  <c r="P195" i="1"/>
  <c r="G196" i="1"/>
  <c r="H196" i="1"/>
  <c r="I196" i="1"/>
  <c r="J196" i="1" s="1"/>
  <c r="K196" i="1"/>
  <c r="L196" i="1"/>
  <c r="M196" i="1"/>
  <c r="N196" i="1"/>
  <c r="O196" i="1"/>
  <c r="P196" i="1"/>
  <c r="G197" i="1"/>
  <c r="H197" i="1"/>
  <c r="I197" i="1"/>
  <c r="J197" i="1" s="1"/>
  <c r="K197" i="1"/>
  <c r="L197" i="1"/>
  <c r="M197" i="1"/>
  <c r="N197" i="1"/>
  <c r="O197" i="1"/>
  <c r="P197" i="1"/>
  <c r="G198" i="1"/>
  <c r="H198" i="1"/>
  <c r="I198" i="1"/>
  <c r="J198" i="1" s="1"/>
  <c r="K198" i="1"/>
  <c r="L198" i="1"/>
  <c r="M198" i="1"/>
  <c r="N198" i="1"/>
  <c r="O198" i="1"/>
  <c r="P198" i="1"/>
  <c r="G199" i="1"/>
  <c r="H199" i="1"/>
  <c r="I199" i="1"/>
  <c r="J199" i="1" s="1"/>
  <c r="K199" i="1"/>
  <c r="L199" i="1"/>
  <c r="M199" i="1"/>
  <c r="N199" i="1"/>
  <c r="O199" i="1"/>
  <c r="P199" i="1"/>
  <c r="G200" i="1"/>
  <c r="H200" i="1"/>
  <c r="I200" i="1"/>
  <c r="J200" i="1" s="1"/>
  <c r="K200" i="1"/>
  <c r="L200" i="1"/>
  <c r="M200" i="1"/>
  <c r="N200" i="1"/>
  <c r="O200" i="1"/>
  <c r="P200" i="1"/>
  <c r="G201" i="1"/>
  <c r="H201" i="1"/>
  <c r="I201" i="1"/>
  <c r="J201" i="1" s="1"/>
  <c r="K201" i="1"/>
  <c r="L201" i="1"/>
  <c r="M201" i="1"/>
  <c r="N201" i="1"/>
  <c r="O201" i="1"/>
  <c r="P201" i="1"/>
  <c r="G202" i="1"/>
  <c r="H202" i="1"/>
  <c r="I202" i="1"/>
  <c r="J202" i="1" s="1"/>
  <c r="K202" i="1"/>
  <c r="L202" i="1"/>
  <c r="M202" i="1"/>
  <c r="N202" i="1"/>
  <c r="O202" i="1"/>
  <c r="P202" i="1"/>
  <c r="G203" i="1"/>
  <c r="H203" i="1"/>
  <c r="I203" i="1"/>
  <c r="J203" i="1" s="1"/>
  <c r="K203" i="1"/>
  <c r="L203" i="1"/>
  <c r="M203" i="1"/>
  <c r="N203" i="1"/>
  <c r="O203" i="1"/>
  <c r="P203" i="1"/>
  <c r="G204" i="1"/>
  <c r="H204" i="1"/>
  <c r="I204" i="1"/>
  <c r="J204" i="1" s="1"/>
  <c r="K204" i="1"/>
  <c r="L204" i="1"/>
  <c r="M204" i="1"/>
  <c r="N204" i="1"/>
  <c r="O204" i="1"/>
  <c r="P204" i="1"/>
  <c r="G205" i="1"/>
  <c r="H205" i="1"/>
  <c r="I205" i="1"/>
  <c r="J205" i="1" s="1"/>
  <c r="K205" i="1"/>
  <c r="L205" i="1"/>
  <c r="M205" i="1"/>
  <c r="N205" i="1"/>
  <c r="O205" i="1"/>
  <c r="P205" i="1"/>
  <c r="G206" i="1"/>
  <c r="H206" i="1"/>
  <c r="I206" i="1"/>
  <c r="J206" i="1" s="1"/>
  <c r="K206" i="1"/>
  <c r="L206" i="1"/>
  <c r="M206" i="1"/>
  <c r="N206" i="1"/>
  <c r="O206" i="1"/>
  <c r="P206" i="1"/>
  <c r="G207" i="1"/>
  <c r="H207" i="1"/>
  <c r="I207" i="1"/>
  <c r="J207" i="1" s="1"/>
  <c r="K207" i="1"/>
  <c r="L207" i="1"/>
  <c r="M207" i="1"/>
  <c r="N207" i="1"/>
  <c r="O207" i="1"/>
  <c r="P207" i="1"/>
  <c r="G208" i="1"/>
  <c r="H208" i="1"/>
  <c r="I208" i="1"/>
  <c r="J208" i="1" s="1"/>
  <c r="K208" i="1"/>
  <c r="L208" i="1"/>
  <c r="M208" i="1"/>
  <c r="N208" i="1"/>
  <c r="O208" i="1"/>
  <c r="P208" i="1"/>
  <c r="G209" i="1"/>
  <c r="H209" i="1"/>
  <c r="I209" i="1"/>
  <c r="J209" i="1" s="1"/>
  <c r="K209" i="1"/>
  <c r="L209" i="1"/>
  <c r="M209" i="1"/>
  <c r="N209" i="1"/>
  <c r="O209" i="1"/>
  <c r="P209" i="1"/>
  <c r="G210" i="1"/>
  <c r="H210" i="1"/>
  <c r="I210" i="1"/>
  <c r="J210" i="1" s="1"/>
  <c r="K210" i="1"/>
  <c r="L210" i="1"/>
  <c r="M210" i="1"/>
  <c r="N210" i="1"/>
  <c r="O210" i="1"/>
  <c r="P210" i="1"/>
  <c r="G211" i="1"/>
  <c r="H211" i="1"/>
  <c r="I211" i="1"/>
  <c r="J211" i="1" s="1"/>
  <c r="K211" i="1"/>
  <c r="L211" i="1"/>
  <c r="M211" i="1"/>
  <c r="N211" i="1"/>
  <c r="O211" i="1"/>
  <c r="P211" i="1"/>
  <c r="G212" i="1"/>
  <c r="H212" i="1"/>
  <c r="I212" i="1"/>
  <c r="J212" i="1" s="1"/>
  <c r="K212" i="1"/>
  <c r="L212" i="1"/>
  <c r="M212" i="1"/>
  <c r="N212" i="1"/>
  <c r="O212" i="1"/>
  <c r="P212" i="1"/>
  <c r="G213" i="1"/>
  <c r="H213" i="1"/>
  <c r="I213" i="1"/>
  <c r="J213" i="1" s="1"/>
  <c r="K213" i="1"/>
  <c r="L213" i="1"/>
  <c r="M213" i="1"/>
  <c r="N213" i="1"/>
  <c r="O213" i="1"/>
  <c r="P213" i="1"/>
  <c r="G214" i="1"/>
  <c r="H214" i="1"/>
  <c r="I214" i="1"/>
  <c r="J214" i="1" s="1"/>
  <c r="K214" i="1"/>
  <c r="L214" i="1"/>
  <c r="M214" i="1"/>
  <c r="N214" i="1"/>
  <c r="O214" i="1"/>
  <c r="P214" i="1"/>
  <c r="G215" i="1"/>
  <c r="H215" i="1"/>
  <c r="I215" i="1"/>
  <c r="J215" i="1" s="1"/>
  <c r="K215" i="1"/>
  <c r="L215" i="1"/>
  <c r="M215" i="1"/>
  <c r="N215" i="1"/>
  <c r="O215" i="1"/>
  <c r="P215" i="1"/>
  <c r="G216" i="1"/>
  <c r="H216" i="1"/>
  <c r="I216" i="1"/>
  <c r="J216" i="1" s="1"/>
  <c r="K216" i="1"/>
  <c r="L216" i="1"/>
  <c r="M216" i="1"/>
  <c r="N216" i="1"/>
  <c r="O216" i="1"/>
  <c r="P216" i="1"/>
  <c r="G217" i="1"/>
  <c r="H217" i="1"/>
  <c r="I217" i="1"/>
  <c r="J217" i="1" s="1"/>
  <c r="K217" i="1"/>
  <c r="L217" i="1"/>
  <c r="M217" i="1"/>
  <c r="N217" i="1"/>
  <c r="O217" i="1"/>
  <c r="P217" i="1"/>
  <c r="G218" i="1"/>
  <c r="H218" i="1"/>
  <c r="I218" i="1"/>
  <c r="J218" i="1" s="1"/>
  <c r="K218" i="1"/>
  <c r="L218" i="1"/>
  <c r="M218" i="1"/>
  <c r="N218" i="1"/>
  <c r="O218" i="1"/>
  <c r="P218" i="1"/>
  <c r="G219" i="1"/>
  <c r="H219" i="1"/>
  <c r="I219" i="1"/>
  <c r="J219" i="1" s="1"/>
  <c r="K219" i="1"/>
  <c r="L219" i="1"/>
  <c r="M219" i="1"/>
  <c r="N219" i="1"/>
  <c r="O219" i="1"/>
  <c r="P219" i="1"/>
  <c r="G220" i="1"/>
  <c r="H220" i="1"/>
  <c r="I220" i="1"/>
  <c r="J220" i="1" s="1"/>
  <c r="K220" i="1"/>
  <c r="L220" i="1"/>
  <c r="M220" i="1"/>
  <c r="N220" i="1"/>
  <c r="O220" i="1"/>
  <c r="P220" i="1"/>
  <c r="G221" i="1"/>
  <c r="H221" i="1"/>
  <c r="I221" i="1"/>
  <c r="J221" i="1" s="1"/>
  <c r="K221" i="1"/>
  <c r="L221" i="1"/>
  <c r="M221" i="1"/>
  <c r="N221" i="1"/>
  <c r="O221" i="1"/>
  <c r="P221" i="1"/>
  <c r="G222" i="1"/>
  <c r="H222" i="1"/>
  <c r="I222" i="1"/>
  <c r="J222" i="1" s="1"/>
  <c r="K222" i="1"/>
  <c r="L222" i="1"/>
  <c r="M222" i="1"/>
  <c r="N222" i="1"/>
  <c r="O222" i="1"/>
  <c r="P222" i="1"/>
  <c r="G223" i="1"/>
  <c r="H223" i="1"/>
  <c r="I223" i="1"/>
  <c r="J223" i="1" s="1"/>
  <c r="K223" i="1"/>
  <c r="L223" i="1"/>
  <c r="M223" i="1"/>
  <c r="N223" i="1"/>
  <c r="O223" i="1"/>
  <c r="P223" i="1"/>
  <c r="G224" i="1"/>
  <c r="H224" i="1"/>
  <c r="I224" i="1"/>
  <c r="J224" i="1" s="1"/>
  <c r="K224" i="1"/>
  <c r="L224" i="1"/>
  <c r="M224" i="1"/>
  <c r="N224" i="1"/>
  <c r="O224" i="1"/>
  <c r="P224" i="1"/>
  <c r="G225" i="1"/>
  <c r="H225" i="1"/>
  <c r="I225" i="1"/>
  <c r="J225" i="1" s="1"/>
  <c r="K225" i="1"/>
  <c r="L225" i="1"/>
  <c r="M225" i="1"/>
  <c r="N225" i="1"/>
  <c r="O225" i="1"/>
  <c r="P225" i="1"/>
  <c r="G226" i="1"/>
  <c r="H226" i="1"/>
  <c r="I226" i="1"/>
  <c r="J226" i="1" s="1"/>
  <c r="K226" i="1"/>
  <c r="L226" i="1"/>
  <c r="M226" i="1"/>
  <c r="N226" i="1"/>
  <c r="O226" i="1"/>
  <c r="P226" i="1"/>
  <c r="G227" i="1"/>
  <c r="H227" i="1"/>
  <c r="I227" i="1"/>
  <c r="J227" i="1" s="1"/>
  <c r="K227" i="1"/>
  <c r="L227" i="1"/>
  <c r="M227" i="1"/>
  <c r="N227" i="1"/>
  <c r="O227" i="1"/>
  <c r="P227" i="1"/>
  <c r="G228" i="1"/>
  <c r="H228" i="1"/>
  <c r="I228" i="1"/>
  <c r="J228" i="1" s="1"/>
  <c r="K228" i="1"/>
  <c r="L228" i="1"/>
  <c r="M228" i="1"/>
  <c r="N228" i="1"/>
  <c r="O228" i="1"/>
  <c r="P228" i="1"/>
  <c r="G229" i="1"/>
  <c r="H229" i="1"/>
  <c r="I229" i="1"/>
  <c r="J229" i="1" s="1"/>
  <c r="K229" i="1"/>
  <c r="L229" i="1"/>
  <c r="M229" i="1"/>
  <c r="N229" i="1"/>
  <c r="O229" i="1"/>
  <c r="P229" i="1"/>
  <c r="G230" i="1"/>
  <c r="H230" i="1"/>
  <c r="I230" i="1"/>
  <c r="J230" i="1" s="1"/>
  <c r="K230" i="1"/>
  <c r="L230" i="1"/>
  <c r="M230" i="1"/>
  <c r="N230" i="1"/>
  <c r="O230" i="1"/>
  <c r="P230" i="1"/>
  <c r="G231" i="1"/>
  <c r="H231" i="1"/>
  <c r="I231" i="1"/>
  <c r="J231" i="1" s="1"/>
  <c r="K231" i="1"/>
  <c r="L231" i="1"/>
  <c r="M231" i="1"/>
  <c r="N231" i="1"/>
  <c r="O231" i="1"/>
  <c r="P231" i="1"/>
  <c r="G232" i="1"/>
  <c r="H232" i="1"/>
  <c r="I232" i="1"/>
  <c r="J232" i="1" s="1"/>
  <c r="K232" i="1"/>
  <c r="L232" i="1"/>
  <c r="M232" i="1"/>
  <c r="N232" i="1"/>
  <c r="O232" i="1"/>
  <c r="P232" i="1"/>
  <c r="G233" i="1"/>
  <c r="H233" i="1"/>
  <c r="I233" i="1"/>
  <c r="J233" i="1" s="1"/>
  <c r="K233" i="1"/>
  <c r="L233" i="1"/>
  <c r="M233" i="1"/>
  <c r="N233" i="1"/>
  <c r="O233" i="1"/>
  <c r="P233" i="1"/>
  <c r="G234" i="1"/>
  <c r="H234" i="1"/>
  <c r="I234" i="1"/>
  <c r="J234" i="1" s="1"/>
  <c r="K234" i="1"/>
  <c r="L234" i="1"/>
  <c r="M234" i="1"/>
  <c r="N234" i="1"/>
  <c r="O234" i="1"/>
  <c r="P234" i="1"/>
  <c r="G235" i="1"/>
  <c r="H235" i="1"/>
  <c r="I235" i="1"/>
  <c r="J235" i="1" s="1"/>
  <c r="K235" i="1"/>
  <c r="L235" i="1"/>
  <c r="M235" i="1"/>
  <c r="N235" i="1"/>
  <c r="O235" i="1"/>
  <c r="P235" i="1"/>
  <c r="G236" i="1"/>
  <c r="H236" i="1"/>
  <c r="I236" i="1"/>
  <c r="J236" i="1" s="1"/>
  <c r="K236" i="1"/>
  <c r="L236" i="1"/>
  <c r="M236" i="1"/>
  <c r="N236" i="1"/>
  <c r="O236" i="1"/>
  <c r="P236" i="1"/>
  <c r="G237" i="1"/>
  <c r="H237" i="1"/>
  <c r="I237" i="1"/>
  <c r="J237" i="1" s="1"/>
  <c r="K237" i="1"/>
  <c r="L237" i="1"/>
  <c r="M237" i="1"/>
  <c r="N237" i="1"/>
  <c r="O237" i="1"/>
  <c r="P237" i="1"/>
  <c r="G238" i="1"/>
  <c r="H238" i="1"/>
  <c r="I238" i="1"/>
  <c r="J238" i="1" s="1"/>
  <c r="K238" i="1"/>
  <c r="L238" i="1"/>
  <c r="M238" i="1"/>
  <c r="N238" i="1"/>
  <c r="O238" i="1"/>
  <c r="P238" i="1"/>
  <c r="G239" i="1"/>
  <c r="H239" i="1"/>
  <c r="I239" i="1"/>
  <c r="J239" i="1" s="1"/>
  <c r="K239" i="1"/>
  <c r="L239" i="1"/>
  <c r="M239" i="1"/>
  <c r="N239" i="1"/>
  <c r="O239" i="1"/>
  <c r="P239" i="1"/>
  <c r="G240" i="1"/>
  <c r="H240" i="1"/>
  <c r="I240" i="1"/>
  <c r="J240" i="1" s="1"/>
  <c r="K240" i="1"/>
  <c r="L240" i="1"/>
  <c r="M240" i="1"/>
  <c r="N240" i="1"/>
  <c r="O240" i="1"/>
  <c r="P240" i="1"/>
  <c r="G241" i="1"/>
  <c r="H241" i="1"/>
  <c r="I241" i="1"/>
  <c r="J241" i="1" s="1"/>
  <c r="K241" i="1"/>
  <c r="L241" i="1"/>
  <c r="M241" i="1"/>
  <c r="N241" i="1"/>
  <c r="O241" i="1"/>
  <c r="P241" i="1"/>
  <c r="G242" i="1"/>
  <c r="H242" i="1"/>
  <c r="I242" i="1"/>
  <c r="J242" i="1" s="1"/>
  <c r="K242" i="1"/>
  <c r="L242" i="1"/>
  <c r="M242" i="1"/>
  <c r="N242" i="1"/>
  <c r="O242" i="1"/>
  <c r="P242" i="1"/>
  <c r="G243" i="1"/>
  <c r="H243" i="1"/>
  <c r="I243" i="1"/>
  <c r="J243" i="1" s="1"/>
  <c r="K243" i="1"/>
  <c r="L243" i="1"/>
  <c r="M243" i="1"/>
  <c r="N243" i="1"/>
  <c r="O243" i="1"/>
  <c r="P243" i="1"/>
  <c r="G244" i="1"/>
  <c r="H244" i="1"/>
  <c r="I244" i="1"/>
  <c r="J244" i="1" s="1"/>
  <c r="K244" i="1"/>
  <c r="L244" i="1"/>
  <c r="M244" i="1"/>
  <c r="N244" i="1"/>
  <c r="O244" i="1"/>
  <c r="P244" i="1"/>
  <c r="G245" i="1"/>
  <c r="H245" i="1"/>
  <c r="I245" i="1"/>
  <c r="J245" i="1" s="1"/>
  <c r="K245" i="1"/>
  <c r="L245" i="1"/>
  <c r="M245" i="1"/>
  <c r="N245" i="1"/>
  <c r="O245" i="1"/>
  <c r="P245" i="1"/>
  <c r="G246" i="1"/>
  <c r="H246" i="1"/>
  <c r="I246" i="1"/>
  <c r="J246" i="1" s="1"/>
  <c r="K246" i="1"/>
  <c r="L246" i="1"/>
  <c r="M246" i="1"/>
  <c r="N246" i="1"/>
  <c r="O246" i="1"/>
  <c r="P246" i="1"/>
  <c r="G247" i="1"/>
  <c r="H247" i="1"/>
  <c r="I247" i="1"/>
  <c r="J247" i="1" s="1"/>
  <c r="K247" i="1"/>
  <c r="L247" i="1"/>
  <c r="M247" i="1"/>
  <c r="N247" i="1"/>
  <c r="O247" i="1"/>
  <c r="P247" i="1"/>
  <c r="G248" i="1"/>
  <c r="H248" i="1"/>
  <c r="I248" i="1"/>
  <c r="J248" i="1" s="1"/>
  <c r="K248" i="1"/>
  <c r="L248" i="1"/>
  <c r="M248" i="1"/>
  <c r="N248" i="1"/>
  <c r="O248" i="1"/>
  <c r="P248" i="1"/>
  <c r="G249" i="1"/>
  <c r="H249" i="1"/>
  <c r="I249" i="1"/>
  <c r="J249" i="1" s="1"/>
  <c r="K249" i="1"/>
  <c r="L249" i="1"/>
  <c r="M249" i="1"/>
  <c r="N249" i="1"/>
  <c r="O249" i="1"/>
  <c r="P249" i="1"/>
  <c r="G250" i="1"/>
  <c r="H250" i="1"/>
  <c r="I250" i="1"/>
  <c r="J250" i="1" s="1"/>
  <c r="K250" i="1"/>
  <c r="L250" i="1"/>
  <c r="M250" i="1"/>
  <c r="N250" i="1"/>
  <c r="O250" i="1"/>
  <c r="P250" i="1"/>
  <c r="G251" i="1"/>
  <c r="H251" i="1"/>
  <c r="I251" i="1"/>
  <c r="J251" i="1" s="1"/>
  <c r="K251" i="1"/>
  <c r="L251" i="1"/>
  <c r="M251" i="1"/>
  <c r="N251" i="1"/>
  <c r="O251" i="1"/>
  <c r="P251" i="1"/>
  <c r="G252" i="1"/>
  <c r="H252" i="1"/>
  <c r="I252" i="1"/>
  <c r="J252" i="1" s="1"/>
  <c r="K252" i="1"/>
  <c r="L252" i="1"/>
  <c r="M252" i="1"/>
  <c r="N252" i="1"/>
  <c r="O252" i="1"/>
  <c r="P252" i="1"/>
  <c r="G253" i="1"/>
  <c r="H253" i="1"/>
  <c r="I253" i="1"/>
  <c r="J253" i="1" s="1"/>
  <c r="K253" i="1"/>
  <c r="L253" i="1"/>
  <c r="M253" i="1"/>
  <c r="N253" i="1"/>
  <c r="O253" i="1"/>
  <c r="P253" i="1"/>
  <c r="G254" i="1"/>
  <c r="H254" i="1"/>
  <c r="I254" i="1"/>
  <c r="J254" i="1" s="1"/>
  <c r="K254" i="1"/>
  <c r="L254" i="1"/>
  <c r="M254" i="1"/>
  <c r="N254" i="1"/>
  <c r="O254" i="1"/>
  <c r="P254" i="1"/>
  <c r="G255" i="1"/>
  <c r="H255" i="1"/>
  <c r="I255" i="1"/>
  <c r="J255" i="1" s="1"/>
  <c r="K255" i="1"/>
  <c r="L255" i="1"/>
  <c r="M255" i="1"/>
  <c r="N255" i="1"/>
  <c r="O255" i="1"/>
  <c r="P255" i="1"/>
  <c r="G256" i="1"/>
  <c r="H256" i="1"/>
  <c r="I256" i="1"/>
  <c r="J256" i="1" s="1"/>
  <c r="K256" i="1"/>
  <c r="L256" i="1"/>
  <c r="M256" i="1"/>
  <c r="N256" i="1"/>
  <c r="O256" i="1"/>
  <c r="P256" i="1"/>
  <c r="G257" i="1"/>
  <c r="H257" i="1"/>
  <c r="I257" i="1"/>
  <c r="J257" i="1" s="1"/>
  <c r="K257" i="1"/>
  <c r="L257" i="1"/>
  <c r="M257" i="1"/>
  <c r="N257" i="1"/>
  <c r="O257" i="1"/>
  <c r="P257" i="1"/>
  <c r="G258" i="1"/>
  <c r="H258" i="1"/>
  <c r="I258" i="1"/>
  <c r="J258" i="1" s="1"/>
  <c r="K258" i="1"/>
  <c r="L258" i="1"/>
  <c r="M258" i="1"/>
  <c r="N258" i="1"/>
  <c r="O258" i="1"/>
  <c r="P258" i="1"/>
  <c r="G259" i="1"/>
  <c r="H259" i="1"/>
  <c r="I259" i="1"/>
  <c r="J259" i="1" s="1"/>
  <c r="K259" i="1"/>
  <c r="L259" i="1"/>
  <c r="M259" i="1"/>
  <c r="O259" i="1"/>
  <c r="P259" i="1"/>
  <c r="G260" i="1"/>
  <c r="H260" i="1"/>
  <c r="I260" i="1"/>
  <c r="J260" i="1" s="1"/>
  <c r="K260" i="1"/>
  <c r="L260" i="1"/>
  <c r="M260" i="1"/>
  <c r="N260" i="1"/>
  <c r="O260" i="1"/>
  <c r="P260" i="1"/>
  <c r="G261" i="1"/>
  <c r="H261" i="1"/>
  <c r="I261" i="1"/>
  <c r="J261" i="1" s="1"/>
  <c r="K261" i="1"/>
  <c r="L261" i="1"/>
  <c r="M261" i="1"/>
  <c r="N261" i="1"/>
  <c r="O261" i="1"/>
  <c r="P261" i="1"/>
  <c r="G262" i="1"/>
  <c r="H262" i="1"/>
  <c r="I262" i="1"/>
  <c r="J262" i="1" s="1"/>
  <c r="K262" i="1"/>
  <c r="L262" i="1"/>
  <c r="M262" i="1"/>
  <c r="N262" i="1"/>
  <c r="O262" i="1"/>
  <c r="P262" i="1"/>
  <c r="G263" i="1"/>
  <c r="H263" i="1"/>
  <c r="I263" i="1"/>
  <c r="J263" i="1" s="1"/>
  <c r="K263" i="1"/>
  <c r="L263" i="1"/>
  <c r="M263" i="1"/>
  <c r="N263" i="1"/>
  <c r="O263" i="1"/>
  <c r="P263" i="1"/>
  <c r="G264" i="1"/>
  <c r="H264" i="1"/>
  <c r="I264" i="1"/>
  <c r="J264" i="1" s="1"/>
  <c r="K264" i="1"/>
  <c r="L264" i="1"/>
  <c r="M264" i="1"/>
  <c r="N264" i="1"/>
  <c r="O264" i="1"/>
  <c r="P264" i="1"/>
  <c r="G265" i="1"/>
  <c r="H265" i="1"/>
  <c r="I265" i="1"/>
  <c r="J265" i="1" s="1"/>
  <c r="K265" i="1"/>
  <c r="L265" i="1"/>
  <c r="M265" i="1"/>
  <c r="N265" i="1"/>
  <c r="O265" i="1"/>
  <c r="P265" i="1"/>
  <c r="G266" i="1"/>
  <c r="H266" i="1"/>
  <c r="I266" i="1"/>
  <c r="J266" i="1" s="1"/>
  <c r="K266" i="1"/>
  <c r="L266" i="1"/>
  <c r="M266" i="1"/>
  <c r="N266" i="1"/>
  <c r="O266" i="1"/>
  <c r="P266" i="1"/>
  <c r="G267" i="1"/>
  <c r="H267" i="1"/>
  <c r="I267" i="1"/>
  <c r="J267" i="1" s="1"/>
  <c r="K267" i="1"/>
  <c r="L267" i="1"/>
  <c r="M267" i="1"/>
  <c r="N267" i="1"/>
  <c r="O267" i="1"/>
  <c r="P267" i="1"/>
  <c r="G268" i="1"/>
  <c r="H268" i="1"/>
  <c r="I268" i="1"/>
  <c r="J268" i="1" s="1"/>
  <c r="K268" i="1"/>
  <c r="L268" i="1"/>
  <c r="M268" i="1"/>
  <c r="N268" i="1"/>
  <c r="O268" i="1"/>
  <c r="P268" i="1"/>
  <c r="G269" i="1"/>
  <c r="H269" i="1"/>
  <c r="I269" i="1"/>
  <c r="J269" i="1" s="1"/>
  <c r="K269" i="1"/>
  <c r="L269" i="1"/>
  <c r="M269" i="1"/>
  <c r="N269" i="1"/>
  <c r="O269" i="1"/>
  <c r="P269" i="1"/>
  <c r="G270" i="1"/>
  <c r="H270" i="1"/>
  <c r="I270" i="1"/>
  <c r="J270" i="1" s="1"/>
  <c r="K270" i="1"/>
  <c r="L270" i="1"/>
  <c r="M270" i="1"/>
  <c r="N270" i="1"/>
  <c r="O270" i="1"/>
  <c r="P270" i="1"/>
  <c r="G271" i="1"/>
  <c r="H271" i="1"/>
  <c r="I271" i="1"/>
  <c r="J271" i="1" s="1"/>
  <c r="K271" i="1"/>
  <c r="L271" i="1"/>
  <c r="M271" i="1"/>
  <c r="N271" i="1"/>
  <c r="O271" i="1"/>
  <c r="P271" i="1"/>
  <c r="G272" i="1"/>
  <c r="H272" i="1"/>
  <c r="I272" i="1"/>
  <c r="J272" i="1" s="1"/>
  <c r="K272" i="1"/>
  <c r="L272" i="1"/>
  <c r="M272" i="1"/>
  <c r="N272" i="1"/>
  <c r="O272" i="1"/>
  <c r="P272" i="1"/>
  <c r="G273" i="1"/>
  <c r="H273" i="1"/>
  <c r="I273" i="1"/>
  <c r="J273" i="1" s="1"/>
  <c r="K273" i="1"/>
  <c r="L273" i="1"/>
  <c r="M273" i="1"/>
  <c r="N273" i="1"/>
  <c r="O273" i="1"/>
  <c r="P273" i="1"/>
  <c r="M3" i="1"/>
  <c r="N3" i="1"/>
  <c r="O3" i="1"/>
  <c r="P3" i="1"/>
  <c r="M4" i="1"/>
  <c r="N4" i="1"/>
  <c r="O4" i="1"/>
  <c r="P4" i="1"/>
  <c r="M5" i="1"/>
  <c r="N5" i="1"/>
  <c r="O5" i="1"/>
  <c r="P5" i="1"/>
  <c r="M6" i="1"/>
  <c r="N6" i="1"/>
  <c r="O6" i="1"/>
  <c r="P6" i="1"/>
  <c r="M7" i="1"/>
  <c r="N7" i="1"/>
  <c r="O7" i="1"/>
  <c r="P7" i="1"/>
  <c r="M8" i="1"/>
  <c r="N8" i="1"/>
  <c r="O8" i="1"/>
  <c r="P8" i="1"/>
  <c r="M9" i="1"/>
  <c r="N9" i="1"/>
  <c r="O9" i="1"/>
  <c r="P9" i="1"/>
  <c r="M10" i="1"/>
  <c r="N10" i="1"/>
  <c r="O10" i="1"/>
  <c r="P10" i="1"/>
  <c r="M11" i="1"/>
  <c r="N11" i="1"/>
  <c r="O11" i="1"/>
  <c r="P11" i="1"/>
  <c r="M12" i="1"/>
  <c r="N12" i="1"/>
  <c r="O12" i="1"/>
  <c r="P12" i="1"/>
  <c r="M13" i="1"/>
  <c r="N13" i="1"/>
  <c r="O13" i="1"/>
  <c r="P13" i="1"/>
  <c r="M14" i="1"/>
  <c r="N14" i="1"/>
  <c r="O14" i="1"/>
  <c r="P14" i="1"/>
  <c r="M15" i="1"/>
  <c r="N15" i="1"/>
  <c r="O15" i="1"/>
  <c r="P15" i="1"/>
  <c r="M16" i="1"/>
  <c r="N16" i="1"/>
  <c r="O16" i="1"/>
  <c r="P16" i="1"/>
  <c r="M17" i="1"/>
  <c r="N17" i="1"/>
  <c r="O17" i="1"/>
  <c r="P17" i="1"/>
  <c r="M18" i="1"/>
  <c r="N18" i="1"/>
  <c r="O18" i="1"/>
  <c r="P18" i="1"/>
  <c r="M19" i="1"/>
  <c r="N19" i="1"/>
  <c r="O19" i="1"/>
  <c r="P19" i="1"/>
  <c r="M20" i="1"/>
  <c r="N20" i="1"/>
  <c r="O20" i="1"/>
  <c r="P20" i="1"/>
  <c r="M21" i="1"/>
  <c r="N21" i="1"/>
  <c r="O21" i="1"/>
  <c r="P21" i="1"/>
  <c r="M22" i="1"/>
  <c r="N22" i="1"/>
  <c r="O22" i="1"/>
  <c r="P22" i="1"/>
  <c r="M23" i="1"/>
  <c r="N23" i="1"/>
  <c r="O23" i="1"/>
  <c r="P23" i="1"/>
  <c r="M24" i="1"/>
  <c r="N24" i="1"/>
  <c r="O24" i="1"/>
  <c r="P24" i="1"/>
  <c r="M25" i="1"/>
  <c r="N25" i="1"/>
  <c r="O25" i="1"/>
  <c r="P25" i="1"/>
  <c r="M26" i="1"/>
  <c r="N26" i="1"/>
  <c r="O26" i="1"/>
  <c r="P26" i="1"/>
  <c r="M27" i="1"/>
  <c r="N27" i="1"/>
  <c r="O27" i="1"/>
  <c r="P27" i="1"/>
  <c r="M28" i="1"/>
  <c r="N28" i="1"/>
  <c r="O28" i="1"/>
  <c r="P28" i="1"/>
  <c r="M29" i="1"/>
  <c r="N29" i="1"/>
  <c r="O29" i="1"/>
  <c r="P29" i="1"/>
  <c r="M30" i="1"/>
  <c r="N30" i="1"/>
  <c r="O30" i="1"/>
  <c r="P30" i="1"/>
  <c r="M31" i="1"/>
  <c r="N31" i="1"/>
  <c r="O31" i="1"/>
  <c r="P31" i="1"/>
  <c r="M32" i="1"/>
  <c r="N32" i="1"/>
  <c r="O32" i="1"/>
  <c r="P32" i="1"/>
  <c r="M33" i="1"/>
  <c r="N33" i="1"/>
  <c r="O33" i="1"/>
  <c r="P33" i="1"/>
  <c r="M34" i="1"/>
  <c r="N34" i="1"/>
  <c r="O34" i="1"/>
  <c r="P34" i="1"/>
  <c r="M35" i="1"/>
  <c r="N35" i="1"/>
  <c r="O35" i="1"/>
  <c r="P35" i="1"/>
  <c r="M36" i="1"/>
  <c r="N36" i="1"/>
  <c r="O36" i="1"/>
  <c r="P36" i="1"/>
  <c r="M37" i="1"/>
  <c r="N37" i="1"/>
  <c r="O37" i="1"/>
  <c r="P37" i="1"/>
  <c r="M38" i="1"/>
  <c r="N38" i="1"/>
  <c r="O38" i="1"/>
  <c r="P38" i="1"/>
  <c r="M39" i="1"/>
  <c r="N39" i="1"/>
  <c r="O39" i="1"/>
  <c r="P39" i="1"/>
  <c r="M40" i="1"/>
  <c r="N40" i="1"/>
  <c r="O40" i="1"/>
  <c r="P40" i="1"/>
  <c r="M41" i="1"/>
  <c r="N41" i="1"/>
  <c r="O41" i="1"/>
  <c r="P41" i="1"/>
  <c r="M42" i="1"/>
  <c r="N42" i="1"/>
  <c r="O42" i="1"/>
  <c r="P42" i="1"/>
  <c r="M43" i="1"/>
  <c r="N43" i="1"/>
  <c r="O43" i="1"/>
  <c r="P43" i="1"/>
  <c r="M44" i="1"/>
  <c r="N44" i="1"/>
  <c r="O44" i="1"/>
  <c r="P44" i="1"/>
  <c r="M45" i="1"/>
  <c r="N45" i="1"/>
  <c r="O45" i="1"/>
  <c r="P45" i="1"/>
  <c r="M46" i="1"/>
  <c r="N46" i="1"/>
  <c r="O46" i="1"/>
  <c r="P46" i="1"/>
  <c r="M47" i="1"/>
  <c r="N47" i="1"/>
  <c r="O47" i="1"/>
  <c r="P47" i="1"/>
  <c r="M48" i="1"/>
  <c r="N48" i="1"/>
  <c r="O48" i="1"/>
  <c r="P48" i="1"/>
  <c r="M49" i="1"/>
  <c r="N49" i="1"/>
  <c r="O49" i="1"/>
  <c r="P49" i="1"/>
  <c r="M50" i="1"/>
  <c r="N50" i="1"/>
  <c r="O50" i="1"/>
  <c r="P50" i="1"/>
  <c r="M51" i="1"/>
  <c r="N51" i="1"/>
  <c r="O51" i="1"/>
  <c r="P51" i="1"/>
  <c r="M52" i="1"/>
  <c r="N52" i="1"/>
  <c r="O52" i="1"/>
  <c r="P52" i="1"/>
  <c r="M53" i="1"/>
  <c r="N53" i="1"/>
  <c r="O53" i="1"/>
  <c r="P53" i="1"/>
  <c r="M54" i="1"/>
  <c r="N54" i="1"/>
  <c r="O54" i="1"/>
  <c r="P54" i="1"/>
  <c r="M55" i="1"/>
  <c r="N55" i="1"/>
  <c r="O55" i="1"/>
  <c r="P55" i="1"/>
  <c r="M56" i="1"/>
  <c r="N56" i="1"/>
  <c r="O56" i="1"/>
  <c r="P56" i="1"/>
  <c r="M57" i="1"/>
  <c r="N57" i="1"/>
  <c r="O57" i="1"/>
  <c r="P57" i="1"/>
  <c r="M58" i="1"/>
  <c r="N58" i="1"/>
  <c r="O58" i="1"/>
  <c r="P58" i="1"/>
  <c r="M59" i="1"/>
  <c r="N59" i="1"/>
  <c r="O59" i="1"/>
  <c r="P59" i="1"/>
  <c r="M60" i="1"/>
  <c r="N60" i="1"/>
  <c r="O60" i="1"/>
  <c r="P60" i="1"/>
  <c r="M61" i="1"/>
  <c r="N61" i="1"/>
  <c r="O61" i="1"/>
  <c r="P61" i="1"/>
  <c r="M62" i="1"/>
  <c r="N62" i="1"/>
  <c r="O62" i="1"/>
  <c r="P62" i="1"/>
  <c r="M63" i="1"/>
  <c r="N63" i="1"/>
  <c r="O63" i="1"/>
  <c r="P63" i="1"/>
  <c r="M64" i="1"/>
  <c r="N64" i="1"/>
  <c r="O64" i="1"/>
  <c r="P64" i="1"/>
  <c r="M65" i="1"/>
  <c r="N65" i="1"/>
  <c r="O65" i="1"/>
  <c r="P65" i="1"/>
  <c r="M66" i="1"/>
  <c r="N66" i="1"/>
  <c r="O66" i="1"/>
  <c r="P66" i="1"/>
  <c r="M67" i="1"/>
  <c r="N67" i="1"/>
  <c r="O67" i="1"/>
  <c r="P67" i="1"/>
  <c r="M68" i="1"/>
  <c r="N68" i="1"/>
  <c r="O68" i="1"/>
  <c r="P68" i="1"/>
  <c r="M69" i="1"/>
  <c r="N69" i="1"/>
  <c r="O69" i="1"/>
  <c r="P69" i="1"/>
  <c r="M70" i="1"/>
  <c r="N70" i="1"/>
  <c r="O70" i="1"/>
  <c r="P70" i="1"/>
  <c r="M71" i="1"/>
  <c r="N71" i="1"/>
  <c r="O71" i="1"/>
  <c r="P71" i="1"/>
  <c r="M72" i="1"/>
  <c r="N72" i="1"/>
  <c r="O72" i="1"/>
  <c r="P72" i="1"/>
  <c r="M73" i="1"/>
  <c r="N73" i="1"/>
  <c r="O73" i="1"/>
  <c r="P73" i="1"/>
  <c r="M74" i="1"/>
  <c r="N74" i="1"/>
  <c r="O74" i="1"/>
  <c r="P74" i="1"/>
  <c r="M75" i="1"/>
  <c r="N75" i="1"/>
  <c r="O75" i="1"/>
  <c r="P75" i="1"/>
  <c r="M76" i="1"/>
  <c r="N76" i="1"/>
  <c r="O76" i="1"/>
  <c r="P76" i="1"/>
  <c r="M77" i="1"/>
  <c r="N77" i="1"/>
  <c r="O77" i="1"/>
  <c r="P77" i="1"/>
  <c r="M78" i="1"/>
  <c r="N78" i="1"/>
  <c r="O78" i="1"/>
  <c r="P78" i="1"/>
  <c r="M79" i="1"/>
  <c r="N79" i="1"/>
  <c r="O79" i="1"/>
  <c r="P79" i="1"/>
  <c r="M80" i="1"/>
  <c r="N80" i="1"/>
  <c r="O80" i="1"/>
  <c r="P80" i="1"/>
  <c r="M81" i="1"/>
  <c r="N81" i="1"/>
  <c r="O81" i="1"/>
  <c r="P81" i="1"/>
  <c r="M82" i="1"/>
  <c r="N82" i="1"/>
  <c r="O82" i="1"/>
  <c r="P82" i="1"/>
  <c r="M83" i="1"/>
  <c r="N83" i="1"/>
  <c r="O83" i="1"/>
  <c r="P83" i="1"/>
  <c r="M84" i="1"/>
  <c r="N84" i="1"/>
  <c r="O84" i="1"/>
  <c r="P84" i="1"/>
  <c r="M85" i="1"/>
  <c r="N85" i="1"/>
  <c r="O85" i="1"/>
  <c r="P85" i="1"/>
  <c r="M86" i="1"/>
  <c r="N86" i="1"/>
  <c r="O86" i="1"/>
  <c r="P86" i="1"/>
  <c r="M87" i="1"/>
  <c r="N87" i="1"/>
  <c r="O87" i="1"/>
  <c r="P87" i="1"/>
  <c r="M88" i="1"/>
  <c r="N88" i="1"/>
  <c r="O88" i="1"/>
  <c r="P88" i="1"/>
  <c r="M89" i="1"/>
  <c r="N89" i="1"/>
  <c r="O89" i="1"/>
  <c r="P89" i="1"/>
  <c r="M90" i="1"/>
  <c r="N90" i="1"/>
  <c r="O90" i="1"/>
  <c r="P90" i="1"/>
  <c r="M91" i="1"/>
  <c r="N91" i="1"/>
  <c r="O91" i="1"/>
  <c r="P91" i="1"/>
  <c r="M92" i="1"/>
  <c r="N92" i="1"/>
  <c r="O92" i="1"/>
  <c r="P92" i="1"/>
  <c r="M93" i="1"/>
  <c r="N93" i="1"/>
  <c r="O93" i="1"/>
  <c r="P93" i="1"/>
  <c r="M94" i="1"/>
  <c r="N94" i="1"/>
  <c r="O94" i="1"/>
  <c r="P94" i="1"/>
  <c r="M95" i="1"/>
  <c r="N95" i="1"/>
  <c r="O95" i="1"/>
  <c r="P95" i="1"/>
  <c r="M96" i="1"/>
  <c r="N96" i="1"/>
  <c r="O96" i="1"/>
  <c r="P96" i="1"/>
  <c r="M97" i="1"/>
  <c r="N97" i="1"/>
  <c r="O97" i="1"/>
  <c r="P97" i="1"/>
  <c r="M98" i="1"/>
  <c r="N98" i="1"/>
  <c r="O98" i="1"/>
  <c r="P98" i="1"/>
  <c r="M99" i="1"/>
  <c r="N99" i="1"/>
  <c r="O99" i="1"/>
  <c r="P99" i="1"/>
  <c r="M100" i="1"/>
  <c r="N100" i="1"/>
  <c r="O100" i="1"/>
  <c r="P100" i="1"/>
  <c r="M101" i="1"/>
  <c r="N101" i="1"/>
  <c r="O101" i="1"/>
  <c r="P101" i="1"/>
  <c r="M102" i="1"/>
  <c r="N102" i="1"/>
  <c r="O102" i="1"/>
  <c r="P102" i="1"/>
  <c r="M103" i="1"/>
  <c r="N103" i="1"/>
  <c r="O103" i="1"/>
  <c r="P103" i="1"/>
  <c r="M104" i="1"/>
  <c r="N104" i="1"/>
  <c r="O104" i="1"/>
  <c r="P104" i="1"/>
  <c r="M105" i="1"/>
  <c r="N105" i="1"/>
  <c r="O105" i="1"/>
  <c r="P105" i="1"/>
  <c r="M106" i="1"/>
  <c r="N106" i="1"/>
  <c r="O106" i="1"/>
  <c r="P106" i="1"/>
  <c r="M107" i="1"/>
  <c r="N107" i="1"/>
  <c r="O107" i="1"/>
  <c r="P107" i="1"/>
  <c r="M108" i="1"/>
  <c r="N108" i="1"/>
  <c r="O108" i="1"/>
  <c r="P108" i="1"/>
  <c r="M109" i="1"/>
  <c r="N109" i="1"/>
  <c r="O109" i="1"/>
  <c r="P109" i="1"/>
  <c r="M110" i="1"/>
  <c r="N110" i="1"/>
  <c r="O110" i="1"/>
  <c r="P110" i="1"/>
  <c r="M111" i="1"/>
  <c r="N111" i="1"/>
  <c r="O111" i="1"/>
  <c r="P111" i="1"/>
  <c r="M112" i="1"/>
  <c r="N112" i="1"/>
  <c r="O112" i="1"/>
  <c r="P112" i="1"/>
  <c r="M113" i="1"/>
  <c r="N113" i="1"/>
  <c r="O113" i="1"/>
  <c r="P113" i="1"/>
  <c r="M114" i="1"/>
  <c r="N114" i="1"/>
  <c r="O114" i="1"/>
  <c r="P114" i="1"/>
  <c r="M115" i="1"/>
  <c r="N115" i="1"/>
  <c r="O115" i="1"/>
  <c r="P115" i="1"/>
  <c r="M116" i="1"/>
  <c r="N116" i="1"/>
  <c r="O116" i="1"/>
  <c r="P116" i="1"/>
  <c r="M117" i="1"/>
  <c r="N117" i="1"/>
  <c r="O117" i="1"/>
  <c r="P117" i="1"/>
  <c r="M118" i="1"/>
  <c r="N118" i="1"/>
  <c r="O118" i="1"/>
  <c r="P118" i="1"/>
  <c r="M119" i="1"/>
  <c r="N119" i="1"/>
  <c r="O119" i="1"/>
  <c r="P119" i="1"/>
  <c r="M120" i="1"/>
  <c r="N120" i="1"/>
  <c r="O120" i="1"/>
  <c r="P120" i="1"/>
  <c r="M121" i="1"/>
  <c r="N121" i="1"/>
  <c r="O121" i="1"/>
  <c r="P121" i="1"/>
  <c r="M122" i="1"/>
  <c r="N122" i="1"/>
  <c r="O122" i="1"/>
  <c r="P122" i="1"/>
  <c r="M123" i="1"/>
  <c r="N123" i="1"/>
  <c r="O123" i="1"/>
  <c r="P123" i="1"/>
  <c r="M124" i="1"/>
  <c r="N124" i="1"/>
  <c r="O124" i="1"/>
  <c r="P124" i="1"/>
  <c r="M125" i="1"/>
  <c r="N125" i="1"/>
  <c r="O125" i="1"/>
  <c r="P125" i="1"/>
  <c r="H125" i="1" l="1"/>
  <c r="H124" i="1"/>
  <c r="H123" i="1"/>
  <c r="H122" i="1"/>
  <c r="H121" i="1"/>
  <c r="H120" i="1"/>
  <c r="H119" i="1"/>
  <c r="H118" i="1"/>
  <c r="H117" i="1"/>
  <c r="H116" i="1"/>
  <c r="H115" i="1"/>
  <c r="H114" i="1"/>
  <c r="H113" i="1"/>
  <c r="H112" i="1"/>
  <c r="H111" i="1"/>
  <c r="H110" i="1"/>
  <c r="H109" i="1"/>
  <c r="H108" i="1"/>
  <c r="H107" i="1"/>
  <c r="H106" i="1"/>
  <c r="H105" i="1"/>
  <c r="H104" i="1"/>
  <c r="H103" i="1"/>
  <c r="H102" i="1"/>
  <c r="H101" i="1"/>
  <c r="H100" i="1"/>
  <c r="H99" i="1"/>
  <c r="H98" i="1"/>
  <c r="H97" i="1"/>
  <c r="H96" i="1"/>
  <c r="H95" i="1"/>
  <c r="H94" i="1"/>
  <c r="H93" i="1"/>
  <c r="H92" i="1"/>
  <c r="H90" i="1"/>
  <c r="H89" i="1"/>
  <c r="H88" i="1"/>
  <c r="H87" i="1"/>
  <c r="H86" i="1"/>
  <c r="H85" i="1"/>
  <c r="G86" i="1"/>
  <c r="G87" i="1"/>
  <c r="G88" i="1"/>
  <c r="G89" i="1"/>
  <c r="G90" i="1"/>
  <c r="G91" i="1"/>
  <c r="G92" i="1"/>
  <c r="G93" i="1"/>
  <c r="G94" i="1"/>
  <c r="G95" i="1"/>
  <c r="G96" i="1"/>
  <c r="G97" i="1"/>
  <c r="G98" i="1"/>
  <c r="G99" i="1"/>
  <c r="G100" i="1"/>
  <c r="G101" i="1"/>
  <c r="G102" i="1"/>
  <c r="G103" i="1"/>
  <c r="G104" i="1"/>
  <c r="G105" i="1"/>
  <c r="G106" i="1"/>
  <c r="G107" i="1"/>
  <c r="G108" i="1"/>
  <c r="G109" i="1"/>
  <c r="G110" i="1"/>
  <c r="G111" i="1"/>
  <c r="G112" i="1"/>
  <c r="G113" i="1"/>
  <c r="G114" i="1"/>
  <c r="G115" i="1"/>
  <c r="G116" i="1"/>
  <c r="G117" i="1"/>
  <c r="G118" i="1"/>
  <c r="G119" i="1"/>
  <c r="G120" i="1"/>
  <c r="G121" i="1"/>
  <c r="G122" i="1"/>
  <c r="G123" i="1"/>
  <c r="G124" i="1"/>
  <c r="G125" i="1"/>
  <c r="G85" i="1"/>
  <c r="L70" i="1" l="1"/>
  <c r="K70" i="1"/>
  <c r="I70" i="1"/>
  <c r="J70" i="1" s="1"/>
  <c r="H70" i="1"/>
  <c r="G70" i="1"/>
  <c r="H38" i="1"/>
  <c r="H37" i="1"/>
  <c r="G38" i="1"/>
  <c r="G37" i="1"/>
  <c r="B192" i="1"/>
  <c r="K85" i="1"/>
  <c r="L85" i="1"/>
  <c r="K86" i="1"/>
  <c r="L86" i="1"/>
  <c r="K87" i="1"/>
  <c r="L87" i="1"/>
  <c r="K88" i="1"/>
  <c r="L88" i="1"/>
  <c r="K89" i="1"/>
  <c r="L89" i="1"/>
  <c r="K90" i="1"/>
  <c r="L90" i="1"/>
  <c r="K91" i="1"/>
  <c r="L91" i="1"/>
  <c r="K92" i="1"/>
  <c r="L92" i="1"/>
  <c r="K93" i="1"/>
  <c r="L93" i="1"/>
  <c r="K94" i="1"/>
  <c r="L94" i="1"/>
  <c r="K95" i="1"/>
  <c r="L95" i="1"/>
  <c r="K96" i="1"/>
  <c r="L96" i="1"/>
  <c r="K97" i="1"/>
  <c r="L97" i="1"/>
  <c r="K98" i="1"/>
  <c r="L98" i="1"/>
  <c r="K99" i="1"/>
  <c r="L99" i="1"/>
  <c r="K100" i="1"/>
  <c r="L100" i="1"/>
  <c r="K101" i="1"/>
  <c r="L101" i="1"/>
  <c r="K102" i="1"/>
  <c r="L102" i="1"/>
  <c r="K103" i="1"/>
  <c r="L103" i="1"/>
  <c r="K104" i="1"/>
  <c r="L104" i="1"/>
  <c r="K105" i="1"/>
  <c r="L105" i="1"/>
  <c r="K106" i="1"/>
  <c r="L106" i="1"/>
  <c r="K107" i="1"/>
  <c r="L107" i="1"/>
  <c r="K108" i="1"/>
  <c r="L108" i="1"/>
  <c r="K109" i="1"/>
  <c r="L109" i="1"/>
  <c r="K110" i="1"/>
  <c r="L110" i="1"/>
  <c r="K111" i="1"/>
  <c r="L111" i="1"/>
  <c r="K112" i="1"/>
  <c r="L112" i="1"/>
  <c r="K113" i="1"/>
  <c r="L113" i="1"/>
  <c r="K114" i="1"/>
  <c r="L114" i="1"/>
  <c r="K115" i="1"/>
  <c r="L115" i="1"/>
  <c r="K116" i="1"/>
  <c r="L116" i="1"/>
  <c r="K117" i="1"/>
  <c r="L117" i="1"/>
  <c r="K118" i="1"/>
  <c r="L118" i="1"/>
  <c r="K119" i="1"/>
  <c r="L119" i="1"/>
  <c r="K120" i="1"/>
  <c r="L120" i="1"/>
  <c r="K121" i="1"/>
  <c r="L121" i="1"/>
  <c r="K122" i="1"/>
  <c r="L122" i="1"/>
  <c r="K123" i="1"/>
  <c r="L123" i="1"/>
  <c r="K124" i="1"/>
  <c r="L124" i="1"/>
  <c r="K125" i="1"/>
  <c r="L125" i="1"/>
  <c r="I85" i="1"/>
  <c r="J85" i="1" s="1"/>
  <c r="I86" i="1"/>
  <c r="J86" i="1" s="1"/>
  <c r="I87" i="1"/>
  <c r="J87" i="1" s="1"/>
  <c r="I88" i="1"/>
  <c r="J88" i="1" s="1"/>
  <c r="I89" i="1"/>
  <c r="J89" i="1" s="1"/>
  <c r="I90" i="1"/>
  <c r="J90" i="1" s="1"/>
  <c r="I91" i="1"/>
  <c r="J91" i="1" s="1"/>
  <c r="I92" i="1"/>
  <c r="J92" i="1" s="1"/>
  <c r="I93" i="1"/>
  <c r="J93" i="1" s="1"/>
  <c r="I94" i="1"/>
  <c r="J94" i="1" s="1"/>
  <c r="I95" i="1"/>
  <c r="J95" i="1" s="1"/>
  <c r="I96" i="1"/>
  <c r="J96" i="1" s="1"/>
  <c r="I97" i="1"/>
  <c r="J97" i="1" s="1"/>
  <c r="I98" i="1"/>
  <c r="J98" i="1" s="1"/>
  <c r="I99" i="1"/>
  <c r="J99" i="1" s="1"/>
  <c r="I100" i="1"/>
  <c r="J100" i="1" s="1"/>
  <c r="I101" i="1"/>
  <c r="J101" i="1" s="1"/>
  <c r="I102" i="1"/>
  <c r="J102" i="1" s="1"/>
  <c r="I103" i="1"/>
  <c r="J103" i="1" s="1"/>
  <c r="I104" i="1"/>
  <c r="J104" i="1" s="1"/>
  <c r="I105" i="1"/>
  <c r="J105" i="1" s="1"/>
  <c r="I106" i="1"/>
  <c r="J106" i="1" s="1"/>
  <c r="I107" i="1"/>
  <c r="J107" i="1" s="1"/>
  <c r="I108" i="1"/>
  <c r="J108" i="1" s="1"/>
  <c r="I109" i="1"/>
  <c r="J109" i="1" s="1"/>
  <c r="I110" i="1"/>
  <c r="J110" i="1" s="1"/>
  <c r="I111" i="1"/>
  <c r="J111" i="1" s="1"/>
  <c r="I112" i="1"/>
  <c r="J112" i="1" s="1"/>
  <c r="I113" i="1"/>
  <c r="J113" i="1" s="1"/>
  <c r="I114" i="1"/>
  <c r="J114" i="1" s="1"/>
  <c r="I115" i="1"/>
  <c r="J115" i="1" s="1"/>
  <c r="I116" i="1"/>
  <c r="J116" i="1" s="1"/>
  <c r="I117" i="1"/>
  <c r="J117" i="1" s="1"/>
  <c r="I118" i="1"/>
  <c r="J118" i="1" s="1"/>
  <c r="I119" i="1"/>
  <c r="J119" i="1" s="1"/>
  <c r="I120" i="1"/>
  <c r="J120" i="1" s="1"/>
  <c r="I121" i="1"/>
  <c r="J121" i="1" s="1"/>
  <c r="I122" i="1"/>
  <c r="J122" i="1" s="1"/>
  <c r="I123" i="1"/>
  <c r="J123" i="1" s="1"/>
  <c r="I124" i="1"/>
  <c r="J124" i="1" s="1"/>
  <c r="I125" i="1"/>
  <c r="J125" i="1" s="1"/>
  <c r="I82" i="1"/>
  <c r="J82" i="1" s="1"/>
  <c r="G82" i="1"/>
  <c r="H82" i="1"/>
  <c r="K82" i="1"/>
  <c r="L82" i="1"/>
  <c r="G16" i="1"/>
  <c r="L38" i="1"/>
  <c r="B234" i="1"/>
  <c r="I3" i="1"/>
  <c r="J3" i="1" s="1"/>
  <c r="I2" i="1"/>
  <c r="J2" i="1" s="1"/>
  <c r="G6" i="1"/>
  <c r="H6" i="1"/>
  <c r="I6" i="1"/>
  <c r="J6" i="1" s="1"/>
  <c r="K6" i="1"/>
  <c r="L6" i="1"/>
  <c r="G7" i="1"/>
  <c r="H7" i="1"/>
  <c r="I7" i="1"/>
  <c r="J7" i="1" s="1"/>
  <c r="K7" i="1"/>
  <c r="L7" i="1"/>
  <c r="G8" i="1"/>
  <c r="H8" i="1"/>
  <c r="I8" i="1"/>
  <c r="J8" i="1" s="1"/>
  <c r="K8" i="1"/>
  <c r="L8" i="1"/>
  <c r="G9" i="1"/>
  <c r="H9" i="1"/>
  <c r="I9" i="1"/>
  <c r="J9" i="1" s="1"/>
  <c r="K9" i="1"/>
  <c r="L9" i="1"/>
  <c r="G10" i="1"/>
  <c r="H10" i="1"/>
  <c r="I10" i="1"/>
  <c r="J10" i="1" s="1"/>
  <c r="K10" i="1"/>
  <c r="L10" i="1"/>
  <c r="G11" i="1"/>
  <c r="H11" i="1"/>
  <c r="I11" i="1"/>
  <c r="J11" i="1" s="1"/>
  <c r="K11" i="1"/>
  <c r="L11" i="1"/>
  <c r="G12" i="1"/>
  <c r="H12" i="1"/>
  <c r="I12" i="1"/>
  <c r="J12" i="1" s="1"/>
  <c r="K12" i="1"/>
  <c r="L12" i="1"/>
  <c r="G13" i="1"/>
  <c r="H13" i="1"/>
  <c r="I13" i="1"/>
  <c r="J13" i="1" s="1"/>
  <c r="K13" i="1"/>
  <c r="L13" i="1"/>
  <c r="G14" i="1"/>
  <c r="H14" i="1"/>
  <c r="I14" i="1"/>
  <c r="J14" i="1" s="1"/>
  <c r="K14" i="1"/>
  <c r="L14" i="1"/>
  <c r="G15" i="1"/>
  <c r="H15" i="1"/>
  <c r="I15" i="1"/>
  <c r="J15" i="1" s="1"/>
  <c r="K15" i="1"/>
  <c r="L15" i="1"/>
  <c r="H16" i="1"/>
  <c r="I16" i="1"/>
  <c r="J16" i="1" s="1"/>
  <c r="K16" i="1"/>
  <c r="L16" i="1"/>
  <c r="G17" i="1"/>
  <c r="H17" i="1"/>
  <c r="I17" i="1"/>
  <c r="J17" i="1" s="1"/>
  <c r="K17" i="1"/>
  <c r="L17" i="1"/>
  <c r="G18" i="1"/>
  <c r="H18" i="1"/>
  <c r="I18" i="1"/>
  <c r="J18" i="1" s="1"/>
  <c r="K18" i="1"/>
  <c r="L18" i="1"/>
  <c r="G19" i="1"/>
  <c r="H19" i="1"/>
  <c r="I19" i="1"/>
  <c r="J19" i="1" s="1"/>
  <c r="K19" i="1"/>
  <c r="L19" i="1"/>
  <c r="G20" i="1"/>
  <c r="H20" i="1"/>
  <c r="I20" i="1"/>
  <c r="J20" i="1" s="1"/>
  <c r="K20" i="1"/>
  <c r="L20" i="1"/>
  <c r="G21" i="1"/>
  <c r="H21" i="1"/>
  <c r="I21" i="1"/>
  <c r="J21" i="1" s="1"/>
  <c r="K21" i="1"/>
  <c r="L21" i="1"/>
  <c r="G22" i="1"/>
  <c r="H22" i="1"/>
  <c r="I22" i="1"/>
  <c r="J22" i="1" s="1"/>
  <c r="K22" i="1"/>
  <c r="L22" i="1"/>
  <c r="G23" i="1"/>
  <c r="H23" i="1"/>
  <c r="I23" i="1"/>
  <c r="J23" i="1" s="1"/>
  <c r="K23" i="1"/>
  <c r="L23" i="1"/>
  <c r="G24" i="1"/>
  <c r="H24" i="1"/>
  <c r="I24" i="1"/>
  <c r="J24" i="1" s="1"/>
  <c r="K24" i="1"/>
  <c r="L24" i="1"/>
  <c r="G25" i="1"/>
  <c r="H25" i="1"/>
  <c r="I25" i="1"/>
  <c r="J25" i="1" s="1"/>
  <c r="K25" i="1"/>
  <c r="L25" i="1"/>
  <c r="G26" i="1"/>
  <c r="H26" i="1"/>
  <c r="I26" i="1"/>
  <c r="J26" i="1" s="1"/>
  <c r="K26" i="1"/>
  <c r="L26" i="1"/>
  <c r="G27" i="1"/>
  <c r="H27" i="1"/>
  <c r="I27" i="1"/>
  <c r="J27" i="1" s="1"/>
  <c r="K27" i="1"/>
  <c r="L27" i="1"/>
  <c r="G28" i="1"/>
  <c r="H28" i="1"/>
  <c r="I28" i="1"/>
  <c r="J28" i="1" s="1"/>
  <c r="K28" i="1"/>
  <c r="L28" i="1"/>
  <c r="G29" i="1"/>
  <c r="H29" i="1"/>
  <c r="I29" i="1"/>
  <c r="J29" i="1" s="1"/>
  <c r="K29" i="1"/>
  <c r="L29" i="1"/>
  <c r="G30" i="1"/>
  <c r="H30" i="1"/>
  <c r="I30" i="1"/>
  <c r="J30" i="1" s="1"/>
  <c r="K30" i="1"/>
  <c r="L30" i="1"/>
  <c r="G31" i="1"/>
  <c r="H31" i="1"/>
  <c r="I31" i="1"/>
  <c r="J31" i="1" s="1"/>
  <c r="K31" i="1"/>
  <c r="L31" i="1"/>
  <c r="G32" i="1"/>
  <c r="H32" i="1"/>
  <c r="I32" i="1"/>
  <c r="J32" i="1" s="1"/>
  <c r="K32" i="1"/>
  <c r="L32" i="1"/>
  <c r="G33" i="1"/>
  <c r="H33" i="1"/>
  <c r="I33" i="1"/>
  <c r="J33" i="1" s="1"/>
  <c r="K33" i="1"/>
  <c r="L33" i="1"/>
  <c r="G34" i="1"/>
  <c r="H34" i="1"/>
  <c r="I34" i="1"/>
  <c r="J34" i="1" s="1"/>
  <c r="K34" i="1"/>
  <c r="L34" i="1"/>
  <c r="G35" i="1"/>
  <c r="H35" i="1"/>
  <c r="I35" i="1"/>
  <c r="J35" i="1" s="1"/>
  <c r="K35" i="1"/>
  <c r="L35" i="1"/>
  <c r="G36" i="1"/>
  <c r="H36" i="1"/>
  <c r="I36" i="1"/>
  <c r="J36" i="1" s="1"/>
  <c r="K36" i="1"/>
  <c r="L36" i="1"/>
  <c r="I37" i="1"/>
  <c r="J37" i="1" s="1"/>
  <c r="K37" i="1"/>
  <c r="L37" i="1"/>
  <c r="I38" i="1"/>
  <c r="J38" i="1" s="1"/>
  <c r="K38" i="1"/>
  <c r="G39" i="1"/>
  <c r="H39" i="1"/>
  <c r="I39" i="1"/>
  <c r="J39" i="1" s="1"/>
  <c r="K39" i="1"/>
  <c r="L39" i="1"/>
  <c r="G40" i="1"/>
  <c r="H40" i="1"/>
  <c r="I40" i="1"/>
  <c r="J40" i="1" s="1"/>
  <c r="K40" i="1"/>
  <c r="L40" i="1"/>
  <c r="G41" i="1"/>
  <c r="H41" i="1"/>
  <c r="I41" i="1"/>
  <c r="J41" i="1" s="1"/>
  <c r="K41" i="1"/>
  <c r="L41" i="1"/>
  <c r="G42" i="1"/>
  <c r="H42" i="1"/>
  <c r="I42" i="1"/>
  <c r="J42" i="1" s="1"/>
  <c r="K42" i="1"/>
  <c r="L42" i="1"/>
  <c r="G43" i="1"/>
  <c r="H43" i="1"/>
  <c r="I43" i="1"/>
  <c r="J43" i="1" s="1"/>
  <c r="K43" i="1"/>
  <c r="L43" i="1"/>
  <c r="G44" i="1"/>
  <c r="H44" i="1"/>
  <c r="I44" i="1"/>
  <c r="J44" i="1" s="1"/>
  <c r="K44" i="1"/>
  <c r="L44" i="1"/>
  <c r="G45" i="1"/>
  <c r="H45" i="1"/>
  <c r="I45" i="1"/>
  <c r="J45" i="1" s="1"/>
  <c r="K45" i="1"/>
  <c r="L45" i="1"/>
  <c r="G46" i="1"/>
  <c r="H46" i="1"/>
  <c r="I46" i="1"/>
  <c r="J46" i="1" s="1"/>
  <c r="K46" i="1"/>
  <c r="L46" i="1"/>
  <c r="G47" i="1"/>
  <c r="H47" i="1"/>
  <c r="I47" i="1"/>
  <c r="J47" i="1" s="1"/>
  <c r="K47" i="1"/>
  <c r="L47" i="1"/>
  <c r="G48" i="1"/>
  <c r="H48" i="1"/>
  <c r="I48" i="1"/>
  <c r="J48" i="1" s="1"/>
  <c r="K48" i="1"/>
  <c r="L48" i="1"/>
  <c r="G49" i="1"/>
  <c r="H49" i="1"/>
  <c r="I49" i="1"/>
  <c r="J49" i="1" s="1"/>
  <c r="K49" i="1"/>
  <c r="L49" i="1"/>
  <c r="G50" i="1"/>
  <c r="H50" i="1"/>
  <c r="I50" i="1"/>
  <c r="J50" i="1" s="1"/>
  <c r="K50" i="1"/>
  <c r="L50" i="1"/>
  <c r="G51" i="1"/>
  <c r="H51" i="1"/>
  <c r="I51" i="1"/>
  <c r="J51" i="1" s="1"/>
  <c r="K51" i="1"/>
  <c r="L51" i="1"/>
  <c r="G52" i="1"/>
  <c r="H52" i="1"/>
  <c r="I52" i="1"/>
  <c r="J52" i="1" s="1"/>
  <c r="K52" i="1"/>
  <c r="L52" i="1"/>
  <c r="G53" i="1"/>
  <c r="H53" i="1"/>
  <c r="I53" i="1"/>
  <c r="J53" i="1" s="1"/>
  <c r="K53" i="1"/>
  <c r="L53" i="1"/>
  <c r="G54" i="1"/>
  <c r="H54" i="1"/>
  <c r="I54" i="1"/>
  <c r="J54" i="1" s="1"/>
  <c r="K54" i="1"/>
  <c r="L54" i="1"/>
  <c r="G55" i="1"/>
  <c r="H55" i="1"/>
  <c r="I55" i="1"/>
  <c r="J55" i="1" s="1"/>
  <c r="K55" i="1"/>
  <c r="L55" i="1"/>
  <c r="G56" i="1"/>
  <c r="H56" i="1"/>
  <c r="I56" i="1"/>
  <c r="J56" i="1" s="1"/>
  <c r="K56" i="1"/>
  <c r="L56" i="1"/>
  <c r="G57" i="1"/>
  <c r="H57" i="1"/>
  <c r="I57" i="1"/>
  <c r="J57" i="1" s="1"/>
  <c r="K57" i="1"/>
  <c r="L57" i="1"/>
  <c r="G58" i="1"/>
  <c r="H58" i="1"/>
  <c r="I58" i="1"/>
  <c r="J58" i="1" s="1"/>
  <c r="K58" i="1"/>
  <c r="L58" i="1"/>
  <c r="G59" i="1"/>
  <c r="H59" i="1"/>
  <c r="I59" i="1"/>
  <c r="J59" i="1" s="1"/>
  <c r="K59" i="1"/>
  <c r="L59" i="1"/>
  <c r="G60" i="1"/>
  <c r="H60" i="1"/>
  <c r="I60" i="1"/>
  <c r="J60" i="1" s="1"/>
  <c r="K60" i="1"/>
  <c r="L60" i="1"/>
  <c r="G61" i="1"/>
  <c r="H61" i="1"/>
  <c r="I61" i="1"/>
  <c r="J61" i="1" s="1"/>
  <c r="K61" i="1"/>
  <c r="L61" i="1"/>
  <c r="G62" i="1"/>
  <c r="H62" i="1"/>
  <c r="I62" i="1"/>
  <c r="J62" i="1" s="1"/>
  <c r="K62" i="1"/>
  <c r="L62" i="1"/>
  <c r="G63" i="1"/>
  <c r="H63" i="1"/>
  <c r="I63" i="1"/>
  <c r="J63" i="1" s="1"/>
  <c r="K63" i="1"/>
  <c r="L63" i="1"/>
  <c r="G64" i="1"/>
  <c r="H64" i="1"/>
  <c r="I64" i="1"/>
  <c r="J64" i="1" s="1"/>
  <c r="K64" i="1"/>
  <c r="L64" i="1"/>
  <c r="G65" i="1"/>
  <c r="H65" i="1"/>
  <c r="I65" i="1"/>
  <c r="J65" i="1" s="1"/>
  <c r="K65" i="1"/>
  <c r="L65" i="1"/>
  <c r="G66" i="1"/>
  <c r="H66" i="1"/>
  <c r="I66" i="1"/>
  <c r="J66" i="1" s="1"/>
  <c r="K66" i="1"/>
  <c r="L66" i="1"/>
  <c r="G67" i="1"/>
  <c r="H67" i="1"/>
  <c r="I67" i="1"/>
  <c r="J67" i="1" s="1"/>
  <c r="K67" i="1"/>
  <c r="L67" i="1"/>
  <c r="G68" i="1"/>
  <c r="H68" i="1"/>
  <c r="I68" i="1"/>
  <c r="J68" i="1" s="1"/>
  <c r="K68" i="1"/>
  <c r="L68" i="1"/>
  <c r="G69" i="1"/>
  <c r="H69" i="1"/>
  <c r="I69" i="1"/>
  <c r="J69" i="1" s="1"/>
  <c r="K69" i="1"/>
  <c r="L69" i="1"/>
  <c r="G71" i="1"/>
  <c r="H71" i="1"/>
  <c r="I71" i="1"/>
  <c r="J71" i="1" s="1"/>
  <c r="K71" i="1"/>
  <c r="L71" i="1"/>
  <c r="G72" i="1"/>
  <c r="H72" i="1"/>
  <c r="I72" i="1"/>
  <c r="J72" i="1" s="1"/>
  <c r="K72" i="1"/>
  <c r="L72" i="1"/>
  <c r="G73" i="1"/>
  <c r="H73" i="1"/>
  <c r="I73" i="1"/>
  <c r="J73" i="1" s="1"/>
  <c r="K73" i="1"/>
  <c r="L73" i="1"/>
  <c r="G74" i="1"/>
  <c r="H74" i="1"/>
  <c r="I74" i="1"/>
  <c r="J74" i="1" s="1"/>
  <c r="K74" i="1"/>
  <c r="L74" i="1"/>
  <c r="G75" i="1"/>
  <c r="H75" i="1"/>
  <c r="I75" i="1"/>
  <c r="J75" i="1" s="1"/>
  <c r="K75" i="1"/>
  <c r="L75" i="1"/>
  <c r="G83" i="1"/>
  <c r="H83" i="1"/>
  <c r="I83" i="1"/>
  <c r="J83" i="1" s="1"/>
  <c r="K83" i="1"/>
  <c r="L83" i="1"/>
  <c r="G76" i="1"/>
  <c r="H76" i="1"/>
  <c r="I76" i="1"/>
  <c r="J76" i="1" s="1"/>
  <c r="K76" i="1"/>
  <c r="L76" i="1"/>
  <c r="G77" i="1"/>
  <c r="H77" i="1"/>
  <c r="I77" i="1"/>
  <c r="J77" i="1" s="1"/>
  <c r="K77" i="1"/>
  <c r="L77" i="1"/>
  <c r="G78" i="1"/>
  <c r="H78" i="1"/>
  <c r="I78" i="1"/>
  <c r="J78" i="1" s="1"/>
  <c r="K78" i="1"/>
  <c r="L78" i="1"/>
  <c r="G79" i="1"/>
  <c r="H79" i="1"/>
  <c r="I79" i="1"/>
  <c r="J79" i="1" s="1"/>
  <c r="K79" i="1"/>
  <c r="L79" i="1"/>
  <c r="G80" i="1"/>
  <c r="H80" i="1"/>
  <c r="I80" i="1"/>
  <c r="J80" i="1" s="1"/>
  <c r="K80" i="1"/>
  <c r="L80" i="1"/>
  <c r="G81" i="1"/>
  <c r="H81" i="1"/>
  <c r="I81" i="1"/>
  <c r="J81" i="1" s="1"/>
  <c r="K81" i="1"/>
  <c r="L81" i="1"/>
  <c r="G84" i="1"/>
  <c r="H84" i="1"/>
  <c r="I84" i="1"/>
  <c r="J84" i="1" s="1"/>
  <c r="K84" i="1"/>
  <c r="L84" i="1"/>
  <c r="B193" i="1"/>
  <c r="B194" i="1"/>
  <c r="B195" i="1"/>
  <c r="B196" i="1"/>
  <c r="B197" i="1"/>
  <c r="B198" i="1"/>
  <c r="B199" i="1"/>
  <c r="B200" i="1"/>
  <c r="B201" i="1"/>
  <c r="B202" i="1"/>
  <c r="B204" i="1"/>
  <c r="B205" i="1"/>
  <c r="B206" i="1"/>
  <c r="B207" i="1"/>
  <c r="B208" i="1"/>
  <c r="B209" i="1"/>
  <c r="B210" i="1"/>
  <c r="B212" i="1"/>
  <c r="B214" i="1"/>
  <c r="B215" i="1"/>
  <c r="B217" i="1"/>
  <c r="B218" i="1"/>
  <c r="B219" i="1"/>
  <c r="B220" i="1"/>
  <c r="B221" i="1"/>
  <c r="B223" i="1"/>
  <c r="B224" i="1"/>
  <c r="B228" i="1"/>
  <c r="B229" i="1"/>
  <c r="B230" i="1"/>
  <c r="B231" i="1"/>
  <c r="B232" i="1"/>
  <c r="B233" i="1"/>
  <c r="B239" i="1"/>
  <c r="B240" i="1"/>
  <c r="B241" i="1"/>
  <c r="B248" i="1"/>
  <c r="B250" i="1"/>
  <c r="B251" i="1"/>
  <c r="B252" i="1"/>
  <c r="B255" i="1"/>
  <c r="B256" i="1"/>
  <c r="B257" i="1"/>
  <c r="B258" i="1"/>
  <c r="B264" i="1"/>
  <c r="B265" i="1"/>
  <c r="B266" i="1"/>
  <c r="B267" i="1"/>
  <c r="B269" i="1"/>
  <c r="B270" i="1"/>
  <c r="B271" i="1"/>
  <c r="B272" i="1"/>
  <c r="B273" i="1"/>
  <c r="G284" i="1"/>
  <c r="H284" i="1"/>
  <c r="I284" i="1"/>
  <c r="J284" i="1" s="1"/>
  <c r="K284" i="1"/>
  <c r="L284" i="1"/>
  <c r="M284" i="1"/>
  <c r="N284" i="1"/>
  <c r="O284" i="1"/>
  <c r="P284" i="1"/>
  <c r="G285" i="1"/>
  <c r="H285" i="1"/>
  <c r="I285" i="1"/>
  <c r="J285" i="1" s="1"/>
  <c r="K285" i="1"/>
  <c r="L285" i="1"/>
  <c r="M285" i="1"/>
  <c r="N285" i="1"/>
  <c r="O285" i="1"/>
  <c r="P285" i="1"/>
  <c r="G286" i="1"/>
  <c r="H286" i="1"/>
  <c r="I286" i="1"/>
  <c r="J286" i="1" s="1"/>
  <c r="K286" i="1"/>
  <c r="L286" i="1"/>
  <c r="M286" i="1"/>
  <c r="N286" i="1"/>
  <c r="O286" i="1"/>
  <c r="P286" i="1"/>
  <c r="G287" i="1"/>
  <c r="H287" i="1"/>
  <c r="I287" i="1"/>
  <c r="J287" i="1" s="1"/>
  <c r="K287" i="1"/>
  <c r="L287" i="1"/>
  <c r="M287" i="1"/>
  <c r="N287" i="1"/>
  <c r="O287" i="1"/>
  <c r="P287" i="1"/>
  <c r="G288" i="1"/>
  <c r="H288" i="1"/>
  <c r="I288" i="1"/>
  <c r="J288" i="1" s="1"/>
  <c r="K288" i="1"/>
  <c r="L288" i="1"/>
  <c r="M288" i="1"/>
  <c r="N288" i="1"/>
  <c r="O288" i="1"/>
  <c r="P288" i="1"/>
  <c r="I4" i="1"/>
  <c r="J4" i="1" s="1"/>
  <c r="I5" i="1"/>
  <c r="J5" i="1" s="1"/>
  <c r="H3" i="1"/>
  <c r="H4" i="1"/>
  <c r="H5" i="1"/>
  <c r="H2" i="1"/>
  <c r="G3" i="1"/>
  <c r="G4" i="1"/>
  <c r="G5" i="1"/>
  <c r="G2" i="1"/>
  <c r="K3" i="1"/>
  <c r="K4" i="1"/>
  <c r="K5" i="1"/>
  <c r="L3" i="1"/>
  <c r="L4" i="1"/>
  <c r="L5" i="1"/>
  <c r="L2" i="1"/>
  <c r="N2" i="1"/>
  <c r="O2" i="1"/>
  <c r="M2" i="1"/>
  <c r="K2" i="1"/>
  <c r="P2" i="1"/>
</calcChain>
</file>

<file path=xl/comments1.xml><?xml version="1.0" encoding="utf-8"?>
<comments xmlns="http://schemas.openxmlformats.org/spreadsheetml/2006/main">
  <authors>
    <author>HEMERY Matthieu (AIRCELLE)</author>
  </authors>
  <commentList>
    <comment ref="C70" authorId="0">
      <text>
        <r>
          <rPr>
            <b/>
            <sz val="9"/>
            <color indexed="81"/>
            <rFont val="Tahoma"/>
            <family val="2"/>
          </rPr>
          <t>1C (TBC)</t>
        </r>
        <r>
          <rPr>
            <sz val="9"/>
            <color indexed="81"/>
            <rFont val="Tahoma"/>
            <family val="2"/>
          </rPr>
          <t xml:space="preserve">
</t>
        </r>
      </text>
    </comment>
    <comment ref="B255" authorId="0">
      <text>
        <r>
          <rPr>
            <b/>
            <sz val="9"/>
            <color indexed="81"/>
            <rFont val="Tahoma"/>
            <family val="2"/>
          </rPr>
          <t>LEBIGRE Nicolas :
17-SD-0150</t>
        </r>
        <r>
          <rPr>
            <sz val="9"/>
            <color indexed="81"/>
            <rFont val="Tahoma"/>
            <family val="2"/>
          </rPr>
          <t xml:space="preserve">
</t>
        </r>
      </text>
    </comment>
    <comment ref="C260" authorId="0">
      <text>
        <r>
          <rPr>
            <b/>
            <sz val="9"/>
            <color indexed="81"/>
            <rFont val="Tahoma"/>
            <family val="2"/>
          </rPr>
          <t>3D PROVISOIRE A CONFIRMER EN APMT REGULIERE</t>
        </r>
        <r>
          <rPr>
            <sz val="9"/>
            <color indexed="81"/>
            <rFont val="Tahoma"/>
            <family val="2"/>
          </rPr>
          <t xml:space="preserve">
</t>
        </r>
      </text>
    </comment>
    <comment ref="C262" authorId="0">
      <text>
        <r>
          <rPr>
            <b/>
            <sz val="11"/>
            <color indexed="81"/>
            <rFont val="Tahoma"/>
            <family val="2"/>
          </rPr>
          <t>3C (TBC)</t>
        </r>
        <r>
          <rPr>
            <sz val="11"/>
            <color indexed="81"/>
            <rFont val="Tahoma"/>
            <family val="2"/>
          </rPr>
          <t xml:space="preserve">
</t>
        </r>
      </text>
    </comment>
  </commentList>
</comments>
</file>

<file path=xl/sharedStrings.xml><?xml version="1.0" encoding="utf-8"?>
<sst xmlns="http://schemas.openxmlformats.org/spreadsheetml/2006/main" count="839" uniqueCount="521">
  <si>
    <t>Total général</t>
  </si>
  <si>
    <t>DAMA</t>
  </si>
  <si>
    <t>TBD</t>
  </si>
  <si>
    <t>1C</t>
  </si>
  <si>
    <t>1D</t>
  </si>
  <si>
    <t>2D</t>
  </si>
  <si>
    <t>3C</t>
  </si>
  <si>
    <t>3D</t>
  </si>
  <si>
    <t>2C</t>
  </si>
  <si>
    <t>CLASSIFICATION</t>
  </si>
  <si>
    <t>0C</t>
  </si>
  <si>
    <t>1B</t>
  </si>
  <si>
    <t>2B</t>
  </si>
  <si>
    <t>3A</t>
  </si>
  <si>
    <t>3B</t>
  </si>
  <si>
    <t>CHRONO</t>
  </si>
  <si>
    <t>0001</t>
  </si>
  <si>
    <t>0002</t>
  </si>
  <si>
    <t>0003</t>
  </si>
  <si>
    <t>0004</t>
  </si>
  <si>
    <t>0005</t>
  </si>
  <si>
    <t>0006</t>
  </si>
  <si>
    <t>0007</t>
  </si>
  <si>
    <t>0008</t>
  </si>
  <si>
    <t>0009</t>
  </si>
  <si>
    <t>0010</t>
  </si>
  <si>
    <t>0011</t>
  </si>
  <si>
    <t>0012</t>
  </si>
  <si>
    <t>0013</t>
  </si>
  <si>
    <t>0014</t>
  </si>
  <si>
    <t>0015</t>
  </si>
  <si>
    <t>0016</t>
  </si>
  <si>
    <t>0017</t>
  </si>
  <si>
    <t>0018</t>
  </si>
  <si>
    <t>0019</t>
  </si>
  <si>
    <t>0020</t>
  </si>
  <si>
    <t>0021</t>
  </si>
  <si>
    <t>0022</t>
  </si>
  <si>
    <t>0023</t>
  </si>
  <si>
    <t>0024</t>
  </si>
  <si>
    <t>0025</t>
  </si>
  <si>
    <t>0026</t>
  </si>
  <si>
    <t>0027</t>
  </si>
  <si>
    <t>0028</t>
  </si>
  <si>
    <t>0029</t>
  </si>
  <si>
    <t>0030</t>
  </si>
  <si>
    <t>0031</t>
  </si>
  <si>
    <t>0032</t>
  </si>
  <si>
    <t>0033</t>
  </si>
  <si>
    <t>0034</t>
  </si>
  <si>
    <t>0035</t>
  </si>
  <si>
    <t>0036</t>
  </si>
  <si>
    <t>0037</t>
  </si>
  <si>
    <t>0038</t>
  </si>
  <si>
    <t>0039</t>
  </si>
  <si>
    <t>0040</t>
  </si>
  <si>
    <t>0041</t>
  </si>
  <si>
    <t>0042</t>
  </si>
  <si>
    <t>0043</t>
  </si>
  <si>
    <t>0044</t>
  </si>
  <si>
    <t>0045</t>
  </si>
  <si>
    <t>0046</t>
  </si>
  <si>
    <t>0047</t>
  </si>
  <si>
    <t>0048</t>
  </si>
  <si>
    <t>0049</t>
  </si>
  <si>
    <t>0050</t>
  </si>
  <si>
    <t>0051</t>
  </si>
  <si>
    <t>0052</t>
  </si>
  <si>
    <t>0053</t>
  </si>
  <si>
    <t>0054</t>
  </si>
  <si>
    <t>0055</t>
  </si>
  <si>
    <t>0056</t>
  </si>
  <si>
    <t>0057</t>
  </si>
  <si>
    <t>0058</t>
  </si>
  <si>
    <t>0059</t>
  </si>
  <si>
    <t>0060</t>
  </si>
  <si>
    <t>0061</t>
  </si>
  <si>
    <t>0062</t>
  </si>
  <si>
    <t>0063</t>
  </si>
  <si>
    <t>0064</t>
  </si>
  <si>
    <t>0065</t>
  </si>
  <si>
    <t>0066</t>
  </si>
  <si>
    <t>0067</t>
  </si>
  <si>
    <t>0068</t>
  </si>
  <si>
    <t>0069</t>
  </si>
  <si>
    <t>0070</t>
  </si>
  <si>
    <t>0071</t>
  </si>
  <si>
    <t>0072</t>
  </si>
  <si>
    <t>0073</t>
  </si>
  <si>
    <t>0074</t>
  </si>
  <si>
    <t>0076</t>
  </si>
  <si>
    <t>0077</t>
  </si>
  <si>
    <t>0078</t>
  </si>
  <si>
    <t>0079</t>
  </si>
  <si>
    <t>0080</t>
  </si>
  <si>
    <t>0081</t>
  </si>
  <si>
    <t>0084</t>
  </si>
  <si>
    <t>0085</t>
  </si>
  <si>
    <t>0086</t>
  </si>
  <si>
    <t>0087</t>
  </si>
  <si>
    <t>0088</t>
  </si>
  <si>
    <t>0089</t>
  </si>
  <si>
    <t>0090</t>
  </si>
  <si>
    <t>0091</t>
  </si>
  <si>
    <t>0092</t>
  </si>
  <si>
    <t>0093</t>
  </si>
  <si>
    <t>0094</t>
  </si>
  <si>
    <t>0095</t>
  </si>
  <si>
    <t>0096</t>
  </si>
  <si>
    <t>0097</t>
  </si>
  <si>
    <t>0098</t>
  </si>
  <si>
    <t>0099</t>
  </si>
  <si>
    <t>0100</t>
  </si>
  <si>
    <t>0101</t>
  </si>
  <si>
    <t>0102</t>
  </si>
  <si>
    <t>0103</t>
  </si>
  <si>
    <t>0104</t>
  </si>
  <si>
    <t>0105</t>
  </si>
  <si>
    <t>0106</t>
  </si>
  <si>
    <t>0107</t>
  </si>
  <si>
    <t>0108</t>
  </si>
  <si>
    <t>0109</t>
  </si>
  <si>
    <t>0110</t>
  </si>
  <si>
    <t>0111</t>
  </si>
  <si>
    <t>0112</t>
  </si>
  <si>
    <t>0113</t>
  </si>
  <si>
    <t>0114</t>
  </si>
  <si>
    <t>0116</t>
  </si>
  <si>
    <t>0117</t>
  </si>
  <si>
    <t>0118</t>
  </si>
  <si>
    <t>0119</t>
  </si>
  <si>
    <t>0120</t>
  </si>
  <si>
    <t>0121</t>
  </si>
  <si>
    <t>0122</t>
  </si>
  <si>
    <t>0123</t>
  </si>
  <si>
    <t>0124</t>
  </si>
  <si>
    <t>0125</t>
  </si>
  <si>
    <t>0126</t>
  </si>
  <si>
    <t>0127</t>
  </si>
  <si>
    <t>0128</t>
  </si>
  <si>
    <t>0129</t>
  </si>
  <si>
    <t>0130</t>
  </si>
  <si>
    <t>0131</t>
  </si>
  <si>
    <t>0132</t>
  </si>
  <si>
    <t>0133</t>
  </si>
  <si>
    <t>0134</t>
  </si>
  <si>
    <t>0135</t>
  </si>
  <si>
    <t>0136</t>
  </si>
  <si>
    <t>0137</t>
  </si>
  <si>
    <t>0138</t>
  </si>
  <si>
    <t>0139</t>
  </si>
  <si>
    <t>0140</t>
  </si>
  <si>
    <t>0141</t>
  </si>
  <si>
    <t>0142</t>
  </si>
  <si>
    <t>0143</t>
  </si>
  <si>
    <t>0144</t>
  </si>
  <si>
    <t>0145</t>
  </si>
  <si>
    <t>0146</t>
  </si>
  <si>
    <t>0147</t>
  </si>
  <si>
    <t>0148</t>
  </si>
  <si>
    <t>0149</t>
  </si>
  <si>
    <t>0150</t>
  </si>
  <si>
    <t>0151</t>
  </si>
  <si>
    <t>0152</t>
  </si>
  <si>
    <t>0153</t>
  </si>
  <si>
    <t>0154</t>
  </si>
  <si>
    <t>0155</t>
  </si>
  <si>
    <t>0156</t>
  </si>
  <si>
    <t>0157</t>
  </si>
  <si>
    <t>0158</t>
  </si>
  <si>
    <t>0159</t>
  </si>
  <si>
    <t>0160</t>
  </si>
  <si>
    <t>0161</t>
  </si>
  <si>
    <t>0162</t>
  </si>
  <si>
    <t>0163</t>
  </si>
  <si>
    <t>0165</t>
  </si>
  <si>
    <t>0166</t>
  </si>
  <si>
    <t>0167</t>
  </si>
  <si>
    <t>0168</t>
  </si>
  <si>
    <t>0169</t>
  </si>
  <si>
    <t>0170</t>
  </si>
  <si>
    <t>0171</t>
  </si>
  <si>
    <t>0172</t>
  </si>
  <si>
    <t>0173</t>
  </si>
  <si>
    <t>0174</t>
  </si>
  <si>
    <t>AGE</t>
  </si>
  <si>
    <t>OPENING DATE</t>
  </si>
  <si>
    <t>DAMA COLOUR</t>
  </si>
  <si>
    <t>DAMA STATUS</t>
  </si>
  <si>
    <t>OPENING MONTH</t>
  </si>
  <si>
    <t>OPENING YEAR</t>
  </si>
  <si>
    <t>CLOSING YEAR</t>
  </si>
  <si>
    <t>CLOSING MONTH</t>
  </si>
  <si>
    <t>AGE STATUS</t>
  </si>
  <si>
    <t>END MONTH</t>
  </si>
  <si>
    <t>END DATE</t>
  </si>
  <si>
    <t>CLOSING DATE</t>
  </si>
  <si>
    <t>END YEAR</t>
  </si>
  <si>
    <t>11-17-004</t>
  </si>
  <si>
    <t>12-17-001</t>
  </si>
  <si>
    <t>12-17-002</t>
  </si>
  <si>
    <t>12-17-003</t>
  </si>
  <si>
    <t>12-17-004</t>
  </si>
  <si>
    <t>12-17-005</t>
  </si>
  <si>
    <t>12-17-006</t>
  </si>
  <si>
    <t>12-17-007</t>
  </si>
  <si>
    <t>13-17-001</t>
  </si>
  <si>
    <t>13-17-002</t>
  </si>
  <si>
    <t>13-17-006</t>
  </si>
  <si>
    <t>13-17-007</t>
  </si>
  <si>
    <t>13-17-008</t>
  </si>
  <si>
    <t>13-17-009</t>
  </si>
  <si>
    <t>13-17-010</t>
  </si>
  <si>
    <t>13-17-013</t>
  </si>
  <si>
    <t>13-17-014</t>
  </si>
  <si>
    <t>13-17-015</t>
  </si>
  <si>
    <t>13-17-016</t>
  </si>
  <si>
    <t>13-17-017</t>
  </si>
  <si>
    <t>13-17-018</t>
  </si>
  <si>
    <t>13-17-019</t>
  </si>
  <si>
    <t>13-17-020</t>
  </si>
  <si>
    <t>13-17-021</t>
  </si>
  <si>
    <t>14-17-001</t>
  </si>
  <si>
    <t>14-17-002</t>
  </si>
  <si>
    <t>14-17-003</t>
  </si>
  <si>
    <t>14-17-004</t>
  </si>
  <si>
    <t>14-17-005</t>
  </si>
  <si>
    <t>14-17-006</t>
  </si>
  <si>
    <t>14-17-007</t>
  </si>
  <si>
    <t>14-17-008</t>
  </si>
  <si>
    <t>14-17-009</t>
  </si>
  <si>
    <t>14-17-011</t>
  </si>
  <si>
    <t>14-17-012</t>
  </si>
  <si>
    <t>14-17-013</t>
  </si>
  <si>
    <t>15-BG-001</t>
  </si>
  <si>
    <t>15-14-001</t>
  </si>
  <si>
    <t>15-14-002</t>
  </si>
  <si>
    <t>15-14-003</t>
  </si>
  <si>
    <t>15-SC-003</t>
  </si>
  <si>
    <t>15-SC-004</t>
  </si>
  <si>
    <t>15-SC-008</t>
  </si>
  <si>
    <t>15-SC-009</t>
  </si>
  <si>
    <t>15-SC-010</t>
  </si>
  <si>
    <t>15-SC-011</t>
  </si>
  <si>
    <t>15-SC-012</t>
  </si>
  <si>
    <t>11-320-004</t>
  </si>
  <si>
    <t>11-320-006</t>
  </si>
  <si>
    <t>12-320-003</t>
  </si>
  <si>
    <t>12-320-004</t>
  </si>
  <si>
    <t>12-320-007</t>
  </si>
  <si>
    <t>12-320-008</t>
  </si>
  <si>
    <t>12-320-009</t>
  </si>
  <si>
    <t>13-320-003</t>
  </si>
  <si>
    <t>13-320-004</t>
  </si>
  <si>
    <t>13-320-005</t>
  </si>
  <si>
    <t>13-320-008</t>
  </si>
  <si>
    <t>13-320-009</t>
  </si>
  <si>
    <t>15-320-001</t>
  </si>
  <si>
    <t>15-320-003</t>
  </si>
  <si>
    <t>15-320-006</t>
  </si>
  <si>
    <t>15-320-009</t>
  </si>
  <si>
    <t>15-320-011</t>
  </si>
  <si>
    <t>15-320-012</t>
  </si>
  <si>
    <t>15-320-013</t>
  </si>
  <si>
    <t>15-320-014</t>
  </si>
  <si>
    <t>15-320-015</t>
  </si>
  <si>
    <t>15-SC-013</t>
  </si>
  <si>
    <t>15-320-016</t>
  </si>
  <si>
    <t>15-320-017</t>
  </si>
  <si>
    <t>15-320-018</t>
  </si>
  <si>
    <t>15-28-003</t>
  </si>
  <si>
    <t>15-28-001</t>
  </si>
  <si>
    <t>12-28-007</t>
  </si>
  <si>
    <t>08-28-015</t>
  </si>
  <si>
    <t>09-28-017</t>
  </si>
  <si>
    <t>11-28-003</t>
  </si>
  <si>
    <t>13-28-001</t>
  </si>
  <si>
    <t>13-28-003</t>
  </si>
  <si>
    <t>A320NEODAMA0004</t>
  </si>
  <si>
    <t>14/380/002</t>
  </si>
  <si>
    <t>14/380/003</t>
  </si>
  <si>
    <t>14/380/004</t>
  </si>
  <si>
    <t>14/380/005</t>
  </si>
  <si>
    <t>14/380/007</t>
  </si>
  <si>
    <t>14/380/008</t>
  </si>
  <si>
    <t>14/380/009</t>
  </si>
  <si>
    <t>14/380/010</t>
  </si>
  <si>
    <t>14/380/011</t>
  </si>
  <si>
    <t>14/380/013</t>
  </si>
  <si>
    <t>14/380/014</t>
  </si>
  <si>
    <t>14/380/015</t>
  </si>
  <si>
    <t>14/380/016</t>
  </si>
  <si>
    <t>15/380/001</t>
  </si>
  <si>
    <t>15/380/003</t>
  </si>
  <si>
    <t>15/380/005</t>
  </si>
  <si>
    <t>15/380/006</t>
  </si>
  <si>
    <t>15/380/007</t>
  </si>
  <si>
    <t>15/380/008</t>
  </si>
  <si>
    <t>15/380/009</t>
  </si>
  <si>
    <t>08-04-017</t>
  </si>
  <si>
    <t>08-04-039</t>
  </si>
  <si>
    <t>08-04-040</t>
  </si>
  <si>
    <t>08-04-041</t>
  </si>
  <si>
    <t>08-04-042</t>
  </si>
  <si>
    <t>09-04-003</t>
  </si>
  <si>
    <t>09-04-009</t>
  </si>
  <si>
    <t>10-04-001</t>
  </si>
  <si>
    <t>10-04-005</t>
  </si>
  <si>
    <t>11-04-002</t>
  </si>
  <si>
    <t>11-04-003</t>
  </si>
  <si>
    <t>12-07-003</t>
  </si>
  <si>
    <t>12-07-004</t>
  </si>
  <si>
    <t>12-07-005</t>
  </si>
  <si>
    <t>12-07-006</t>
  </si>
  <si>
    <t>13-07-008</t>
  </si>
  <si>
    <t>14-07-0001</t>
  </si>
  <si>
    <t>14-07-0002</t>
  </si>
  <si>
    <t>14-07-0003</t>
  </si>
  <si>
    <t>14-07-0004</t>
  </si>
  <si>
    <t>14-07-0005</t>
  </si>
  <si>
    <t>14-07-0006</t>
  </si>
  <si>
    <t>15-07-0001</t>
  </si>
  <si>
    <t>15-07-0002</t>
  </si>
  <si>
    <t>15-07-0004</t>
  </si>
  <si>
    <t>08-04-045</t>
  </si>
  <si>
    <t>12-S4-001</t>
  </si>
  <si>
    <t>15-S4-001</t>
  </si>
  <si>
    <t>08/146/001</t>
  </si>
  <si>
    <t>09/146/001</t>
  </si>
  <si>
    <t>09/146/002</t>
  </si>
  <si>
    <t>09/146/003</t>
  </si>
  <si>
    <t>10/146/001</t>
  </si>
  <si>
    <t>10/146/003</t>
  </si>
  <si>
    <t>10/146/004</t>
  </si>
  <si>
    <t>10/146/005</t>
  </si>
  <si>
    <t>10/146/006</t>
  </si>
  <si>
    <t>10/146/007</t>
  </si>
  <si>
    <t>10/146/008</t>
  </si>
  <si>
    <t>10/146/009</t>
  </si>
  <si>
    <t>10/146/010</t>
  </si>
  <si>
    <t>10/146/011</t>
  </si>
  <si>
    <t>10/146/012</t>
  </si>
  <si>
    <t>10/146/013</t>
  </si>
  <si>
    <t>11/126/001</t>
  </si>
  <si>
    <t>11/126/002</t>
  </si>
  <si>
    <t>11/126/003</t>
  </si>
  <si>
    <t>11/126/004</t>
  </si>
  <si>
    <t>11/126/006</t>
  </si>
  <si>
    <t>11/126/007</t>
  </si>
  <si>
    <t>11/126/008</t>
  </si>
  <si>
    <t>11/126/009</t>
  </si>
  <si>
    <t>11/126/010</t>
  </si>
  <si>
    <t>11/126/011</t>
  </si>
  <si>
    <t>11/126/012</t>
  </si>
  <si>
    <t>11/126/013</t>
  </si>
  <si>
    <t>11/126/014</t>
  </si>
  <si>
    <t>11/126/015</t>
  </si>
  <si>
    <t>12/146/001</t>
  </si>
  <si>
    <t>12/146/002</t>
  </si>
  <si>
    <t>12/146/003</t>
  </si>
  <si>
    <t>12/146/004</t>
  </si>
  <si>
    <t>12/146/005</t>
  </si>
  <si>
    <t>12/146/006</t>
  </si>
  <si>
    <t>12/146/007</t>
  </si>
  <si>
    <t>13/146/001</t>
  </si>
  <si>
    <t>13/146/004</t>
  </si>
  <si>
    <t>14/146/001</t>
  </si>
  <si>
    <t>14/146/002</t>
  </si>
  <si>
    <t>15/146/001</t>
  </si>
  <si>
    <t>15/146/002</t>
  </si>
  <si>
    <t>15/146/003</t>
  </si>
  <si>
    <t>15-17-002</t>
  </si>
  <si>
    <t>15-17-014</t>
  </si>
  <si>
    <t>15-17-015</t>
  </si>
  <si>
    <t>15-17-016</t>
  </si>
  <si>
    <t>15-17-017</t>
  </si>
  <si>
    <t>15-17-018</t>
  </si>
  <si>
    <t>15-17-019</t>
  </si>
  <si>
    <t>15-17-020</t>
  </si>
  <si>
    <t>15-17-021</t>
  </si>
  <si>
    <t>15-17-022</t>
  </si>
  <si>
    <t>15-17-023</t>
  </si>
  <si>
    <t>15-145-001</t>
  </si>
  <si>
    <t>15-G-001</t>
  </si>
  <si>
    <t>16-BG-0097</t>
  </si>
  <si>
    <t>CLOSED</t>
  </si>
  <si>
    <t>A320NEODAMA0003</t>
  </si>
  <si>
    <t>A320NEODAMA0001</t>
  </si>
  <si>
    <t>16-14-0105</t>
  </si>
  <si>
    <t>16-BD-0110</t>
  </si>
  <si>
    <t>16/146/001</t>
  </si>
  <si>
    <t>16/146/002</t>
  </si>
  <si>
    <t>16/146/003</t>
  </si>
  <si>
    <t>16/146/004</t>
  </si>
  <si>
    <t>16-320-0117</t>
  </si>
  <si>
    <t>16-320-0118</t>
  </si>
  <si>
    <t>16-29-001</t>
  </si>
  <si>
    <t>16-29-002</t>
  </si>
  <si>
    <t>15-BG-002</t>
  </si>
  <si>
    <t>17-380-130</t>
  </si>
  <si>
    <t>17-SC-0118</t>
  </si>
  <si>
    <t>17-320-0132</t>
  </si>
  <si>
    <t>17-320-0133</t>
  </si>
  <si>
    <t>17-14-141</t>
  </si>
  <si>
    <t>17-380-0142</t>
  </si>
  <si>
    <t>17-14-0144</t>
  </si>
  <si>
    <t>17-BD-0148</t>
  </si>
  <si>
    <t>17-14-0149</t>
  </si>
  <si>
    <t>17-07-0154</t>
  </si>
  <si>
    <t>17-146-001</t>
  </si>
  <si>
    <t>17-146-002</t>
  </si>
  <si>
    <t>17-146-003</t>
  </si>
  <si>
    <t>17-14-0158</t>
  </si>
  <si>
    <t>16-14-004</t>
  </si>
  <si>
    <t>16-14-002</t>
  </si>
  <si>
    <t>16-14-001</t>
  </si>
  <si>
    <t>17-146-004</t>
  </si>
  <si>
    <t>17-146-005</t>
  </si>
  <si>
    <t>17-146-006</t>
  </si>
  <si>
    <t>17-146-007</t>
  </si>
  <si>
    <t>17-146-0164</t>
  </si>
  <si>
    <t>0175</t>
  </si>
  <si>
    <t>0176</t>
  </si>
  <si>
    <t>0177</t>
  </si>
  <si>
    <t>0178</t>
  </si>
  <si>
    <t>0179</t>
  </si>
  <si>
    <t>17-14-0173</t>
  </si>
  <si>
    <t>17-14-0174</t>
  </si>
  <si>
    <t>0180</t>
  </si>
  <si>
    <t>0181</t>
  </si>
  <si>
    <t>0182</t>
  </si>
  <si>
    <t>0183</t>
  </si>
  <si>
    <t>0184</t>
  </si>
  <si>
    <t>0185</t>
  </si>
  <si>
    <t>0186</t>
  </si>
  <si>
    <t>0187</t>
  </si>
  <si>
    <t>0188</t>
  </si>
  <si>
    <t>0190</t>
  </si>
  <si>
    <t>0191</t>
  </si>
  <si>
    <t>0192</t>
  </si>
  <si>
    <t>0193</t>
  </si>
  <si>
    <t>0194</t>
  </si>
  <si>
    <t>0195</t>
  </si>
  <si>
    <t>0196</t>
  </si>
  <si>
    <t>0197</t>
  </si>
  <si>
    <t>0198</t>
  </si>
  <si>
    <t>0199</t>
  </si>
  <si>
    <t>17-SC-0179</t>
  </si>
  <si>
    <t>17-145-002</t>
  </si>
  <si>
    <t>2C (TBC)</t>
  </si>
  <si>
    <t>17-146-008</t>
  </si>
  <si>
    <t>17-97-0152</t>
  </si>
  <si>
    <t>17-SC-0190</t>
  </si>
  <si>
    <t>17-10-0191</t>
  </si>
  <si>
    <t>0200</t>
  </si>
  <si>
    <t>0201</t>
  </si>
  <si>
    <t>0202</t>
  </si>
  <si>
    <t>0203</t>
  </si>
  <si>
    <t>0204</t>
  </si>
  <si>
    <t>0205</t>
  </si>
  <si>
    <t>0206</t>
  </si>
  <si>
    <t>0207</t>
  </si>
  <si>
    <t>0208</t>
  </si>
  <si>
    <t>0209</t>
  </si>
  <si>
    <t>0210</t>
  </si>
  <si>
    <t>0211</t>
  </si>
  <si>
    <t>0212</t>
  </si>
  <si>
    <t>0213</t>
  </si>
  <si>
    <t>0214</t>
  </si>
  <si>
    <t>0215</t>
  </si>
  <si>
    <t>0216</t>
  </si>
  <si>
    <t>0217</t>
  </si>
  <si>
    <t>0218</t>
  </si>
  <si>
    <t>0219</t>
  </si>
  <si>
    <t>0220</t>
  </si>
  <si>
    <t>0221</t>
  </si>
  <si>
    <t>0222</t>
  </si>
  <si>
    <t>0223</t>
  </si>
  <si>
    <t>0224</t>
  </si>
  <si>
    <t>0225</t>
  </si>
  <si>
    <t>0226</t>
  </si>
  <si>
    <t>0227</t>
  </si>
  <si>
    <t>0228</t>
  </si>
  <si>
    <t>0229</t>
  </si>
  <si>
    <t>0230</t>
  </si>
  <si>
    <t>0231</t>
  </si>
  <si>
    <t>0232</t>
  </si>
  <si>
    <t>0233</t>
  </si>
  <si>
    <t>0234</t>
  </si>
  <si>
    <t>0235</t>
  </si>
  <si>
    <t>0236</t>
  </si>
  <si>
    <t>Vert TBC</t>
  </si>
  <si>
    <t>17-BD-0209</t>
  </si>
  <si>
    <t>17-320-0216</t>
  </si>
  <si>
    <t>17-380-0217</t>
  </si>
  <si>
    <t>17-380-0219</t>
  </si>
  <si>
    <t>3C (TBC)</t>
  </si>
  <si>
    <t>18-BD-0229</t>
  </si>
  <si>
    <t>18-BD-0231</t>
  </si>
  <si>
    <t>Min</t>
  </si>
  <si>
    <t>Average</t>
  </si>
  <si>
    <t>Minimum</t>
  </si>
  <si>
    <t>Maximum</t>
  </si>
  <si>
    <t>Somme de AGE</t>
  </si>
  <si>
    <t>janv</t>
  </si>
  <si>
    <t>nov</t>
  </si>
  <si>
    <t>déc</t>
  </si>
  <si>
    <t>Années</t>
  </si>
  <si>
    <t>2017</t>
  </si>
  <si>
    <t>juin</t>
  </si>
  <si>
    <t>août</t>
  </si>
  <si>
    <t>oct</t>
  </si>
  <si>
    <t>mars</t>
  </si>
  <si>
    <t>févr</t>
  </si>
  <si>
    <t>mai</t>
  </si>
  <si>
    <t>juil</t>
  </si>
  <si>
    <t>sept</t>
  </si>
  <si>
    <t>avr</t>
  </si>
  <si>
    <t>MINI</t>
  </si>
  <si>
    <t>MAXI</t>
  </si>
  <si>
    <t>MOYENNE</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</si>
</sst>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40C]mmm\-yy;@"/>
  </numFmts>
  <fonts count="6" x14ac:knownFonts="1">
    <font>
      <sz val="11"/>
      <color theme="1"/>
      <name val="Calibri"/>
      <family val="2"/>
      <scheme val="minor"/>
    </font>
    <font>
      <b/>
      <sz val="11"/>
      <name val="Arial"/>
      <family val="2"/>
    </font>
    <font>
      <sz val="9"/>
      <color indexed="81"/>
      <name val="Tahoma"/>
      <family val="2"/>
    </font>
    <font>
      <b/>
      <sz val="9"/>
      <color indexed="81"/>
      <name val="Tahoma"/>
      <family val="2"/>
    </font>
    <font>
      <b/>
      <sz val="11"/>
      <color indexed="81"/>
      <name val="Tahoma"/>
      <family val="2"/>
    </font>
    <font>
      <sz val="11"/>
      <color indexed="81"/>
      <name val="Tahoma"/>
      <family val="2"/>
    </font>
  </fonts>
  <fills count="6">
    <fill>
      <patternFill patternType="none"/>
    </fill>
    <fill>
      <patternFill patternType="gray125"/>
    </fill>
    <fill>
      <patternFill patternType="solid">
        <fgColor theme="0" tint="-0.249977111117893"/>
        <bgColor indexed="64"/>
      </patternFill>
    </fill>
    <fill>
      <patternFill patternType="solid">
        <fgColor rgb="FF00B0F0"/>
        <bgColor indexed="64"/>
      </patternFill>
    </fill>
    <fill>
      <patternFill patternType="solid">
        <fgColor theme="0"/>
        <bgColor indexed="64"/>
      </patternFill>
    </fill>
    <fill>
      <patternFill patternType="solid">
        <fgColor rgb="FFFFC000"/>
        <bgColor indexed="64"/>
      </patternFill>
    </fill>
  </fills>
  <borders count="5">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top style="thin">
        <color indexed="64"/>
      </top>
      <bottom/>
      <diagonal/>
    </border>
  </borders>
  <cellStyleXfs count="1">
    <xf numFmtId="0" fontId="0" fillId="0" borderId="0"/>
  </cellStyleXfs>
  <cellXfs count="40">
    <xf numFmtId="0" fontId="0" fillId="0" borderId="0" xfId="0"/>
    <xf numFmtId="0" fontId="0" fillId="0" borderId="0" xfId="0" pivotButton="1"/>
    <xf numFmtId="0" fontId="1" fillId="2" borderId="1" xfId="0" applyFont="1" applyFill="1" applyBorder="1" applyAlignment="1">
      <alignment horizontal="center" vertical="center" wrapText="1"/>
    </xf>
    <xf numFmtId="0" fontId="0" fillId="0" borderId="0" xfId="0" applyFont="1"/>
    <xf numFmtId="14" fontId="0" fillId="0" borderId="0" xfId="0" applyNumberFormat="1"/>
    <xf numFmtId="0" fontId="0" fillId="0" borderId="0" xfId="0" applyNumberFormat="1"/>
    <xf numFmtId="49" fontId="0" fillId="0" borderId="0" xfId="0" quotePrefix="1" applyNumberFormat="1" applyFill="1"/>
    <xf numFmtId="0" fontId="0" fillId="0" borderId="1" xfId="0" applyFill="1" applyBorder="1" applyAlignment="1">
      <alignment horizontal="center" vertical="center"/>
    </xf>
    <xf numFmtId="0" fontId="0" fillId="0" borderId="1" xfId="0" applyFill="1" applyBorder="1" applyAlignment="1">
      <alignment horizontal="center" vertical="center" wrapText="1"/>
    </xf>
    <xf numFmtId="14" fontId="0" fillId="0" borderId="1" xfId="0" applyNumberFormat="1" applyFill="1" applyBorder="1" applyAlignment="1">
      <alignment horizontal="center" vertical="center"/>
    </xf>
    <xf numFmtId="1" fontId="0" fillId="0" borderId="1" xfId="0" applyNumberFormat="1" applyFill="1" applyBorder="1" applyAlignment="1">
      <alignment horizontal="center" vertical="center" wrapText="1"/>
    </xf>
    <xf numFmtId="0" fontId="0" fillId="0" borderId="0" xfId="0" applyFill="1"/>
    <xf numFmtId="12" fontId="0" fillId="0" borderId="1" xfId="0" applyNumberFormat="1" applyFill="1" applyBorder="1" applyAlignment="1">
      <alignment horizontal="center" vertical="center"/>
    </xf>
    <xf numFmtId="14" fontId="0" fillId="0" borderId="1" xfId="0" applyNumberFormat="1" applyFill="1" applyBorder="1" applyAlignment="1">
      <alignment horizontal="center" vertical="center" wrapText="1"/>
    </xf>
    <xf numFmtId="0" fontId="0" fillId="0" borderId="0" xfId="0" applyFill="1" applyBorder="1" applyAlignment="1">
      <alignment horizontal="center" vertical="center" wrapText="1"/>
    </xf>
    <xf numFmtId="0" fontId="0" fillId="0" borderId="0" xfId="0" applyFill="1" applyBorder="1"/>
    <xf numFmtId="0" fontId="0" fillId="0" borderId="0" xfId="0" applyFill="1" applyBorder="1" applyAlignment="1">
      <alignment horizontal="center" vertical="center"/>
    </xf>
    <xf numFmtId="164" fontId="0" fillId="0" borderId="0" xfId="0" applyNumberFormat="1" applyFill="1" applyBorder="1" applyAlignment="1">
      <alignment horizontal="center" vertical="center"/>
    </xf>
    <xf numFmtId="0" fontId="1" fillId="2" borderId="2" xfId="0" applyFont="1" applyFill="1" applyBorder="1" applyAlignment="1">
      <alignment horizontal="center" vertical="center" wrapText="1"/>
    </xf>
    <xf numFmtId="0" fontId="0" fillId="0" borderId="2" xfId="0" applyFill="1" applyBorder="1" applyAlignment="1">
      <alignment horizontal="center" vertical="center"/>
    </xf>
    <xf numFmtId="164" fontId="0" fillId="0" borderId="1" xfId="0" applyNumberFormat="1" applyFill="1" applyBorder="1" applyAlignment="1">
      <alignment horizontal="center" vertical="center"/>
    </xf>
    <xf numFmtId="0" fontId="1" fillId="3" borderId="1" xfId="0" applyFont="1" applyFill="1" applyBorder="1" applyAlignment="1">
      <alignment horizontal="center" vertical="center" wrapText="1"/>
    </xf>
    <xf numFmtId="164" fontId="1" fillId="3" borderId="1" xfId="0" applyNumberFormat="1" applyFont="1" applyFill="1" applyBorder="1" applyAlignment="1">
      <alignment horizontal="center" vertical="center" wrapText="1"/>
    </xf>
    <xf numFmtId="0" fontId="1" fillId="0" borderId="1" xfId="0" applyFont="1" applyFill="1" applyBorder="1" applyAlignment="1">
      <alignment horizontal="center" vertical="center" wrapText="1"/>
    </xf>
    <xf numFmtId="0" fontId="0" fillId="0" borderId="3" xfId="0" applyFill="1" applyBorder="1" applyAlignment="1">
      <alignment horizontal="center" vertical="center"/>
    </xf>
    <xf numFmtId="14" fontId="0" fillId="0" borderId="3" xfId="0" applyNumberFormat="1" applyFill="1" applyBorder="1" applyAlignment="1">
      <alignment horizontal="center" vertical="center"/>
    </xf>
    <xf numFmtId="0" fontId="0" fillId="0" borderId="3" xfId="0" applyFill="1" applyBorder="1" applyAlignment="1">
      <alignment horizontal="center" vertical="center" wrapText="1"/>
    </xf>
    <xf numFmtId="1" fontId="0" fillId="0" borderId="3" xfId="0" applyNumberFormat="1" applyFill="1" applyBorder="1" applyAlignment="1">
      <alignment horizontal="center" vertical="center" wrapText="1"/>
    </xf>
    <xf numFmtId="0" fontId="0" fillId="0" borderId="4" xfId="0" applyFill="1" applyBorder="1" applyAlignment="1">
      <alignment horizontal="center" vertical="center"/>
    </xf>
    <xf numFmtId="49" fontId="0" fillId="0" borderId="1" xfId="0" quotePrefix="1" applyNumberFormat="1" applyFill="1" applyBorder="1"/>
    <xf numFmtId="0" fontId="0" fillId="4" borderId="0" xfId="0" applyFill="1" applyBorder="1"/>
    <xf numFmtId="49" fontId="0" fillId="0" borderId="0" xfId="0" applyNumberFormat="1" applyFill="1" applyBorder="1"/>
    <xf numFmtId="0" fontId="0" fillId="4" borderId="1" xfId="0" applyFill="1" applyBorder="1"/>
    <xf numFmtId="0" fontId="0" fillId="4" borderId="1" xfId="0" applyNumberFormat="1" applyFill="1" applyBorder="1"/>
    <xf numFmtId="0" fontId="0" fillId="4" borderId="0" xfId="0" applyFill="1"/>
    <xf numFmtId="0" fontId="0" fillId="4" borderId="1" xfId="0" applyFill="1" applyBorder="1" applyAlignment="1">
      <alignment horizontal="center"/>
    </xf>
    <xf numFmtId="0" fontId="0" fillId="0" borderId="1" xfId="0" applyBorder="1"/>
    <xf numFmtId="17" fontId="0" fillId="0" borderId="1" xfId="0" applyNumberFormat="1" applyBorder="1" applyAlignment="1">
      <alignment horizontal="center"/>
    </xf>
    <xf numFmtId="0" fontId="0" fillId="5" borderId="1" xfId="0" applyFill="1" applyBorder="1" applyAlignment="1">
      <alignment horizontal="center"/>
    </xf>
    <xf numFmtId="0" fontId="0" fillId="0" borderId="0" xfId="0" applyNumberFormat="1" applyAlignment="1">
      <alignment horizontal="center"/>
    </xf>
  </cellXfs>
  <cellStyles count="1">
    <cellStyle name="Normal" xfId="0" builtinId="0"/>
  </cellStyles>
  <dxfs count="53">
    <dxf>
      <fill>
        <patternFill>
          <bgColor theme="0"/>
        </patternFill>
      </fill>
    </dxf>
    <dxf>
      <border>
        <left style="thin">
          <color indexed="64"/>
        </left>
        <right style="thin">
          <color indexed="64"/>
        </right>
        <top style="thin">
          <color indexed="64"/>
        </top>
        <bottom style="thin">
          <color indexed="64"/>
        </bottom>
        <vertical style="thin">
          <color indexed="64"/>
        </vertical>
        <horizontal style="thin">
          <color indexed="64"/>
        </horizontal>
      </border>
    </dxf>
    <dxf>
      <fill>
        <patternFill>
          <bgColor rgb="FFFF0000"/>
        </patternFill>
      </fill>
    </dxf>
    <dxf>
      <fill>
        <patternFill>
          <bgColor rgb="FFFF0000"/>
        </patternFill>
      </fill>
    </dxf>
    <dxf>
      <fill>
        <patternFill>
          <bgColor rgb="FF66FF33"/>
        </patternFill>
      </fill>
    </dxf>
    <dxf>
      <fill>
        <patternFill>
          <bgColor rgb="FF66FF33"/>
        </patternFill>
      </fill>
    </dxf>
    <dxf>
      <fill>
        <patternFill>
          <bgColor rgb="FF00B0F0"/>
        </patternFill>
      </fill>
    </dxf>
    <dxf>
      <fill>
        <patternFill>
          <bgColor rgb="FF00B0F0"/>
        </patternFill>
      </fill>
    </dxf>
    <dxf>
      <fill>
        <patternFill>
          <bgColor theme="0"/>
        </patternFill>
      </fill>
    </dxf>
    <dxf>
      <border>
        <left/>
      </border>
    </dxf>
    <dxf>
      <alignment horizontal="center" readingOrder="0"/>
    </dxf>
    <dxf>
      <border>
        <left style="thin">
          <color indexed="64"/>
        </left>
        <right style="thin">
          <color indexed="64"/>
        </right>
        <top style="thin">
          <color indexed="64"/>
        </top>
        <vertical style="thin">
          <color indexed="64"/>
        </vertical>
        <horizontal style="thin">
          <color indexed="64"/>
        </horizontal>
      </border>
    </dxf>
    <dxf>
      <border>
        <left style="thin">
          <color indexed="64"/>
        </left>
        <right style="thin">
          <color indexed="64"/>
        </right>
        <top style="thin">
          <color indexed="64"/>
        </top>
        <vertical style="thin">
          <color indexed="64"/>
        </vertical>
        <horizontal style="thin">
          <color indexed="64"/>
        </horizontal>
      </border>
    </dxf>
    <dxf>
      <fill>
        <patternFill patternType="solid">
          <bgColor rgb="FFFFC000"/>
        </patternFill>
      </fill>
    </dxf>
    <dxf>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top style="thin">
          <color indexed="64"/>
        </top>
        <bottom/>
      </border>
    </dxf>
    <dxf>
      <fill>
        <patternFill patternType="none">
          <fgColor indexed="64"/>
          <bgColor indexed="65"/>
        </patternFill>
      </fill>
      <alignment horizontal="center" vertical="center" textRotation="0" wrapText="0" indent="0" justifyLastLine="0" shrinkToFit="0" readingOrder="0"/>
      <border diagonalUp="0" diagonalDown="0">
        <left style="thin">
          <color indexed="64"/>
        </left>
        <right/>
        <top style="thin">
          <color indexed="64"/>
        </top>
        <bottom style="thin">
          <color indexed="64"/>
        </bottom>
        <vertical/>
        <horizontal/>
      </border>
    </dxf>
    <dxf>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dxf>
    <dxf>
      <fill>
        <patternFill patternType="none">
          <fgColor indexed="64"/>
          <bgColor indexed="65"/>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dxf>
    <dxf>
      <fill>
        <patternFill patternType="none">
          <fgColor indexed="64"/>
          <bgColor indexed="65"/>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dxf>
    <dxf>
      <fill>
        <patternFill patternType="none">
          <fgColor indexed="64"/>
          <bgColor indexed="65"/>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dxf>
    <dxf>
      <fill>
        <patternFill patternType="none">
          <fgColor indexed="64"/>
          <bgColor indexed="65"/>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dxf>
    <dxf>
      <fill>
        <patternFill patternType="none">
          <fgColor indexed="64"/>
          <bgColor indexed="65"/>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numFmt numFmtId="1" formatCode="0"/>
      <fill>
        <patternFill patternType="none">
          <fgColor indexed="64"/>
          <bgColor indexed="65"/>
        </patternFill>
      </fill>
      <alignment horizontal="center" vertical="center" textRotation="0" wrapText="1" indent="0" justifyLastLine="0" shrinkToFit="0" readingOrder="0"/>
      <border diagonalUp="0" diagonalDown="0" outline="0">
        <left style="thin">
          <color indexed="64"/>
        </left>
        <right style="thin">
          <color indexed="64"/>
        </right>
        <top style="thin">
          <color indexed="64"/>
        </top>
        <bottom/>
      </border>
    </dxf>
    <dxf>
      <numFmt numFmtId="1" formatCode="0"/>
      <fill>
        <patternFill patternType="none">
          <fgColor indexed="64"/>
          <bgColor indexed="65"/>
        </patternFill>
      </fill>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numFmt numFmtId="1" formatCode="0"/>
      <fill>
        <patternFill patternType="none">
          <fgColor indexed="64"/>
          <bgColor indexed="65"/>
        </patternFill>
      </fill>
      <alignment horizontal="center" vertical="center" textRotation="0" wrapText="1" indent="0" justifyLastLine="0" shrinkToFit="0" readingOrder="0"/>
      <border diagonalUp="0" diagonalDown="0" outline="0">
        <left style="thin">
          <color indexed="64"/>
        </left>
        <right style="thin">
          <color indexed="64"/>
        </right>
        <top style="thin">
          <color indexed="64"/>
        </top>
        <bottom/>
      </border>
    </dxf>
    <dxf>
      <numFmt numFmtId="1" formatCode="0"/>
      <fill>
        <patternFill patternType="none">
          <fgColor indexed="64"/>
          <bgColor indexed="65"/>
        </patternFill>
      </fill>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ill>
        <patternFill patternType="none">
          <fgColor indexed="64"/>
          <bgColor indexed="65"/>
        </patternFill>
      </fill>
      <alignment horizontal="center" vertical="center" textRotation="0" wrapText="1" indent="0" justifyLastLine="0" shrinkToFit="0" readingOrder="0"/>
      <border diagonalUp="0" diagonalDown="0" outline="0">
        <left style="thin">
          <color indexed="64"/>
        </left>
        <right style="thin">
          <color indexed="64"/>
        </right>
        <top style="thin">
          <color indexed="64"/>
        </top>
        <bottom/>
      </border>
    </dxf>
    <dxf>
      <fill>
        <patternFill patternType="none">
          <fgColor indexed="64"/>
          <bgColor indexed="65"/>
        </patternFill>
      </fill>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ill>
        <patternFill patternType="none">
          <fgColor indexed="64"/>
          <bgColor indexed="65"/>
        </patternFill>
      </fill>
      <alignment horizontal="center" vertical="center" textRotation="0" wrapText="1" indent="0" justifyLastLine="0" shrinkToFit="0" readingOrder="0"/>
      <border diagonalUp="0" diagonalDown="0" outline="0">
        <left style="thin">
          <color indexed="64"/>
        </left>
        <right style="thin">
          <color indexed="64"/>
        </right>
        <top style="thin">
          <color indexed="64"/>
        </top>
        <bottom/>
      </border>
    </dxf>
    <dxf>
      <fill>
        <patternFill patternType="none">
          <fgColor indexed="64"/>
          <bgColor indexed="65"/>
        </patternFill>
      </fill>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numFmt numFmtId="19" formatCode="dd/mm/yyyy"/>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dxf>
    <dxf>
      <numFmt numFmtId="19" formatCode="dd/mm/yyyy"/>
      <fill>
        <patternFill patternType="none">
          <fgColor indexed="64"/>
          <bgColor indexed="65"/>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numFmt numFmtId="19" formatCode="dd/mm/yyyy"/>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dxf>
    <dxf>
      <numFmt numFmtId="19" formatCode="dd/mm/yyyy"/>
      <fill>
        <patternFill patternType="none">
          <fgColor indexed="64"/>
          <bgColor indexed="65"/>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numFmt numFmtId="19" formatCode="dd/mm/yyyy"/>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dxf>
    <dxf>
      <numFmt numFmtId="19" formatCode="dd/mm/yyyy"/>
      <fill>
        <patternFill patternType="none">
          <fgColor indexed="64"/>
          <bgColor indexed="65"/>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dxf>
    <dxf>
      <fill>
        <patternFill patternType="none">
          <fgColor indexed="64"/>
          <bgColor indexed="65"/>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dxf>
    <dxf>
      <fill>
        <patternFill patternType="none">
          <fgColor indexed="64"/>
          <bgColor indexed="65"/>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numFmt numFmtId="30" formatCode="@"/>
      <fill>
        <patternFill patternType="none">
          <fgColor indexed="64"/>
          <bgColor indexed="65"/>
        </patternFill>
      </fill>
      <border diagonalUp="0" diagonalDown="0" outline="0">
        <left/>
        <right/>
        <top/>
        <bottom/>
      </border>
    </dxf>
    <dxf>
      <numFmt numFmtId="30" formatCode="@"/>
    </dxf>
    <dxf>
      <border outline="0">
        <right style="thin">
          <color indexed="64"/>
        </right>
      </border>
    </dxf>
    <dxf>
      <fill>
        <patternFill patternType="none">
          <fgColor indexed="64"/>
          <bgColor indexed="65"/>
        </patternFill>
      </fill>
      <alignment horizontal="center" vertical="center" textRotation="0" wrapText="0" indent="0" justifyLastLine="0" shrinkToFit="0" readingOrder="0"/>
    </dxf>
    <dxf>
      <font>
        <b/>
        <i val="0"/>
        <strike val="0"/>
        <condense val="0"/>
        <extend val="0"/>
        <outline val="0"/>
        <shadow val="0"/>
        <u val="none"/>
        <vertAlign val="baseline"/>
        <sz val="11"/>
        <color auto="1"/>
        <name val="Arial"/>
        <scheme val="none"/>
      </font>
      <fill>
        <patternFill patternType="solid">
          <fgColor indexed="64"/>
          <bgColor theme="0" tint="-0.249977111117893"/>
        </patternFill>
      </fill>
      <alignment horizontal="center" vertical="center" textRotation="0" wrapText="1" indent="0" justifyLastLine="0" shrinkToFit="0" readingOrder="0"/>
      <border diagonalUp="0" diagonalDown="0" outline="0">
        <left style="thin">
          <color indexed="64"/>
        </left>
        <right style="thin">
          <color indexed="64"/>
        </right>
        <top/>
        <bottom/>
      </border>
    </dxf>
    <dxf>
      <fill>
        <patternFill>
          <bgColor indexed="42"/>
        </patternFill>
      </fill>
    </dxf>
    <dxf>
      <fill>
        <patternFill>
          <bgColor indexed="43"/>
        </patternFill>
      </fill>
    </dxf>
    <dxf>
      <fill>
        <patternFill>
          <bgColor indexed="53"/>
        </patternFill>
      </fill>
    </dxf>
    <dxf>
      <alignment horizontal="center" readingOrder="0"/>
    </dxf>
  </dxfs>
  <tableStyles count="0" defaultTableStyle="TableStyleMedium2" defaultPivotStyle="PivotStyleLight16"/>
  <colors>
    <mruColors>
      <color rgb="FF66FF33"/>
      <color rgb="FF00FFFF"/>
      <color rgb="FFFD2D03"/>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microsoft.com/office/2007/relationships/slicerCache" Target="slicerCaches/slicerCache2.xml"/><Relationship Id="rId3" Type="http://schemas.openxmlformats.org/officeDocument/2006/relationships/worksheet" Target="worksheets/sheet3.xml"/><Relationship Id="rId7" Type="http://schemas.microsoft.com/office/2007/relationships/slicerCache" Target="slicerCaches/slicerCache1.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pivotCacheDefinition" Target="pivotCache/pivotCacheDefinition2.xml"/><Relationship Id="rId11" Type="http://schemas.openxmlformats.org/officeDocument/2006/relationships/sharedStrings" Target="sharedStrings.xml"/><Relationship Id="rId5" Type="http://schemas.openxmlformats.org/officeDocument/2006/relationships/pivotCacheDefinition" Target="pivotCache/pivotCacheDefinition1.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editAs="oneCell">
    <xdr:from>
      <xdr:col>9</xdr:col>
      <xdr:colOff>476250</xdr:colOff>
      <xdr:row>2</xdr:row>
      <xdr:rowOff>66675</xdr:rowOff>
    </xdr:from>
    <xdr:to>
      <xdr:col>12</xdr:col>
      <xdr:colOff>19050</xdr:colOff>
      <xdr:row>15</xdr:row>
      <xdr:rowOff>114300</xdr:rowOff>
    </xdr:to>
    <mc:AlternateContent xmlns:mc="http://schemas.openxmlformats.org/markup-compatibility/2006" xmlns:a14="http://schemas.microsoft.com/office/drawing/2010/main">
      <mc:Choice Requires="a14">
        <xdr:graphicFrame macro="">
          <xdr:nvGraphicFramePr>
            <xdr:cNvPr id="3" name="DAMA STATUS 1"/>
            <xdr:cNvGraphicFramePr/>
          </xdr:nvGraphicFramePr>
          <xdr:xfrm>
            <a:off x="0" y="0"/>
            <a:ext cx="0" cy="0"/>
          </xdr:xfrm>
          <a:graphic>
            <a:graphicData uri="http://schemas.microsoft.com/office/drawing/2010/slicer">
              <sle:slicer xmlns:sle="http://schemas.microsoft.com/office/drawing/2010/slicer" name="DAMA STATUS 1"/>
            </a:graphicData>
          </a:graphic>
        </xdr:graphicFrame>
      </mc:Choice>
      <mc:Fallback xmlns="">
        <xdr:sp macro="" textlink="">
          <xdr:nvSpPr>
            <xdr:cNvPr id="0" name=""/>
            <xdr:cNvSpPr>
              <a:spLocks noTextEdit="1"/>
            </xdr:cNvSpPr>
          </xdr:nvSpPr>
          <xdr:spPr>
            <a:xfrm>
              <a:off x="8429625" y="447675"/>
              <a:ext cx="1828800" cy="2524125"/>
            </a:xfrm>
            <a:prstGeom prst="rect">
              <a:avLst/>
            </a:prstGeom>
            <a:solidFill>
              <a:prstClr val="white"/>
            </a:solidFill>
            <a:ln w="1">
              <a:solidFill>
                <a:prstClr val="green"/>
              </a:solidFill>
            </a:ln>
          </xdr:spPr>
          <xdr:txBody>
            <a:bodyPr vertOverflow="clip" horzOverflow="clip"/>
            <a:lstStyle/>
            <a:p>
              <a:r>
                <a:rPr lang="fr-FR" sz="1100"/>
                <a:t>Cette forme représente un segment. Les segments peuvent être utilisés au moins dans Excel 2010.
Si la forme a été modifiée dans une version antérieure d’Excel, ou si le classeur a été enregistré dans Excel 2003 ou une version antérieure, le segment ne peut pas être utilisé.</a:t>
              </a:r>
            </a:p>
          </xdr:txBody>
        </xdr:sp>
      </mc:Fallback>
    </mc:AlternateContent>
    <xdr:clientData/>
  </xdr:twoCellAnchor>
</xdr:wsDr>
</file>

<file path=xl/drawings/drawing2.xml><?xml version="1.0" encoding="utf-8"?>
<xdr:wsDr xmlns:xdr="http://schemas.openxmlformats.org/drawingml/2006/spreadsheetDrawing" xmlns:a="http://schemas.openxmlformats.org/drawingml/2006/main">
  <xdr:twoCellAnchor editAs="oneCell">
    <xdr:from>
      <xdr:col>7</xdr:col>
      <xdr:colOff>104775</xdr:colOff>
      <xdr:row>2</xdr:row>
      <xdr:rowOff>133350</xdr:rowOff>
    </xdr:from>
    <xdr:to>
      <xdr:col>8</xdr:col>
      <xdr:colOff>942975</xdr:colOff>
      <xdr:row>15</xdr:row>
      <xdr:rowOff>180975</xdr:rowOff>
    </xdr:to>
    <mc:AlternateContent xmlns:mc="http://schemas.openxmlformats.org/markup-compatibility/2006" xmlns:a14="http://schemas.microsoft.com/office/drawing/2010/main">
      <mc:Choice Requires="a14">
        <xdr:graphicFrame macro="">
          <xdr:nvGraphicFramePr>
            <xdr:cNvPr id="6" name="END YEAR 1"/>
            <xdr:cNvGraphicFramePr/>
          </xdr:nvGraphicFramePr>
          <xdr:xfrm>
            <a:off x="0" y="0"/>
            <a:ext cx="0" cy="0"/>
          </xdr:xfrm>
          <a:graphic>
            <a:graphicData uri="http://schemas.microsoft.com/office/drawing/2010/slicer">
              <sle:slicer xmlns:sle="http://schemas.microsoft.com/office/drawing/2010/slicer" name="END YEAR 1"/>
            </a:graphicData>
          </a:graphic>
        </xdr:graphicFrame>
      </mc:Choice>
      <mc:Fallback xmlns="">
        <xdr:sp macro="" textlink="">
          <xdr:nvSpPr>
            <xdr:cNvPr id="0" name=""/>
            <xdr:cNvSpPr>
              <a:spLocks noTextEdit="1"/>
            </xdr:cNvSpPr>
          </xdr:nvSpPr>
          <xdr:spPr>
            <a:xfrm>
              <a:off x="5362575" y="514350"/>
              <a:ext cx="1828800" cy="2524125"/>
            </a:xfrm>
            <a:prstGeom prst="rect">
              <a:avLst/>
            </a:prstGeom>
            <a:solidFill>
              <a:prstClr val="white"/>
            </a:solidFill>
            <a:ln w="1">
              <a:solidFill>
                <a:prstClr val="green"/>
              </a:solidFill>
            </a:ln>
          </xdr:spPr>
          <xdr:txBody>
            <a:bodyPr vertOverflow="clip" horzOverflow="clip"/>
            <a:lstStyle/>
            <a:p>
              <a:r>
                <a:rPr lang="fr-FR" sz="1100"/>
                <a:t>Cette forme représente un segment. Les segments peuvent être utilisés au moins dans Excel 2010.
Si la forme a été modifiée dans une version antérieure d’Excel, ou si le classeur a été enregistré dans Excel 2003 ou une version antérieure, le segment ne peut pas être utilisé.</a:t>
              </a:r>
            </a:p>
          </xdr:txBody>
        </xdr:sp>
      </mc:Fallback>
    </mc:AlternateContent>
    <xdr:clientData/>
  </xdr:twoCellAnchor>
</xdr:wsDr>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_rels/pivotCacheDefinition2.xml.rels><?xml version="1.0" encoding="UTF-8" standalone="yes"?>
<Relationships xmlns="http://schemas.openxmlformats.org/package/2006/relationships"><Relationship Id="rId1" Type="http://schemas.openxmlformats.org/officeDocument/2006/relationships/pivotCacheRecords" Target="pivotCacheRecords2.xml"/></Relationships>
</file>

<file path=xl/pivotCache/pivotCacheDefinition1.xml><?xml version="1.0" encoding="utf-8"?>
<pivotCacheDefinition xmlns="http://schemas.openxmlformats.org/spreadsheetml/2006/main" xmlns:r="http://schemas.openxmlformats.org/officeDocument/2006/relationships" r:id="rId1" refreshedBy="RADOUANI Monya (SAFRAN NACELLES)" refreshedDate="43132.60960891204" createdVersion="4" refreshedVersion="4" minRefreshableVersion="3" recordCount="344">
  <cacheSource type="worksheet">
    <worksheetSource ref="A1:T2002" sheet="data_findings"/>
  </cacheSource>
  <cacheFields count="21">
    <cacheField name="CHRONO" numFmtId="0">
      <sharedItems containsBlank="1"/>
    </cacheField>
    <cacheField name="DAMA" numFmtId="0">
      <sharedItems containsBlank="1"/>
    </cacheField>
    <cacheField name="PROGRAM" numFmtId="0">
      <sharedItems containsBlank="1" count="21">
        <s v="A330 TRENT700"/>
        <s v="PASSPORT20"/>
        <s v="CF34-8"/>
        <s v="Silvercrest"/>
        <s v="A320ceo"/>
        <s v="F7X"/>
        <s v="A320neo"/>
        <s v="SaM146"/>
        <s v="BR710 GX"/>
        <s v="S4 DUCT"/>
        <s v="A380/GP7200"/>
        <s v="A380/TRENT 900"/>
        <s v="E145"/>
        <s v="GAC"/>
        <s v="A380/GP7200/T900"/>
        <s v="BR710 NG"/>
        <s v="HTF"/>
        <s v="C919"/>
        <m/>
        <s v="A330neo"/>
        <s v="A380"/>
      </sharedItems>
    </cacheField>
    <cacheField name="SUBJECT" numFmtId="0">
      <sharedItems containsBlank="1" longText="1"/>
    </cacheField>
    <cacheField name="LINK" numFmtId="0">
      <sharedItems containsBlank="1"/>
    </cacheField>
    <cacheField name="CLASSIFICATION" numFmtId="0">
      <sharedItems containsBlank="1"/>
    </cacheField>
    <cacheField name="OPENING DATE" numFmtId="0">
      <sharedItems containsNonDate="0" containsDate="1" containsString="0" containsBlank="1" minDate="2008-05-14T00:00:00" maxDate="2018-01-30T00:00:00"/>
    </cacheField>
    <cacheField name="END DATE" numFmtId="0">
      <sharedItems containsNonDate="0" containsDate="1" containsString="0" containsBlank="1" minDate="2009-03-23T00:00:00" maxDate="2018-02-02T00:00:00" count="72">
        <d v="2015-11-19T00:00:00"/>
        <d v="2015-12-16T00:00:00"/>
        <d v="2016-01-14T00:00:00"/>
        <m/>
        <d v="2015-12-11T00:00:00"/>
        <d v="2015-10-01T00:00:00"/>
        <d v="2015-12-01T00:00:00"/>
        <d v="2016-12-02T00:00:00"/>
        <d v="2016-11-08T00:00:00"/>
        <d v="2017-09-15T00:00:00"/>
        <d v="2016-04-08T00:00:00"/>
        <d v="2016-06-01T00:00:00"/>
        <d v="2017-11-15T00:00:00"/>
        <d v="2017-11-16T00:00:00"/>
        <d v="2017-12-15T00:00:00"/>
        <d v="2016-06-23T00:00:00"/>
        <d v="2015-11-20T00:00:00"/>
        <d v="2016-10-07T00:00:00"/>
        <d v="2017-02-22T00:00:00"/>
        <d v="2017-01-30T00:00:00"/>
        <d v="2009-03-23T00:00:00"/>
        <d v="2009-09-23T00:00:00"/>
        <d v="2010-02-01T00:00:00"/>
        <d v="2010-04-30T00:00:00"/>
        <d v="2013-01-17T00:00:00"/>
        <d v="2012-12-10T00:00:00"/>
        <d v="2013-10-14T00:00:00"/>
        <d v="2014-06-25T00:00:00"/>
        <d v="2015-04-29T00:00:00"/>
        <d v="2017-08-16T00:00:00"/>
        <d v="2016-04-19T00:00:00"/>
        <d v="2017-08-17T00:00:00"/>
        <d v="2015-12-04T00:00:00"/>
        <d v="2016-01-25T00:00:00"/>
        <d v="2015-11-17T00:00:00"/>
        <d v="2015-03-31T00:00:00"/>
        <d v="2017-08-23T00:00:00"/>
        <d v="2017-01-10T00:00:00"/>
        <d v="2016-04-27T00:00:00"/>
        <d v="2017-05-09T00:00:00"/>
        <d v="2017-02-01T00:00:00"/>
        <d v="2016-10-21T00:00:00"/>
        <d v="2017-07-21T00:00:00"/>
        <d v="2016-08-22T00:00:00"/>
        <d v="2017-02-28T00:00:00"/>
        <d v="2017-02-02T00:00:00"/>
        <d v="2017-06-20T00:00:00"/>
        <d v="2017-01-06T00:00:00"/>
        <d v="2017-01-05T00:00:00"/>
        <d v="2017-08-30T00:00:00"/>
        <d v="2017-03-03T00:00:00"/>
        <d v="2017-01-20T00:00:00"/>
        <d v="2017-03-16T00:00:00"/>
        <d v="2017-01-27T00:00:00"/>
        <d v="2017-04-29T00:00:00"/>
        <d v="2017-02-23T00:00:00"/>
        <d v="2017-03-13T00:00:00"/>
        <d v="2017-07-18T00:00:00"/>
        <d v="2017-05-04T00:00:00"/>
        <d v="2017-08-29T00:00:00"/>
        <d v="2017-07-26T00:00:00"/>
        <d v="2017-10-26T00:00:00"/>
        <d v="2017-09-04T00:00:00"/>
        <d v="2017-08-08T00:00:00"/>
        <d v="2017-12-20T00:00:00"/>
        <d v="2017-09-12T00:00:00"/>
        <d v="2017-12-28T00:00:00"/>
        <d v="2017-11-30T00:00:00"/>
        <d v="2017-10-11T00:00:00"/>
        <d v="2017-12-21T00:00:00"/>
        <d v="2018-02-01T00:00:00"/>
        <d v="2017-01-02T00:00:00"/>
      </sharedItems>
      <fieldGroup par="20" base="7">
        <rangePr groupBy="months" startDate="2009-03-23T00:00:00" endDate="2018-02-02T00:00:00"/>
        <groupItems count="14">
          <s v="(vide)"/>
          <s v="janv"/>
          <s v="févr"/>
          <s v="mars"/>
          <s v="avr"/>
          <s v="mai"/>
          <s v="juin"/>
          <s v="juil"/>
          <s v="août"/>
          <s v="sept"/>
          <s v="oct"/>
          <s v="nov"/>
          <s v="déc"/>
          <s v="&gt;02/02/2018"/>
        </groupItems>
      </fieldGroup>
    </cacheField>
    <cacheField name="CLOSING DATE" numFmtId="0">
      <sharedItems containsNonDate="0" containsDate="1" containsString="0" containsBlank="1" minDate="2011-12-09T00:00:00" maxDate="2018-01-04T00:00:00"/>
    </cacheField>
    <cacheField name="RQP TEAM" numFmtId="0">
      <sharedItems containsBlank="1"/>
    </cacheField>
    <cacheField name="DAMA COLOUR" numFmtId="0">
      <sharedItems containsBlank="1"/>
    </cacheField>
    <cacheField name="DAMA STATUS" numFmtId="0">
      <sharedItems containsBlank="1"/>
    </cacheField>
    <cacheField name="AGE" numFmtId="0">
      <sharedItems containsBlank="1" containsMixedTypes="1" containsNumber="1" containsInteger="1" minValue="0" maxValue="3550"/>
    </cacheField>
    <cacheField name="AGE STATUS" numFmtId="0">
      <sharedItems containsBlank="1"/>
    </cacheField>
    <cacheField name="OPENING YEAR" numFmtId="0">
      <sharedItems containsBlank="1" containsMixedTypes="1" containsNumber="1" containsInteger="1" minValue="2008" maxValue="2018"/>
    </cacheField>
    <cacheField name="OPENING MONTH" numFmtId="0">
      <sharedItems containsBlank="1"/>
    </cacheField>
    <cacheField name="END YEAR" numFmtId="0">
      <sharedItems containsBlank="1" containsMixedTypes="1" containsNumber="1" containsInteger="1" minValue="2009" maxValue="2018" count="11">
        <n v="2015"/>
        <n v="2016"/>
        <s v=""/>
        <n v="2017"/>
        <n v="2009"/>
        <n v="2010"/>
        <n v="2013"/>
        <n v="2012"/>
        <n v="2014"/>
        <n v="2018"/>
        <m/>
      </sharedItems>
    </cacheField>
    <cacheField name="END MONTH" numFmtId="0">
      <sharedItems containsBlank="1"/>
    </cacheField>
    <cacheField name="CLOSING YEAR" numFmtId="0">
      <sharedItems containsBlank="1" containsMixedTypes="1" containsNumber="1" containsInteger="1" minValue="2011" maxValue="2018"/>
    </cacheField>
    <cacheField name="CLOSING MONTH" numFmtId="0">
      <sharedItems containsBlank="1"/>
    </cacheField>
    <cacheField name="Années" numFmtId="0" databaseField="0">
      <fieldGroup base="7">
        <rangePr groupBy="years" startDate="2009-03-23T00:00:00" endDate="2018-02-02T00:00:00"/>
        <groupItems count="12">
          <s v="&lt;23/03/2009"/>
          <s v="2009"/>
          <s v="2010"/>
          <s v="2011"/>
          <s v="2012"/>
          <s v="2013"/>
          <s v="2014"/>
          <s v="2015"/>
          <s v="2016"/>
          <s v="2017"/>
          <s v="2018"/>
          <s v="&gt;02/02/2018"/>
        </groupItems>
      </fieldGroup>
    </cacheField>
  </cacheFields>
  <extLst>
    <ext xmlns:x14="http://schemas.microsoft.com/office/spreadsheetml/2009/9/main" uri="{725AE2AE-9491-48be-B2B4-4EB974FC3084}">
      <x14:pivotCacheDefinition pivotCacheId="7"/>
    </ext>
  </extLst>
</pivotCacheDefinition>
</file>

<file path=xl/pivotCache/pivotCacheDefinition2.xml><?xml version="1.0" encoding="utf-8"?>
<pivotCacheDefinition xmlns="http://schemas.openxmlformats.org/spreadsheetml/2006/main" xmlns:r="http://schemas.openxmlformats.org/officeDocument/2006/relationships" r:id="rId1" refreshedBy="RADOUANI Monya (SAFRAN NACELLES)" refreshedDate="43133.491933449077" createdVersion="4" refreshedVersion="4" minRefreshableVersion="3" recordCount="341">
  <cacheSource type="worksheet">
    <worksheetSource ref="A1:P342" sheet="data_findings"/>
  </cacheSource>
  <cacheFields count="16">
    <cacheField name="CHRONO" numFmtId="0">
      <sharedItems containsBlank="1"/>
    </cacheField>
    <cacheField name="DAMA" numFmtId="0">
      <sharedItems containsBlank="1"/>
    </cacheField>
    <cacheField name="CLASSIFICATION" numFmtId="0">
      <sharedItems containsBlank="1"/>
    </cacheField>
    <cacheField name="OPENING DATE" numFmtId="0">
      <sharedItems containsNonDate="0" containsDate="1" containsString="0" containsBlank="1" minDate="2008-05-14T00:00:00" maxDate="2018-01-18T00:00:00"/>
    </cacheField>
    <cacheField name="END DATE" numFmtId="0">
      <sharedItems containsNonDate="0" containsDate="1" containsString="0" containsBlank="1" minDate="2009-03-23T00:00:00" maxDate="2018-02-02T00:00:00" count="72">
        <d v="2015-11-19T00:00:00"/>
        <d v="2015-12-16T00:00:00"/>
        <d v="2016-01-14T00:00:00"/>
        <m/>
        <d v="2015-12-11T00:00:00"/>
        <d v="2015-10-01T00:00:00"/>
        <d v="2015-12-01T00:00:00"/>
        <d v="2016-12-02T00:00:00"/>
        <d v="2016-11-08T00:00:00"/>
        <d v="2017-09-15T00:00:00"/>
        <d v="2016-04-08T00:00:00"/>
        <d v="2016-06-01T00:00:00"/>
        <d v="2017-11-15T00:00:00"/>
        <d v="2017-11-16T00:00:00"/>
        <d v="2017-12-15T00:00:00"/>
        <d v="2016-06-23T00:00:00"/>
        <d v="2015-11-20T00:00:00"/>
        <d v="2016-10-07T00:00:00"/>
        <d v="2017-02-22T00:00:00"/>
        <d v="2017-01-30T00:00:00"/>
        <d v="2009-03-23T00:00:00"/>
        <d v="2009-09-23T00:00:00"/>
        <d v="2010-02-01T00:00:00"/>
        <d v="2010-04-30T00:00:00"/>
        <d v="2013-01-17T00:00:00"/>
        <d v="2012-12-10T00:00:00"/>
        <d v="2013-10-14T00:00:00"/>
        <d v="2014-06-25T00:00:00"/>
        <d v="2015-04-29T00:00:00"/>
        <d v="2017-08-16T00:00:00"/>
        <d v="2016-04-19T00:00:00"/>
        <d v="2017-08-17T00:00:00"/>
        <d v="2015-12-04T00:00:00"/>
        <d v="2016-01-25T00:00:00"/>
        <d v="2015-11-17T00:00:00"/>
        <d v="2015-03-31T00:00:00"/>
        <d v="2017-08-23T00:00:00"/>
        <d v="2017-01-10T00:00:00"/>
        <d v="2016-04-27T00:00:00"/>
        <d v="2017-05-09T00:00:00"/>
        <d v="2017-02-01T00:00:00"/>
        <d v="2016-10-21T00:00:00"/>
        <d v="2017-07-21T00:00:00"/>
        <d v="2016-08-22T00:00:00"/>
        <d v="2017-02-28T00:00:00"/>
        <d v="2017-02-02T00:00:00"/>
        <d v="2017-06-20T00:00:00"/>
        <d v="2017-01-06T00:00:00"/>
        <d v="2017-01-05T00:00:00"/>
        <d v="2017-08-30T00:00:00"/>
        <d v="2017-03-03T00:00:00"/>
        <d v="2017-01-20T00:00:00"/>
        <d v="2017-03-16T00:00:00"/>
        <d v="2017-01-27T00:00:00"/>
        <d v="2017-04-29T00:00:00"/>
        <d v="2017-02-23T00:00:00"/>
        <d v="2017-03-13T00:00:00"/>
        <d v="2017-07-18T00:00:00"/>
        <d v="2017-05-04T00:00:00"/>
        <d v="2017-08-29T00:00:00"/>
        <d v="2017-07-26T00:00:00"/>
        <d v="2017-10-26T00:00:00"/>
        <d v="2017-09-04T00:00:00"/>
        <d v="2017-08-08T00:00:00"/>
        <d v="2017-12-20T00:00:00"/>
        <d v="2017-09-12T00:00:00"/>
        <d v="2017-12-28T00:00:00"/>
        <d v="2017-11-30T00:00:00"/>
        <d v="2017-10-11T00:00:00"/>
        <d v="2017-12-21T00:00:00"/>
        <d v="2018-02-01T00:00:00"/>
        <d v="2017-01-02T00:00:00"/>
      </sharedItems>
    </cacheField>
    <cacheField name="CLOSING DATE" numFmtId="0">
      <sharedItems containsNonDate="0" containsDate="1" containsString="0" containsBlank="1" minDate="2011-12-09T00:00:00" maxDate="2018-01-04T00:00:00"/>
    </cacheField>
    <cacheField name="DAMA COLOUR" numFmtId="0">
      <sharedItems containsBlank="1"/>
    </cacheField>
    <cacheField name="DAMA STATUS" numFmtId="0">
      <sharedItems containsBlank="1" count="3">
        <s v="CLOSED"/>
        <s v="OPEN"/>
        <m/>
      </sharedItems>
    </cacheField>
    <cacheField name="AGE" numFmtId="0">
      <sharedItems containsBlank="1" containsMixedTypes="1" containsNumber="1" containsInteger="1" minValue="0" maxValue="43133"/>
    </cacheField>
    <cacheField name="AGE STATUS" numFmtId="0">
      <sharedItems containsBlank="1"/>
    </cacheField>
    <cacheField name="OPENING YEAR" numFmtId="0">
      <sharedItems containsBlank="1" containsMixedTypes="1" containsNumber="1" containsInteger="1" minValue="2008" maxValue="2018"/>
    </cacheField>
    <cacheField name="OPENING MONTH" numFmtId="0">
      <sharedItems containsBlank="1"/>
    </cacheField>
    <cacheField name="END YEAR" numFmtId="0">
      <sharedItems containsBlank="1" containsMixedTypes="1" containsNumber="1" containsInteger="1" minValue="2009" maxValue="2018"/>
    </cacheField>
    <cacheField name="END MONTH" numFmtId="0">
      <sharedItems containsBlank="1"/>
    </cacheField>
    <cacheField name="CLOSING YEAR" numFmtId="0">
      <sharedItems containsBlank="1" containsMixedTypes="1" containsNumber="1" containsInteger="1" minValue="2011" maxValue="2018"/>
    </cacheField>
    <cacheField name="CLOSING MONTH" numFmtId="0">
      <sharedItems containsBlank="1"/>
    </cacheField>
  </cacheFields>
  <extLst>
    <ext xmlns:x14="http://schemas.microsoft.com/office/spreadsheetml/2009/9/main" uri="{725AE2AE-9491-48be-B2B4-4EB974FC3084}">
      <x14:pivotCacheDefinition pivotCacheId="9"/>
    </ext>
  </extLst>
</pivotCacheDefinition>
</file>

<file path=xl/pivotCache/pivotCacheRecords1.xml><?xml version="1.0" encoding="utf-8"?>
<pivotCacheRecords xmlns="http://schemas.openxmlformats.org/spreadsheetml/2006/main" xmlns:r="http://schemas.openxmlformats.org/officeDocument/2006/relationships" count="344">
  <r>
    <s v="0001"/>
    <s v="11-17-004"/>
    <x v="0"/>
    <s v="Trent 700 Pivot Door Machining Discrepancies"/>
    <s v="CLICK HERE"/>
    <s v="3C"/>
    <d v="2011-11-24T00:00:00"/>
    <x v="0"/>
    <d v="2015-11-19T00:00:00"/>
    <s v="RR - BOEING - Pratt&amp;Whitney"/>
    <s v="VERT"/>
    <s v="CLOSED"/>
    <n v="1456"/>
    <s v="MORE THAN 1 YEAR"/>
    <n v="2011"/>
    <s v="Novembre"/>
    <x v="0"/>
    <s v="Novembre"/>
    <n v="2015"/>
    <s v="Novembre"/>
  </r>
  <r>
    <s v="0002"/>
    <s v="12-17-001"/>
    <x v="0"/>
    <s v="Trent ICU product recall from declered from Goodrich, Components within Rolls Royce stores"/>
    <m/>
    <s v="3C"/>
    <d v="2012-02-21T00:00:00"/>
    <x v="0"/>
    <d v="2015-11-19T00:00:00"/>
    <s v="RR - BOEING - Pratt&amp;Whitney"/>
    <s v="VERT"/>
    <s v="CLOSED"/>
    <n v="1367"/>
    <s v="MORE THAN 1 YEAR"/>
    <n v="2012"/>
    <s v="Février"/>
    <x v="0"/>
    <s v="Novembre"/>
    <n v="2015"/>
    <s v="Novembre"/>
  </r>
  <r>
    <s v="0003"/>
    <s v="12-17-002"/>
    <x v="0"/>
    <s v="Loose Item Kit Hydraulic cross over harness"/>
    <m/>
    <s v="3C"/>
    <d v="2012-03-13T00:00:00"/>
    <x v="0"/>
    <d v="2015-11-19T00:00:00"/>
    <s v="RR - BOEING - Pratt&amp;Whitney"/>
    <s v="VERT"/>
    <s v="CLOSED"/>
    <n v="1346"/>
    <s v="MORE THAN 1 YEAR"/>
    <n v="2012"/>
    <s v="Mars"/>
    <x v="0"/>
    <s v="Novembre"/>
    <n v="2015"/>
    <s v="Novembre"/>
  </r>
  <r>
    <s v="0004"/>
    <s v="12-17-003"/>
    <x v="0"/>
    <s v="Ommited hole in the 6 Hour Beam to Rear structure"/>
    <s v="CLICK HERE"/>
    <s v="3C"/>
    <d v="2012-03-14T00:00:00"/>
    <x v="0"/>
    <d v="2015-11-19T00:00:00"/>
    <s v="RR - BOEING - Pratt&amp;Whitney"/>
    <s v="VERT"/>
    <s v="CLOSED"/>
    <n v="1345"/>
    <s v="MORE THAN 1 YEAR"/>
    <n v="2012"/>
    <s v="Mars"/>
    <x v="0"/>
    <s v="Novembre"/>
    <n v="2015"/>
    <s v="Novembre"/>
  </r>
  <r>
    <s v="0005"/>
    <s v="12-17-004"/>
    <x v="0"/>
    <s v="Cherry fasteners used on TCC duct"/>
    <m/>
    <s v="3C"/>
    <d v="2012-09-05T00:00:00"/>
    <x v="1"/>
    <d v="2015-12-16T00:00:00"/>
    <s v="RR - BOEING - Pratt&amp;Whitney"/>
    <s v="VERT"/>
    <s v="CLOSED"/>
    <n v="1197"/>
    <s v="MORE THAN 1 YEAR"/>
    <n v="2012"/>
    <s v="Septembre"/>
    <x v="0"/>
    <s v="Décembre"/>
    <n v="2015"/>
    <s v="Décembre"/>
  </r>
  <r>
    <s v="0006"/>
    <s v="12-17-005"/>
    <x v="0"/>
    <s v="Wrong Size Bar used on Hinge Access cover parts"/>
    <m/>
    <s v="3C"/>
    <d v="2012-11-20T00:00:00"/>
    <x v="1"/>
    <d v="2015-12-16T00:00:00"/>
    <s v="RR - BOEING - Pratt&amp;Whitney"/>
    <s v="VERT"/>
    <s v="CLOSED"/>
    <n v="1121"/>
    <s v="MORE THAN 1 YEAR"/>
    <n v="2012"/>
    <s v="Novembre"/>
    <x v="0"/>
    <s v="Décembre"/>
    <n v="2015"/>
    <s v="Décembre"/>
  </r>
  <r>
    <s v="0007"/>
    <s v="12-17-006"/>
    <x v="0"/>
    <s v="Ply positions on the rear frame"/>
    <m/>
    <s v="3C"/>
    <d v="2012-11-21T00:00:00"/>
    <x v="2"/>
    <d v="2016-01-14T00:00:00"/>
    <s v="RR - BOEING - Pratt&amp;Whitney"/>
    <s v="VERT"/>
    <s v="CLOSED"/>
    <n v="1149"/>
    <s v="MORE THAN 1 YEAR"/>
    <n v="2012"/>
    <s v="Novembre"/>
    <x v="1"/>
    <s v="Janvier"/>
    <n v="2016"/>
    <s v="Janvier"/>
  </r>
  <r>
    <s v="0008"/>
    <s v="12-17-007"/>
    <x v="0"/>
    <s v="unqualified Potting  on Ramp fairing and Door Flaps"/>
    <s v="CLICK HERE"/>
    <s v="3C"/>
    <d v="2012-12-13T00:00:00"/>
    <x v="1"/>
    <d v="2015-12-16T00:00:00"/>
    <s v="RR - BOEING - Pratt&amp;Whitney"/>
    <s v="VERT"/>
    <s v="CLOSED"/>
    <n v="1098"/>
    <s v="MORE THAN 1 YEAR"/>
    <n v="2012"/>
    <s v="Décembre"/>
    <x v="0"/>
    <s v="Décembre"/>
    <n v="2015"/>
    <s v="Décembre"/>
  </r>
  <r>
    <s v="0009"/>
    <s v="13-17-001"/>
    <x v="0"/>
    <s v="Test report 91MA0001 Rev A identified that the PCM TY2109-02A unit used during the tests did not meet specification "/>
    <s v="CLICK HERE"/>
    <s v="3C"/>
    <d v="2013-02-19T00:00:00"/>
    <x v="2"/>
    <d v="2016-01-14T00:00:00"/>
    <s v="RR - BOEING - Pratt&amp;Whitney"/>
    <s v="VERT"/>
    <s v="CLOSED"/>
    <n v="1059"/>
    <s v="MORE THAN 1 YEAR"/>
    <n v="2013"/>
    <s v="Février"/>
    <x v="1"/>
    <s v="Janvier"/>
    <n v="2016"/>
    <s v="Janvier"/>
  </r>
  <r>
    <s v="0010"/>
    <s v="13-17-002"/>
    <x v="0"/>
    <s v="Incorrect definition being supplied on _x000a_91H101-02-0U &amp; 91H102-02-0U"/>
    <m/>
    <s v="3C"/>
    <d v="2013-02-26T00:00:00"/>
    <x v="2"/>
    <d v="2016-01-14T00:00:00"/>
    <s v="RR - BOEING - Pratt&amp;Whitney"/>
    <s v="VERT"/>
    <s v="CLOSED"/>
    <n v="1052"/>
    <s v="MORE THAN 1 YEAR"/>
    <n v="2013"/>
    <s v="Février"/>
    <x v="1"/>
    <s v="Janvier"/>
    <n v="2016"/>
    <s v="Janvier"/>
  </r>
  <r>
    <s v="0011"/>
    <s v="13-17-006"/>
    <x v="0"/>
    <s v="Front Frame Eng Def errors"/>
    <m/>
    <s v="3C"/>
    <d v="2013-02-27T00:00:00"/>
    <x v="0"/>
    <d v="2015-11-19T00:00:00"/>
    <s v="RR - BOEING - Pratt&amp;Whitney"/>
    <s v="VERT"/>
    <s v="CLOSED"/>
    <n v="995"/>
    <s v="MORE THAN 1 YEAR"/>
    <n v="2013"/>
    <s v="Février"/>
    <x v="0"/>
    <s v="Novembre"/>
    <n v="2015"/>
    <s v="Novembre"/>
  </r>
  <r>
    <s v="0012"/>
    <s v="13-17-007"/>
    <x v="0"/>
    <s v="Pivot fitting process anomalies"/>
    <m/>
    <s v="3C"/>
    <d v="2013-07-26T00:00:00"/>
    <x v="3"/>
    <m/>
    <s v="RR - BOEING - Pratt&amp;Whitney"/>
    <s v="VERT"/>
    <s v="OPEN"/>
    <n v="1651"/>
    <s v="MORE THAN 1 YEAR"/>
    <n v="2013"/>
    <s v="Juillet"/>
    <x v="2"/>
    <s v=""/>
    <s v=""/>
    <s v=""/>
  </r>
  <r>
    <s v="0013"/>
    <s v="13-17-008"/>
    <x v="0"/>
    <s v="Material thickness incorrect on parts _x000a_91U101-00-6S &amp; 91U103-00/50-6P "/>
    <s v="CLICK HERE"/>
    <s v="3C"/>
    <d v="2013-07-26T00:00:00"/>
    <x v="0"/>
    <d v="2015-11-19T00:00:00"/>
    <s v="RR - BOEING - Pratt&amp;Whitney"/>
    <s v="VERT"/>
    <s v="CLOSED"/>
    <n v="846"/>
    <s v="MORE THAN 1 YEAR"/>
    <n v="2013"/>
    <s v="Juillet"/>
    <x v="0"/>
    <s v="Novembre"/>
    <n v="2015"/>
    <s v="Novembre"/>
  </r>
  <r>
    <s v="0014"/>
    <s v="13-17-009"/>
    <x v="0"/>
    <s v="IFS inserts in-service issue"/>
    <s v="CLICK HERE"/>
    <s v="1C"/>
    <d v="2013-04-25T00:00:00"/>
    <x v="3"/>
    <m/>
    <s v="RR - BOEING - Pratt&amp;Whitney"/>
    <s v="JAUNE"/>
    <s v="OPEN"/>
    <n v="1743"/>
    <s v="MORE THAN 1 YEAR"/>
    <n v="2013"/>
    <s v="Avril"/>
    <x v="2"/>
    <s v=""/>
    <s v=""/>
    <s v=""/>
  </r>
  <r>
    <s v="0015"/>
    <s v="13-17-010"/>
    <x v="0"/>
    <s v="The seal support bracket (91A410) and the installation_x000a_ to the front frame (91A521) have no sealant call out"/>
    <s v="CLICK HERE"/>
    <s v="1C"/>
    <d v="2013-06-20T00:00:00"/>
    <x v="3"/>
    <m/>
    <s v="RR - BOEING - Pratt&amp;Whitney"/>
    <s v="JAUNE"/>
    <s v="OPEN"/>
    <n v="1687"/>
    <s v="MORE THAN 1 YEAR"/>
    <n v="2013"/>
    <s v="Juin"/>
    <x v="2"/>
    <s v=""/>
    <s v=""/>
    <s v=""/>
  </r>
  <r>
    <s v="0016"/>
    <s v="13-17-013"/>
    <x v="0"/>
    <s v="Material Should be AMS 5510  is AMS5512 on parts_x000a_91G097-50-6P  91C260-00-6P _x000a_91C260-50-6P"/>
    <s v="CLICK HERE"/>
    <s v="3C"/>
    <d v="2013-10-08T00:00:00"/>
    <x v="2"/>
    <d v="2016-01-14T00:00:00"/>
    <s v="RR - BOEING - Pratt&amp;Whitney"/>
    <s v="VERT"/>
    <s v="CLOSED"/>
    <n v="828"/>
    <s v="MORE THAN 1 YEAR"/>
    <n v="2013"/>
    <s v="Octobre"/>
    <x v="1"/>
    <s v="Janvier"/>
    <n v="2016"/>
    <s v="Janvier"/>
  </r>
  <r>
    <s v="0017"/>
    <s v="13-17-014"/>
    <x v="0"/>
    <s v="Parts have not been NDT'd to the specified Engineering Def. "/>
    <s v="CLICK HERE"/>
    <s v="3C"/>
    <d v="2013-10-10T00:00:00"/>
    <x v="2"/>
    <d v="2016-01-14T00:00:00"/>
    <s v="RR - BOEING - Pratt&amp;Whitney"/>
    <s v="VERT"/>
    <s v="CLOSED"/>
    <n v="826"/>
    <s v="MORE THAN 1 YEAR"/>
    <n v="2013"/>
    <s v="Octobre"/>
    <x v="1"/>
    <s v="Janvier"/>
    <n v="2016"/>
    <s v="Janvier"/>
  </r>
  <r>
    <s v="0018"/>
    <s v="13-17-015"/>
    <x v="0"/>
    <s v="Missing plies on IFS"/>
    <s v="CLICK HERE"/>
    <s v="3C"/>
    <d v="2013-11-05T00:00:00"/>
    <x v="1"/>
    <d v="2015-12-16T00:00:00"/>
    <s v="RR - BOEING - Pratt&amp;Whitney"/>
    <s v="VERT"/>
    <s v="CLOSED"/>
    <n v="771"/>
    <s v="MORE THAN 1 YEAR"/>
    <n v="2013"/>
    <s v="Novembre"/>
    <x v="0"/>
    <s v="Décembre"/>
    <n v="2015"/>
    <s v="Décembre"/>
  </r>
  <r>
    <s v="0019"/>
    <s v="13-17-016"/>
    <x v="0"/>
    <s v="Sidewalls  91J414-05/55-6P &amp; 91J420-08/58-6P drawings require the first layer to be Redux 322 240G. We do not use Redux 322 240G as the first layer as we use a 2 Stage cure and the Redux is not necessary._x000a_Drawing calls up Redux 322 240G for use below and above the honeycomb area only. We use 322 300G as full layer below honeycomb to ensure complete bond."/>
    <s v="CLICK HERE"/>
    <s v="3C"/>
    <d v="2013-11-05T00:00:00"/>
    <x v="1"/>
    <d v="2015-12-16T00:00:00"/>
    <s v="RR - BOEING - Pratt&amp;Whitney"/>
    <s v="VERT"/>
    <s v="CLOSED"/>
    <n v="771"/>
    <s v="MORE THAN 1 YEAR"/>
    <n v="2013"/>
    <s v="Novembre"/>
    <x v="0"/>
    <s v="Décembre"/>
    <n v="2015"/>
    <s v="Décembre"/>
  </r>
  <r>
    <s v="0020"/>
    <s v="13-17-017"/>
    <x v="0"/>
    <s v=" 91F251-01/51-6P &amp; 91F255-01/55/-6P use Redux 322 240G on tool face as shown in Fig 1 below. This is used to ensure we do not see any porosity in this area due to complex geometry and tool growth._x000a_Redux 322 240G is also used below ply 13 as shown in Fig 2 and Fig 3 below. This is used to ensure we do not see any disbonds or porosity in this area due to the design only using 1 full ply in this area._x000a_"/>
    <s v="CLICK HERE"/>
    <s v="3C"/>
    <d v="2013-11-05T00:00:00"/>
    <x v="1"/>
    <d v="2015-12-16T00:00:00"/>
    <s v="RR - BOEING - Pratt&amp;Whitney"/>
    <s v="VERT"/>
    <s v="CLOSED"/>
    <n v="771"/>
    <s v="MORE THAN 1 YEAR"/>
    <n v="2013"/>
    <s v="Novembre"/>
    <x v="0"/>
    <s v="Décembre"/>
    <n v="2015"/>
    <s v="Décembre"/>
  </r>
  <r>
    <s v="0021"/>
    <s v="13-17-018"/>
    <x v="0"/>
    <s v="91U003-01/51-Flap Bondments use Glass Plies at interface points to_x000a_ ensure we do not see Galvanic corrosion. These plies are not required on the drawing."/>
    <s v="CLICK HERE"/>
    <s v="3C"/>
    <d v="2013-11-05T00:00:00"/>
    <x v="1"/>
    <d v="2015-12-16T00:00:00"/>
    <s v="RR - BOEING - Pratt&amp;Whitney"/>
    <s v="VERT"/>
    <s v="CLOSED"/>
    <n v="771"/>
    <s v="MORE THAN 1 YEAR"/>
    <n v="2013"/>
    <s v="Novembre"/>
    <x v="0"/>
    <s v="Décembre"/>
    <n v="2015"/>
    <s v="Décembre"/>
  </r>
  <r>
    <s v="0022"/>
    <s v="13-17-019"/>
    <x v="0"/>
    <s v="Sidewall  91J410-04/54-6P uses Redux 322 240G as the first layer as a “Surface Wash” to ensure there is no porosity.The drawing does not call up the use of Redux 322 240G for the first layer.Drawing calls up Redux 322 240G "/>
    <s v="CLICK HERE"/>
    <s v="3C"/>
    <d v="2013-11-05T00:00:00"/>
    <x v="1"/>
    <d v="2015-12-16T00:00:00"/>
    <s v="RR - BOEING - Pratt&amp;Whitney"/>
    <s v="VERT"/>
    <s v="CLOSED"/>
    <n v="771"/>
    <s v="MORE THAN 1 YEAR"/>
    <n v="2013"/>
    <s v="Novembre"/>
    <x v="0"/>
    <s v="Décembre"/>
    <n v="2015"/>
    <s v="Décembre"/>
  </r>
  <r>
    <s v="0023"/>
    <s v="13-17-020"/>
    <x v="0"/>
    <s v="Duct Fairings 91D150-06/56-6UCOS use Redux 322 240G on tool face. This is used to ensure we do not see any porosity in this area due to acute geometry and thermal expansion.Redux 322 240G is not a requirement of the Drawing or Nomenclature"/>
    <s v="CLICK HERE"/>
    <s v="3C"/>
    <d v="2013-11-05T00:00:00"/>
    <x v="1"/>
    <d v="2015-12-16T00:00:00"/>
    <s v="RR - BOEING - Pratt&amp;Whitney"/>
    <s v="VERT"/>
    <s v="CLOSED"/>
    <n v="771"/>
    <s v="MORE THAN 1 YEAR"/>
    <n v="2013"/>
    <s v="Novembre"/>
    <x v="0"/>
    <s v="Décembre"/>
    <n v="2015"/>
    <s v="Décembre"/>
  </r>
  <r>
    <s v="0024"/>
    <s v="13-17-021"/>
    <x v="0"/>
    <s v="91G151-03-6P &amp; 91G155-03-6P _x000a_Plys built on parts are not as per definition Ply table  "/>
    <s v="CLICK HERE"/>
    <s v="3C"/>
    <d v="2013-11-29T00:00:00"/>
    <x v="1"/>
    <d v="2015-12-16T00:00:00"/>
    <s v="RR - BOEING - Pratt&amp;Whitney"/>
    <s v="VERT"/>
    <s v="CLOSED"/>
    <n v="747"/>
    <s v="MORE THAN 1 YEAR"/>
    <n v="2013"/>
    <s v="Novembre"/>
    <x v="0"/>
    <s v="Décembre"/>
    <n v="2015"/>
    <s v="Décembre"/>
  </r>
  <r>
    <s v="0025"/>
    <s v="14-17-001"/>
    <x v="0"/>
    <s v=" Incorrect calculcation of amount of Biocide FF_x000a_ was added to EFCO quench tank"/>
    <s v="CLICK HERE"/>
    <s v="3C"/>
    <d v="2014-02-04T00:00:00"/>
    <x v="3"/>
    <m/>
    <s v="RR - BOEING - Pratt&amp;Whitney"/>
    <s v="VERT"/>
    <s v="OPEN"/>
    <n v="1458"/>
    <s v="MORE THAN 1 YEAR"/>
    <n v="2014"/>
    <s v="Février"/>
    <x v="2"/>
    <s v=""/>
    <s v=""/>
    <s v=""/>
  </r>
  <r>
    <s v="0026"/>
    <s v="14-17-002"/>
    <x v="0"/>
    <s v="Mecanolav Aqueous Degreasing plant suffered from_x000a_ a high level of contamination. "/>
    <s v="CLICK HERE"/>
    <s v="3C"/>
    <d v="2014-02-04T00:00:00"/>
    <x v="3"/>
    <m/>
    <s v="RR - BOEING - Pratt&amp;Whitney"/>
    <s v="VERT"/>
    <s v="OPEN"/>
    <n v="1458"/>
    <s v="MORE THAN 1 YEAR"/>
    <n v="2014"/>
    <s v="Février"/>
    <x v="2"/>
    <s v=""/>
    <s v=""/>
    <s v=""/>
  </r>
  <r>
    <s v="0027"/>
    <s v="14-17-003"/>
    <x v="0"/>
    <s v="8 fasteners on LL LR, UR, UL Doors Not torque tightened"/>
    <s v="CLICK HERE"/>
    <s v="3C"/>
    <d v="2014-02-13T00:00:00"/>
    <x v="2"/>
    <d v="2016-01-14T00:00:00"/>
    <s v="RR - BOEING - Pratt&amp;Whitney"/>
    <s v="VERT"/>
    <s v="CLOSED"/>
    <n v="700"/>
    <s v="MORE THAN 1 YEAR"/>
    <n v="2014"/>
    <s v="Février"/>
    <x v="1"/>
    <s v="Janvier"/>
    <n v="2016"/>
    <s v="Janvier"/>
  </r>
  <r>
    <s v="0028"/>
    <s v="14-17-004"/>
    <x v="0"/>
    <s v="MS21043-4 excessive locking Torque"/>
    <s v="CLICK HERE"/>
    <s v="3D"/>
    <d v="2014-02-21T00:00:00"/>
    <x v="2"/>
    <d v="2016-01-14T00:00:00"/>
    <s v="RR - BOEING - Pratt&amp;Whitney"/>
    <s v="VERT"/>
    <s v="CLOSED"/>
    <n v="692"/>
    <s v="MORE THAN 1 YEAR"/>
    <n v="2014"/>
    <s v="Février"/>
    <x v="1"/>
    <s v="Janvier"/>
    <n v="2016"/>
    <s v="Janvier"/>
  </r>
  <r>
    <s v="0029"/>
    <s v="14-17-005"/>
    <x v="0"/>
    <s v="REDUX OUT OF LIFE"/>
    <s v="CLICK HERE"/>
    <s v="3C"/>
    <d v="2014-03-28T00:00:00"/>
    <x v="2"/>
    <d v="2016-01-14T00:00:00"/>
    <s v="RR - BOEING - Pratt&amp;Whitney"/>
    <s v="VERT"/>
    <s v="CLOSED"/>
    <n v="657"/>
    <s v="MORE THAN 1 YEAR"/>
    <n v="2014"/>
    <s v="Mars"/>
    <x v="1"/>
    <s v="Janvier"/>
    <n v="2016"/>
    <s v="Janvier"/>
  </r>
  <r>
    <s v="0030"/>
    <s v="14-17-006"/>
    <x v="0"/>
    <s v="NSA5050 UNAPPROVED "/>
    <s v="CLICK HERE"/>
    <s v="3C"/>
    <d v="2014-03-31T00:00:00"/>
    <x v="2"/>
    <d v="2016-01-14T00:00:00"/>
    <s v="RR - BOEING - Pratt&amp;Whitney"/>
    <s v="VERT"/>
    <s v="CLOSED"/>
    <n v="654"/>
    <s v="MORE THAN 1 YEAR"/>
    <n v="2014"/>
    <s v="Mars"/>
    <x v="1"/>
    <s v="Janvier"/>
    <n v="2016"/>
    <s v="Janvier"/>
  </r>
  <r>
    <s v="0031"/>
    <s v="14-17-007"/>
    <x v="0"/>
    <s v="HOR FAILURE"/>
    <s v="CLICK HERE"/>
    <s v="1C"/>
    <d v="2014-04-02T00:00:00"/>
    <x v="2"/>
    <d v="2016-01-14T00:00:00"/>
    <s v="RR - BOEING - Pratt&amp;Whitney"/>
    <s v="JAUNE"/>
    <s v="CLOSED"/>
    <n v="652"/>
    <s v="MORE THAN 1 YEAR"/>
    <n v="2014"/>
    <s v="Avril"/>
    <x v="1"/>
    <s v="Janvier"/>
    <n v="2016"/>
    <s v="Janvier"/>
  </r>
  <r>
    <s v="0032"/>
    <s v="14-17-008"/>
    <x v="0"/>
    <s v="Tertiary Lock Torque"/>
    <s v="CLICK HERE"/>
    <s v="3C"/>
    <d v="2014-05-20T00:00:00"/>
    <x v="4"/>
    <d v="2015-12-11T00:00:00"/>
    <s v="RR - BOEING - Pratt&amp;Whitney"/>
    <s v="VERT"/>
    <s v="CLOSED"/>
    <n v="570"/>
    <s v="MORE THAN 1 YEAR"/>
    <n v="2014"/>
    <s v="Mai"/>
    <x v="0"/>
    <s v="Décembre"/>
    <n v="2015"/>
    <s v="Décembre"/>
  </r>
  <r>
    <s v="0033"/>
    <s v="14-17-009"/>
    <x v="0"/>
    <s v="Door Flap Gaps"/>
    <s v="CLICK HERE"/>
    <s v="3C"/>
    <d v="2014-05-20T00:00:00"/>
    <x v="4"/>
    <d v="2015-12-11T00:00:00"/>
    <s v="RR - BOEING - Pratt&amp;Whitney"/>
    <s v="VERT"/>
    <s v="CLOSED"/>
    <n v="570"/>
    <s v="MORE THAN 1 YEAR"/>
    <n v="2014"/>
    <s v="Mai"/>
    <x v="0"/>
    <s v="Décembre"/>
    <n v="2015"/>
    <s v="Décembre"/>
  </r>
  <r>
    <s v="0034"/>
    <s v="14-17-011"/>
    <x v="0"/>
    <s v="Thermal Engineering not approved to NDT PCDS "/>
    <s v="CLICK HERE"/>
    <s v="3C"/>
    <d v="2014-11-17T00:00:00"/>
    <x v="2"/>
    <d v="2016-01-14T00:00:00"/>
    <s v="RR - BOEING - Pratt&amp;Whitney"/>
    <s v="VERT"/>
    <s v="CLOSED"/>
    <n v="423"/>
    <s v="MORE THAN 1 YEAR"/>
    <n v="2014"/>
    <s v="Novembre"/>
    <x v="1"/>
    <s v="Janvier"/>
    <n v="2016"/>
    <s v="Janvier"/>
  </r>
  <r>
    <s v="0035"/>
    <s v="14-17-012"/>
    <x v="0"/>
    <s v="Cracked Z stiffener no traceabilty part was scrapped"/>
    <s v="CLICK HERE"/>
    <s v="3C"/>
    <d v="2014-11-17T00:00:00"/>
    <x v="0"/>
    <d v="2015-11-19T00:00:00"/>
    <s v="RR - BOEING - Pratt&amp;Whitney"/>
    <s v="VERT"/>
    <s v="CLOSED"/>
    <n v="367"/>
    <s v="MORE THAN 1 YEAR"/>
    <n v="2014"/>
    <s v="Novembre"/>
    <x v="0"/>
    <s v="Novembre"/>
    <n v="2015"/>
    <s v="Novembre"/>
  </r>
  <r>
    <s v="0036"/>
    <s v="14-17-013"/>
    <x v="0"/>
    <s v="MOLYCOTE 3400 AF"/>
    <s v="CLICK HERE"/>
    <s v="3C"/>
    <d v="2014-11-17T00:00:00"/>
    <x v="0"/>
    <d v="2015-11-19T00:00:00"/>
    <s v="RR - BOEING - Pratt&amp;Whitney"/>
    <s v="VERT"/>
    <s v="CLOSED"/>
    <n v="367"/>
    <s v="MORE THAN 1 YEAR"/>
    <n v="2014"/>
    <s v="Novembre"/>
    <x v="0"/>
    <s v="Novembre"/>
    <n v="2015"/>
    <s v="Novembre"/>
  </r>
  <r>
    <s v="0037"/>
    <s v="15-17-022"/>
    <x v="0"/>
    <s v="Wrong Washer fitted on the VCCKP - Trent700 Doors"/>
    <s v="CLICK HERE"/>
    <s v="3C"/>
    <d v="2015-09-30T00:00:00"/>
    <x v="0"/>
    <d v="2015-11-19T00:00:00"/>
    <s v="RR - BOEING - Pratt&amp;Whitney"/>
    <s v="VERT"/>
    <s v="CLOSED"/>
    <n v="50"/>
    <s v="LESS THAN 6 MONTHS"/>
    <n v="2015"/>
    <s v="Septembre"/>
    <x v="0"/>
    <s v="Novembre"/>
    <n v="2015"/>
    <s v="Novembre"/>
  </r>
  <r>
    <s v="0038"/>
    <s v="15-BG-001"/>
    <x v="1"/>
    <s v="Delamination on TRU2"/>
    <m/>
    <s v="3C"/>
    <d v="2014-10-30T00:00:00"/>
    <x v="3"/>
    <m/>
    <s v="Snecma - GE - CFM"/>
    <s v="VERT"/>
    <s v="OPEN"/>
    <n v="1190"/>
    <s v="MORE THAN 1 YEAR"/>
    <n v="2014"/>
    <s v="Octobre"/>
    <x v="2"/>
    <s v=""/>
    <s v=""/>
    <s v=""/>
  </r>
  <r>
    <s v="0039"/>
    <s v="15-BG-002"/>
    <x v="1"/>
    <s v="nut assembly on harness installation"/>
    <m/>
    <s v="3D"/>
    <d v="2015-10-04T00:00:00"/>
    <x v="3"/>
    <m/>
    <s v="Snecma - GE - CFM"/>
    <s v="VERT"/>
    <s v="OPEN"/>
    <n v="851"/>
    <s v="MORE THAN 1 YEAR"/>
    <n v="2015"/>
    <s v="Octobre"/>
    <x v="2"/>
    <s v=""/>
    <s v=""/>
    <s v=""/>
  </r>
  <r>
    <s v="0040"/>
    <s v="15-14-001"/>
    <x v="2"/>
    <s v="reticulation performed by non-qualified operators"/>
    <s v="R:\Small Nacelles\CF34-8\07-Qualité\04-DAMAs\2015"/>
    <s v="3C"/>
    <d v="2015-03-03T00:00:00"/>
    <x v="5"/>
    <d v="2017-05-15T00:00:00"/>
    <s v="Snecma - GE - CFM"/>
    <s v="VERT"/>
    <s v="CLOSED"/>
    <n v="212"/>
    <s v="BETWEEN 6 MONTHS AND 1 YEAR"/>
    <n v="2015"/>
    <s v="Mars"/>
    <x v="0"/>
    <s v="Octobre"/>
    <n v="2017"/>
    <s v="Mai"/>
  </r>
  <r>
    <s v="0041"/>
    <s v="15-14-002"/>
    <x v="2"/>
    <s v="ages treat missing on WWD feedback actuators "/>
    <s v="R:\Small Nacelles\CF34-8\07-Qualité\04-DAMAs\2015"/>
    <s v="3C"/>
    <d v="2015-07-27T00:00:00"/>
    <x v="6"/>
    <d v="2017-05-15T00:00:00"/>
    <s v="Snecma - GE - CFM"/>
    <s v="VERT"/>
    <s v="CLOSED"/>
    <n v="127"/>
    <s v="LESS THAN 6 MONTHS"/>
    <n v="2015"/>
    <s v="Juillet"/>
    <x v="0"/>
    <s v="Décembre"/>
    <n v="2017"/>
    <s v="Mai"/>
  </r>
  <r>
    <s v="0042"/>
    <s v="15-14-003"/>
    <x v="2"/>
    <s v="WWD flexible"/>
    <s v="R:\Small Nacelles\CF34-8\07-Qualité\04-DAMAs\2015"/>
    <s v="3C"/>
    <d v="2015-08-07T00:00:00"/>
    <x v="7"/>
    <d v="2017-05-15T00:00:00"/>
    <s v="Snecma - GE - CFM"/>
    <s v="VERT"/>
    <s v="CLOSED"/>
    <n v="483"/>
    <s v="MORE THAN 1 YEAR"/>
    <n v="2015"/>
    <s v="Aout"/>
    <x v="1"/>
    <s v="Décembre"/>
    <n v="2017"/>
    <s v="Mai"/>
  </r>
  <r>
    <s v="0043"/>
    <s v="15-SC-003"/>
    <x v="3"/>
    <s v="Trous de pressurisation Joint bras 6H"/>
    <s v="\\fichier-pl\plaisir\Small Nacelles\Silvercrest\09 Qualité\05- Non qualité"/>
    <s v="3D"/>
    <d v="2015-02-09T00:00:00"/>
    <x v="8"/>
    <d v="2016-11-08T00:00:00"/>
    <s v="Snecma - GE - CFM"/>
    <s v="VERT"/>
    <s v="CLOSED"/>
    <n v="638"/>
    <s v="MORE THAN 1 YEAR"/>
    <n v="2015"/>
    <s v="Février"/>
    <x v="1"/>
    <s v="Novembre"/>
    <n v="2016"/>
    <s v="Novembre"/>
  </r>
  <r>
    <s v="0044"/>
    <s v="15-SC-004"/>
    <x v="3"/>
    <s v="Soudure COAERO NC"/>
    <s v="\\fichier-pl\plaisir\Small Nacelles\Silvercrest\09 Qualité\05- Non qualité"/>
    <s v="2C"/>
    <d v="2015-02-23T00:00:00"/>
    <x v="9"/>
    <d v="2017-09-15T00:00:00"/>
    <s v="Snecma - GE - CFM"/>
    <s v="JAUNE"/>
    <s v="CLOSED"/>
    <n v="935"/>
    <s v="MORE THAN 1 YEAR"/>
    <n v="2015"/>
    <s v="Février"/>
    <x v="3"/>
    <s v="Septembre"/>
    <n v="2017"/>
    <s v="Septembre"/>
  </r>
  <r>
    <s v="0045"/>
    <s v="15-SC-008"/>
    <x v="3"/>
    <s v="Percage acoustique PIP"/>
    <s v="\\fichier-pl\plaisir\Small Nacelles\Silvercrest\09 Qualité\05- Non qualité"/>
    <s v="3C"/>
    <d v="2015-06-19T00:00:00"/>
    <x v="10"/>
    <d v="2016-04-08T00:00:00"/>
    <s v="Snecma - GE - CFM"/>
    <s v="VERT"/>
    <s v="CLOSED"/>
    <n v="294"/>
    <s v="BETWEEN 6 MONTHS AND 1 YEAR"/>
    <n v="2015"/>
    <s v="Juin"/>
    <x v="1"/>
    <s v="Avril"/>
    <n v="2016"/>
    <s v="Avril"/>
  </r>
  <r>
    <s v="0046"/>
    <s v="15-SC-009"/>
    <x v="3"/>
    <s v="Points froids OFD"/>
    <s v="\\fichier-pl\plaisir\Small Nacelles\Silvercrest\09 Qualité\05- Non qualité"/>
    <s v="3C"/>
    <d v="2015-07-16T00:00:00"/>
    <x v="10"/>
    <d v="2016-04-08T00:00:00"/>
    <s v="Snecma - GE - CFM"/>
    <s v="VERT"/>
    <s v="CLOSED"/>
    <n v="267"/>
    <s v="BETWEEN 6 MONTHS AND 1 YEAR"/>
    <n v="2015"/>
    <s v="Juillet"/>
    <x v="1"/>
    <s v="Avril"/>
    <n v="2016"/>
    <s v="Avril"/>
  </r>
  <r>
    <s v="0047"/>
    <s v="15-SC-010"/>
    <x v="3"/>
    <s v="Application RTV 106 Cadres INL"/>
    <s v="\\fichier-pl\plaisir\Small Nacelles\Silvercrest\09 Qualité\05- Non qualité"/>
    <s v="3C"/>
    <d v="2015-08-05T00:00:00"/>
    <x v="10"/>
    <d v="2016-04-08T00:00:00"/>
    <s v="Snecma - GE - CFM"/>
    <s v="VERT"/>
    <s v="CLOSED"/>
    <n v="247"/>
    <s v="BETWEEN 6 MONTHS AND 1 YEAR"/>
    <n v="2015"/>
    <s v="Aout"/>
    <x v="1"/>
    <s v="Avril"/>
    <n v="2016"/>
    <s v="Avril"/>
  </r>
  <r>
    <s v="0048"/>
    <s v="15-SC-011"/>
    <x v="3"/>
    <s v="Décalage percage acoustique OFD"/>
    <s v="\\fichier-pl\plaisir\Small Nacelles\Silvercrest\09 Qualité\05- Non qualité"/>
    <s v="2C"/>
    <d v="2015-09-15T00:00:00"/>
    <x v="11"/>
    <d v="2016-11-08T00:00:00"/>
    <s v="Snecma - GE - CFM"/>
    <s v="JAUNE"/>
    <s v="CLOSED"/>
    <n v="260"/>
    <s v="BETWEEN 6 MONTHS AND 1 YEAR"/>
    <n v="2015"/>
    <s v="Septembre"/>
    <x v="1"/>
    <s v="Juin"/>
    <n v="2016"/>
    <s v="Novembre"/>
  </r>
  <r>
    <s v="0049"/>
    <s v="15-SC-012"/>
    <x v="3"/>
    <s v="S HOOK TR "/>
    <s v="\\fichier-pl\plaisir\Small Nacelles\Silvercrest\09 Qualité\05- Non qualité"/>
    <s v="2C"/>
    <d v="2015-09-16T00:00:00"/>
    <x v="8"/>
    <d v="2016-11-08T00:00:00"/>
    <s v="Snecma - GE - CFM"/>
    <s v="JAUNE"/>
    <s v="CLOSED"/>
    <n v="419"/>
    <s v="MORE THAN 1 YEAR"/>
    <n v="2015"/>
    <s v="Septembre"/>
    <x v="1"/>
    <s v="Novembre"/>
    <n v="2016"/>
    <s v="Novembre"/>
  </r>
  <r>
    <s v="0050"/>
    <s v="11-320-004"/>
    <x v="4"/>
    <s v="Endommagement axes charnières"/>
    <s v="DAMA 11-320-004"/>
    <s v="3C"/>
    <d v="2011-08-11T00:00:00"/>
    <x v="12"/>
    <d v="2017-11-15T00:00:00"/>
    <s v="AIRBUS"/>
    <s v="VERT"/>
    <s v="CLOSED"/>
    <n v="2288"/>
    <s v="MORE THAN 1 YEAR"/>
    <n v="2011"/>
    <s v="Aout"/>
    <x v="3"/>
    <s v="Novembre"/>
    <n v="2017"/>
    <s v="Novembre"/>
  </r>
  <r>
    <s v="0051"/>
    <s v="11-320-006"/>
    <x v="4"/>
    <s v="Etanchéité bordures PTH"/>
    <m/>
    <s v="3C"/>
    <d v="2011-11-22T00:00:00"/>
    <x v="3"/>
    <m/>
    <s v="AIRBUS"/>
    <s v="VERT"/>
    <s v="OPEN"/>
    <n v="2263"/>
    <s v="MORE THAN 1 YEAR"/>
    <n v="2011"/>
    <s v="Novembre"/>
    <x v="2"/>
    <s v=""/>
    <s v=""/>
    <s v=""/>
  </r>
  <r>
    <s v="0052"/>
    <s v="12-320-003"/>
    <x v="4"/>
    <s v="Trusquinage PIP"/>
    <s v="DAMA 12-320-003"/>
    <s v="3C"/>
    <d v="2012-02-28T00:00:00"/>
    <x v="13"/>
    <d v="2017-11-16T00:00:00"/>
    <s v="AIRBUS"/>
    <s v="VERT"/>
    <s v="CLOSED"/>
    <n v="2088"/>
    <s v="MORE THAN 1 YEAR"/>
    <n v="2012"/>
    <s v="Février"/>
    <x v="3"/>
    <s v="Novembre"/>
    <n v="2017"/>
    <s v="Novembre"/>
  </r>
  <r>
    <s v="0053"/>
    <s v="12-320-004"/>
    <x v="4"/>
    <s v="Délaminage corps arrière"/>
    <s v="DAMA 12-320-004"/>
    <s v="3C"/>
    <d v="2012-07-02T00:00:00"/>
    <x v="13"/>
    <d v="2017-11-16T00:00:00"/>
    <s v="AIRBUS"/>
    <s v="VERT"/>
    <s v="CLOSED"/>
    <n v="1963"/>
    <s v="MORE THAN 1 YEAR"/>
    <n v="2012"/>
    <s v="Juillet"/>
    <x v="3"/>
    <s v="Novembre"/>
    <n v="2017"/>
    <s v="Novembre"/>
  </r>
  <r>
    <s v="0054"/>
    <s v="12-320-007"/>
    <x v="4"/>
    <s v="Ferrure verrou portes"/>
    <s v="DAMA 12-320-007"/>
    <s v="1C"/>
    <d v="2012-09-20T00:00:00"/>
    <x v="14"/>
    <d v="2017-12-15T00:00:00"/>
    <s v="AIRBUS"/>
    <s v="JAUNE"/>
    <s v="CLOSED"/>
    <n v="1912"/>
    <s v="MORE THAN 1 YEAR"/>
    <n v="2012"/>
    <s v="Septembre"/>
    <x v="3"/>
    <s v="Décembre"/>
    <n v="2017"/>
    <s v="Décembre"/>
  </r>
  <r>
    <s v="0055"/>
    <s v="12-320-008"/>
    <x v="4"/>
    <s v="Cage écrous ferrure galet"/>
    <s v="DAMA 12-320-008"/>
    <s v="1C"/>
    <d v="2012-09-21T00:00:00"/>
    <x v="14"/>
    <d v="2017-12-15T00:00:00"/>
    <s v="AIRBUS"/>
    <s v="JAUNE"/>
    <s v="CLOSED"/>
    <n v="1911"/>
    <s v="MORE THAN 1 YEAR"/>
    <n v="2012"/>
    <s v="Septembre"/>
    <x v="3"/>
    <s v="Décembre"/>
    <n v="2017"/>
    <s v="Décembre"/>
  </r>
  <r>
    <s v="0056"/>
    <s v="12-320-009"/>
    <x v="4"/>
    <s v="Fixation tunnel"/>
    <s v="DAMA 12-320-009"/>
    <s v="3C"/>
    <d v="2012-10-25T00:00:00"/>
    <x v="14"/>
    <d v="2017-12-15T00:00:00"/>
    <s v="AIRBUS"/>
    <s v="VERT"/>
    <s v="CLOSED"/>
    <n v="1877"/>
    <s v="MORE THAN 1 YEAR"/>
    <n v="2012"/>
    <s v="Octobre"/>
    <x v="3"/>
    <s v="Décembre"/>
    <n v="2017"/>
    <s v="Décembre"/>
  </r>
  <r>
    <s v="0057"/>
    <s v="13-320-003"/>
    <x v="4"/>
    <s v="Décollement tôle-tôle IAO"/>
    <m/>
    <s v="3D"/>
    <d v="2013-03-08T00:00:00"/>
    <x v="3"/>
    <m/>
    <s v="AIRBUS"/>
    <s v="VERT"/>
    <s v="OPEN"/>
    <n v="1791"/>
    <s v="MORE THAN 1 YEAR"/>
    <n v="2013"/>
    <s v="Mars"/>
    <x v="2"/>
    <s v=""/>
    <s v=""/>
    <s v=""/>
  </r>
  <r>
    <s v="0058"/>
    <s v="13-320-004"/>
    <x v="4"/>
    <s v="Bords à bords"/>
    <s v="DAMA 13-320-004"/>
    <s v="3C"/>
    <d v="2013-03-19T00:00:00"/>
    <x v="14"/>
    <d v="2017-12-15T00:00:00"/>
    <s v="AIRBUS"/>
    <s v="VERT"/>
    <s v="CLOSED"/>
    <n v="1732"/>
    <s v="MORE THAN 1 YEAR"/>
    <n v="2013"/>
    <s v="Mars"/>
    <x v="3"/>
    <s v="Décembre"/>
    <n v="2017"/>
    <s v="Décembre"/>
  </r>
  <r>
    <s v="0059"/>
    <s v="13-320-005"/>
    <x v="4"/>
    <s v="Interférence bras de suspension IFS"/>
    <s v="DAMA 13-320-005"/>
    <s v="3C"/>
    <d v="2013-03-28T00:00:00"/>
    <x v="14"/>
    <d v="2017-12-15T00:00:00"/>
    <s v="AIRBUS"/>
    <s v="VERT"/>
    <s v="CLOSED"/>
    <n v="1723"/>
    <s v="MORE THAN 1 YEAR"/>
    <n v="2013"/>
    <s v="Mars"/>
    <x v="3"/>
    <s v="Décembre"/>
    <n v="2017"/>
    <s v="Décembre"/>
  </r>
  <r>
    <s v="0060"/>
    <s v="13-320-008"/>
    <x v="4"/>
    <s v="Jeu NC ferrure galet porte"/>
    <s v="DAMA 13-320-008"/>
    <s v="3C"/>
    <d v="2013-11-04T00:00:00"/>
    <x v="14"/>
    <d v="2017-12-15T00:00:00"/>
    <s v="AIRBUS"/>
    <s v="VERT"/>
    <s v="CLOSED"/>
    <n v="1502"/>
    <s v="MORE THAN 1 YEAR"/>
    <n v="2013"/>
    <s v="Novembre"/>
    <x v="3"/>
    <s v="Décembre"/>
    <n v="2017"/>
    <s v="Décembre"/>
  </r>
  <r>
    <s v="0061"/>
    <s v="13-320-009"/>
    <x v="4"/>
    <s v="Entraxe jonctions IFS"/>
    <s v="DAMA 13-320-009"/>
    <s v="3C"/>
    <d v="2013-11-29T00:00:00"/>
    <x v="14"/>
    <d v="2017-12-15T00:00:00"/>
    <s v="AIRBUS"/>
    <s v="VERT"/>
    <s v="CLOSED"/>
    <n v="1477"/>
    <s v="MORE THAN 1 YEAR"/>
    <n v="2013"/>
    <s v="Novembre"/>
    <x v="3"/>
    <s v="Décembre"/>
    <n v="2017"/>
    <s v="Décembre"/>
  </r>
  <r>
    <s v="0062"/>
    <s v="15-320-001"/>
    <x v="4"/>
    <s v="Rivets libres dans l'inverseur"/>
    <s v="DAMA 15-320-0001"/>
    <s v="3C"/>
    <d v="2015-03-12T00:00:00"/>
    <x v="15"/>
    <d v="2016-06-23T00:00:00"/>
    <s v="AIRBUS"/>
    <s v="VERT"/>
    <s v="CLOSED"/>
    <n v="469"/>
    <s v="MORE THAN 1 YEAR"/>
    <n v="2015"/>
    <s v="Mars"/>
    <x v="1"/>
    <s v="Juin"/>
    <n v="2016"/>
    <s v="Juin"/>
  </r>
  <r>
    <s v="0063"/>
    <s v="15-320-003"/>
    <x v="4"/>
    <s v="Trous de drainage manquants sur BDD acoustiques"/>
    <m/>
    <s v="3C"/>
    <d v="2015-03-12T00:00:00"/>
    <x v="3"/>
    <m/>
    <s v="AIRBUS"/>
    <s v="VERT"/>
    <s v="OPEN"/>
    <n v="1057"/>
    <s v="MORE THAN 1 YEAR"/>
    <n v="2015"/>
    <s v="Mars"/>
    <x v="2"/>
    <s v=""/>
    <s v=""/>
    <s v=""/>
  </r>
  <r>
    <s v="0064"/>
    <s v="15-320-006"/>
    <x v="4"/>
    <s v="HCU material deviation"/>
    <s v="DAMA 15-320-006"/>
    <s v="3D"/>
    <d v="2015-05-11T00:00:00"/>
    <x v="2"/>
    <d v="2016-01-14T00:00:00"/>
    <s v="AIRBUS"/>
    <s v="VERT"/>
    <s v="CLOSED"/>
    <n v="248"/>
    <s v="BETWEEN 6 MONTHS AND 1 YEAR"/>
    <n v="2015"/>
    <s v="Mai"/>
    <x v="1"/>
    <s v="Janvier"/>
    <n v="2016"/>
    <s v="Janvier"/>
  </r>
  <r>
    <s v="0065"/>
    <s v="15-320-009"/>
    <x v="4"/>
    <s v="Cycles polymérisation composites"/>
    <m/>
    <s v="3C"/>
    <d v="2015-07-16T00:00:00"/>
    <x v="3"/>
    <m/>
    <s v="AIRBUS"/>
    <s v="VERT"/>
    <s v="OPEN"/>
    <n v="931"/>
    <s v="MORE THAN 1 YEAR"/>
    <n v="2015"/>
    <s v="Juillet"/>
    <x v="2"/>
    <s v=""/>
    <s v=""/>
    <s v=""/>
  </r>
  <r>
    <s v="0066"/>
    <s v="15-320-011"/>
    <x v="4"/>
    <s v="Vis corrodée sur tôle feu 12h"/>
    <s v="DAMA 15-320-011"/>
    <s v="3D"/>
    <d v="2015-09-14T00:00:00"/>
    <x v="16"/>
    <d v="2015-11-20T00:00:00"/>
    <s v="AIRBUS"/>
    <s v="VERT"/>
    <s v="CLOSED"/>
    <n v="67"/>
    <s v="LESS THAN 6 MONTHS"/>
    <n v="2015"/>
    <s v="Septembre"/>
    <x v="0"/>
    <s v="Novembre"/>
    <n v="2015"/>
    <s v="Novembre"/>
  </r>
  <r>
    <s v="0067"/>
    <s v="15-320-012"/>
    <x v="4"/>
    <s v="Assemblage visserie CAV"/>
    <m/>
    <s v="TBD"/>
    <d v="2015-09-30T00:00:00"/>
    <x v="3"/>
    <m/>
    <s v="AIRBUS"/>
    <s v="TBD"/>
    <s v="OPEN"/>
    <n v="855"/>
    <s v="MORE THAN 1 YEAR"/>
    <n v="2015"/>
    <s v="Septembre"/>
    <x v="2"/>
    <s v=""/>
    <s v=""/>
    <s v=""/>
  </r>
  <r>
    <s v="0068"/>
    <s v="15-320-013"/>
    <x v="4"/>
    <s v="Erreur documentation de livraison"/>
    <s v="DAMA 15-320-013"/>
    <s v="3C"/>
    <d v="2015-09-30T00:00:00"/>
    <x v="16"/>
    <d v="2015-11-20T00:00:00"/>
    <s v="AIRBUS"/>
    <s v="VERT"/>
    <s v="CLOSED"/>
    <n v="51"/>
    <s v="LESS THAN 6 MONTHS"/>
    <n v="2015"/>
    <s v="Septembre"/>
    <x v="0"/>
    <s v="Novembre"/>
    <n v="2015"/>
    <s v="Novembre"/>
  </r>
  <r>
    <m/>
    <s v="15-SC-013"/>
    <x v="3"/>
    <s v="Faible epaisseur cadre avant INL"/>
    <s v="\\fichier-pl\plaisir\Small Nacelles\Silvercrest\09 Qualité\05- Non qualité"/>
    <s v="TBD"/>
    <d v="2015-11-16T00:00:00"/>
    <x v="8"/>
    <d v="2017-02-14T00:00:00"/>
    <s v="Snecma - GE - CFM"/>
    <s v="TBD"/>
    <s v="CLOSED"/>
    <n v="358"/>
    <s v="BETWEEN 6 MONTHS AND 1 YEAR"/>
    <n v="2015"/>
    <s v="Novembre"/>
    <x v="1"/>
    <s v="Novembre"/>
    <n v="2017"/>
    <s v="Février"/>
  </r>
  <r>
    <s v="0069"/>
    <s v="15-320-014"/>
    <x v="4"/>
    <s v="Utilisation du banc hydraulique hors période d'étalonnage"/>
    <s v="DAMA 15-320-014"/>
    <s v="3C"/>
    <d v="2015-09-30T00:00:00"/>
    <x v="16"/>
    <d v="2015-11-20T00:00:00"/>
    <s v="AIRBUS"/>
    <s v="VERT"/>
    <s v="CLOSED"/>
    <n v="51"/>
    <s v="LESS THAN 6 MONTHS"/>
    <n v="2015"/>
    <s v="Septembre"/>
    <x v="0"/>
    <s v="Novembre"/>
    <n v="2015"/>
    <s v="Novembre"/>
  </r>
  <r>
    <s v="0070"/>
    <s v="15-320-015"/>
    <x v="4"/>
    <s v="Step carénage veine non conforme"/>
    <m/>
    <s v="3C"/>
    <d v="2015-11-16T00:00:00"/>
    <x v="3"/>
    <m/>
    <s v="AIRBUS"/>
    <s v="VERT"/>
    <s v="OPEN"/>
    <n v="808"/>
    <s v="MORE THAN 1 YEAR"/>
    <n v="2015"/>
    <s v="Novembre"/>
    <x v="2"/>
    <s v=""/>
    <s v=""/>
    <s v=""/>
  </r>
  <r>
    <s v="0071"/>
    <s v="15-320-016"/>
    <x v="4"/>
    <s v="Fixations CAV trop courtes"/>
    <m/>
    <s v="TBD"/>
    <d v="2015-12-02T00:00:00"/>
    <x v="3"/>
    <m/>
    <s v="AIRBUS"/>
    <s v="TBD"/>
    <s v="OPEN"/>
    <n v="792"/>
    <s v="MORE THAN 1 YEAR"/>
    <n v="2015"/>
    <s v="Décembre"/>
    <x v="2"/>
    <s v=""/>
    <s v=""/>
    <s v=""/>
  </r>
  <r>
    <s v="0072"/>
    <s v="15-320-017"/>
    <x v="4"/>
    <s v="Perçage et montage fixations NC sur IFS Maroc"/>
    <m/>
    <s v="3C"/>
    <d v="2015-12-04T00:00:00"/>
    <x v="3"/>
    <m/>
    <s v="AIRBUS"/>
    <s v="VERT"/>
    <s v="OPEN"/>
    <n v="790"/>
    <s v="MORE THAN 1 YEAR"/>
    <n v="2015"/>
    <s v="Décembre"/>
    <x v="2"/>
    <s v=""/>
    <s v=""/>
    <s v=""/>
  </r>
  <r>
    <s v="0073"/>
    <s v="15-320-018"/>
    <x v="4"/>
    <s v="Ecart fixations sur IFS Maroc"/>
    <m/>
    <s v="3C"/>
    <d v="2015-12-10T00:00:00"/>
    <x v="3"/>
    <m/>
    <s v="AIRBUS"/>
    <s v="VERT"/>
    <s v="OPEN"/>
    <n v="784"/>
    <s v="MORE THAN 1 YEAR"/>
    <n v="2015"/>
    <s v="Décembre"/>
    <x v="2"/>
    <s v=""/>
    <s v=""/>
    <s v=""/>
  </r>
  <r>
    <s v="0076"/>
    <s v="08-28-015"/>
    <x v="5"/>
    <s v="Latches CFCD - Freinage defaillant"/>
    <m/>
    <s v="1D"/>
    <d v="2008-12-03T00:00:00"/>
    <x v="3"/>
    <m/>
    <s v="RR - BOEING - Pratt&amp;Whitney"/>
    <s v="JAUNE"/>
    <s v="OPEN"/>
    <n v="3347"/>
    <s v="MORE THAN 1 YEAR"/>
    <n v="2008"/>
    <s v="Décembre"/>
    <x v="2"/>
    <s v=""/>
    <s v=""/>
    <s v=""/>
  </r>
  <r>
    <s v="0077"/>
    <s v="09-28-017"/>
    <x v="5"/>
    <s v="Marques d'outil ossatures portes"/>
    <m/>
    <s v="2C"/>
    <d v="2009-06-30T00:00:00"/>
    <x v="3"/>
    <m/>
    <s v="RR - BOEING - Pratt&amp;Whitney"/>
    <s v="JAUNE"/>
    <s v="OPEN"/>
    <n v="3138"/>
    <s v="MORE THAN 1 YEAR"/>
    <n v="2009"/>
    <s v="Juin"/>
    <x v="2"/>
    <s v=""/>
    <s v=""/>
    <s v=""/>
  </r>
  <r>
    <s v="0078"/>
    <s v="11-28-003"/>
    <x v="5"/>
    <s v="Gap NC entre fireshiled DCU et connecteur electrique."/>
    <m/>
    <s v="3C"/>
    <d v="2011-02-10T00:00:00"/>
    <x v="3"/>
    <m/>
    <s v="RR - BOEING - Pratt&amp;Whitney"/>
    <s v="VERT"/>
    <s v="OPEN"/>
    <n v="2548"/>
    <s v="MORE THAN 1 YEAR"/>
    <n v="2011"/>
    <s v="Février"/>
    <x v="2"/>
    <s v=""/>
    <s v=""/>
    <s v=""/>
  </r>
  <r>
    <s v="0079"/>
    <s v="12-28-007"/>
    <x v="5"/>
    <s v="Loss of tracability on TR "/>
    <m/>
    <s v="3C"/>
    <d v="2012-09-27T00:00:00"/>
    <x v="3"/>
    <m/>
    <s v="RR - BOEING - Pratt&amp;Whitney"/>
    <s v="VERT"/>
    <s v="OPEN"/>
    <n v="1953"/>
    <s v="MORE THAN 1 YEAR"/>
    <n v="2012"/>
    <s v="Septembre"/>
    <x v="2"/>
    <s v=""/>
    <s v=""/>
    <s v=""/>
  </r>
  <r>
    <s v="0080"/>
    <s v="13-28-001"/>
    <x v="5"/>
    <s v="Drain holes in incorrect position"/>
    <m/>
    <s v="3C"/>
    <d v="2013-02-18T00:00:00"/>
    <x v="3"/>
    <m/>
    <s v="RR - BOEING - Pratt&amp;Whitney"/>
    <s v="VERT"/>
    <s v="OPEN"/>
    <n v="1809"/>
    <s v="MORE THAN 1 YEAR"/>
    <n v="2013"/>
    <s v="Février"/>
    <x v="2"/>
    <s v=""/>
    <s v=""/>
    <s v=""/>
  </r>
  <r>
    <s v="0081"/>
    <s v="13-28-003"/>
    <x v="5"/>
    <s v="Missing collar rivet"/>
    <m/>
    <s v="3A"/>
    <d v="2013-07-01T00:00:00"/>
    <x v="3"/>
    <m/>
    <s v="RR - BOEING - Pratt&amp;Whitney"/>
    <s v="VERT"/>
    <s v="OPEN"/>
    <n v="1676"/>
    <s v="MORE THAN 1 YEAR"/>
    <n v="2013"/>
    <s v="Juillet"/>
    <x v="2"/>
    <s v=""/>
    <s v=""/>
    <s v=""/>
  </r>
  <r>
    <m/>
    <s v="15-28-001"/>
    <x v="5"/>
    <s v="TR Door Electrical bonding"/>
    <s v="LIEN"/>
    <s v="3C"/>
    <d v="2015-04-29T00:00:00"/>
    <x v="3"/>
    <m/>
    <s v="RR - BOEING - Pratt&amp;Whitney"/>
    <s v="VERT"/>
    <s v="OPEN"/>
    <n v="1009"/>
    <s v="MORE THAN 1 YEAR"/>
    <n v="2015"/>
    <s v="Avril"/>
    <x v="2"/>
    <s v=""/>
    <s v=""/>
    <s v=""/>
  </r>
  <r>
    <s v="0074"/>
    <s v="15-28-003"/>
    <x v="5"/>
    <s v="Contact TR drain tube-PTH"/>
    <s v="LIEN"/>
    <s v="3C"/>
    <d v="2015-12-03T00:00:00"/>
    <x v="3"/>
    <m/>
    <s v="RR - BOEING - Pratt&amp;Whitney"/>
    <s v="VERT"/>
    <s v="OPEN"/>
    <n v="791"/>
    <s v="MORE THAN 1 YEAR"/>
    <n v="2015"/>
    <s v="Décembre"/>
    <x v="2"/>
    <s v=""/>
    <s v=""/>
    <s v=""/>
  </r>
  <r>
    <s v="0084"/>
    <s v="A320NEODAMA0004"/>
    <x v="6"/>
    <s v="Stiffener heads for FC L/H RH"/>
    <s v="Link"/>
    <s v="3A"/>
    <d v="2015-11-27T00:00:00"/>
    <x v="17"/>
    <d v="2016-10-07T00:00:00"/>
    <s v="AIRBUS"/>
    <s v="VERT"/>
    <s v="CLOSED"/>
    <n v="315"/>
    <s v="BETWEEN 6 MONTHS AND 1 YEAR"/>
    <n v="2015"/>
    <s v="Novembre"/>
    <x v="1"/>
    <s v="Octobre"/>
    <n v="2016"/>
    <s v="Octobre"/>
  </r>
  <r>
    <m/>
    <s v="08/146/001"/>
    <x v="7"/>
    <s v="Sertissage fixations non-conformes sur bagues titane"/>
    <m/>
    <s v="TBD"/>
    <d v="2008-05-14T00:00:00"/>
    <x v="3"/>
    <m/>
    <s v="Snecma - GE - CFM"/>
    <s v="TBD"/>
    <s v="OPEN"/>
    <n v="3550"/>
    <s v="MORE THAN 1 YEAR"/>
    <n v="2008"/>
    <s v="Mai"/>
    <x v="2"/>
    <s v=""/>
    <s v=""/>
    <s v=""/>
  </r>
  <r>
    <m/>
    <s v="09/146/001"/>
    <x v="7"/>
    <s v="Identification de DVI refusés lors de la revue DVI des Fan Cowls Cyclone"/>
    <m/>
    <s v="TBD"/>
    <d v="2009-06-17T00:00:00"/>
    <x v="3"/>
    <m/>
    <s v="Snecma - GE - CFM"/>
    <s v="TBD"/>
    <s v="OPEN"/>
    <n v="3151"/>
    <s v="MORE THAN 1 YEAR"/>
    <n v="2009"/>
    <s v="Juin"/>
    <x v="2"/>
    <s v=""/>
    <s v=""/>
    <s v=""/>
  </r>
  <r>
    <m/>
    <s v="09/146/002"/>
    <x v="7"/>
    <s v="absence de traitement thermique sur les switches des PDL, TL et ICU utilisés sur le SaM146."/>
    <m/>
    <s v="TBD"/>
    <d v="2009-07-23T00:00:00"/>
    <x v="3"/>
    <m/>
    <s v="Snecma - GE - CFM"/>
    <s v="TBD"/>
    <s v="OPEN"/>
    <n v="3115"/>
    <s v="MORE THAN 1 YEAR"/>
    <n v="2009"/>
    <s v="Juillet"/>
    <x v="2"/>
    <s v=""/>
    <s v=""/>
    <s v=""/>
  </r>
  <r>
    <m/>
    <s v="09/146/003"/>
    <x v="7"/>
    <s v="Absence des plaquettes anti-rotation (SML2586-01-0 détecté sur la suspension AR équipant le PPS146101"/>
    <m/>
    <s v="TBD"/>
    <d v="2009-10-07T00:00:00"/>
    <x v="3"/>
    <m/>
    <s v="Snecma - GE - CFM"/>
    <s v="TBD"/>
    <s v="OPEN"/>
    <n v="3039"/>
    <s v="MORE THAN 1 YEAR"/>
    <n v="2009"/>
    <s v="Octobre"/>
    <x v="2"/>
    <s v=""/>
    <s v=""/>
    <s v=""/>
  </r>
  <r>
    <m/>
    <s v="10/146/001"/>
    <x v="7"/>
    <s v="Harnais TRAS défectueux_x000a_(A solder après une vérification à faire)"/>
    <m/>
    <s v="2C"/>
    <d v="2010-01-17T00:00:00"/>
    <x v="18"/>
    <d v="2017-02-22T00:00:00"/>
    <s v="Snecma - GE - CFM"/>
    <s v="JAUNE"/>
    <s v="CLOSED"/>
    <n v="2593"/>
    <s v="MORE THAN 1 YEAR"/>
    <n v="2010"/>
    <s v="Janvier"/>
    <x v="3"/>
    <s v="Février"/>
    <n v="2017"/>
    <s v="Février"/>
  </r>
  <r>
    <m/>
    <s v="10/146/003"/>
    <x v="7"/>
    <s v="traitement thermique préconisé, non réalisé sur plaques antirotation sur suspensions arrière et avant."/>
    <m/>
    <s v="3C"/>
    <d v="2010-06-28T00:00:00"/>
    <x v="19"/>
    <d v="2017-01-31T00:00:00"/>
    <s v="Snecma - GE - CFM"/>
    <s v="VERT"/>
    <s v="CLOSED"/>
    <n v="2408"/>
    <s v="MORE THAN 1 YEAR"/>
    <n v="2010"/>
    <s v="Juin"/>
    <x v="3"/>
    <s v="Janvier"/>
    <n v="2017"/>
    <s v="Janvier"/>
  </r>
  <r>
    <m/>
    <s v="10/146/004"/>
    <x v="7"/>
    <s v="Rondelles des capot feu des verrous FCD collées au RTV106_x000a_(Introduction QC AL0181 au rang 55 voir CR APMT 10/2011)_x000a_(A solder plan d'Action complété)"/>
    <m/>
    <s v="3C"/>
    <d v="2010-08-12T00:00:00"/>
    <x v="18"/>
    <d v="2017-02-22T00:00:00"/>
    <s v="Snecma - GE - CFM"/>
    <s v="VERT"/>
    <s v="CLOSED"/>
    <n v="2386"/>
    <s v="MORE THAN 1 YEAR"/>
    <n v="2010"/>
    <s v="Aout"/>
    <x v="3"/>
    <s v="Février"/>
    <n v="2017"/>
    <s v="Février"/>
  </r>
  <r>
    <m/>
    <s v="10/146/005"/>
    <x v="7"/>
    <s v="Démontage PDL - grippage"/>
    <m/>
    <s v="3C"/>
    <d v="2010-09-07T00:00:00"/>
    <x v="3"/>
    <m/>
    <s v="Snecma - GE - CFM"/>
    <s v="VERT"/>
    <s v="OPEN"/>
    <n v="2704"/>
    <s v="MORE THAN 1 YEAR"/>
    <n v="2010"/>
    <s v="Septembre"/>
    <x v="2"/>
    <s v=""/>
    <s v=""/>
    <s v=""/>
  </r>
  <r>
    <m/>
    <s v="10/146/006"/>
    <x v="7"/>
    <s v="Etanchéitée RTV 106"/>
    <m/>
    <s v="1C"/>
    <d v="2010-09-28T00:00:00"/>
    <x v="3"/>
    <m/>
    <s v="Snecma - GE - CFM"/>
    <s v="JAUNE"/>
    <s v="OPEN"/>
    <n v="2683"/>
    <s v="MORE THAN 1 YEAR"/>
    <n v="2010"/>
    <s v="Septembre"/>
    <x v="2"/>
    <s v=""/>
    <s v=""/>
    <s v=""/>
  </r>
  <r>
    <m/>
    <s v="10/146/007"/>
    <x v="7"/>
    <s v="Calage Microswitch"/>
    <m/>
    <s v="2D"/>
    <d v="2010-09-07T00:00:00"/>
    <x v="3"/>
    <m/>
    <s v="Snecma - GE - CFM"/>
    <s v="JAUNE"/>
    <s v="OPEN"/>
    <n v="2704"/>
    <s v="MORE THAN 1 YEAR"/>
    <n v="2010"/>
    <s v="Septembre"/>
    <x v="2"/>
    <s v=""/>
    <s v=""/>
    <s v=""/>
  </r>
  <r>
    <m/>
    <s v="10/146/008"/>
    <x v="7"/>
    <s v="Soudage bielles"/>
    <m/>
    <s v="0C"/>
    <d v="2010-10-11T00:00:00"/>
    <x v="3"/>
    <m/>
    <s v="Snecma - GE - CFM"/>
    <s v="AMBRE"/>
    <s v="OPEN"/>
    <n v="2670"/>
    <s v="MORE THAN 1 YEAR"/>
    <n v="2010"/>
    <s v="Octobre"/>
    <x v="2"/>
    <s v=""/>
    <s v=""/>
    <s v=""/>
  </r>
  <r>
    <m/>
    <s v="10/146/009"/>
    <x v="7"/>
    <s v="Utilisation de matériaux prohibés (cadmium) sur kit 1002"/>
    <m/>
    <s v="3C"/>
    <d v="2010-10-28T00:00:00"/>
    <x v="3"/>
    <m/>
    <s v="Snecma - GE - CFM"/>
    <s v="VERT"/>
    <s v="OPEN"/>
    <n v="2653"/>
    <s v="MORE THAN 1 YEAR"/>
    <n v="2010"/>
    <s v="Octobre"/>
    <x v="2"/>
    <s v=""/>
    <s v=""/>
    <s v=""/>
  </r>
  <r>
    <m/>
    <s v="10/146/010"/>
    <x v="7"/>
    <s v="Interférence fixations Lyre-Harnais"/>
    <m/>
    <s v="3C"/>
    <d v="2010-10-21T00:00:00"/>
    <x v="3"/>
    <m/>
    <s v="Snecma - GE - CFM"/>
    <s v="VERT"/>
    <s v="OPEN"/>
    <n v="2660"/>
    <s v="MORE THAN 1 YEAR"/>
    <n v="2010"/>
    <s v="Octobre"/>
    <x v="2"/>
    <s v=""/>
    <s v=""/>
    <s v=""/>
  </r>
  <r>
    <m/>
    <s v="10/146/011"/>
    <x v="7"/>
    <s v="Fuite tuyauterie TR arrière sertissage"/>
    <m/>
    <s v="3C"/>
    <d v="2010-11-15T00:00:00"/>
    <x v="3"/>
    <m/>
    <s v="Snecma - GE - CFM"/>
    <s v="VERT"/>
    <s v="OPEN"/>
    <n v="2635"/>
    <s v="MORE THAN 1 YEAR"/>
    <n v="2010"/>
    <s v="Novembre"/>
    <x v="2"/>
    <s v=""/>
    <s v=""/>
    <s v=""/>
  </r>
  <r>
    <m/>
    <s v="10/146/012"/>
    <x v="7"/>
    <s v="Tuyauterie TR montée en contrainte"/>
    <m/>
    <s v="3C"/>
    <d v="2010-11-23T00:00:00"/>
    <x v="3"/>
    <m/>
    <s v="Snecma - GE - CFM"/>
    <s v="VERT"/>
    <s v="OPEN"/>
    <n v="2627"/>
    <s v="MORE THAN 1 YEAR"/>
    <n v="2010"/>
    <s v="Novembre"/>
    <x v="2"/>
    <s v=""/>
    <s v=""/>
    <s v=""/>
  </r>
  <r>
    <m/>
    <s v="10/146/013"/>
    <x v="7"/>
    <s v="Clash TR - carter moteur 6h"/>
    <m/>
    <s v="2D"/>
    <d v="2010-11-25T00:00:00"/>
    <x v="3"/>
    <m/>
    <s v="Snecma - GE - CFM"/>
    <s v="JAUNE"/>
    <s v="OPEN"/>
    <n v="2625"/>
    <s v="MORE THAN 1 YEAR"/>
    <n v="2010"/>
    <s v="Novembre"/>
    <x v="2"/>
    <s v=""/>
    <s v=""/>
    <s v=""/>
  </r>
  <r>
    <m/>
    <s v="11/126/001"/>
    <x v="7"/>
    <s v="fixations V Blade-Poutre"/>
    <m/>
    <s v="3C"/>
    <d v="2011-01-18T00:00:00"/>
    <x v="3"/>
    <m/>
    <s v="Snecma - GE - CFM"/>
    <s v="VERT"/>
    <s v="OPEN"/>
    <n v="2571"/>
    <s v="MORE THAN 1 YEAR"/>
    <n v="2011"/>
    <s v="Janvier"/>
    <x v="2"/>
    <s v=""/>
    <s v=""/>
    <s v=""/>
  </r>
  <r>
    <m/>
    <s v="11/126/002"/>
    <x v="7"/>
    <s v="Axes latch L1"/>
    <m/>
    <s v="2C"/>
    <d v="2011-02-03T00:00:00"/>
    <x v="3"/>
    <m/>
    <s v="Snecma - GE - CFM"/>
    <s v="JAUNE"/>
    <s v="OPEN"/>
    <n v="2555"/>
    <s v="MORE THAN 1 YEAR"/>
    <n v="2011"/>
    <s v="Février"/>
    <x v="2"/>
    <s v=""/>
    <s v=""/>
    <s v=""/>
  </r>
  <r>
    <m/>
    <s v="11/126/003"/>
    <x v="7"/>
    <s v="Conduit Starter"/>
    <m/>
    <s v="3A"/>
    <d v="2011-02-03T00:00:00"/>
    <x v="3"/>
    <m/>
    <s v="Snecma - GE - CFM"/>
    <s v="VERT"/>
    <s v="OPEN"/>
    <n v="2555"/>
    <s v="MORE THAN 1 YEAR"/>
    <n v="2011"/>
    <s v="Février"/>
    <x v="2"/>
    <s v=""/>
    <s v=""/>
    <s v=""/>
  </r>
  <r>
    <m/>
    <s v="11/126/004"/>
    <x v="7"/>
    <s v="Rivets ecology box"/>
    <m/>
    <s v="3A"/>
    <d v="2011-02-21T00:00:00"/>
    <x v="3"/>
    <m/>
    <s v="Snecma - GE - CFM"/>
    <s v="VERT"/>
    <s v="OPEN"/>
    <n v="2537"/>
    <s v="MORE THAN 1 YEAR"/>
    <n v="2011"/>
    <s v="Février"/>
    <x v="2"/>
    <s v=""/>
    <s v=""/>
    <s v=""/>
  </r>
  <r>
    <m/>
    <s v="11/126/006"/>
    <x v="7"/>
    <s v="Décollement peinture poutre 6h"/>
    <m/>
    <s v="3A"/>
    <d v="2011-03-14T00:00:00"/>
    <x v="3"/>
    <m/>
    <s v="Snecma - GE - CFM"/>
    <s v="VERT"/>
    <s v="OPEN"/>
    <n v="2516"/>
    <s v="MORE THAN 1 YEAR"/>
    <n v="2011"/>
    <s v="Mars"/>
    <x v="2"/>
    <s v=""/>
    <s v=""/>
    <s v=""/>
  </r>
  <r>
    <m/>
    <s v="11/126/007"/>
    <x v="7"/>
    <s v="Frette 718Z non montée"/>
    <m/>
    <s v="3A"/>
    <d v="2011-04-12T00:00:00"/>
    <x v="3"/>
    <m/>
    <s v="Snecma - GE - CFM"/>
    <s v="VERT"/>
    <s v="OPEN"/>
    <n v="2487"/>
    <s v="MORE THAN 1 YEAR"/>
    <n v="2011"/>
    <s v="Avril"/>
    <x v="2"/>
    <s v=""/>
    <s v=""/>
    <s v=""/>
  </r>
  <r>
    <m/>
    <s v="11/126/008"/>
    <x v="7"/>
    <s v="3 fixations décalées liaison bifurcation / POUTRE 12H  X AV : DDI 30000199278 "/>
    <m/>
    <s v="3A"/>
    <d v="2011-05-03T00:00:00"/>
    <x v="3"/>
    <m/>
    <s v="Snecma - GE - CFM"/>
    <s v="VERT"/>
    <s v="OPEN"/>
    <n v="2466"/>
    <s v="MORE THAN 1 YEAR"/>
    <n v="2011"/>
    <s v="Mai"/>
    <x v="2"/>
    <s v=""/>
    <s v=""/>
    <s v=""/>
  </r>
  <r>
    <m/>
    <s v="11/126/009"/>
    <x v="7"/>
    <s v="délaminage fixations HST panneau BDD"/>
    <m/>
    <s v="1C"/>
    <d v="2011-06-17T00:00:00"/>
    <x v="3"/>
    <m/>
    <s v="Snecma - GE - CFM"/>
    <s v="JAUNE"/>
    <s v="OPEN"/>
    <n v="2421"/>
    <s v="MORE THAN 1 YEAR"/>
    <n v="2011"/>
    <s v="Juin"/>
    <x v="2"/>
    <s v=""/>
    <s v=""/>
    <s v=""/>
  </r>
  <r>
    <m/>
    <s v="11/126/010"/>
    <x v="7"/>
    <s v="rouille sur tete d'axe suspension TR"/>
    <m/>
    <s v="2B"/>
    <d v="2011-07-21T00:00:00"/>
    <x v="3"/>
    <m/>
    <s v="Snecma - GE - CFM"/>
    <s v="JAUNE"/>
    <s v="OPEN"/>
    <n v="2387"/>
    <s v="MORE THAN 1 YEAR"/>
    <n v="2011"/>
    <s v="Juillet"/>
    <x v="2"/>
    <s v=""/>
    <s v=""/>
    <s v=""/>
  </r>
  <r>
    <m/>
    <s v="11/126/011"/>
    <x v="7"/>
    <s v="non ressuage axes inverseur "/>
    <m/>
    <s v="2C"/>
    <d v="2011-08-09T00:00:00"/>
    <x v="3"/>
    <m/>
    <s v="Snecma - GE - CFM"/>
    <s v="JAUNE"/>
    <s v="OPEN"/>
    <n v="2368"/>
    <s v="MORE THAN 1 YEAR"/>
    <n v="2011"/>
    <s v="Aout"/>
    <x v="2"/>
    <s v=""/>
    <s v=""/>
    <s v=""/>
  </r>
  <r>
    <m/>
    <s v="11/126/012"/>
    <x v="7"/>
    <s v="grippage galets portes RTR"/>
    <m/>
    <s v="3C"/>
    <d v="2011-09-08T00:00:00"/>
    <x v="3"/>
    <m/>
    <s v="Snecma - GE - CFM"/>
    <s v="VERT"/>
    <s v="OPEN"/>
    <n v="2338"/>
    <s v="MORE THAN 1 YEAR"/>
    <n v="2011"/>
    <s v="Septembre"/>
    <x v="2"/>
    <s v=""/>
    <s v=""/>
    <s v=""/>
  </r>
  <r>
    <m/>
    <s v="11/126/013"/>
    <x v="7"/>
    <s v="manque fil frein Latch FCD au podding"/>
    <m/>
    <s v="2C"/>
    <d v="2011-09-12T00:00:00"/>
    <x v="3"/>
    <m/>
    <s v="Snecma - GE - CFM"/>
    <s v="JAUNE"/>
    <s v="OPEN"/>
    <n v="2334"/>
    <s v="MORE THAN 1 YEAR"/>
    <n v="2011"/>
    <s v="Septembre"/>
    <x v="2"/>
    <s v=""/>
    <s v=""/>
    <s v=""/>
  </r>
  <r>
    <m/>
    <s v="11/126/014"/>
    <x v="7"/>
    <s v="Réduction du  trusquinage de la contre ferrure vérin"/>
    <m/>
    <s v="2C"/>
    <d v="2011-09-16T00:00:00"/>
    <x v="3"/>
    <m/>
    <s v="Snecma - GE - CFM"/>
    <s v="JAUNE"/>
    <s v="OPEN"/>
    <n v="2330"/>
    <s v="MORE THAN 1 YEAR"/>
    <n v="2011"/>
    <s v="Septembre"/>
    <x v="2"/>
    <s v=""/>
    <s v=""/>
    <s v=""/>
  </r>
  <r>
    <m/>
    <s v="11/126/015"/>
    <x v="7"/>
    <s v="utilisation PDVL avec température dépassée"/>
    <m/>
    <s v="3C"/>
    <d v="2011-12-21T00:00:00"/>
    <x v="3"/>
    <m/>
    <s v="Snecma - GE - CFM"/>
    <s v="VERT"/>
    <s v="OPEN"/>
    <n v="2234"/>
    <s v="MORE THAN 1 YEAR"/>
    <n v="2011"/>
    <s v="Décembre"/>
    <x v="2"/>
    <s v=""/>
    <s v=""/>
    <s v=""/>
  </r>
  <r>
    <m/>
    <s v="12/146/001"/>
    <x v="7"/>
    <s v="mauvais type de NIDA approvisionné pour BDD inverseur"/>
    <m/>
    <s v="3C"/>
    <d v="2012-01-15T00:00:00"/>
    <x v="3"/>
    <m/>
    <s v="Snecma - GE - CFM"/>
    <s v="VERT"/>
    <s v="OPEN"/>
    <n v="2209"/>
    <s v="MORE THAN 1 YEAR"/>
    <n v="2012"/>
    <s v="Janvier"/>
    <x v="2"/>
    <s v=""/>
    <s v=""/>
    <s v=""/>
  </r>
  <r>
    <m/>
    <s v="12/146/002"/>
    <x v="7"/>
    <s v="Délaminage au niveau de la liaison OFS / V BLADE"/>
    <m/>
    <s v="2B"/>
    <d v="2012-03-02T00:00:00"/>
    <x v="3"/>
    <m/>
    <s v="Snecma - GE - CFM"/>
    <s v="JAUNE"/>
    <s v="OPEN"/>
    <n v="2162"/>
    <s v="MORE THAN 1 YEAR"/>
    <n v="2012"/>
    <s v="Mars"/>
    <x v="2"/>
    <s v=""/>
    <s v=""/>
    <s v=""/>
  </r>
  <r>
    <m/>
    <s v="12/146/003"/>
    <x v="7"/>
    <s v="Coupure des pattes ICU et collage RTV PTh"/>
    <m/>
    <s v="3B"/>
    <d v="2012-03-16T00:00:00"/>
    <x v="3"/>
    <m/>
    <s v="Snecma - GE - CFM"/>
    <s v="VERT"/>
    <s v="OPEN"/>
    <n v="2148"/>
    <s v="MORE THAN 1 YEAR"/>
    <n v="2012"/>
    <s v="Mars"/>
    <x v="2"/>
    <s v=""/>
    <s v=""/>
    <s v=""/>
  </r>
  <r>
    <m/>
    <s v="12/146/004"/>
    <x v="7"/>
    <s v="Paramètres de percage acoustique PIP et OFS"/>
    <m/>
    <s v="2C"/>
    <d v="2012-08-14T00:00:00"/>
    <x v="3"/>
    <m/>
    <s v="Snecma - GE - CFM"/>
    <s v="JAUNE"/>
    <s v="OPEN"/>
    <n v="1997"/>
    <s v="MORE THAN 1 YEAR"/>
    <n v="2012"/>
    <s v="Aout"/>
    <x v="2"/>
    <s v=""/>
    <s v=""/>
    <s v=""/>
  </r>
  <r>
    <m/>
    <s v="12/146/005"/>
    <x v="7"/>
    <s v="Inversion montage des ferrures PDL"/>
    <m/>
    <s v="3D"/>
    <d v="2012-08-23T00:00:00"/>
    <x v="3"/>
    <m/>
    <s v="Snecma - GE - CFM"/>
    <s v="VERT"/>
    <s v="OPEN"/>
    <n v="1988"/>
    <s v="MORE THAN 1 YEAR"/>
    <n v="2012"/>
    <s v="Aout"/>
    <x v="2"/>
    <s v=""/>
    <s v=""/>
    <s v=""/>
  </r>
  <r>
    <m/>
    <s v="12/146/006"/>
    <x v="7"/>
    <s v="Pas de passivation demandée en définition ferrure PDL"/>
    <m/>
    <s v="1B"/>
    <d v="2012-07-16T00:00:00"/>
    <x v="3"/>
    <m/>
    <s v="Snecma - GE - CFM"/>
    <s v="AMBRE"/>
    <s v="OPEN"/>
    <n v="2026"/>
    <s v="MORE THAN 1 YEAR"/>
    <n v="2012"/>
    <s v="Juillet"/>
    <x v="2"/>
    <s v=""/>
    <s v=""/>
    <s v=""/>
  </r>
  <r>
    <m/>
    <s v="12/146/007"/>
    <x v="7"/>
    <s v="Installation fixations alternatives sous dérogation mais non validées calcul"/>
    <m/>
    <s v="3B"/>
    <d v="2012-08-23T00:00:00"/>
    <x v="3"/>
    <m/>
    <s v="Snecma - GE - CFM"/>
    <s v="VERT"/>
    <s v="OPEN"/>
    <n v="1988"/>
    <s v="MORE THAN 1 YEAR"/>
    <n v="2012"/>
    <s v="Aout"/>
    <x v="2"/>
    <s v=""/>
    <s v=""/>
    <s v=""/>
  </r>
  <r>
    <m/>
    <s v="13/146/001"/>
    <x v="7"/>
    <s v="Suite à essai d'endurance,  ressorts PDL permettant le retour en position initiale du crochet de maintien de la porte cassés"/>
    <m/>
    <s v="3C"/>
    <d v="2013-01-03T00:00:00"/>
    <x v="3"/>
    <m/>
    <s v="Snecma - GE - CFM"/>
    <s v="VERT"/>
    <s v="OPEN"/>
    <n v="1855"/>
    <s v="MORE THAN 1 YEAR"/>
    <n v="2013"/>
    <s v="Janvier"/>
    <x v="2"/>
    <s v=""/>
    <s v=""/>
    <s v=""/>
  </r>
  <r>
    <m/>
    <s v="13/146/004"/>
    <x v="7"/>
    <s v="Bagues trouvées montées à l'envers (épaulement bague à l'intérieur des charnières)"/>
    <m/>
    <s v="2D"/>
    <d v="2013-12-23T00:00:00"/>
    <x v="3"/>
    <m/>
    <s v="Snecma - GE - CFM"/>
    <s v="JAUNE"/>
    <s v="OPEN"/>
    <n v="1501"/>
    <s v="MORE THAN 1 YEAR"/>
    <n v="2013"/>
    <s v="Décembre"/>
    <x v="2"/>
    <s v=""/>
    <s v=""/>
    <s v=""/>
  </r>
  <r>
    <m/>
    <s v="14/146/001"/>
    <x v="7"/>
    <s v="traitement thermique erroné sur bague de vérin de porte TR"/>
    <m/>
    <s v="3C"/>
    <d v="2014-05-12T00:00:00"/>
    <x v="3"/>
    <m/>
    <s v="Snecma - GE - CFM"/>
    <s v="VERT"/>
    <s v="OPEN"/>
    <n v="1361"/>
    <s v="MORE THAN 1 YEAR"/>
    <n v="2014"/>
    <s v="Mai"/>
    <x v="2"/>
    <s v=""/>
    <s v=""/>
    <s v=""/>
  </r>
  <r>
    <m/>
    <s v="14/146/002"/>
    <x v="7"/>
    <s v="décollement inlet barrel entre le nida 354 et la peau interne"/>
    <m/>
    <s v="2C"/>
    <d v="2014-09-11T00:00:00"/>
    <x v="3"/>
    <m/>
    <s v="Snecma - GE - CFM"/>
    <s v="JAUNE"/>
    <s v="OPEN"/>
    <n v="1239"/>
    <s v="MORE THAN 1 YEAR"/>
    <n v="2014"/>
    <s v="Septembre"/>
    <x v="2"/>
    <s v=""/>
    <s v=""/>
    <s v=""/>
  </r>
  <r>
    <m/>
    <s v="15/146/001"/>
    <x v="7"/>
    <s v="Contact harnais fire Loop E6A / capteur fireloop - compartiment fan"/>
    <m/>
    <s v="3C"/>
    <d v="2015-02-19T00:00:00"/>
    <x v="3"/>
    <m/>
    <s v="Snecma - GE - CFM"/>
    <s v="VERT"/>
    <s v="OPEN"/>
    <n v="1078"/>
    <s v="MORE THAN 1 YEAR"/>
    <n v="2015"/>
    <s v="Février"/>
    <x v="2"/>
    <s v=""/>
    <s v=""/>
    <s v=""/>
  </r>
  <r>
    <m/>
    <s v="15/146/002"/>
    <x v="7"/>
    <s v="Cycle de polymérisation localement non conforme sur Inlet inner barrel"/>
    <m/>
    <s v="3C"/>
    <d v="2015-04-19T00:00:00"/>
    <x v="3"/>
    <m/>
    <s v="Snecma - GE - CFM"/>
    <s v="VERT"/>
    <s v="OPEN"/>
    <n v="1019"/>
    <s v="MORE THAN 1 YEAR"/>
    <n v="2015"/>
    <s v="Avril"/>
    <x v="2"/>
    <s v=""/>
    <s v=""/>
    <s v=""/>
  </r>
  <r>
    <m/>
    <s v="15/146/003"/>
    <x v="7"/>
    <s v="Crique PIP SaM146"/>
    <m/>
    <s v="3C"/>
    <d v="2015-06-20T00:00:00"/>
    <x v="3"/>
    <m/>
    <s v="Snecma - GE - CFM"/>
    <s v="VERT"/>
    <s v="OPEN"/>
    <n v="957"/>
    <s v="MORE THAN 1 YEAR"/>
    <n v="2015"/>
    <s v="Juin"/>
    <x v="2"/>
    <s v=""/>
    <s v=""/>
    <s v=""/>
  </r>
  <r>
    <m/>
    <s v="08-04-017"/>
    <x v="8"/>
    <s v="PRID : NC non déclarée au client"/>
    <m/>
    <s v="3C"/>
    <d v="2008-07-04T00:00:00"/>
    <x v="20"/>
    <m/>
    <s v="RR - BOEING - Pratt&amp;Whitney"/>
    <s v="VERT"/>
    <s v="CLOSED"/>
    <n v="262"/>
    <s v="BETWEEN 6 MONTHS AND 1 YEAR"/>
    <n v="2008"/>
    <s v="Juillet"/>
    <x v="4"/>
    <s v="Mars"/>
    <s v=""/>
    <s v=""/>
  </r>
  <r>
    <m/>
    <s v="08-04-039"/>
    <x v="8"/>
    <s v="montage des NAS1919M06S03WU au lieu des NAS1919M06S06WU."/>
    <m/>
    <s v="3C"/>
    <d v="2008-10-20T00:00:00"/>
    <x v="21"/>
    <m/>
    <s v="RR - BOEING - Pratt&amp;Whitney"/>
    <s v="VERT"/>
    <s v="CLOSED"/>
    <n v="338"/>
    <s v="BETWEEN 6 MONTHS AND 1 YEAR"/>
    <n v="2008"/>
    <s v="Octobre"/>
    <x v="4"/>
    <s v="Septembre"/>
    <s v=""/>
    <s v=""/>
  </r>
  <r>
    <m/>
    <s v="08-04-040"/>
    <x v="8"/>
    <s v="Montage des NAS1921M06S06WU + rondelle HDSM5037CC041 au lieu NAS1921M05S08WU."/>
    <m/>
    <s v="3C"/>
    <d v="2008-10-20T00:00:00"/>
    <x v="21"/>
    <m/>
    <s v="RR - BOEING - Pratt&amp;Whitney"/>
    <s v="VERT"/>
    <s v="CLOSED"/>
    <n v="338"/>
    <s v="BETWEEN 6 MONTHS AND 1 YEAR"/>
    <n v="2008"/>
    <s v="Octobre"/>
    <x v="4"/>
    <s v="Septembre"/>
    <s v=""/>
    <s v=""/>
  </r>
  <r>
    <m/>
    <s v="08-04-041"/>
    <x v="8"/>
    <s v="Montage des plaques avec des NAS1921M05S05WU au lieu des NAS1921M05S03WU"/>
    <m/>
    <s v="3C"/>
    <d v="2008-10-20T00:00:00"/>
    <x v="21"/>
    <m/>
    <s v="RR - BOEING - Pratt&amp;Whitney"/>
    <s v="VERT"/>
    <s v="CLOSED"/>
    <n v="338"/>
    <s v="BETWEEN 6 MONTHS AND 1 YEAR"/>
    <n v="2008"/>
    <s v="Octobre"/>
    <x v="4"/>
    <s v="Septembre"/>
    <s v=""/>
    <s v=""/>
  </r>
  <r>
    <m/>
    <s v="08-04-042"/>
    <x v="8"/>
    <s v=" montage des NAS1587-4L à la place des ASNA2397C416L et  des NAS1587-4 à la place des NAS1587-4L"/>
    <m/>
    <s v="3C"/>
    <d v="2008-10-20T00:00:00"/>
    <x v="21"/>
    <m/>
    <s v="RR - BOEING - Pratt&amp;Whitney"/>
    <s v="VERT"/>
    <s v="CLOSED"/>
    <n v="338"/>
    <s v="BETWEEN 6 MONTHS AND 1 YEAR"/>
    <n v="2008"/>
    <s v="Octobre"/>
    <x v="4"/>
    <s v="Septembre"/>
    <s v=""/>
    <s v=""/>
  </r>
  <r>
    <m/>
    <s v="08-04-045"/>
    <x v="8"/>
    <s v="Montage des goupilles MS24665-153 au lieu des goupilles MS24665-170"/>
    <m/>
    <s v="3C"/>
    <d v="2008-10-20T00:00:00"/>
    <x v="22"/>
    <m/>
    <s v="RR - BOEING - Pratt&amp;Whitney"/>
    <s v="VERT"/>
    <s v="CLOSED"/>
    <n v="469"/>
    <s v="MORE THAN 1 YEAR"/>
    <n v="2008"/>
    <s v="Octobre"/>
    <x v="5"/>
    <s v="Février"/>
    <s v=""/>
    <s v=""/>
  </r>
  <r>
    <m/>
    <s v="09-04-003"/>
    <x v="8"/>
    <s v="Montage LVT"/>
    <m/>
    <s v="3C"/>
    <d v="2009-03-25T00:00:00"/>
    <x v="22"/>
    <d v="2016-10-05T00:00:00"/>
    <s v="RR - BOEING - Pratt&amp;Whitney"/>
    <s v="VERT"/>
    <s v="CLOSED"/>
    <n v="313"/>
    <s v="BETWEEN 6 MONTHS AND 1 YEAR"/>
    <n v="2009"/>
    <s v="Mars"/>
    <x v="5"/>
    <s v="Février"/>
    <n v="2016"/>
    <s v="Octobre"/>
  </r>
  <r>
    <m/>
    <s v="09-04-009"/>
    <x v="8"/>
    <s v="Plis coupés sur revêtement externe poutre"/>
    <m/>
    <s v="3C"/>
    <d v="2009-07-24T00:00:00"/>
    <x v="23"/>
    <d v="2012-08-02T00:00:00"/>
    <s v="RR - BOEING - Pratt&amp;Whitney"/>
    <s v="VERT"/>
    <s v="CLOSED"/>
    <n v="280"/>
    <s v="BETWEEN 6 MONTHS AND 1 YEAR"/>
    <n v="2009"/>
    <s v="Juillet"/>
    <x v="5"/>
    <s v="Avril"/>
    <n v="2012"/>
    <s v="Aout"/>
  </r>
  <r>
    <m/>
    <s v="10-04-001"/>
    <x v="8"/>
    <s v="Tertiary lock : désengagement d'un ressort"/>
    <m/>
    <s v="3C"/>
    <d v="2010-02-10T00:00:00"/>
    <x v="23"/>
    <d v="2016-12-21T00:00:00"/>
    <s v="RR - BOEING - Pratt&amp;Whitney"/>
    <s v="VERT"/>
    <s v="CLOSED"/>
    <n v="79"/>
    <s v="LESS THAN 6 MONTHS"/>
    <n v="2010"/>
    <s v="Février"/>
    <x v="5"/>
    <s v="Avril"/>
    <n v="2016"/>
    <s v="Décembre"/>
  </r>
  <r>
    <m/>
    <s v="10-04-005"/>
    <x v="8"/>
    <s v="Ecart de configuration kit puit : Montage de NAS1921M05S03WU.en lieu et place de HST11BJ-6-2 et NSA5050-3C"/>
    <m/>
    <s v="3C"/>
    <d v="2010-08-10T00:00:00"/>
    <x v="3"/>
    <d v="2011-12-09T00:00:00"/>
    <s v="RR - BOEING - Pratt&amp;Whitney"/>
    <s v="VERT"/>
    <s v="OPEN"/>
    <n v="2732"/>
    <s v="MORE THAN 1 YEAR"/>
    <n v="2010"/>
    <s v="Aout"/>
    <x v="2"/>
    <s v=""/>
    <n v="2011"/>
    <s v="Décembre"/>
  </r>
  <r>
    <m/>
    <s v="11-04-002"/>
    <x v="8"/>
    <s v="P/N inconnu dans la conf BR710 (Guide spring P516A0065-00)."/>
    <m/>
    <s v="3C"/>
    <d v="2011-02-14T00:00:00"/>
    <x v="3"/>
    <m/>
    <s v="RR - BOEING - Pratt&amp;Whitney"/>
    <s v="VERT"/>
    <s v="OPEN"/>
    <n v="2544"/>
    <s v="MORE THAN 1 YEAR"/>
    <n v="2011"/>
    <s v="Février"/>
    <x v="2"/>
    <s v=""/>
    <s v=""/>
    <s v=""/>
  </r>
  <r>
    <m/>
    <s v="11-04-003"/>
    <x v="8"/>
    <s v="Harnais LVT endommagé"/>
    <m/>
    <s v="3C"/>
    <d v="2011-04-20T00:00:00"/>
    <x v="3"/>
    <d v="2011-12-09T00:00:00"/>
    <s v="RR - BOEING - Pratt&amp;Whitney"/>
    <s v="VERT"/>
    <s v="OPEN"/>
    <n v="2479"/>
    <s v="MORE THAN 1 YEAR"/>
    <n v="2011"/>
    <s v="Avril"/>
    <x v="2"/>
    <s v=""/>
    <n v="2011"/>
    <s v="Décembre"/>
  </r>
  <r>
    <m/>
    <s v="12-07-003"/>
    <x v="8"/>
    <s v="Joint ICU approvisionné par GEAS chez St-Gobain (P/N SFCS126) vs le plan appel Fluorocarbon (P/N C6312)"/>
    <m/>
    <s v="3C"/>
    <d v="2012-09-12T00:00:00"/>
    <x v="24"/>
    <d v="2016-12-21T00:00:00"/>
    <s v="RR - BOEING - Pratt&amp;Whitney"/>
    <s v="VERT"/>
    <s v="CLOSED"/>
    <n v="127"/>
    <s v="LESS THAN 6 MONTHS"/>
    <n v="2012"/>
    <s v="Septembre"/>
    <x v="6"/>
    <s v="Janvier"/>
    <n v="2016"/>
    <s v="Décembre"/>
  </r>
  <r>
    <m/>
    <s v="12-07-004"/>
    <x v="8"/>
    <s v="Ecrous prisonniers non-auto-freinants. (fixations trappes)"/>
    <m/>
    <s v="3C"/>
    <d v="2012-09-12T00:00:00"/>
    <x v="25"/>
    <m/>
    <s v="RR - BOEING - Pratt&amp;Whitney"/>
    <s v="VERT"/>
    <s v="CLOSED"/>
    <n v="89"/>
    <s v="LESS THAN 6 MONTHS"/>
    <n v="2012"/>
    <s v="Septembre"/>
    <x v="7"/>
    <s v="Décembre"/>
    <s v=""/>
    <s v=""/>
  </r>
  <r>
    <m/>
    <s v="12-07-005"/>
    <x v="8"/>
    <s v="Inserts trappes inhibition NAS1735-4-2 non-auto-freinants"/>
    <m/>
    <s v="3C"/>
    <d v="2012-09-12T00:00:00"/>
    <x v="25"/>
    <m/>
    <s v="RR - BOEING - Pratt&amp;Whitney"/>
    <s v="VERT"/>
    <s v="CLOSED"/>
    <n v="89"/>
    <s v="LESS THAN 6 MONTHS"/>
    <n v="2012"/>
    <s v="Septembre"/>
    <x v="7"/>
    <s v="Décembre"/>
    <s v=""/>
    <s v=""/>
  </r>
  <r>
    <m/>
    <s v="12-07-006"/>
    <x v="8"/>
    <s v="Tertiary Lock Solenoïd Hardness"/>
    <m/>
    <s v="3C"/>
    <d v="2012-09-19T00:00:00"/>
    <x v="3"/>
    <m/>
    <s v="RR - BOEING - Pratt&amp;Whitney"/>
    <s v="VERT"/>
    <s v="OPEN"/>
    <n v="1961"/>
    <s v="MORE THAN 1 YEAR"/>
    <n v="2012"/>
    <s v="Septembre"/>
    <x v="2"/>
    <s v=""/>
    <s v=""/>
    <s v=""/>
  </r>
  <r>
    <m/>
    <s v="13-07-008"/>
    <x v="8"/>
    <s v="Ecrous MS21076L4 montés ald NAS1791C4-1 sur éclises P/N 04G0163"/>
    <m/>
    <s v="3C"/>
    <d v="2013-06-27T00:00:00"/>
    <x v="26"/>
    <m/>
    <s v="RR - BOEING - Pratt&amp;Whitney"/>
    <s v="VERT"/>
    <s v="CLOSED"/>
    <n v="109"/>
    <s v="LESS THAN 6 MONTHS"/>
    <n v="2013"/>
    <s v="Juin"/>
    <x v="6"/>
    <s v="Octobre"/>
    <s v=""/>
    <s v=""/>
  </r>
  <r>
    <m/>
    <s v="14-07-0001"/>
    <x v="8"/>
    <s v="Tertiary Lock PIN : traitement thermique NC -&gt; dureté NC"/>
    <m/>
    <s v="3C"/>
    <d v="2014-02-11T00:00:00"/>
    <x v="27"/>
    <m/>
    <s v="RR - BOEING - Pratt&amp;Whitney"/>
    <s v="VERT"/>
    <s v="CLOSED"/>
    <n v="134"/>
    <s v="LESS THAN 6 MONTHS"/>
    <n v="2014"/>
    <s v="Février"/>
    <x v="8"/>
    <s v="Juin"/>
    <s v=""/>
    <s v=""/>
  </r>
  <r>
    <m/>
    <s v="14-07-0002"/>
    <x v="8"/>
    <s v="ICU missing pin"/>
    <m/>
    <s v="3D"/>
    <d v="2014-04-11T00:00:00"/>
    <x v="27"/>
    <m/>
    <s v="RR - BOEING - Pratt&amp;Whitney"/>
    <s v="VERT"/>
    <s v="CLOSED"/>
    <n v="75"/>
    <s v="LESS THAN 6 MONTHS"/>
    <n v="2014"/>
    <s v="Avril"/>
    <x v="8"/>
    <s v="Juin"/>
    <s v=""/>
    <s v=""/>
  </r>
  <r>
    <m/>
    <s v="14-07-0003"/>
    <x v="8"/>
    <s v="Plaques identitié vérin et ICU approvisionnées chez un autre fournisseur que celui porté en déf. (SUREGRAVE UK LTD)"/>
    <m/>
    <s v="3C"/>
    <d v="2014-08-13T00:00:00"/>
    <x v="3"/>
    <m/>
    <s v="RR - BOEING - Pratt&amp;Whitney"/>
    <s v="VERT"/>
    <s v="OPEN"/>
    <n v="1268"/>
    <s v="MORE THAN 1 YEAR"/>
    <n v="2014"/>
    <s v="Aout"/>
    <x v="2"/>
    <s v=""/>
    <s v=""/>
    <s v=""/>
  </r>
  <r>
    <m/>
    <s v="14-07-0004"/>
    <x v="8"/>
    <s v="_x000a_Livraison depuis 2012 par AFS de l’article 07G0130001 avec du PR1782B2 non qualifié par AIRCELLE._x000a_Les 2 produits d'interposition qualifiés par ACL sont PR1771B2 et MC780B2._x000a_Mastic appliqué en interposition lors du sertissage des bagues : en montage humide + cordon rapporté."/>
    <m/>
    <s v="3C"/>
    <d v="2014-09-10T00:00:00"/>
    <x v="3"/>
    <d v="2016-12-21T00:00:00"/>
    <s v="RR - BOEING - Pratt&amp;Whitney"/>
    <s v="VERT"/>
    <s v="OPEN"/>
    <n v="1240"/>
    <s v="MORE THAN 1 YEAR"/>
    <n v="2014"/>
    <s v="Septembre"/>
    <x v="2"/>
    <s v=""/>
    <n v="2016"/>
    <s v="Décembre"/>
  </r>
  <r>
    <m/>
    <s v="14-07-0005"/>
    <x v="8"/>
    <s v="DAMA doublon avec 10-04-005"/>
    <m/>
    <s v="2D"/>
    <d v="2014-10-24T00:00:00"/>
    <x v="3"/>
    <m/>
    <s v="RR - BOEING - Pratt&amp;Whitney"/>
    <s v="JAUNE"/>
    <s v="OPEN"/>
    <n v="1196"/>
    <s v="MORE THAN 1 YEAR"/>
    <n v="2014"/>
    <s v="Octobre"/>
    <x v="2"/>
    <s v=""/>
    <s v=""/>
    <s v=""/>
  </r>
  <r>
    <m/>
    <s v="14-07-0006"/>
    <x v="8"/>
    <s v="Bagues Shear Pin EFOA faibles en diamètre -&gt; déchaussement"/>
    <m/>
    <s v="3C"/>
    <d v="2014-12-22T00:00:00"/>
    <x v="28"/>
    <m/>
    <s v="RR - BOEING - Pratt&amp;Whitney"/>
    <s v="VERT"/>
    <s v="CLOSED"/>
    <n v="128"/>
    <s v="LESS THAN 6 MONTHS"/>
    <n v="2014"/>
    <s v="Décembre"/>
    <x v="0"/>
    <s v="Avril"/>
    <s v=""/>
    <s v=""/>
  </r>
  <r>
    <m/>
    <s v="15-07-0001"/>
    <x v="8"/>
    <s v="Le montage du bouchon d'inhibition Réf : 04G0086 sur le support 04G0087 se fait sans interposition du MC780B et démoulant QZ51-11, ce qui contredit la définition                                                                                                                                                                                                                                                                            ==&gt; Depuis le transfert du BR en  octobre 2008 aucune interposition n'est assurée entre les 2 pièces "/>
    <m/>
    <s v="3C"/>
    <d v="2014-12-23T00:00:00"/>
    <x v="28"/>
    <m/>
    <s v="RR - BOEING - Pratt&amp;Whitney"/>
    <s v="VERT"/>
    <s v="CLOSED"/>
    <n v="127"/>
    <s v="LESS THAN 6 MONTHS"/>
    <n v="2014"/>
    <s v="Décembre"/>
    <x v="0"/>
    <s v="Avril"/>
    <s v=""/>
    <s v=""/>
  </r>
  <r>
    <m/>
    <s v="15-07-0002"/>
    <x v="8"/>
    <s v="orientation de 3 plis non conformes (pli 102 / 105 /110)_x000a_également un écart entre le modèle calcul et la définition de la pièce."/>
    <m/>
    <s v="3C"/>
    <d v="2015-01-27T00:00:00"/>
    <x v="28"/>
    <m/>
    <s v="RR - BOEING - Pratt&amp;Whitney"/>
    <s v="VERT"/>
    <s v="CLOSED"/>
    <n v="92"/>
    <s v="LESS THAN 6 MONTHS"/>
    <n v="2015"/>
    <s v="Janvier"/>
    <x v="0"/>
    <s v="Avril"/>
    <s v=""/>
    <s v=""/>
  </r>
  <r>
    <m/>
    <s v="15-07-0004"/>
    <x v="8"/>
    <s v="Canalisations Técalémit fragiles"/>
    <m/>
    <s v="2C"/>
    <d v="2015-08-06T00:00:00"/>
    <x v="3"/>
    <m/>
    <s v="RR - BOEING - Pratt&amp;Whitney"/>
    <s v="JAUNE"/>
    <s v="OPEN"/>
    <n v="910"/>
    <s v="MORE THAN 1 YEAR"/>
    <n v="2015"/>
    <s v="Aout"/>
    <x v="2"/>
    <s v=""/>
    <s v=""/>
    <s v=""/>
  </r>
  <r>
    <m/>
    <s v="12-S4-001"/>
    <x v="9"/>
    <s v="Rivet support drain NC"/>
    <m/>
    <s v="3C"/>
    <d v="2012-08-02T00:00:00"/>
    <x v="3"/>
    <m/>
    <s v="RR - BOEING - Pratt&amp;Whitney"/>
    <s v="VERT"/>
    <s v="OPEN"/>
    <n v="2009"/>
    <s v="MORE THAN 1 YEAR"/>
    <n v="2012"/>
    <s v="Aout"/>
    <x v="2"/>
    <s v=""/>
    <s v=""/>
    <s v=""/>
  </r>
  <r>
    <m/>
    <s v="15-S4-001"/>
    <x v="9"/>
    <s v="Jeu résiduel des fixations de verrou de porte et fil frein distendu"/>
    <m/>
    <s v="3C"/>
    <d v="2015-05-20T00:00:00"/>
    <x v="3"/>
    <m/>
    <s v="RR - BOEING - Pratt&amp;Whitney"/>
    <s v="VERT"/>
    <s v="OPEN"/>
    <n v="988"/>
    <s v="MORE THAN 1 YEAR"/>
    <n v="2015"/>
    <s v="Mai"/>
    <x v="2"/>
    <s v=""/>
    <s v=""/>
    <s v=""/>
  </r>
  <r>
    <m/>
    <s v="14/380/002"/>
    <x v="10"/>
    <s v="HST non torqués"/>
    <m/>
    <s v="3C"/>
    <d v="2014-02-11T00:00:00"/>
    <x v="3"/>
    <m/>
    <s v="AIRBUS"/>
    <s v="VERT"/>
    <s v="OPEN"/>
    <n v="1451"/>
    <s v="MORE THAN 1 YEAR"/>
    <n v="2014"/>
    <s v="Février"/>
    <x v="2"/>
    <s v=""/>
    <s v=""/>
    <s v=""/>
  </r>
  <r>
    <m/>
    <s v="14/380/003"/>
    <x v="10"/>
    <s v="ATNR1369 - fixations manquantes"/>
    <m/>
    <s v="TBD"/>
    <d v="2014-02-20T00:00:00"/>
    <x v="3"/>
    <m/>
    <s v="AIRBUS"/>
    <s v="TBD"/>
    <s v="OPEN"/>
    <n v="1442"/>
    <s v="MORE THAN 1 YEAR"/>
    <n v="2014"/>
    <s v="Février"/>
    <x v="2"/>
    <s v=""/>
    <s v=""/>
    <s v=""/>
  </r>
  <r>
    <m/>
    <s v="14/380/004"/>
    <x v="10"/>
    <s v="Interférence tôle feu ferrure trappe ventrale et bulbe fixation    "/>
    <m/>
    <s v="TBD"/>
    <d v="2014-02-20T00:00:00"/>
    <x v="3"/>
    <m/>
    <s v="AIRBUS"/>
    <s v="TBD"/>
    <s v="OPEN"/>
    <n v="1442"/>
    <s v="MORE THAN 1 YEAR"/>
    <n v="2014"/>
    <s v="Février"/>
    <x v="2"/>
    <s v=""/>
    <s v=""/>
    <s v=""/>
  </r>
  <r>
    <m/>
    <s v="14/380/005"/>
    <x v="10"/>
    <s v="Vis du Closure Device"/>
    <m/>
    <s v="TBD"/>
    <d v="2014-02-20T00:00:00"/>
    <x v="3"/>
    <m/>
    <s v="AIRBUS"/>
    <s v="TBD"/>
    <s v="OPEN"/>
    <n v="1442"/>
    <s v="MORE THAN 1 YEAR"/>
    <n v="2014"/>
    <s v="Février"/>
    <x v="2"/>
    <s v=""/>
    <s v=""/>
    <s v=""/>
  </r>
  <r>
    <m/>
    <s v="14/380/007"/>
    <x v="10"/>
    <s v="Blocker Door Label"/>
    <m/>
    <s v="3C"/>
    <d v="2014-03-12T00:00:00"/>
    <x v="29"/>
    <d v="2017-08-16T00:00:00"/>
    <s v="AIRBUS"/>
    <s v="VERT"/>
    <s v="CLOSED"/>
    <n v="1253"/>
    <s v="MORE THAN 1 YEAR"/>
    <n v="2014"/>
    <s v="Mars"/>
    <x v="3"/>
    <s v="Aout"/>
    <n v="2017"/>
    <s v="Aout"/>
  </r>
  <r>
    <m/>
    <s v="14/380/008"/>
    <x v="10"/>
    <s v="Enfoncement Bumper"/>
    <m/>
    <s v="TBD"/>
    <d v="2014-04-15T00:00:00"/>
    <x v="3"/>
    <m/>
    <s v="AIRBUS"/>
    <s v="TBD"/>
    <s v="OPEN"/>
    <n v="1388"/>
    <s v="MORE THAN 1 YEAR"/>
    <n v="2014"/>
    <s v="Avril"/>
    <x v="2"/>
    <s v=""/>
    <s v=""/>
    <s v=""/>
  </r>
  <r>
    <m/>
    <s v="14/380/009"/>
    <x v="11"/>
    <s v="Cycle de brasage du Front Plug"/>
    <m/>
    <s v="3C"/>
    <d v="2014-04-23T00:00:00"/>
    <x v="3"/>
    <m/>
    <s v="AIRBUS"/>
    <s v="VERT"/>
    <s v="OPEN"/>
    <n v="1380"/>
    <s v="MORE THAN 1 YEAR"/>
    <n v="2014"/>
    <s v="Avril"/>
    <x v="2"/>
    <s v=""/>
    <s v=""/>
    <s v=""/>
  </r>
  <r>
    <m/>
    <s v="14/380/010"/>
    <x v="10"/>
    <s v="Calage Bumper"/>
    <m/>
    <s v="3C"/>
    <d v="2014-05-12T00:00:00"/>
    <x v="30"/>
    <d v="2016-04-19T00:00:00"/>
    <s v="AIRBUS"/>
    <s v="VERT"/>
    <s v="CLOSED"/>
    <n v="708"/>
    <s v="MORE THAN 1 YEAR"/>
    <n v="2014"/>
    <s v="Mai"/>
    <x v="1"/>
    <s v="Avril"/>
    <n v="2016"/>
    <s v="Avril"/>
  </r>
  <r>
    <m/>
    <s v="14/380/011"/>
    <x v="10"/>
    <s v="Blue Varnish without Hardener"/>
    <m/>
    <s v="3C"/>
    <d v="2014-05-19T00:00:00"/>
    <x v="3"/>
    <m/>
    <s v="AIRBUS"/>
    <s v="VERT"/>
    <s v="OPEN"/>
    <n v="1354"/>
    <s v="MORE THAN 1 YEAR"/>
    <n v="2014"/>
    <s v="Mai"/>
    <x v="2"/>
    <s v=""/>
    <s v=""/>
    <s v=""/>
  </r>
  <r>
    <m/>
    <s v="14/380/013"/>
    <x v="10"/>
    <s v="Redux 322"/>
    <m/>
    <s v="3C"/>
    <d v="2014-05-27T00:00:00"/>
    <x v="3"/>
    <m/>
    <s v="AIRBUS"/>
    <s v="VERT"/>
    <s v="OPEN"/>
    <n v="1346"/>
    <s v="MORE THAN 1 YEAR"/>
    <n v="2014"/>
    <s v="Mai"/>
    <x v="2"/>
    <s v=""/>
    <s v=""/>
    <s v=""/>
  </r>
  <r>
    <m/>
    <s v="14/380/014"/>
    <x v="10"/>
    <s v="torquage NC sur 8 fixations liaison poutre/IFS - GP TR"/>
    <m/>
    <s v="TBD"/>
    <d v="2014-10-05T00:00:00"/>
    <x v="3"/>
    <m/>
    <s v="AIRBUS"/>
    <s v="TBD"/>
    <s v="OPEN"/>
    <n v="1215"/>
    <s v="MORE THAN 1 YEAR"/>
    <n v="2014"/>
    <s v="Octobre"/>
    <x v="2"/>
    <s v=""/>
    <s v=""/>
    <s v=""/>
  </r>
  <r>
    <m/>
    <s v="14/380/015"/>
    <x v="11"/>
    <s v="Cadre Arr Grille T900"/>
    <m/>
    <s v="2C"/>
    <d v="2014-10-08T00:00:00"/>
    <x v="3"/>
    <m/>
    <s v="AIRBUS"/>
    <s v="JAUNE"/>
    <s v="OPEN"/>
    <n v="1212"/>
    <s v="MORE THAN 1 YEAR"/>
    <n v="2014"/>
    <s v="Octobre"/>
    <x v="2"/>
    <s v=""/>
    <s v=""/>
    <s v=""/>
  </r>
  <r>
    <m/>
    <s v="14/380/016"/>
    <x v="10"/>
    <s v="Diamètre Sleeve Soudé Hors Tolérance Front GP"/>
    <m/>
    <s v="3D"/>
    <d v="2014-10-22T00:00:00"/>
    <x v="3"/>
    <m/>
    <s v="AIRBUS"/>
    <s v="VERT"/>
    <s v="OPEN"/>
    <n v="1198"/>
    <s v="MORE THAN 1 YEAR"/>
    <n v="2014"/>
    <s v="Octobre"/>
    <x v="2"/>
    <s v=""/>
    <s v=""/>
    <s v=""/>
  </r>
  <r>
    <m/>
    <s v="15/380/001"/>
    <x v="10"/>
    <s v="Montage points d'attache cascade TR GP"/>
    <m/>
    <s v="TBD"/>
    <d v="2015-06-20T00:00:00"/>
    <x v="3"/>
    <m/>
    <s v="AIRBUS"/>
    <s v="TBD"/>
    <s v="OPEN"/>
    <n v="957"/>
    <s v="MORE THAN 1 YEAR"/>
    <n v="2015"/>
    <s v="Juin"/>
    <x v="2"/>
    <s v=""/>
    <s v=""/>
    <s v=""/>
  </r>
  <r>
    <m/>
    <s v="15/380/003"/>
    <x v="10"/>
    <s v="Kit joint avant"/>
    <m/>
    <s v="3C"/>
    <d v="2015-06-22T00:00:00"/>
    <x v="3"/>
    <m/>
    <s v="AIRBUS"/>
    <s v="VERT"/>
    <s v="OPEN"/>
    <n v="955"/>
    <s v="MORE THAN 1 YEAR"/>
    <n v="2015"/>
    <s v="Juin"/>
    <x v="2"/>
    <s v=""/>
    <s v=""/>
    <s v=""/>
  </r>
  <r>
    <m/>
    <s v="15/380/005"/>
    <x v="10"/>
    <s v="Pas de retouche alodine réalisée sur 2 perçages"/>
    <m/>
    <s v="3C"/>
    <d v="2015-07-16T00:00:00"/>
    <x v="31"/>
    <d v="2017-08-17T00:00:00"/>
    <s v="AIRBUS"/>
    <s v="VERT"/>
    <s v="CLOSED"/>
    <n v="763"/>
    <s v="MORE THAN 1 YEAR"/>
    <n v="2015"/>
    <s v="Juillet"/>
    <x v="3"/>
    <s v="Aout"/>
    <n v="2017"/>
    <s v="Aout"/>
  </r>
  <r>
    <m/>
    <s v="15/380/006"/>
    <x v="10"/>
    <s v="Perçage acoustique"/>
    <m/>
    <s v="2C"/>
    <d v="2015-07-10T00:00:00"/>
    <x v="3"/>
    <m/>
    <s v="AIRBUS"/>
    <s v="JAUNE"/>
    <s v="OPEN"/>
    <n v="937"/>
    <s v="MORE THAN 1 YEAR"/>
    <n v="2015"/>
    <s v="Juillet"/>
    <x v="2"/>
    <s v=""/>
    <s v=""/>
    <s v=""/>
  </r>
  <r>
    <m/>
    <s v="15/380/007"/>
    <x v="11"/>
    <s v="Grille Cascade ZODIAC / AERAZUR : cracks &gt; 8mm"/>
    <m/>
    <s v="TBD"/>
    <d v="2015-07-24T00:00:00"/>
    <x v="3"/>
    <m/>
    <s v="AIRBUS"/>
    <s v="TBD"/>
    <s v="OPEN"/>
    <n v="923"/>
    <s v="MORE THAN 1 YEAR"/>
    <n v="2015"/>
    <s v="Juillet"/>
    <x v="2"/>
    <s v=""/>
    <s v=""/>
    <s v=""/>
  </r>
  <r>
    <m/>
    <s v="15/380/008"/>
    <x v="10"/>
    <s v="Montage plugs sur CAV GP._x000a_FOD / délaminage"/>
    <m/>
    <s v="3C"/>
    <d v="2015-11-10T00:00:00"/>
    <x v="3"/>
    <m/>
    <s v="AIRBUS"/>
    <s v="VERT"/>
    <s v="OPEN"/>
    <n v="814"/>
    <s v="MORE THAN 1 YEAR"/>
    <n v="2015"/>
    <s v="Novembre"/>
    <x v="2"/>
    <s v=""/>
    <s v=""/>
    <s v=""/>
  </r>
  <r>
    <m/>
    <s v="15/380/009"/>
    <x v="10"/>
    <s v="Alternative fixation non reconnue"/>
    <m/>
    <s v="3C"/>
    <d v="2015-11-25T00:00:00"/>
    <x v="3"/>
    <m/>
    <s v="AIRBUS"/>
    <s v="VERT"/>
    <s v="OPEN"/>
    <n v="799"/>
    <s v="MORE THAN 1 YEAR"/>
    <n v="2015"/>
    <s v="Novembre"/>
    <x v="2"/>
    <s v=""/>
    <s v=""/>
    <s v=""/>
  </r>
  <r>
    <m/>
    <s v="15-17-002"/>
    <x v="0"/>
    <s v="ICU away from definition"/>
    <m/>
    <s v="3C"/>
    <d v="2015-11-18T00:00:00"/>
    <x v="4"/>
    <d v="2015-12-11T00:00:00"/>
    <s v="RR - BOEING - Pratt&amp;Whitney"/>
    <s v="VERT"/>
    <s v="CLOSED"/>
    <n v="23"/>
    <s v="LESS THAN 6 MONTHS"/>
    <n v="2015"/>
    <s v="Novembre"/>
    <x v="0"/>
    <s v="Décembre"/>
    <n v="2015"/>
    <s v="Décembre"/>
  </r>
  <r>
    <m/>
    <s v="15-17-014"/>
    <x v="0"/>
    <s v="91B811-06 (I.F.S.PERFORATE SKIN L.H.)_x000a_I.F.S.PANEL L.H._x000a_PLY 2 - The incision was made during the layup of ply 2 with a knife which extended through to ply 1 striking the mould tool._x000a_PLY4 - The incision was made during the layup of ply4 with a knife which has extended through to ply 2 &amp; 3"/>
    <m/>
    <s v="3C"/>
    <d v="2015-04-22T00:00:00"/>
    <x v="4"/>
    <d v="2015-12-11T00:00:00"/>
    <s v="RR - BOEING - Pratt&amp;Whitney"/>
    <s v="VERT"/>
    <s v="CLOSED"/>
    <n v="233"/>
    <s v="BETWEEN 6 MONTHS AND 1 YEAR"/>
    <n v="2015"/>
    <s v="Avril"/>
    <x v="0"/>
    <s v="Décembre"/>
    <n v="2015"/>
    <s v="Décembre"/>
  </r>
  <r>
    <m/>
    <s v="15-17-015"/>
    <x v="0"/>
    <s v="91B226-06  (I.F.S.PERFORATE SKIN R.H.)_x000a_I.F.S.PANEL R.H._x000a_PLY 2 - The incision was made during the layup of ply 2 with a knife which extended through to ply 1 striking the mould tool._x000a_PLY4 - The incision was made during the layup of ply4 with a knife which has extended through to ply 2 &amp; 3"/>
    <m/>
    <s v="3C"/>
    <d v="2015-04-22T00:00:00"/>
    <x v="4"/>
    <d v="2015-12-11T00:00:00"/>
    <s v="RR - BOEING - Pratt&amp;Whitney"/>
    <s v="VERT"/>
    <s v="CLOSED"/>
    <n v="233"/>
    <s v="BETWEEN 6 MONTHS AND 1 YEAR"/>
    <n v="2015"/>
    <s v="Avril"/>
    <x v="0"/>
    <s v="Décembre"/>
    <n v="2015"/>
    <s v="Décembre"/>
  </r>
  <r>
    <m/>
    <s v="15-17-016"/>
    <x v="0"/>
    <s v="91B811-06 (I.F.S.PERFORATE SKIN L.H.)_x000a_I.F.S.PANEL L.H._x000a_The Operator had used a knife to trim the glass and during this process had made (We cannot confirm that) incision into other carbon plies 9 through to ply 5"/>
    <m/>
    <s v="3C"/>
    <d v="2015-06-04T00:00:00"/>
    <x v="4"/>
    <d v="2015-12-11T00:00:00"/>
    <s v="RR - BOEING - Pratt&amp;Whitney"/>
    <s v="VERT"/>
    <s v="CLOSED"/>
    <n v="190"/>
    <s v="BETWEEN 6 MONTHS AND 1 YEAR"/>
    <n v="2015"/>
    <s v="Juin"/>
    <x v="0"/>
    <s v="Décembre"/>
    <n v="2015"/>
    <s v="Décembre"/>
  </r>
  <r>
    <m/>
    <s v="15-17-017"/>
    <x v="0"/>
    <s v="91B226-06  (I.F.S.PERFORATE SKIN R.H.)_x000a_I.F.S.PANEL R.H._x000a_POTENTIALLY the Operator has used a knife to trim the glass and during this process had made incision into other carbon plies"/>
    <m/>
    <s v="3C"/>
    <d v="2015-06-04T00:00:00"/>
    <x v="4"/>
    <d v="2015-12-11T00:00:00"/>
    <s v="RR - BOEING - Pratt&amp;Whitney"/>
    <s v="VERT"/>
    <s v="CLOSED"/>
    <n v="190"/>
    <s v="BETWEEN 6 MONTHS AND 1 YEAR"/>
    <n v="2015"/>
    <s v="Juin"/>
    <x v="0"/>
    <s v="Décembre"/>
    <n v="2015"/>
    <s v="Décembre"/>
  </r>
  <r>
    <m/>
    <s v="15-17-018"/>
    <x v="0"/>
    <s v="91B811-06 (I.F.S.PERFORATE SKIN L.H.)_x000a_I.F.S.PANEL L.H._x000a_The area concerned is the stiffener section of the Trent 700 IFS 2nd stage composite build where potentially, plies and glass have been cut"/>
    <m/>
    <s v="3C"/>
    <d v="2015-06-04T00:00:00"/>
    <x v="4"/>
    <d v="2015-12-11T00:00:00"/>
    <s v="RR - BOEING - Pratt&amp;Whitney"/>
    <s v="VERT"/>
    <s v="CLOSED"/>
    <n v="190"/>
    <s v="BETWEEN 6 MONTHS AND 1 YEAR"/>
    <n v="2015"/>
    <s v="Juin"/>
    <x v="0"/>
    <s v="Décembre"/>
    <n v="2015"/>
    <s v="Décembre"/>
  </r>
  <r>
    <m/>
    <s v="15-17-019"/>
    <x v="0"/>
    <s v="91B226-06  (I.F.S.PERFORATE SKIN R.H.)_x000a_I.F.S.PANEL R.H._x000a_The area concerned is the stiffener section of the Trent 700 IFS 2nd stage composite build where potentially, plies and glass have been cut"/>
    <m/>
    <s v="3C"/>
    <d v="2015-06-04T00:00:00"/>
    <x v="4"/>
    <d v="2015-12-11T00:00:00"/>
    <s v="RR - BOEING - Pratt&amp;Whitney"/>
    <s v="VERT"/>
    <s v="CLOSED"/>
    <n v="190"/>
    <s v="BETWEEN 6 MONTHS AND 1 YEAR"/>
    <n v="2015"/>
    <s v="Juin"/>
    <x v="0"/>
    <s v="Décembre"/>
    <n v="2015"/>
    <s v="Décembre"/>
  </r>
  <r>
    <m/>
    <s v="15-17-020"/>
    <x v="0"/>
    <s v="KAMAN NADCAP AUDIT FAILURE AC7114/3  . "/>
    <m/>
    <s v="3D"/>
    <d v="2015-12-04T00:00:00"/>
    <x v="32"/>
    <d v="2015-12-04T00:00:00"/>
    <s v="RR - BOEING - Pratt&amp;Whitney"/>
    <s v="VERT"/>
    <s v="CLOSED"/>
    <n v="0"/>
    <s v="LESS THAN 6 MONTHS"/>
    <n v="2015"/>
    <s v="Décembre"/>
    <x v="0"/>
    <s v="Décembre"/>
    <n v="2015"/>
    <s v="Décembre"/>
  </r>
  <r>
    <m/>
    <s v="15-17-021"/>
    <x v="0"/>
    <s v="NO.1 LINK and  HINGE BRACKET NO 1 ( LH/ RH)  _x000a_Kigour - Black Paint"/>
    <m/>
    <s v="3C"/>
    <d v="2015-12-04T00:00:00"/>
    <x v="32"/>
    <d v="2015-12-04T00:00:00"/>
    <s v="RR - BOEING - Pratt&amp;Whitney"/>
    <s v="VERT"/>
    <s v="CLOSED"/>
    <n v="0"/>
    <s v="LESS THAN 6 MONTHS"/>
    <n v="2015"/>
    <s v="Décembre"/>
    <x v="0"/>
    <s v="Décembre"/>
    <n v="2015"/>
    <s v="Décembre"/>
  </r>
  <r>
    <m/>
    <s v="15-17-023"/>
    <x v="0"/>
    <s v="HOR Failure"/>
    <m/>
    <s v="3D"/>
    <d v="2015-12-10T00:00:00"/>
    <x v="33"/>
    <d v="2016-01-25T00:00:00"/>
    <s v="RR - BOEING - Pratt&amp;Whitney"/>
    <s v="VERT"/>
    <s v="CLOSED"/>
    <n v="46"/>
    <s v="LESS THAN 6 MONTHS"/>
    <n v="2015"/>
    <s v="Décembre"/>
    <x v="1"/>
    <s v="Janvier"/>
    <n v="2016"/>
    <s v="Janvier"/>
  </r>
  <r>
    <m/>
    <s v="15-145-001"/>
    <x v="12"/>
    <s v="Equivalence Fastener"/>
    <m/>
    <s v="3D"/>
    <d v="2015-11-02T00:00:00"/>
    <x v="34"/>
    <m/>
    <s v="RR - BOEING - Pratt&amp;Whitney"/>
    <s v="VERT"/>
    <s v="CLOSED"/>
    <n v="15"/>
    <s v="LESS THAN 6 MONTHS"/>
    <n v="2015"/>
    <s v="Novembre"/>
    <x v="0"/>
    <s v="Novembre"/>
    <s v=""/>
    <s v=""/>
  </r>
  <r>
    <m/>
    <s v="15-G-001"/>
    <x v="13"/>
    <s v="Equivalence Fastener"/>
    <m/>
    <s v="3D"/>
    <d v="2015-11-02T00:00:00"/>
    <x v="34"/>
    <m/>
    <s v="RR - BOEING - Pratt&amp;Whitney"/>
    <s v="VERT"/>
    <s v="CLOSED"/>
    <n v="15"/>
    <s v="LESS THAN 6 MONTHS"/>
    <n v="2015"/>
    <s v="Novembre"/>
    <x v="0"/>
    <s v="Novembre"/>
    <s v=""/>
    <s v=""/>
  </r>
  <r>
    <m/>
    <s v="A320NEODAMA0001"/>
    <x v="6"/>
    <s v="BLUE VARNISH - BURNLEY"/>
    <m/>
    <s v="3C"/>
    <d v="2014-06-05T00:00:00"/>
    <x v="35"/>
    <d v="2015-03-31T00:00:00"/>
    <s v="AIRBUS"/>
    <s v="VERT"/>
    <s v="CLOSED"/>
    <n v="299"/>
    <s v="BETWEEN 6 MONTHS AND 1 YEAR"/>
    <n v="2014"/>
    <s v="Juin"/>
    <x v="0"/>
    <s v="Mars"/>
    <n v="2015"/>
    <s v="Mars"/>
  </r>
  <r>
    <m/>
    <s v="A320NEODAMA0003"/>
    <x v="6"/>
    <s v="Fan Cowl CLP harness damage"/>
    <m/>
    <s v="2C"/>
    <d v="2015-05-18T00:00:00"/>
    <x v="17"/>
    <d v="2016-10-07T00:00:00"/>
    <s v="AIRBUS"/>
    <s v="JAUNE"/>
    <s v="CLOSED"/>
    <n v="508"/>
    <s v="MORE THAN 1 YEAR"/>
    <n v="2015"/>
    <s v="Mai"/>
    <x v="1"/>
    <s v="Octobre"/>
    <n v="2016"/>
    <s v="Octobre"/>
  </r>
  <r>
    <s v="0085"/>
    <s v="16-14-001"/>
    <x v="2"/>
    <s v="HT du diamètre Tube Souple WWD"/>
    <s v="R:\Small Nacelles\CF34-8\07-Qualité\04-DAMAs\2016"/>
    <s v="2C"/>
    <d v="2016-01-08T00:00:00"/>
    <x v="3"/>
    <m/>
    <s v="Snecma - GE - CFM"/>
    <s v="JAUNE"/>
    <s v="OPEN"/>
    <n v="755"/>
    <s v="MORE THAN 1 YEAR"/>
    <n v="2016"/>
    <s v="Janvier"/>
    <x v="2"/>
    <s v=""/>
    <s v=""/>
    <s v=""/>
  </r>
  <r>
    <s v="0086"/>
    <s v="16-380-0086"/>
    <x v="10"/>
    <s v="Défaillance cle dynamométrique"/>
    <s v="LAD 898"/>
    <s v="3D"/>
    <d v="2016-01-26T00:00:00"/>
    <x v="36"/>
    <d v="2017-08-23T00:00:00"/>
    <s v="AIRBUS"/>
    <s v="VERT"/>
    <s v="CLOSED"/>
    <n v="575"/>
    <s v="MORE THAN 1 YEAR"/>
    <n v="2016"/>
    <s v="Janvier"/>
    <x v="3"/>
    <s v="Aout"/>
    <n v="2017"/>
    <s v="Aout"/>
  </r>
  <r>
    <s v="0087"/>
    <s v="16-28-0087"/>
    <x v="5"/>
    <s v="Déflecteur porte TR endommagé - contact vérin"/>
    <s v="LIEN"/>
    <s v="3C"/>
    <d v="2016-02-03T00:00:00"/>
    <x v="3"/>
    <m/>
    <s v="RR - BOEING - Pratt&amp;Whitney"/>
    <s v="VERT"/>
    <s v="OPEN"/>
    <n v="729"/>
    <s v="MORE THAN 1 YEAR"/>
    <n v="2016"/>
    <s v="Février"/>
    <x v="2"/>
    <s v=""/>
    <s v=""/>
    <s v=""/>
  </r>
  <r>
    <s v="0088"/>
    <s v="16-BD-0088"/>
    <x v="6"/>
    <s v=" fixations des ressorts de continuité électrique du cadre avant montées à l'envers"/>
    <s v="Link"/>
    <s v="3C"/>
    <d v="2016-02-24T00:00:00"/>
    <x v="37"/>
    <d v="2017-01-01T00:00:00"/>
    <s v="AIRBUS"/>
    <s v="VERT"/>
    <s v="CLOSED"/>
    <n v="321"/>
    <s v="BETWEEN 6 MONTHS AND 1 YEAR"/>
    <n v="2016"/>
    <s v="Février"/>
    <x v="3"/>
    <s v="Janvier"/>
    <n v="2017"/>
    <s v="Janvier"/>
  </r>
  <r>
    <s v="0089"/>
    <s v="16-SC-0089"/>
    <x v="3"/>
    <s v="Inner Barrel Trou de drainage NC"/>
    <s v="\\fichier-pl\plaisir\Small Nacelles\Silvercrest\09 Qualité\05- Non qualité"/>
    <s v="3C"/>
    <d v="2016-03-01T00:00:00"/>
    <x v="8"/>
    <d v="2016-11-08T00:00:00"/>
    <s v="Snecma - GE - CFM"/>
    <s v="VERT"/>
    <s v="CLOSED"/>
    <n v="252"/>
    <s v="BETWEEN 6 MONTHS AND 1 YEAR"/>
    <n v="2016"/>
    <s v="Mars"/>
    <x v="1"/>
    <s v="Novembre"/>
    <n v="2016"/>
    <s v="Novembre"/>
  </r>
  <r>
    <s v="0090"/>
    <s v="16-380-0090"/>
    <x v="10"/>
    <s v="Récupération non effectuée sur transcowl AEMGT194 TR2195 ETIHAD 4"/>
    <m/>
    <s v="3D"/>
    <d v="2016-04-04T00:00:00"/>
    <x v="38"/>
    <d v="2016-04-27T00:00:00"/>
    <s v="AIRBUS"/>
    <s v="VERT"/>
    <s v="CLOSED"/>
    <n v="23"/>
    <s v="LESS THAN 6 MONTHS"/>
    <n v="2016"/>
    <s v="Avril"/>
    <x v="1"/>
    <s v="Avril"/>
    <n v="2016"/>
    <s v="Avril"/>
  </r>
  <r>
    <s v="0091"/>
    <s v="16-320-0091"/>
    <x v="4"/>
    <s v="FOD - Rivets libres ou collés dans l'inverseur"/>
    <m/>
    <s v="3C"/>
    <d v="2016-04-04T00:00:00"/>
    <x v="3"/>
    <m/>
    <s v="AIRBUS"/>
    <s v="VERT"/>
    <s v="OPEN"/>
    <n v="668"/>
    <s v="MORE THAN 1 YEAR"/>
    <n v="2016"/>
    <s v="Avril"/>
    <x v="2"/>
    <s v=""/>
    <s v=""/>
    <s v=""/>
  </r>
  <r>
    <s v="0092"/>
    <s v="16-320-0092"/>
    <x v="4"/>
    <s v="Trusquinage non conforme sur IFS Aircelle Maroc"/>
    <m/>
    <s v="3C"/>
    <d v="2016-04-04T00:00:00"/>
    <x v="3"/>
    <m/>
    <s v="AIRBUS"/>
    <s v="VERT"/>
    <s v="OPEN"/>
    <n v="668"/>
    <s v="MORE THAN 1 YEAR"/>
    <n v="2016"/>
    <s v="Avril"/>
    <x v="2"/>
    <s v=""/>
    <s v=""/>
    <s v=""/>
  </r>
  <r>
    <s v="0093"/>
    <s v="16-SC-0093"/>
    <x v="3"/>
    <s v="Rayure axes/ bagues pivots de portes"/>
    <s v="\\fichier-pl\plaisir\Small Nacelles\Silvercrest\09 Qualité\05- Non qualité"/>
    <s v="2C"/>
    <d v="2016-05-09T00:00:00"/>
    <x v="39"/>
    <d v="2017-05-09T00:00:00"/>
    <s v="Snecma - GE - CFM"/>
    <s v="JAUNE"/>
    <s v="CLOSED"/>
    <n v="365"/>
    <s v="MORE THAN 1 YEAR"/>
    <n v="2016"/>
    <s v="Mai"/>
    <x v="3"/>
    <s v="Mai"/>
    <n v="2017"/>
    <s v="Mai"/>
  </r>
  <r>
    <s v="0094"/>
    <s v="16-BD-0094"/>
    <x v="6"/>
    <s v="Corrosion nidas alu"/>
    <s v="Link"/>
    <s v="TBD"/>
    <d v="2016-05-12T00:00:00"/>
    <x v="39"/>
    <m/>
    <s v="AIRBUS"/>
    <s v="TBD"/>
    <s v="CLOSED"/>
    <n v="362"/>
    <s v="BETWEEN 6 MONTHS AND 1 YEAR"/>
    <n v="2016"/>
    <s v="Mai"/>
    <x v="3"/>
    <s v="Mai"/>
    <s v=""/>
    <s v=""/>
  </r>
  <r>
    <s v="0095"/>
    <s v="16-320-0095"/>
    <x v="4"/>
    <s v="Utilisation de nidas CrV sur IFS "/>
    <m/>
    <s v="TBD"/>
    <d v="2016-05-17T00:00:00"/>
    <x v="3"/>
    <m/>
    <s v="AIRBUS"/>
    <s v="TBD"/>
    <s v="OPEN"/>
    <n v="625"/>
    <s v="MORE THAN 1 YEAR"/>
    <n v="2016"/>
    <s v="Mai"/>
    <x v="2"/>
    <s v=""/>
    <s v=""/>
    <s v=""/>
  </r>
  <r>
    <s v="0096"/>
    <s v="16-SC-0096"/>
    <x v="3"/>
    <s v="Interference flexible/ support canalisation"/>
    <s v="\\fichier-pl\plaisir\Small Nacelles\Silvercrest\09 Qualité\05- Non qualité"/>
    <s v="1C"/>
    <d v="2016-05-20T00:00:00"/>
    <x v="39"/>
    <d v="2017-05-09T00:00:00"/>
    <s v="Snecma - GE - CFM"/>
    <s v="JAUNE"/>
    <s v="CLOSED"/>
    <n v="354"/>
    <s v="BETWEEN 6 MONTHS AND 1 YEAR"/>
    <n v="2016"/>
    <s v="Mai"/>
    <x v="3"/>
    <s v="Mai"/>
    <n v="2017"/>
    <s v="Mai"/>
  </r>
  <r>
    <s v="0097"/>
    <s v="16-BG-0097"/>
    <x v="1"/>
    <s v="Plaque renfort non peinte"/>
    <m/>
    <s v="TBD"/>
    <d v="2016-05-30T00:00:00"/>
    <x v="3"/>
    <m/>
    <s v="Snecma - GE - CFM"/>
    <s v="TBD"/>
    <s v="OPEN"/>
    <n v="612"/>
    <s v="MORE THAN 1 YEAR"/>
    <n v="2016"/>
    <s v="Mai"/>
    <x v="2"/>
    <s v=""/>
    <s v=""/>
    <s v=""/>
  </r>
  <r>
    <s v="0098"/>
    <s v="16-BD-0098"/>
    <x v="6"/>
    <s v="Vernis Marquage non qualifié - Aircelle UK"/>
    <s v="Link"/>
    <s v="3C"/>
    <d v="2016-06-15T00:00:00"/>
    <x v="40"/>
    <d v="2017-02-02T00:00:00"/>
    <s v="AIRBUS"/>
    <s v="VERT"/>
    <s v="CLOSED"/>
    <n v="231"/>
    <s v="BETWEEN 6 MONTHS AND 1 YEAR"/>
    <n v="2016"/>
    <s v="Juin"/>
    <x v="3"/>
    <s v="Février"/>
    <n v="2017"/>
    <s v="Février"/>
  </r>
  <r>
    <s v="0099"/>
    <s v="16-BD-0099"/>
    <x v="6"/>
    <s v="Marque de percage sur Precooler Scoop"/>
    <s v="Link"/>
    <s v="3C"/>
    <d v="2016-06-30T00:00:00"/>
    <x v="41"/>
    <d v="2016-10-11T00:00:00"/>
    <s v="AIRBUS"/>
    <s v="VERT"/>
    <s v="CLOSED"/>
    <n v="113"/>
    <s v="LESS THAN 6 MONTHS"/>
    <n v="2016"/>
    <s v="Juin"/>
    <x v="1"/>
    <s v="Octobre"/>
    <n v="2016"/>
    <s v="Octobre"/>
  </r>
  <r>
    <s v="0100"/>
    <s v="16-BD-0100"/>
    <x v="6"/>
    <s v="croisement harnais"/>
    <s v="Link"/>
    <s v="3B"/>
    <d v="2016-07-20T00:00:00"/>
    <x v="42"/>
    <d v="2017-07-21T00:00:00"/>
    <s v="AIRBUS"/>
    <s v="VERT"/>
    <s v="CLOSED"/>
    <n v="366"/>
    <s v="MORE THAN 1 YEAR"/>
    <n v="2016"/>
    <s v="Juillet"/>
    <x v="3"/>
    <s v="Juillet"/>
    <n v="2017"/>
    <s v="Juillet"/>
  </r>
  <r>
    <s v="0101"/>
    <s v="16-BD-0101"/>
    <x v="6"/>
    <s v="NC chamfrein dans le tube de la HOR Fan Cowl Marathon Norco"/>
    <s v="Link"/>
    <s v="3D"/>
    <d v="2016-08-18T00:00:00"/>
    <x v="43"/>
    <d v="2016-08-22T00:00:00"/>
    <s v="AIRBUS"/>
    <s v="VERT"/>
    <s v="CLOSED"/>
    <n v="4"/>
    <s v="LESS THAN 6 MONTHS"/>
    <n v="2016"/>
    <s v="Aout"/>
    <x v="1"/>
    <s v="Aout"/>
    <n v="2016"/>
    <s v="Aout"/>
  </r>
  <r>
    <s v="0102"/>
    <s v="16-BD-0102"/>
    <x v="6"/>
    <s v="TRU Fire Shield Notches opened"/>
    <s v="Link"/>
    <s v="3C"/>
    <d v="2016-08-24T00:00:00"/>
    <x v="44"/>
    <d v="2017-03-22T00:00:00"/>
    <s v="AIRBUS"/>
    <s v="VERT"/>
    <s v="CLOSED"/>
    <n v="188"/>
    <s v="BETWEEN 6 MONTHS AND 1 YEAR"/>
    <n v="2016"/>
    <s v="Aout"/>
    <x v="3"/>
    <s v="Février"/>
    <n v="2017"/>
    <s v="Mars"/>
  </r>
  <r>
    <s v="0103"/>
    <s v="16-BD-0103"/>
    <x v="6"/>
    <s v="IFS honeycomb core crushing "/>
    <s v="Link"/>
    <s v="3C"/>
    <d v="2016-08-24T00:00:00"/>
    <x v="41"/>
    <d v="2016-10-21T00:00:00"/>
    <s v="AIRBUS"/>
    <s v="VERT"/>
    <s v="CLOSED"/>
    <n v="58"/>
    <s v="LESS THAN 6 MONTHS"/>
    <n v="2016"/>
    <s v="Aout"/>
    <x v="1"/>
    <s v="Octobre"/>
    <n v="2016"/>
    <s v="Octobre"/>
  </r>
  <r>
    <s v="0104"/>
    <s v="16-320-0104"/>
    <x v="4"/>
    <s v="FOD en zones inaccessibles"/>
    <m/>
    <s v="TBD"/>
    <d v="2016-08-30T00:00:00"/>
    <x v="3"/>
    <m/>
    <s v="AIRBUS"/>
    <s v="TBD"/>
    <s v="OPEN"/>
    <n v="520"/>
    <s v="MORE THAN 1 YEAR"/>
    <n v="2016"/>
    <s v="Aout"/>
    <x v="2"/>
    <s v=""/>
    <s v=""/>
    <s v=""/>
  </r>
  <r>
    <s v="0105"/>
    <s v="16-14-0105"/>
    <x v="2"/>
    <s v="Jeu sur les joints feu IFS"/>
    <s v="R:\Small Nacelles\CF34-8\07-Qualité\04-DAMAs\2016"/>
    <s v="1D"/>
    <d v="2016-09-15T00:00:00"/>
    <x v="3"/>
    <m/>
    <s v="Snecma - GE - CFM"/>
    <s v="JAUNE"/>
    <s v="OPEN"/>
    <n v="504"/>
    <s v="MORE THAN 1 YEAR"/>
    <n v="2016"/>
    <s v="Septembre"/>
    <x v="2"/>
    <s v=""/>
    <s v=""/>
    <s v=""/>
  </r>
  <r>
    <s v="0106"/>
    <s v="16-BG-0106"/>
    <x v="1"/>
    <s v="Rayures sur bagues pivots de portes"/>
    <m/>
    <s v="TBD"/>
    <d v="2016-09-15T00:00:00"/>
    <x v="3"/>
    <m/>
    <s v="Snecma - GE - CFM"/>
    <s v="TBD"/>
    <s v="OPEN"/>
    <n v="504"/>
    <s v="MORE THAN 1 YEAR"/>
    <n v="2016"/>
    <s v="Septembre"/>
    <x v="2"/>
    <s v=""/>
    <s v=""/>
    <s v=""/>
  </r>
  <r>
    <s v="0107"/>
    <s v="16-14-004"/>
    <x v="2"/>
    <s v="Hors tolérance géométriques sur verrous"/>
    <s v="\\fichier-pl\plaisir\Small Nacelles\CF34-8\07-Qualité\04-DAMAs\2016\16-14-004"/>
    <s v="3C"/>
    <d v="2016-09-20T00:00:00"/>
    <x v="7"/>
    <d v="2017-05-15T00:00:00"/>
    <s v="Snecma - GE - CFM"/>
    <s v="VERT"/>
    <s v="CLOSED"/>
    <n v="73"/>
    <s v="LESS THAN 6 MONTHS"/>
    <n v="2016"/>
    <s v="Septembre"/>
    <x v="1"/>
    <s v="Décembre"/>
    <n v="2017"/>
    <s v="Mai"/>
  </r>
  <r>
    <s v="0108"/>
    <s v="16-380-0108"/>
    <x v="14"/>
    <s v="Problème de brasure sur cartes PCB"/>
    <s v="LAD 924"/>
    <s v="3D"/>
    <d v="2016-09-26T00:00:00"/>
    <x v="3"/>
    <m/>
    <s v="AIRBUS"/>
    <s v="VERT"/>
    <s v="OPEN"/>
    <n v="493"/>
    <s v="MORE THAN 1 YEAR"/>
    <n v="2016"/>
    <s v="Septembre"/>
    <x v="2"/>
    <s v=""/>
    <s v=""/>
    <s v=""/>
  </r>
  <r>
    <s v="0109"/>
    <s v="16-BD-0109"/>
    <x v="6"/>
    <s v="MRAS Transcowl Beaver Tails"/>
    <s v="Link"/>
    <s v="3C"/>
    <d v="2016-09-27T00:00:00"/>
    <x v="45"/>
    <d v="2017-02-02T00:00:00"/>
    <s v="AIRBUS"/>
    <s v="VERT"/>
    <s v="CLOSED"/>
    <n v="128"/>
    <s v="LESS THAN 6 MONTHS"/>
    <n v="2016"/>
    <s v="Septembre"/>
    <x v="3"/>
    <s v="Février"/>
    <n v="2017"/>
    <s v="Février"/>
  </r>
  <r>
    <s v="0110"/>
    <s v="16-BD-0110"/>
    <x v="6"/>
    <s v="Interférence Rail Primaire"/>
    <s v="Link"/>
    <s v="3C"/>
    <d v="2016-10-11T00:00:00"/>
    <x v="45"/>
    <d v="2017-02-02T00:00:00"/>
    <s v="AIRBUS"/>
    <s v="VERT"/>
    <s v="CLOSED"/>
    <n v="114"/>
    <s v="LESS THAN 6 MONTHS"/>
    <n v="2016"/>
    <s v="Octobre"/>
    <x v="3"/>
    <s v="Février"/>
    <n v="2017"/>
    <s v="Février"/>
  </r>
  <r>
    <s v="0111"/>
    <s v="16-BD-0111"/>
    <x v="6"/>
    <s v="couple serrage écrou drain mast"/>
    <s v="Link"/>
    <s v="3C"/>
    <d v="2016-10-12T00:00:00"/>
    <x v="46"/>
    <d v="2017-06-26T00:00:00"/>
    <s v="AIRBUS"/>
    <s v="VERT"/>
    <s v="CLOSED"/>
    <n v="251"/>
    <s v="BETWEEN 6 MONTHS AND 1 YEAR"/>
    <n v="2016"/>
    <s v="Octobre"/>
    <x v="3"/>
    <s v="Juin"/>
    <n v="2017"/>
    <s v="Juin"/>
  </r>
  <r>
    <s v="0112"/>
    <s v="16-BG-0112"/>
    <x v="1"/>
    <s v="Tête PDA sur ferrure porte"/>
    <s v="16-BG-0112 - tête PDA sur ferrure porte"/>
    <s v="2C"/>
    <d v="2016-10-21T00:00:00"/>
    <x v="3"/>
    <m/>
    <s v="Snecma - GE - CFM"/>
    <s v="JAUNE"/>
    <s v="OPEN"/>
    <n v="468"/>
    <s v="MORE THAN 1 YEAR"/>
    <n v="2016"/>
    <s v="Octobre"/>
    <x v="2"/>
    <s v=""/>
    <s v=""/>
    <s v=""/>
  </r>
  <r>
    <s v="0113"/>
    <s v="16-BG-0113"/>
    <x v="1"/>
    <s v="Matière utilisée BGL4127 &amp; BGL4128"/>
    <s v="16-BG-0113 Matière utilisée BGL4127 &amp; 4128"/>
    <s v="TBD"/>
    <d v="2016-11-07T00:00:00"/>
    <x v="3"/>
    <m/>
    <s v="Snecma - GE - CFM"/>
    <s v="TBD"/>
    <s v="OPEN"/>
    <n v="451"/>
    <s v="MORE THAN 1 YEAR"/>
    <n v="2016"/>
    <s v="Novembre"/>
    <x v="2"/>
    <s v=""/>
    <s v=""/>
    <s v=""/>
  </r>
  <r>
    <s v="0114"/>
    <s v="16-SC-0114"/>
    <x v="3"/>
    <s v="HT fraisures panneaux 6H IFD"/>
    <m/>
    <s v="TBD"/>
    <d v="2016-11-04T00:00:00"/>
    <x v="47"/>
    <d v="2017-01-06T00:00:00"/>
    <s v="Snecma - GE - CFM"/>
    <s v="TBD"/>
    <s v="CLOSED"/>
    <n v="63"/>
    <s v="LESS THAN 6 MONTHS"/>
    <n v="2016"/>
    <s v="Novembre"/>
    <x v="3"/>
    <s v="Janvier"/>
    <n v="2017"/>
    <s v="Janvier"/>
  </r>
  <r>
    <s v="0116"/>
    <s v="16-SC-0116"/>
    <x v="3"/>
    <s v="Délaminage FCD"/>
    <s v="R:\Small Nacelles\Silvercrest\09 Qualité\05- Non qualité\04.03_DAMA - Notification of ESCAPE\16-SC-0116 Délaminage FCD"/>
    <s v="1C"/>
    <d v="2016-12-07T00:00:00"/>
    <x v="9"/>
    <d v="2017-09-15T00:00:00"/>
    <s v="Snecma - GE - CFM"/>
    <s v="JAUNE"/>
    <s v="CLOSED"/>
    <n v="282"/>
    <s v="BETWEEN 6 MONTHS AND 1 YEAR"/>
    <n v="2016"/>
    <s v="Décembre"/>
    <x v="3"/>
    <s v="Septembre"/>
    <n v="2017"/>
    <s v="Septembre"/>
  </r>
  <r>
    <s v="0117"/>
    <s v="16-320-0117"/>
    <x v="4"/>
    <s v="Pion d'aube"/>
    <s v="R:\Large Aircraft Division\Qualite LND\DAMA\DAMA A320\16-320-0117 Q Pion d'aube"/>
    <s v="TBD"/>
    <d v="2016-12-09T00:00:00"/>
    <x v="3"/>
    <m/>
    <s v="AIRBUS"/>
    <s v="TBD"/>
    <s v="OPEN"/>
    <n v="419"/>
    <s v="MORE THAN 1 YEAR"/>
    <n v="2016"/>
    <s v="Décembre"/>
    <x v="2"/>
    <s v=""/>
    <s v=""/>
    <s v=""/>
  </r>
  <r>
    <s v="0118"/>
    <s v="16-SC-0118"/>
    <x v="3"/>
    <s v="OFD Percage supplémentaire"/>
    <s v="\\fichier-pl\plaisir\Small Nacelles\Silvercrest\09 Qualité\05- Non qualité\04.03_DAMA - Notification of ESCAPE\16-SC-0118 Percage OFD en supplément"/>
    <s v="3C"/>
    <d v="2016-12-12T00:00:00"/>
    <x v="48"/>
    <d v="2017-01-05T00:00:00"/>
    <s v="Snecma - GE - CFM"/>
    <s v="VERT"/>
    <s v="CLOSED"/>
    <n v="24"/>
    <s v="LESS THAN 6 MONTHS"/>
    <n v="2016"/>
    <s v="Décembre"/>
    <x v="3"/>
    <s v="Janvier"/>
    <n v="2017"/>
    <s v="Janvier"/>
  </r>
  <r>
    <s v="0119"/>
    <s v="16-BD-0119"/>
    <x v="6"/>
    <s v="MRAS Transcowl insert gap "/>
    <m/>
    <s v="3C"/>
    <d v="2016-12-16T00:00:00"/>
    <x v="49"/>
    <d v="2017-09-15T00:00:00"/>
    <s v="AIRBUS"/>
    <s v="VERT"/>
    <s v="CLOSED"/>
    <n v="257"/>
    <s v="BETWEEN 6 MONTHS AND 1 YEAR"/>
    <n v="2016"/>
    <s v="Décembre"/>
    <x v="3"/>
    <s v="Aout"/>
    <n v="2017"/>
    <s v="Septembre"/>
  </r>
  <r>
    <s v="0120"/>
    <s v="16-320-0118"/>
    <x v="4"/>
    <s v="FOD sous PTH"/>
    <s v="R:\Large Aircraft Division\Qualite LND\DAMA\DAMA A320\16-320-0118 Q FOD sous PTH"/>
    <s v="TBD"/>
    <d v="2016-12-20T00:00:00"/>
    <x v="3"/>
    <m/>
    <s v="AIRBUS"/>
    <s v="TBD"/>
    <s v="OPEN"/>
    <n v="408"/>
    <s v="MORE THAN 1 YEAR"/>
    <n v="2016"/>
    <s v="Décembre"/>
    <x v="2"/>
    <s v=""/>
    <s v=""/>
    <s v=""/>
  </r>
  <r>
    <s v="0121"/>
    <s v="16-29-001"/>
    <x v="15"/>
    <s v="Delaminage virole"/>
    <s v="R:\DQ\Qualité Programmes\Programmes Série\BR710\12- DAMA\2016\16-29-001-delaminage virole"/>
    <s v="1D"/>
    <d v="2016-12-15T00:00:00"/>
    <x v="3"/>
    <m/>
    <s v="RR - BOEING - Pratt&amp;Whitney"/>
    <s v="JAUNE"/>
    <s v="OPEN"/>
    <n v="413"/>
    <s v="MORE THAN 1 YEAR"/>
    <n v="2016"/>
    <s v="Décembre"/>
    <x v="2"/>
    <s v=""/>
    <s v=""/>
    <s v=""/>
  </r>
  <r>
    <s v="0122"/>
    <s v="16-29-002"/>
    <x v="15"/>
    <s v="Desorientation virole"/>
    <s v="R:\DQ\Qualité Programmes\Programmes Série\BR710\12- DAMA\2016\16-29-002-Desorientation virole"/>
    <s v="3D"/>
    <d v="2016-12-15T00:00:00"/>
    <x v="3"/>
    <m/>
    <s v="RR - BOEING - Pratt&amp;Whitney"/>
    <s v="VERT"/>
    <s v="OPEN"/>
    <n v="413"/>
    <s v="MORE THAN 1 YEAR"/>
    <n v="2016"/>
    <s v="Décembre"/>
    <x v="2"/>
    <s v=""/>
    <s v=""/>
    <s v=""/>
  </r>
  <r>
    <s v="0123"/>
    <s v="16-BD-0123"/>
    <x v="6"/>
    <s v="MRAS PRSOV material change compare to drawing"/>
    <s v="Link"/>
    <s v="3C"/>
    <d v="2016-12-23T00:00:00"/>
    <x v="45"/>
    <d v="2017-02-02T00:00:00"/>
    <s v="AIRBUS"/>
    <s v="VERT"/>
    <s v="CLOSED"/>
    <n v="41"/>
    <s v="LESS THAN 6 MONTHS"/>
    <n v="2016"/>
    <s v="Décembre"/>
    <x v="3"/>
    <s v="Février"/>
    <n v="2017"/>
    <s v="Février"/>
  </r>
  <r>
    <s v="0124"/>
    <s v="16-BD-0124"/>
    <x v="6"/>
    <s v="Doncasters supplier not qualified"/>
    <m/>
    <s v="3C"/>
    <d v="2016-12-23T00:00:00"/>
    <x v="50"/>
    <d v="2017-03-03T00:00:00"/>
    <s v="AIRBUS"/>
    <s v="VERT"/>
    <s v="CLOSED"/>
    <n v="70"/>
    <s v="LESS THAN 6 MONTHS"/>
    <n v="2016"/>
    <s v="Décembre"/>
    <x v="3"/>
    <s v="Mars"/>
    <n v="2017"/>
    <s v="Mars"/>
  </r>
  <r>
    <s v="0125"/>
    <s v="17-BD-0125"/>
    <x v="6"/>
    <s v="MRAS Black top coat applied over Beavertail / Acoustic Panel IML sealant."/>
    <s v="Link"/>
    <s v="3C"/>
    <d v="2017-01-06T00:00:00"/>
    <x v="51"/>
    <d v="2017-01-20T00:00:00"/>
    <s v="AIRBUS"/>
    <s v="VERT"/>
    <s v="CLOSED"/>
    <n v="14"/>
    <s v="LESS THAN 6 MONTHS"/>
    <n v="2017"/>
    <s v="Janvier"/>
    <x v="3"/>
    <s v="Janvier"/>
    <n v="2017"/>
    <s v="Janvier"/>
  </r>
  <r>
    <s v="0126"/>
    <s v="17-380-0126"/>
    <x v="11"/>
    <s v="épaisseur de NiCr sur nida"/>
    <m/>
    <s v="TBD"/>
    <d v="2017-01-13T00:00:00"/>
    <x v="3"/>
    <m/>
    <s v="AIRBUS"/>
    <s v="TBD"/>
    <s v="OPEN"/>
    <n v="384"/>
    <s v="MORE THAN 1 YEAR"/>
    <n v="2017"/>
    <s v="Janvier"/>
    <x v="2"/>
    <s v=""/>
    <s v=""/>
    <s v=""/>
  </r>
  <r>
    <s v="0127"/>
    <s v="17-BD-0127"/>
    <x v="6"/>
    <s v="MRAS Drain mast trim isue"/>
    <m/>
    <s v="3C"/>
    <d v="2017-01-18T00:00:00"/>
    <x v="9"/>
    <d v="2017-09-22T00:00:00"/>
    <s v="AIRBUS"/>
    <s v="VERT"/>
    <s v="CLOSED"/>
    <n v="240"/>
    <s v="BETWEEN 6 MONTHS AND 1 YEAR"/>
    <n v="2017"/>
    <s v="Janvier"/>
    <x v="3"/>
    <s v="Septembre"/>
    <n v="2017"/>
    <s v="Septembre"/>
  </r>
  <r>
    <s v="0128"/>
    <s v="17-BD-0128"/>
    <x v="6"/>
    <s v="MRAS ICU Diametrical Electrical Housing Breakthrough"/>
    <m/>
    <s v="3C"/>
    <d v="2017-01-19T00:00:00"/>
    <x v="52"/>
    <d v="2017-03-22T00:00:00"/>
    <s v="AIRBUS"/>
    <s v="VERT"/>
    <s v="CLOSED"/>
    <n v="56"/>
    <s v="LESS THAN 6 MONTHS"/>
    <n v="2017"/>
    <s v="Janvier"/>
    <x v="3"/>
    <s v="Mars"/>
    <n v="2017"/>
    <s v="Mars"/>
  </r>
  <r>
    <s v="0129"/>
    <s v="17-97-0129"/>
    <x v="16"/>
    <s v="DCU Wrong Seal - Woodward NOE_x000a_Z90000011151"/>
    <m/>
    <s v="2C"/>
    <d v="2017-01-17T00:00:00"/>
    <x v="53"/>
    <m/>
    <s v="RR - BOEING - Pratt&amp;Whitney"/>
    <s v="JAUNE"/>
    <s v="CLOSED"/>
    <n v="10"/>
    <s v="LESS THAN 6 MONTHS"/>
    <n v="2017"/>
    <s v="Janvier"/>
    <x v="3"/>
    <s v="Janvier"/>
    <s v=""/>
    <s v=""/>
  </r>
  <r>
    <s v="0130"/>
    <s v="17-380-130"/>
    <x v="10"/>
    <s v="Crique soudure longitudinale"/>
    <s v="R:\DQ\Qualité Programmes\Programmes Série A380\DAMA\Suivi DAMA A380\2017\17-380-130-Crique soudure longitudinale"/>
    <s v="1D"/>
    <d v="2017-01-03T00:00:00"/>
    <x v="3"/>
    <m/>
    <s v="AIRBUS"/>
    <s v="JAUNE"/>
    <s v="OPEN"/>
    <n v="394"/>
    <s v="MORE THAN 1 YEAR"/>
    <n v="2017"/>
    <s v="Janvier"/>
    <x v="2"/>
    <s v=""/>
    <s v=""/>
    <s v=""/>
  </r>
  <r>
    <s v="0131"/>
    <s v="17-SC-0118"/>
    <x v="3"/>
    <s v="OFD - Prise en compte de la latéralisation dans les calculs"/>
    <s v="R:\Small Nacelles\Silvercrest\09 Qualité\05- Non qualité\04.03_DAMA - Notification of ESCAPE"/>
    <s v="3C"/>
    <d v="2017-02-01T00:00:00"/>
    <x v="54"/>
    <d v="2017-04-29T00:00:00"/>
    <s v="Snecma - GE - CFM"/>
    <s v="VERT"/>
    <s v="CLOSED"/>
    <n v="87"/>
    <s v="LESS THAN 6 MONTHS"/>
    <n v="2017"/>
    <s v="Février"/>
    <x v="3"/>
    <s v="Avril"/>
    <n v="2017"/>
    <s v="Avril"/>
  </r>
  <r>
    <s v="0132"/>
    <s v="17-320-0132"/>
    <x v="4"/>
    <s v="Plaques décollées - zone fermeture 6H avant"/>
    <s v="DAMA 17-320-0132"/>
    <s v="3C"/>
    <d v="2017-02-08T00:00:00"/>
    <x v="12"/>
    <d v="2017-11-15T00:00:00"/>
    <s v="AIRBUS"/>
    <s v="VERT"/>
    <s v="CLOSED"/>
    <n v="280"/>
    <s v="BETWEEN 6 MONTHS AND 1 YEAR"/>
    <n v="2017"/>
    <s v="Février"/>
    <x v="3"/>
    <s v="Novembre"/>
    <n v="2017"/>
    <s v="Novembre"/>
  </r>
  <r>
    <s v="0133"/>
    <s v="17-320-0133"/>
    <x v="4"/>
    <s v="Ovalisation des trous sous la tôle feu conique"/>
    <s v="\\fichier-lh.corp.ad.aircelle\Groupes\Large Aircraft Division\Qualite LND\DAMA\DAMA A320\17-320-0133 Q Ovalisation des trous sous la tôle feu conique"/>
    <s v="TBD"/>
    <d v="2015-07-15T00:00:00"/>
    <x v="3"/>
    <m/>
    <s v="AIRBUS"/>
    <s v="TBD"/>
    <s v="OPEN"/>
    <n v="932"/>
    <s v="MORE THAN 1 YEAR"/>
    <n v="2015"/>
    <s v="Juillet"/>
    <x v="2"/>
    <s v=""/>
    <s v=""/>
    <s v=""/>
  </r>
  <r>
    <s v="0134"/>
    <s v="17-BD-0134"/>
    <x v="6"/>
    <s v="MRAS Blocker Door Hinges "/>
    <m/>
    <s v="2C"/>
    <d v="2017-02-10T00:00:00"/>
    <x v="3"/>
    <m/>
    <s v="AIRBUS"/>
    <s v="JAUNE"/>
    <s v="OPEN"/>
    <n v="356"/>
    <s v="BETWEEN 6 MONTHS AND 1 YEAR"/>
    <n v="2017"/>
    <s v="Février"/>
    <x v="2"/>
    <s v=""/>
    <s v=""/>
    <s v=""/>
  </r>
  <r>
    <s v="0135"/>
    <s v="17-320-0135"/>
    <x v="4"/>
    <s v="Jeu et pose fixations NC sur boitier 6H IFS"/>
    <s v="DAMA 17-320-0135"/>
    <s v="TBD"/>
    <d v="2017-02-15T00:00:00"/>
    <x v="3"/>
    <m/>
    <s v="AIRBUS"/>
    <s v="TBD"/>
    <s v="OPEN"/>
    <n v="351"/>
    <s v="BETWEEN 6 MONTHS AND 1 YEAR"/>
    <n v="2017"/>
    <s v="Février"/>
    <x v="2"/>
    <s v=""/>
    <s v=""/>
    <s v=""/>
  </r>
  <r>
    <s v="0136"/>
    <s v="17-14-0136"/>
    <x v="2"/>
    <s v="Collage 5000 Hertz"/>
    <s v="R:\Small Nacelles\CF34-8\07-Qualité\04-DAMAs\2017\17-14-0136_Ecart process joint 5khz"/>
    <s v="3C"/>
    <d v="2017-02-22T00:00:00"/>
    <x v="3"/>
    <m/>
    <s v="Snecma - GE - CFM"/>
    <s v="VERT"/>
    <s v="OPEN"/>
    <n v="344"/>
    <s v="BETWEEN 6 MONTHS AND 1 YEAR"/>
    <n v="2017"/>
    <s v="Février"/>
    <x v="2"/>
    <s v=""/>
    <s v=""/>
    <s v=""/>
  </r>
  <r>
    <s v="0137"/>
    <s v="16/146/001"/>
    <x v="7"/>
    <s v="Métallisation non réalisée sur fixation éclisse de porte"/>
    <m/>
    <s v="3C"/>
    <d v="2016-02-25T00:00:00"/>
    <x v="18"/>
    <d v="2017-02-22T00:00:00"/>
    <s v="Snecma - GE - CFM"/>
    <s v="VERT"/>
    <s v="CLOSED"/>
    <n v="363"/>
    <s v="BETWEEN 6 MONTHS AND 1 YEAR"/>
    <n v="2016"/>
    <s v="Février"/>
    <x v="3"/>
    <s v="Février"/>
    <n v="2017"/>
    <s v="Février"/>
  </r>
  <r>
    <s v="0138"/>
    <s v="16/146/002"/>
    <x v="7"/>
    <s v="Interférences portes / Fan Ramp Fairing"/>
    <m/>
    <s v="3A"/>
    <d v="2016-04-25T00:00:00"/>
    <x v="18"/>
    <d v="2017-02-22T00:00:00"/>
    <s v="Snecma - GE - CFM"/>
    <s v="VERT"/>
    <s v="CLOSED"/>
    <n v="303"/>
    <s v="BETWEEN 6 MONTHS AND 1 YEAR"/>
    <n v="2016"/>
    <s v="Avril"/>
    <x v="3"/>
    <s v="Février"/>
    <n v="2017"/>
    <s v="Février"/>
  </r>
  <r>
    <s v="0139"/>
    <s v="16/146/003"/>
    <x v="7"/>
    <s v="utilisation de produit d'interposition non conforme au plan pour l'assemblage des fixations du TR"/>
    <m/>
    <s v="3C"/>
    <d v="2016-06-21T00:00:00"/>
    <x v="55"/>
    <d v="2017-02-23T00:00:00"/>
    <s v="Snecma - GE - CFM"/>
    <s v="VERT"/>
    <s v="CLOSED"/>
    <n v="247"/>
    <s v="BETWEEN 6 MONTHS AND 1 YEAR"/>
    <n v="2016"/>
    <s v="Juin"/>
    <x v="3"/>
    <s v="Février"/>
    <n v="2017"/>
    <s v="Février"/>
  </r>
  <r>
    <s v="0140"/>
    <s v="16/146/004"/>
    <x v="7"/>
    <s v="Problème d’adhérence de la peinture sur poutres pivot structure fixe T/R"/>
    <m/>
    <s v="1D"/>
    <d v="2016-08-09T00:00:00"/>
    <x v="3"/>
    <m/>
    <s v="Snecma - GE - CFM"/>
    <s v="JAUNE"/>
    <s v="OPEN"/>
    <n v="541"/>
    <s v="MORE THAN 1 YEAR"/>
    <n v="2016"/>
    <s v="Aout"/>
    <x v="2"/>
    <s v=""/>
    <s v=""/>
    <s v=""/>
  </r>
  <r>
    <s v="0141"/>
    <s v="17-14-141"/>
    <x v="6"/>
    <s v="Lot d'adhesif non conforme"/>
    <s v="..\..\..\..\..\Direction des Programmes\A320neo\07-Qualité\06 - Non Qualité\DAMA\17-BD-0141 - Lot d'adhésif\17-BD-0141 Lot d'adhésif.xls"/>
    <s v="3C"/>
    <d v="2017-03-03T00:00:00"/>
    <x v="56"/>
    <d v="2017-06-26T00:00:00"/>
    <s v="AIRBUS"/>
    <s v="VERT"/>
    <s v="CLOSED"/>
    <n v="10"/>
    <s v="LESS THAN 6 MONTHS"/>
    <n v="2017"/>
    <s v="Mars"/>
    <x v="3"/>
    <s v="Mars"/>
    <n v="2017"/>
    <s v="Juin"/>
  </r>
  <r>
    <s v="0142"/>
    <s v="17-380-0142"/>
    <x v="11"/>
    <s v="2TC-C08 A380 Trent 900"/>
    <s v="https://portal-sesame.aircelle.com/sites/DAMA/DAMA/DAMA/17-380-0142%20Q%202TC-C08%20A380%20Trent%20900/DAMA%202TC-C08%20A380%20Trent%20900.pdf"/>
    <s v="3A"/>
    <d v="2017-03-02T00:00:00"/>
    <x v="50"/>
    <d v="2017-03-03T00:00:00"/>
    <s v="AIRBUS"/>
    <s v="VERT"/>
    <s v="CLOSED"/>
    <n v="1"/>
    <s v="LESS THAN 6 MONTHS"/>
    <n v="2017"/>
    <s v="Mars"/>
    <x v="3"/>
    <s v="Mars"/>
    <n v="2017"/>
    <s v="Mars"/>
  </r>
  <r>
    <s v="0143"/>
    <s v="17-BD-0143"/>
    <x v="6"/>
    <s v="Jonctions joints feu décollées"/>
    <m/>
    <s v="1C"/>
    <d v="2017-03-08T00:00:00"/>
    <x v="3"/>
    <m/>
    <s v="AIRBUS"/>
    <s v="JAUNE"/>
    <s v="OPEN"/>
    <n v="330"/>
    <s v="BETWEEN 6 MONTHS AND 1 YEAR"/>
    <n v="2017"/>
    <s v="Mars"/>
    <x v="2"/>
    <s v=""/>
    <s v=""/>
    <s v=""/>
  </r>
  <r>
    <s v="0144"/>
    <s v="17-14-0144"/>
    <x v="2"/>
    <s v="Non detection écarts géométrique PRID"/>
    <s v="R:\Small Nacelles\CF34-8\07-Qualité\04-DAMAs\2017\17-14-0144_non detection écarts géométriques"/>
    <s v="3C"/>
    <d v="2017-03-14T00:00:00"/>
    <x v="3"/>
    <m/>
    <s v="Snecma - GE - CFM"/>
    <s v="VERT"/>
    <s v="OPEN"/>
    <n v="324"/>
    <s v="BETWEEN 6 MONTHS AND 1 YEAR"/>
    <n v="2017"/>
    <s v="Mars"/>
    <x v="2"/>
    <s v=""/>
    <s v=""/>
    <s v=""/>
  </r>
  <r>
    <s v="0145"/>
    <s v="17-28-0145"/>
    <x v="5"/>
    <s v="Marquage joint CFCD suite suppression peinture TR"/>
    <s v="\\fichier-pl\Plaisir\Small Nacelles\F7X\07 - Qualité\04-DAMA\2017\17-28-0145 Marquage joint CFCD suite suppression peinture TR"/>
    <s v="TBD"/>
    <d v="2017-03-17T00:00:00"/>
    <x v="3"/>
    <m/>
    <s v="RR - BOEING - Pratt&amp;Whitney"/>
    <s v="TBD"/>
    <s v="OPEN"/>
    <n v="321"/>
    <s v="BETWEEN 6 MONTHS AND 1 YEAR"/>
    <n v="2017"/>
    <s v="Mars"/>
    <x v="2"/>
    <s v=""/>
    <s v=""/>
    <s v=""/>
  </r>
  <r>
    <s v="0146"/>
    <s v="17-BD-0146"/>
    <x v="6"/>
    <s v=" Engine placard spelling error"/>
    <m/>
    <s v="3C"/>
    <d v="2017-03-17T00:00:00"/>
    <x v="57"/>
    <d v="2017-07-18T00:00:00"/>
    <s v="AIRBUS"/>
    <s v="VERT"/>
    <s v="CLOSED"/>
    <n v="123"/>
    <s v="LESS THAN 6 MONTHS"/>
    <n v="2017"/>
    <s v="Mars"/>
    <x v="3"/>
    <s v="Juillet"/>
    <n v="2017"/>
    <s v="Juillet"/>
  </r>
  <r>
    <s v="0147"/>
    <s v="17-97-0147"/>
    <x v="16"/>
    <s v="Beam Catcher out of Definition "/>
    <m/>
    <s v="3C"/>
    <d v="2017-03-21T00:00:00"/>
    <x v="3"/>
    <d v="2017-11-27T00:00:00"/>
    <s v="RR - BOEING - Pratt&amp;Whitney"/>
    <s v="VERT"/>
    <s v="OPEN"/>
    <n v="317"/>
    <s v="BETWEEN 6 MONTHS AND 1 YEAR"/>
    <n v="2017"/>
    <s v="Mars"/>
    <x v="2"/>
    <s v=""/>
    <n v="2017"/>
    <s v="Novembre"/>
  </r>
  <r>
    <s v="0148"/>
    <s v="17-BD-0148"/>
    <x v="6"/>
    <s v="Multiple delam at Drag Link hole on IFS"/>
    <s v="..\..\..\..\..\Direction des Programmes\A320neo\07-Qualité\06 - Non Qualité\DAMA\17-BD-0148 Multiple delamination at drag link holes\17-BD-0148 Multiple delamination at drag link holes.xls"/>
    <s v="3C"/>
    <d v="2017-03-23T00:00:00"/>
    <x v="39"/>
    <d v="2017-06-26T00:00:00"/>
    <s v="AIRBUS"/>
    <s v="VERT"/>
    <s v="CLOSED"/>
    <n v="47"/>
    <s v="LESS THAN 6 MONTHS"/>
    <n v="2017"/>
    <s v="Mars"/>
    <x v="3"/>
    <s v="Mai"/>
    <n v="2017"/>
    <s v="Juin"/>
  </r>
  <r>
    <s v="0149"/>
    <s v="17-14-0149"/>
    <x v="2"/>
    <s v="Présence Joints Mastic PR"/>
    <s v="R:\Small Nacelles\CF34-8\07-Qualité\04-DAMAs\2017\17-14-0149-Présence Joints Mastic PR"/>
    <s v="3C"/>
    <d v="2017-03-23T00:00:00"/>
    <x v="3"/>
    <m/>
    <s v="Snecma - GE - CFM"/>
    <s v="VERT"/>
    <s v="OPEN"/>
    <n v="315"/>
    <s v="BETWEEN 6 MONTHS AND 1 YEAR"/>
    <n v="2017"/>
    <s v="Mars"/>
    <x v="2"/>
    <s v=""/>
    <s v=""/>
    <s v=""/>
  </r>
  <r>
    <s v="0150"/>
    <s v="17-S4-0150"/>
    <x v="9"/>
    <s v="Décollement Wiremesh"/>
    <s v="R:\DQ\Qualité Programmes\Programmes Série\Pièces Composite\03 - S4 Duct - Latécoère\Non-Qualité\DAMA\17-SD-0150 Décollement Wiremesh"/>
    <s v="TBD"/>
    <d v="2017-03-23T00:00:00"/>
    <x v="3"/>
    <m/>
    <s v="RR - BOEING - Pratt&amp;Whitney"/>
    <s v="TBD"/>
    <s v="OPEN"/>
    <n v="315"/>
    <s v="BETWEEN 6 MONTHS AND 1 YEAR"/>
    <n v="2017"/>
    <s v="Mars"/>
    <x v="2"/>
    <s v=""/>
    <s v=""/>
    <s v=""/>
  </r>
  <r>
    <s v="0151"/>
    <s v="17-97-0151"/>
    <x v="16"/>
    <s v="Beamcatcher not switched during retrofit"/>
    <m/>
    <s v="2C"/>
    <d v="2017-03-24T00:00:00"/>
    <x v="3"/>
    <d v="2017-11-27T00:00:00"/>
    <s v="RR - BOEING - Pratt&amp;Whitney"/>
    <s v="JAUNE"/>
    <s v="OPEN"/>
    <n v="314"/>
    <s v="BETWEEN 6 MONTHS AND 1 YEAR"/>
    <n v="2017"/>
    <s v="Mars"/>
    <x v="2"/>
    <s v=""/>
    <n v="2017"/>
    <s v="Novembre"/>
  </r>
  <r>
    <s v="0152"/>
    <s v="17-380-0152"/>
    <x v="14"/>
    <s v="Transcowl pressure seal support"/>
    <s v="DAMA 17-380-0152"/>
    <s v="3A"/>
    <d v="2017-03-24T00:00:00"/>
    <x v="14"/>
    <d v="2017-12-15T00:00:00"/>
    <s v="AIRBUS"/>
    <s v="VERT"/>
    <s v="CLOSED"/>
    <n v="266"/>
    <s v="BETWEEN 6 MONTHS AND 1 YEAR"/>
    <n v="2017"/>
    <s v="Mars"/>
    <x v="3"/>
    <s v="Décembre"/>
    <n v="2017"/>
    <s v="Décembre"/>
  </r>
  <r>
    <s v="0153"/>
    <s v="17-BC-0153"/>
    <x v="17"/>
    <s v="MDU Torque Limiter"/>
    <m/>
    <s v="TBD"/>
    <d v="2017-03-30T00:00:00"/>
    <x v="3"/>
    <m/>
    <s v="Snecma - GE - CFM"/>
    <s v="TBD"/>
    <s v="OPEN"/>
    <n v="308"/>
    <s v="BETWEEN 6 MONTHS AND 1 YEAR"/>
    <n v="2017"/>
    <s v="Mars"/>
    <x v="2"/>
    <s v=""/>
    <s v=""/>
    <s v=""/>
  </r>
  <r>
    <s v="0154"/>
    <s v="17-07-0154"/>
    <x v="8"/>
    <s v="washer missing on LVDT"/>
    <s v="R:\DQ\Qualité Programmes\Programmes Série\BR710\12- DAMA\2017"/>
    <s v="TBD"/>
    <d v="2017-04-04T00:00:00"/>
    <x v="58"/>
    <d v="2017-05-04T00:00:00"/>
    <s v="RR - BOEING - Pratt&amp;Whitney"/>
    <s v="TBD"/>
    <s v="CLOSED"/>
    <n v="30"/>
    <s v="LESS THAN 6 MONTHS"/>
    <n v="2017"/>
    <s v="Avril"/>
    <x v="3"/>
    <s v="Mai"/>
    <n v="2017"/>
    <s v="Mai"/>
  </r>
  <r>
    <s v="0155"/>
    <s v="17-146-001"/>
    <x v="7"/>
    <s v="Surdiamétrage fixations"/>
    <m/>
    <s v="3D"/>
    <d v="2017-01-19T00:00:00"/>
    <x v="3"/>
    <m/>
    <s v="Snecma - GE - CFM"/>
    <s v="VERT"/>
    <s v="OPEN"/>
    <n v="378"/>
    <s v="MORE THAN 1 YEAR"/>
    <n v="2017"/>
    <s v="Janvier"/>
    <x v="2"/>
    <s v=""/>
    <s v=""/>
    <s v=""/>
  </r>
  <r>
    <s v="0156"/>
    <s v="17-146-002"/>
    <x v="7"/>
    <s v="Variation d'épaisseur en bout de Z-fairing MFN"/>
    <m/>
    <s v="3C"/>
    <d v="2017-01-24T00:00:00"/>
    <x v="3"/>
    <m/>
    <s v="Snecma - GE - CFM"/>
    <s v="VERT"/>
    <s v="OPEN"/>
    <n v="373"/>
    <s v="MORE THAN 1 YEAR"/>
    <n v="2017"/>
    <s v="Janvier"/>
    <x v="2"/>
    <s v=""/>
    <s v=""/>
    <s v=""/>
  </r>
  <r>
    <s v="0157"/>
    <s v="17-146-003"/>
    <x v="7"/>
    <s v="Mauvais positionnement des joints _x000a_SML3420-00-0 et SML5420-00-0 sur TR LH / RH"/>
    <m/>
    <s v="3C"/>
    <d v="2017-02-23T00:00:00"/>
    <x v="3"/>
    <m/>
    <s v="Snecma - GE - CFM"/>
    <s v="VERT"/>
    <s v="OPEN"/>
    <n v="343"/>
    <s v="BETWEEN 6 MONTHS AND 1 YEAR"/>
    <n v="2017"/>
    <s v="Février"/>
    <x v="2"/>
    <s v=""/>
    <s v=""/>
    <s v=""/>
  </r>
  <r>
    <s v="0158"/>
    <s v="17-14-0158"/>
    <x v="2"/>
    <s v="Friction btw forward area of the 12h beam &amp; the engine platform"/>
    <s v="R:\Small Nacelles\CF34-8\07-Qualité\04-DAMAs\2017\17-14-0158- Friction 12h Beam &amp; Engine platform"/>
    <s v="2D"/>
    <d v="2017-04-18T00:00:00"/>
    <x v="3"/>
    <m/>
    <s v="Snecma - GE - CFM"/>
    <s v="JAUNE"/>
    <s v="OPEN"/>
    <n v="289"/>
    <s v="BETWEEN 6 MONTHS AND 1 YEAR"/>
    <n v="2017"/>
    <s v="Avril"/>
    <x v="2"/>
    <s v=""/>
    <s v=""/>
    <s v=""/>
  </r>
  <r>
    <s v="0159"/>
    <s v="17-BD-0159"/>
    <x v="6"/>
    <s v="MRAS Muscle Line Weld Failure"/>
    <s v="R:\Direction des Programmes\A320neo\07-Qualité\06 - Non Qualité\DAMA\17-BD-0159 - MRAS Muscle Line Weld Failure\17-BD-0159 Muscle Line Weld Failure.xlsx"/>
    <s v="2B"/>
    <d v="2017-04-13T00:00:00"/>
    <x v="3"/>
    <m/>
    <s v="AIRBUS"/>
    <s v="JAUNE"/>
    <s v="OPEN"/>
    <n v="294"/>
    <s v="BETWEEN 6 MONTHS AND 1 YEAR"/>
    <n v="2017"/>
    <s v="Avril"/>
    <x v="2"/>
    <s v=""/>
    <s v=""/>
    <s v=""/>
  </r>
  <r>
    <s v="0160"/>
    <s v="17-BD-0160"/>
    <x v="6"/>
    <s v="RTV106 appliquée derrière tôle feu cadre avant"/>
    <m/>
    <s v="1C"/>
    <d v="2017-04-28T00:00:00"/>
    <x v="59"/>
    <d v="2017-09-15T00:00:00"/>
    <s v="AIRBUS"/>
    <s v="JAUNE"/>
    <s v="CLOSED"/>
    <n v="123"/>
    <s v="LESS THAN 6 MONTHS"/>
    <n v="2017"/>
    <s v="Avril"/>
    <x v="3"/>
    <s v="Aout"/>
    <n v="2017"/>
    <s v="Septembre"/>
  </r>
  <r>
    <s v="0161"/>
    <s v="17-BD-0161"/>
    <x v="6"/>
    <s v="HAZ not removed for EDM on SFLA"/>
    <m/>
    <s v="3C"/>
    <d v="2017-08-25T00:00:00"/>
    <x v="3"/>
    <m/>
    <s v="AIRBUS"/>
    <s v="VERT"/>
    <s v="OPEN"/>
    <n v="160"/>
    <s v="LESS THAN 6 MONTHS"/>
    <n v="2017"/>
    <s v="Aout"/>
    <x v="2"/>
    <s v=""/>
    <s v=""/>
    <s v=""/>
  </r>
  <r>
    <s v="0162"/>
    <s v="17-BD-0162"/>
    <x v="6"/>
    <s v="MRAS actuator loose fitting"/>
    <s v="..\..\..\..\..\Direction des Programmes\A320neo\07-Qualité\06 - Non Qualité\DAMA\17-BD-0162 - MRAS Actuator loose fitting\BQG0022 TRAS stow tee hydraulic loose fitting.xls"/>
    <s v="2C"/>
    <d v="2017-05-06T00:00:00"/>
    <x v="57"/>
    <d v="2017-09-15T00:00:00"/>
    <s v="AIRBUS"/>
    <s v="JAUNE"/>
    <s v="CLOSED"/>
    <n v="73"/>
    <s v="LESS THAN 6 MONTHS"/>
    <n v="2017"/>
    <s v="Mai"/>
    <x v="3"/>
    <s v="Juillet"/>
    <n v="2017"/>
    <s v="Septembre"/>
  </r>
  <r>
    <s v="0163"/>
    <s v="16-14-002"/>
    <x v="2"/>
    <s v="Impact forêt "/>
    <s v="R:\Small Nacelles\CF34-8\07-Qualité\04-DAMAs\2016\16-14-002"/>
    <s v="2C"/>
    <d v="2016-02-12T00:00:00"/>
    <x v="3"/>
    <m/>
    <s v="Snecma - GE - CFM"/>
    <s v="JAUNE"/>
    <s v="OPEN"/>
    <n v="720"/>
    <s v="MORE THAN 1 YEAR"/>
    <n v="2016"/>
    <s v="Février"/>
    <x v="2"/>
    <s v=""/>
    <s v=""/>
    <s v=""/>
  </r>
  <r>
    <s v="0165"/>
    <s v="17-SC-0165"/>
    <x v="3"/>
    <s v="Support Boucle feu non conforme"/>
    <s v="R:\Small Nacelles\Silvercrest\09 Qualité\05- Non qualité\04.03_DAMA - Notification of ESCAPE\17-SC-0165 Fireloop support"/>
    <s v="1C"/>
    <d v="2017-05-19T00:00:00"/>
    <x v="9"/>
    <d v="2017-09-15T00:00:00"/>
    <s v="Snecma - GE - CFM"/>
    <s v="JAUNE"/>
    <s v="CLOSED"/>
    <n v="119"/>
    <s v="LESS THAN 6 MONTHS"/>
    <n v="2017"/>
    <s v="Mai"/>
    <x v="3"/>
    <s v="Septembre"/>
    <n v="2017"/>
    <s v="Septembre"/>
  </r>
  <r>
    <s v="0166"/>
    <s v="17-BD-0166"/>
    <x v="6"/>
    <s v="Anti-rotation 6h trop court"/>
    <m/>
    <s v="3C"/>
    <d v="2017-05-23T00:00:00"/>
    <x v="57"/>
    <d v="2017-07-18T00:00:00"/>
    <s v="AIRBUS"/>
    <s v="VERT"/>
    <s v="CLOSED"/>
    <n v="56"/>
    <s v="LESS THAN 6 MONTHS"/>
    <n v="2017"/>
    <s v="Mai"/>
    <x v="3"/>
    <s v="Juillet"/>
    <n v="2017"/>
    <s v="Juillet"/>
  </r>
  <r>
    <s v="0167"/>
    <s v="17-BD-0167"/>
    <x v="6"/>
    <s v="épaisseur primer + peinture en écart aux exigences"/>
    <s v="R:\Direction des Programmes\A320neo\07-Qualité\06 - Non Qualité\DAMA\17-BD-0167 - epaisseur primer et peinture supérieure aux exigences\17-BD-0167 - DAMA épaisseur peinture - 03102017.xlsx"/>
    <s v="TBD"/>
    <d v="2017-06-15T00:00:00"/>
    <x v="3"/>
    <m/>
    <s v="AIRBUS"/>
    <s v="TBD"/>
    <s v="OPEN"/>
    <n v="231"/>
    <s v="BETWEEN 6 MONTHS AND 1 YEAR"/>
    <n v="2017"/>
    <s v="Juin"/>
    <x v="2"/>
    <s v=""/>
    <s v=""/>
    <s v=""/>
  </r>
  <r>
    <s v="0168"/>
    <s v="17-SC-0168"/>
    <x v="3"/>
    <s v="Contrôle des Steps &amp; Gaps de la veine interne non réalisé avant livraison"/>
    <s v="R:\Small Nacelles\Silvercrest\09 Qualité\05- Non qualité\04.03_DAMA - Notification of ESCAPE\17-SC-0168 Contrôle step &amp; gap de la veine non réalisé"/>
    <s v="3D"/>
    <d v="2017-06-29T00:00:00"/>
    <x v="60"/>
    <d v="2017-07-26T00:00:00"/>
    <s v="Snecma - GE - CFM"/>
    <s v="VERT"/>
    <s v="CLOSED"/>
    <n v="27"/>
    <s v="LESS THAN 6 MONTHS"/>
    <n v="2017"/>
    <s v="Juin"/>
    <x v="3"/>
    <s v="Juillet"/>
    <n v="2017"/>
    <s v="Juillet"/>
  </r>
  <r>
    <s v="0169"/>
    <s v="17-BD-0169"/>
    <x v="6"/>
    <s v="lockwire teleflex incorrectly installed"/>
    <m/>
    <s v="TBD"/>
    <d v="2017-07-07T00:00:00"/>
    <x v="3"/>
    <m/>
    <s v="AIRBUS"/>
    <s v="TBD"/>
    <s v="OPEN"/>
    <n v="209"/>
    <s v="BETWEEN 6 MONTHS AND 1 YEAR"/>
    <n v="2017"/>
    <s v="Juillet"/>
    <x v="2"/>
    <s v=""/>
    <s v=""/>
    <s v=""/>
  </r>
  <r>
    <s v="0170"/>
    <s v="17-17-0170"/>
    <x v="0"/>
    <s v="Bracket angle clashes with Composite Fwd frame assy on Doors"/>
    <s v="\\server-ops\Quality\5. PROGRAMME QUALITY\10. DAMA\17-17-0170 Door bracket clashes with Composite Fwd Frame assy"/>
    <s v="2D"/>
    <d v="2017-07-20T00:00:00"/>
    <x v="3"/>
    <m/>
    <s v="RR - BOEING - Pratt&amp;Whitney"/>
    <s v="JAUNE"/>
    <s v="OPEN"/>
    <n v="196"/>
    <s v="BETWEEN 6 MONTHS AND 1 YEAR"/>
    <n v="2017"/>
    <s v="Juillet"/>
    <x v="2"/>
    <s v=""/>
    <s v=""/>
    <s v=""/>
  </r>
  <r>
    <s v="0171"/>
    <s v="17-17-0171"/>
    <x v="0"/>
    <s v="ICU Pop Out Indicator due to incorrect spring"/>
    <s v="---&gt; CLASSIFICATION IMPOSSIBLE TO CHANGE --&gt;_x000a_3C CLASSIFICATION"/>
    <s v="TBD"/>
    <d v="2017-07-24T00:00:00"/>
    <x v="61"/>
    <d v="2017-10-26T00:00:00"/>
    <s v="RR - BOEING - Pratt&amp;Whitney"/>
    <s v="TBD"/>
    <s v="CLOSED"/>
    <n v="94"/>
    <s v="LESS THAN 6 MONTHS"/>
    <n v="2017"/>
    <s v="Juillet"/>
    <x v="3"/>
    <s v="Octobre"/>
    <n v="2017"/>
    <s v="Octobre"/>
  </r>
  <r>
    <s v="0172"/>
    <s v="17-SC-0172"/>
    <x v="3"/>
    <s v="OFD  Bride /conduit - 1 trou Supplémentaire et 1 trou manquant"/>
    <s v="\\fichier-pl\plaisir\Small Nacelles\Silvercrest\09 Qualité\05- Non qualité\04.03_DAMA - Notification of ESCAPE\17-SC-0172 OFD percage bride"/>
    <s v="3D"/>
    <d v="2017-07-28T00:00:00"/>
    <x v="9"/>
    <d v="2017-09-15T00:00:00"/>
    <s v="Snecma - GE - CFM"/>
    <s v="VERT"/>
    <s v="CLOSED"/>
    <n v="49"/>
    <s v="LESS THAN 6 MONTHS"/>
    <n v="2017"/>
    <s v="Juillet"/>
    <x v="3"/>
    <s v="Septembre"/>
    <n v="2017"/>
    <s v="Septembre"/>
  </r>
  <r>
    <s v="0173"/>
    <s v="17-14-0173"/>
    <x v="2"/>
    <s v="Vgroove - Présence de PU66 sous la célgliss"/>
    <s v="R:\Small Nacelles\CF34-8\07-Qualité\04-DAMAs\2017\17-14-0173 - Presence de PU66 sur Vgroove"/>
    <s v="2C"/>
    <d v="2017-08-16T00:00:00"/>
    <x v="3"/>
    <m/>
    <s v="Snecma - GE - CFM"/>
    <s v="JAUNE"/>
    <s v="OPEN"/>
    <n v="169"/>
    <s v="LESS THAN 6 MONTHS"/>
    <n v="2017"/>
    <s v="Aout"/>
    <x v="2"/>
    <s v=""/>
    <s v=""/>
    <s v=""/>
  </r>
  <r>
    <s v="0174"/>
    <s v="17-07-0174"/>
    <x v="8"/>
    <s v="sur callage entre deux demi cadres non traité par déro"/>
    <s v="R:\DQ\Qualité Programmes\Programmes Série\BR710\12- DAMA\2017\17-07-0174"/>
    <m/>
    <d v="2017-08-10T00:00:00"/>
    <x v="62"/>
    <d v="2017-09-04T00:00:00"/>
    <s v="RR - BOEING - Pratt&amp;Whitney"/>
    <s v=""/>
    <s v="CLOSED"/>
    <n v="25"/>
    <s v="LESS THAN 6 MONTHS"/>
    <n v="2017"/>
    <s v="Aout"/>
    <x v="3"/>
    <s v="Septembre"/>
    <n v="2017"/>
    <s v="Septembre"/>
  </r>
  <r>
    <s v="0175"/>
    <s v="17-380-0175"/>
    <x v="10"/>
    <s v="Outillages detectés non conformes lors de la vérification périodique, sans impact NAV"/>
    <s v="cf portail"/>
    <s v="3D"/>
    <d v="2017-08-08T00:00:00"/>
    <x v="63"/>
    <d v="2017-08-08T00:00:00"/>
    <s v="AIRBUS"/>
    <s v="VERT"/>
    <s v="CLOSED"/>
    <n v="0"/>
    <s v="LESS THAN 6 MONTHS"/>
    <n v="2017"/>
    <s v="Aout"/>
    <x v="3"/>
    <s v="Aout"/>
    <n v="2017"/>
    <s v="Aout"/>
  </r>
  <r>
    <s v="0176"/>
    <s v="17-380-0176"/>
    <x v="10"/>
    <s v="Outillages detectés non conformes lors de la vérification périodique,  impact NAV à vérifier"/>
    <s v="cf portail"/>
    <s v="3D"/>
    <d v="2017-08-08T00:00:00"/>
    <x v="3"/>
    <m/>
    <s v="AIRBUS"/>
    <s v="VERT"/>
    <s v="OPEN"/>
    <n v="177"/>
    <s v="LESS THAN 6 MONTHS"/>
    <n v="2017"/>
    <s v="Aout"/>
    <x v="2"/>
    <s v=""/>
    <s v=""/>
    <s v=""/>
  </r>
  <r>
    <s v="0177"/>
    <s v="17-SC-0177"/>
    <x v="3"/>
    <s v="Drappage FAN à l'envers"/>
    <s v="R:\Small Nacelles\Silvercrest\09 Qualité\05- Non qualité\04.03_DAMA - Notification of ESCAPE\17-SC-0177 Drappage Fan a l'envers"/>
    <s v="3D"/>
    <d v="2017-09-11T00:00:00"/>
    <x v="64"/>
    <d v="2017-12-20T00:00:00"/>
    <s v="Snecma - GE - CFM"/>
    <s v="VERT"/>
    <s v="CLOSED"/>
    <n v="100"/>
    <s v="LESS THAN 6 MONTHS"/>
    <n v="2017"/>
    <s v="Septembre"/>
    <x v="3"/>
    <s v="Décembre"/>
    <n v="2017"/>
    <s v="Décembre"/>
  </r>
  <r>
    <s v="0178"/>
    <s v=""/>
    <x v="18"/>
    <m/>
    <m/>
    <m/>
    <m/>
    <x v="3"/>
    <m/>
    <s v=""/>
    <s v=""/>
    <s v=""/>
    <s v=""/>
    <s v=""/>
    <s v=""/>
    <s v=""/>
    <x v="2"/>
    <s v=""/>
    <s v=""/>
    <s v=""/>
  </r>
  <r>
    <s v="0179"/>
    <s v="17-14-0174"/>
    <x v="2"/>
    <s v="Grille inverseur- Non conforme à la def-erreur au plan"/>
    <s v="R:\Small Nacelles\CF34-8\07-Qualité\04-DAMAs\2017\17-14-0174-Cascade-erreur au plan"/>
    <s v="TBD"/>
    <d v="2017-09-12T00:00:00"/>
    <x v="65"/>
    <d v="2017-09-12T00:00:00"/>
    <s v="Snecma - GE - CFM"/>
    <s v="TBD"/>
    <s v="CLOSED"/>
    <n v="0"/>
    <s v="LESS THAN 6 MONTHS"/>
    <n v="2017"/>
    <s v="Septembre"/>
    <x v="3"/>
    <s v="Septembre"/>
    <n v="2017"/>
    <s v="Septembre"/>
  </r>
  <r>
    <s v="0180"/>
    <s v="17-146-004"/>
    <x v="7"/>
    <s v="Présence de liquide de coupe dans l’Inner Barrel "/>
    <s v="\\fichier-pl\plaisir\Small Nacelles\SaM146 Nacelle\05-Qualité\04 - DAMA\2017\17-146-004"/>
    <s v="3C"/>
    <d v="2017-04-07T00:00:00"/>
    <x v="3"/>
    <m/>
    <s v="Snecma - GE - CFM"/>
    <s v="VERT"/>
    <s v="OPEN"/>
    <n v="300"/>
    <s v="BETWEEN 6 MONTHS AND 1 YEAR"/>
    <n v="2017"/>
    <s v="Avril"/>
    <x v="2"/>
    <s v=""/>
    <s v=""/>
    <s v=""/>
  </r>
  <r>
    <s v="0181"/>
    <s v="17-146-005"/>
    <x v="7"/>
    <s v="Délaminage entre peau précuite et peau surmoulée côté grand diamètre"/>
    <s v="\\fichier-pl\Plaisir\Small Nacelles\SaM146 Nacelle\05-Qualité\04 - DAMA\2017\17-146-005"/>
    <s v="TBD"/>
    <d v="2017-05-11T00:00:00"/>
    <x v="3"/>
    <m/>
    <s v="Snecma - GE - CFM"/>
    <s v="TBD"/>
    <s v="OPEN"/>
    <n v="266"/>
    <s v="BETWEEN 6 MONTHS AND 1 YEAR"/>
    <n v="2017"/>
    <s v="Mai"/>
    <x v="2"/>
    <s v=""/>
    <s v=""/>
    <s v=""/>
  </r>
  <r>
    <s v="0182"/>
    <s v="17-146-006"/>
    <x v="7"/>
    <s v="Risque de corrosion galvanique"/>
    <s v="\\fichier-pl\Plaisir\Small Nacelles\SaM146 Nacelle\05-Qualité\04 - DAMA\2017\17-146-006"/>
    <s v="3C"/>
    <d v="2017-05-17T00:00:00"/>
    <x v="3"/>
    <m/>
    <s v="Snecma - GE - CFM"/>
    <s v="VERT"/>
    <s v="OPEN"/>
    <n v="260"/>
    <s v="BETWEEN 6 MONTHS AND 1 YEAR"/>
    <n v="2017"/>
    <s v="Mai"/>
    <x v="2"/>
    <s v=""/>
    <s v=""/>
    <s v=""/>
  </r>
  <r>
    <s v="0183"/>
    <s v="17-146-007"/>
    <x v="7"/>
    <s v="The contact between the fire box LH and the hinge RH appeared on the FCD."/>
    <s v="\\fichier-pl\Plaisir\Small Nacelles\SaM146 Nacelle\05-Qualité\04 - DAMA\2017\17-146-007"/>
    <s v="3C"/>
    <d v="2017-05-23T00:00:00"/>
    <x v="3"/>
    <m/>
    <s v="Snecma - GE - CFM"/>
    <s v="VERT"/>
    <s v="OPEN"/>
    <n v="254"/>
    <s v="BETWEEN 6 MONTHS AND 1 YEAR"/>
    <n v="2017"/>
    <s v="Mai"/>
    <x v="2"/>
    <s v=""/>
    <s v=""/>
    <s v=""/>
  </r>
  <r>
    <s v="0184"/>
    <s v="17-146-0164"/>
    <x v="7"/>
    <s v="Désaffleurement négatif HAP"/>
    <s v="R:\Small Nacelles\SaM146 Nacelle\05-Qualité\04 - DAMA\2017\17-146-008"/>
    <s v="3C"/>
    <d v="2017-05-21T00:00:00"/>
    <x v="3"/>
    <m/>
    <s v="Snecma - GE - CFM"/>
    <s v="VERT"/>
    <s v="OPEN"/>
    <n v="256"/>
    <s v="BETWEEN 6 MONTHS AND 1 YEAR"/>
    <n v="2017"/>
    <s v="Mai"/>
    <x v="2"/>
    <s v=""/>
    <s v=""/>
    <s v=""/>
  </r>
  <r>
    <s v="0185"/>
    <s v="17-BD-0185"/>
    <x v="6"/>
    <s v="wrong safety cable length"/>
    <m/>
    <s v="3C"/>
    <d v="2017-09-18T00:00:00"/>
    <x v="3"/>
    <m/>
    <s v="AIRBUS"/>
    <s v="VERT"/>
    <s v="OPEN"/>
    <n v="136"/>
    <s v="LESS THAN 6 MONTHS"/>
    <n v="2017"/>
    <s v="Septembre"/>
    <x v="2"/>
    <s v=""/>
    <s v=""/>
    <s v=""/>
  </r>
  <r>
    <s v="0186"/>
    <s v="17-BD-0186"/>
    <x v="6"/>
    <s v="Wrong Firewire Used"/>
    <m/>
    <s v="TBD"/>
    <d v="2017-09-18T00:00:00"/>
    <x v="3"/>
    <m/>
    <s v="AIRBUS"/>
    <s v="TBD"/>
    <s v="OPEN"/>
    <n v="136"/>
    <s v="LESS THAN 6 MONTHS"/>
    <n v="2017"/>
    <s v="Septembre"/>
    <x v="2"/>
    <s v=""/>
    <s v=""/>
    <s v=""/>
  </r>
  <r>
    <s v="0187"/>
    <s v="17-BD-0187"/>
    <x v="6"/>
    <s v="PRSOV Torque Motor Issue"/>
    <m/>
    <s v="TBD"/>
    <d v="2017-09-18T00:00:00"/>
    <x v="3"/>
    <m/>
    <s v="AIRBUS"/>
    <s v="TBD"/>
    <s v="OPEN"/>
    <n v="136"/>
    <s v="LESS THAN 6 MONTHS"/>
    <n v="2017"/>
    <s v="Septembre"/>
    <x v="2"/>
    <s v=""/>
    <s v=""/>
    <s v=""/>
  </r>
  <r>
    <s v="0188"/>
    <s v="17-BD-0188"/>
    <x v="6"/>
    <s v="harness Filler Cord Undersized"/>
    <m/>
    <s v="TBD"/>
    <d v="2017-09-18T00:00:00"/>
    <x v="3"/>
    <m/>
    <s v="AIRBUS"/>
    <s v="TBD"/>
    <s v="OPEN"/>
    <n v="136"/>
    <s v="LESS THAN 6 MONTHS"/>
    <n v="2017"/>
    <s v="Septembre"/>
    <x v="2"/>
    <s v=""/>
    <s v=""/>
    <s v=""/>
  </r>
  <r>
    <s v="0190"/>
    <s v="17-BD-0190"/>
    <x v="6"/>
    <s v="passivation trigger OTD latch missing"/>
    <m/>
    <s v="3C"/>
    <d v="2017-09-29T00:00:00"/>
    <x v="66"/>
    <d v="2018-01-03T00:00:00"/>
    <s v="AIRBUS"/>
    <s v="VERT"/>
    <s v="CLOSED"/>
    <n v="90"/>
    <s v="LESS THAN 6 MONTHS"/>
    <n v="2017"/>
    <s v="Septembre"/>
    <x v="3"/>
    <s v="Décembre"/>
    <n v="2018"/>
    <s v="Janvier"/>
  </r>
  <r>
    <s v="0191"/>
    <s v="17-146-008"/>
    <x v="7"/>
    <s v="Absence de RTV à la jonction entre les joints feu AV T/R (2 jonctions concernées sur C-duct LHS et 1 jonction concernée sur C-duct droit)"/>
    <s v="\\fichier-pl\plaisir\Small Nacelles\SaM146 Nacelle\05-Qualité\04 - DAMA\2017\17-146-008"/>
    <s v="3C"/>
    <d v="2017-08-03T00:00:00"/>
    <x v="3"/>
    <m/>
    <s v="Snecma - GE - CFM"/>
    <s v="VERT"/>
    <s v="OPEN"/>
    <n v="182"/>
    <s v="BETWEEN 6 MONTHS AND 1 YEAR"/>
    <n v="2017"/>
    <s v="Aout"/>
    <x v="2"/>
    <s v=""/>
    <s v=""/>
    <s v=""/>
  </r>
  <r>
    <s v="0192"/>
    <s v="17-BC-0192"/>
    <x v="17"/>
    <s v="Sliders - Fixations inversées"/>
    <s v="R:\Direction des Programmes\C919\32 Qualité\04-Non qualité\03-DAMA\DAMA 17-BC-0192 Sliders Fixations Inversées"/>
    <m/>
    <d v="2017-10-03T00:00:00"/>
    <x v="3"/>
    <m/>
    <s v="Snecma - GE - CFM"/>
    <s v=""/>
    <s v="OPEN"/>
    <n v="121"/>
    <s v="LESS THAN 6 MONTHS"/>
    <n v="2017"/>
    <s v="Octobre"/>
    <x v="2"/>
    <s v=""/>
    <s v=""/>
    <s v=""/>
  </r>
  <r>
    <s v="0193"/>
    <s v="17-BD-0193"/>
    <x v="6"/>
    <s v="Cadre avant SUMPAR"/>
    <m/>
    <s v="3C"/>
    <d v="2017-10-06T00:00:00"/>
    <x v="3"/>
    <m/>
    <s v="AIRBUS"/>
    <s v="VERT"/>
    <s v="OPEN"/>
    <n v="118"/>
    <s v="LESS THAN 6 MONTHS"/>
    <n v="2017"/>
    <s v="Octobre"/>
    <x v="2"/>
    <s v=""/>
    <s v=""/>
    <s v=""/>
  </r>
  <r>
    <s v="0194"/>
    <s v="17-97-0152"/>
    <x v="16"/>
    <s v="2U2455-1 Drawing _x000a_6 off TR's haave been delivered to Textron and there are 2-off TR's to be shipped next week. Week 42 "/>
    <m/>
    <s v="TBD"/>
    <d v="2017-10-11T00:00:00"/>
    <x v="3"/>
    <m/>
    <s v="RR - BOEING - Pratt&amp;Whitney"/>
    <s v="TBD"/>
    <s v="OPEN"/>
    <n v="113"/>
    <s v="LESS THAN 6 MONTHS"/>
    <n v="2017"/>
    <s v="Octobre"/>
    <x v="2"/>
    <s v=""/>
    <s v=""/>
    <s v=""/>
  </r>
  <r>
    <s v="0195"/>
    <s v="17-28-0195"/>
    <x v="5"/>
    <s v="TR Fan duct/Fitting contact"/>
    <s v="DAMA Portal"/>
    <s v="TBD"/>
    <d v="2017-10-11T00:00:00"/>
    <x v="3"/>
    <m/>
    <s v="RR - BOEING - Pratt&amp;Whitney"/>
    <s v="TBD"/>
    <s v="OPEN"/>
    <n v="113"/>
    <s v="LESS THAN 6 MONTHS"/>
    <n v="2017"/>
    <s v="Octobre"/>
    <x v="2"/>
    <s v=""/>
    <s v=""/>
    <s v=""/>
  </r>
  <r>
    <s v="0196"/>
    <s v="17-07-0196"/>
    <x v="8"/>
    <s v="traitement déro fan in/out"/>
    <s v="R:\DQ\Qualité Programmes\Programmes Série\BR710\12- DAMA\2017\17-07-0196"/>
    <s v="TBD"/>
    <d v="2017-10-12T00:00:00"/>
    <x v="67"/>
    <d v="2017-11-30T00:00:00"/>
    <s v="RR - BOEING - Pratt&amp;Whitney"/>
    <s v="TBD"/>
    <s v="CLOSED"/>
    <n v="49"/>
    <s v="LESS THAN 6 MONTHS"/>
    <n v="2017"/>
    <s v="Octobre"/>
    <x v="3"/>
    <s v="Novembre"/>
    <n v="2017"/>
    <s v="Novembre"/>
  </r>
  <r>
    <s v="0197"/>
    <s v="17-BD-0197"/>
    <x v="6"/>
    <s v="HOR TRU configuration issue"/>
    <s v="R:\Direction des Programmes\A320neo\07-Qualité\06 - Non Qualité\DAMA\17-BD-0197 - HOR TRU configuration issue\17-BD-0197 - HOR TRU configuration issue.xls"/>
    <s v="TBD"/>
    <d v="2017-10-19T00:00:00"/>
    <x v="3"/>
    <m/>
    <s v="AIRBUS"/>
    <s v="TBD"/>
    <s v="OPEN"/>
    <n v="105"/>
    <s v="LESS THAN 6 MONTHS"/>
    <n v="2017"/>
    <s v="Octobre"/>
    <x v="2"/>
    <s v=""/>
    <s v=""/>
    <s v=""/>
  </r>
  <r>
    <s v="0198"/>
    <s v="17-320-0198"/>
    <x v="4"/>
    <s v="12 oc island insuficient countersunk for rivets SP71-506 installation"/>
    <s v="DAMA 17-320-0198"/>
    <s v="Vert TBC"/>
    <d v="2017-10-16T00:00:00"/>
    <x v="3"/>
    <m/>
    <s v="AIRBUS"/>
    <e v="#N/A"/>
    <s v="OPEN"/>
    <n v="108"/>
    <s v="LESS THAN 6 MONTHS"/>
    <n v="2017"/>
    <s v="Octobre"/>
    <x v="2"/>
    <s v=""/>
    <s v=""/>
    <s v=""/>
  </r>
  <r>
    <s v="0199"/>
    <s v="17-SC-0199"/>
    <x v="3"/>
    <s v="Décalage Plis Access Panels"/>
    <s v="R:\Small Nacelles\Silvercrest\09 Qualité\05- Non qualité\04.03_DAMA - Notification of ESCAPE\17-SC-0199 Tras panel NC"/>
    <s v="3C"/>
    <d v="2017-10-25T00:00:00"/>
    <x v="3"/>
    <m/>
    <s v="Snecma - GE - CFM"/>
    <s v="VERT"/>
    <s v="OPEN"/>
    <n v="99"/>
    <s v="LESS THAN 6 MONTHS"/>
    <n v="2017"/>
    <s v="Octobre"/>
    <x v="2"/>
    <s v=""/>
    <s v=""/>
    <s v=""/>
  </r>
  <r>
    <s v="0200"/>
    <s v="17-SC-0179"/>
    <x v="3"/>
    <s v="Sous-épaisseur CAV Sumpar"/>
    <s v="R:\Small Nacelles\Silvercrest\09 Qualité\05- Non qualité\04.03_DAMA - Notification of ESCAPE"/>
    <s v="2C"/>
    <d v="2017-09-19T00:00:00"/>
    <x v="3"/>
    <m/>
    <s v="Snecma - GE - CFM"/>
    <s v="JAUNE"/>
    <s v="OPEN"/>
    <n v="135"/>
    <s v="LESS THAN 6 MONTHS"/>
    <n v="2017"/>
    <s v="Septembre"/>
    <x v="2"/>
    <s v=""/>
    <s v=""/>
    <s v=""/>
  </r>
  <r>
    <s v="0201"/>
    <s v="17-145-002"/>
    <x v="12"/>
    <s v="A/Inlet Abrading to Remove the Excessive Resin on surface after  cure "/>
    <m/>
    <m/>
    <d v="2017-09-20T00:00:00"/>
    <x v="68"/>
    <d v="2017-10-11T00:00:00"/>
    <s v="RR - BOEING - Pratt&amp;Whitney"/>
    <s v=""/>
    <s v="CLOSED"/>
    <n v="21"/>
    <s v="LESS THAN 6 MONTHS"/>
    <n v="2017"/>
    <s v="Septembre"/>
    <x v="3"/>
    <s v="Octobre"/>
    <n v="2017"/>
    <s v="Octobre"/>
  </r>
  <r>
    <s v="0202"/>
    <s v="17-SC-0190"/>
    <x v="3"/>
    <s v="Bride positionnée dans le mauvais sens"/>
    <s v="R:\Small Nacelles\Silvercrest\09 Qualité\05- Non qualité\04.03_DAMA - Notification of ESCAPE\17-SC-0190 Bride tournée du mauvais sens"/>
    <s v="3D"/>
    <d v="2017-10-25T00:00:00"/>
    <x v="3"/>
    <m/>
    <s v="Snecma - GE - CFM"/>
    <s v="VERT"/>
    <s v="OPEN"/>
    <n v="99"/>
    <s v="LESS THAN 6 MONTHS"/>
    <n v="2017"/>
    <s v="Octobre"/>
    <x v="2"/>
    <s v=""/>
    <s v=""/>
    <s v=""/>
  </r>
  <r>
    <s v="0203"/>
    <s v="17-10-0191"/>
    <x v="19"/>
    <s v="Utilisation Aeroshell 22 ald 33 sur vérin PN 2U2435 et 2U2436 "/>
    <s v="DAMA 17-10-0191"/>
    <s v="3C"/>
    <d v="2017-10-30T00:00:00"/>
    <x v="3"/>
    <m/>
    <s v="AIRBUS"/>
    <s v="VERT"/>
    <s v="OPEN"/>
    <n v="94"/>
    <s v="LESS THAN 6 MONTHS"/>
    <n v="2017"/>
    <s v="Octobre"/>
    <x v="2"/>
    <s v=""/>
    <s v=""/>
    <s v=""/>
  </r>
  <r>
    <s v="0204"/>
    <s v="17-BD-0204"/>
    <x v="6"/>
    <s v="dimension chanfrein pose HST"/>
    <m/>
    <s v="TBD"/>
    <d v="2017-11-10T00:00:00"/>
    <x v="3"/>
    <m/>
    <s v="AIRBUS"/>
    <s v="TBD"/>
    <s v="OPEN"/>
    <n v="83"/>
    <s v="LESS THAN 6 MONTHS"/>
    <n v="2017"/>
    <s v="Novembre"/>
    <x v="2"/>
    <s v=""/>
    <s v=""/>
    <s v=""/>
  </r>
  <r>
    <s v="0205"/>
    <s v="17-BD-0205"/>
    <x v="6"/>
    <s v="Calage solide non conforme"/>
    <m/>
    <s v="TBD"/>
    <d v="2017-11-10T00:00:00"/>
    <x v="3"/>
    <m/>
    <s v="AIRBUS"/>
    <s v="TBD"/>
    <s v="OPEN"/>
    <n v="83"/>
    <s v="LESS THAN 6 MONTHS"/>
    <n v="2017"/>
    <s v="Novembre"/>
    <x v="2"/>
    <s v=""/>
    <s v=""/>
    <s v=""/>
  </r>
  <r>
    <s v="0206"/>
    <s v="17-320-0206"/>
    <x v="4"/>
    <s v="Profondeur &quot;u&quot; non conforme"/>
    <s v="DAMA 17-320-0206"/>
    <s v="Vert TBC"/>
    <d v="2017-11-09T00:00:00"/>
    <x v="3"/>
    <m/>
    <s v="AIRBUS"/>
    <e v="#N/A"/>
    <s v="OPEN"/>
    <n v="84"/>
    <s v="LESS THAN 6 MONTHS"/>
    <n v="2017"/>
    <s v="Novembre"/>
    <x v="2"/>
    <s v=""/>
    <s v=""/>
    <s v=""/>
  </r>
  <r>
    <s v="0207"/>
    <s v="17-BD-0207"/>
    <x v="6"/>
    <s v="Stack up issue for HOR PA bracket installation"/>
    <m/>
    <s v="3D"/>
    <d v="2017-11-10T00:00:00"/>
    <x v="3"/>
    <m/>
    <s v="AIRBUS"/>
    <s v="VERT"/>
    <s v="OPEN"/>
    <n v="83"/>
    <s v="LESS THAN 6 MONTHS"/>
    <n v="2017"/>
    <s v="Novembre"/>
    <x v="2"/>
    <s v=""/>
    <s v=""/>
    <s v=""/>
  </r>
  <r>
    <s v="0208"/>
    <s v="17-17-0208"/>
    <x v="0"/>
    <s v="Molykote incorrectly processed (Silverfield)"/>
    <m/>
    <s v="3C"/>
    <d v="2017-11-17T00:00:00"/>
    <x v="69"/>
    <d v="2017-12-21T00:00:00"/>
    <s v="RR - BOEING - Pratt&amp;Whitney"/>
    <s v="VERT"/>
    <s v="CLOSED"/>
    <n v="34"/>
    <s v="LESS THAN 6 MONTHS"/>
    <n v="2017"/>
    <s v="Novembre"/>
    <x v="3"/>
    <s v="Décembre"/>
    <n v="2017"/>
    <s v="Décembre"/>
  </r>
  <r>
    <s v="0209"/>
    <s v="17-BD-0209"/>
    <x v="6"/>
    <s v="Paint peeling of 6hr Beam fitting "/>
    <s v="..\..\..\..\..\Direction des Programmes\A320neo\07-Qualité\06 - Non Qualité\DAMA\17-BD-0209 Paint Peeling on 6 Oclock bracket\17-BD-0209 Paint Peeling on 6 Oclock Bracket.xls"/>
    <s v="3C (TBC)"/>
    <d v="2017-11-30T00:00:00"/>
    <x v="3"/>
    <m/>
    <s v="AIRBUS"/>
    <e v="#N/A"/>
    <s v="OPEN"/>
    <n v="63"/>
    <s v="LESS THAN 6 MONTHS"/>
    <n v="2017"/>
    <s v="Novembre"/>
    <x v="2"/>
    <s v=""/>
    <s v=""/>
    <s v=""/>
  </r>
  <r>
    <s v="0210"/>
    <s v="17-28-0210"/>
    <x v="5"/>
    <s v="Suspicion de non réalisation de contrôle qualité ressuage sur matériel livré."/>
    <s v="DAMA 17-28-0210"/>
    <s v="2C (TBC)"/>
    <d v="2017-12-01T00:00:00"/>
    <x v="3"/>
    <m/>
    <s v="RR - BOEING - Pratt&amp;Whitney"/>
    <e v="#N/A"/>
    <s v="OPEN"/>
    <n v="62"/>
    <s v="LESS THAN 6 MONTHS"/>
    <n v="2017"/>
    <s v="Décembre"/>
    <x v="2"/>
    <s v=""/>
    <s v=""/>
    <s v=""/>
  </r>
  <r>
    <s v="0211"/>
    <s v="17-07-0211"/>
    <x v="8"/>
    <s v="Suspicion de non réalisation de contrôle qualité ressuage sur matériel livré."/>
    <s v="R:\DQ\Qualité Programmes\Programmes Série\BR710\12- DAMA\2017"/>
    <s v="2C (TBC)"/>
    <d v="2017-12-01T00:00:00"/>
    <x v="3"/>
    <m/>
    <s v="RR - BOEING - Pratt&amp;Whitney"/>
    <e v="#N/A"/>
    <s v="OPEN"/>
    <n v="62"/>
    <s v="LESS THAN 6 MONTHS"/>
    <n v="2017"/>
    <s v="Décembre"/>
    <x v="2"/>
    <s v=""/>
    <s v=""/>
    <s v=""/>
  </r>
  <r>
    <s v="0212"/>
    <s v="17-BG-0212"/>
    <x v="1"/>
    <s v="Manque peinture autour de bague spigot de poutre"/>
    <s v="R:\Direction des Programmes\BOMBARDIER 7000-8000\32 Qualité\17 - DAMA\17-BG-0212 Manque peinture autour de bague spigot de poutre"/>
    <m/>
    <d v="2017-12-14T00:00:00"/>
    <x v="3"/>
    <m/>
    <s v="Snecma - GE - CFM"/>
    <s v=""/>
    <s v="OPEN"/>
    <n v="49"/>
    <s v="LESS THAN 6 MONTHS"/>
    <n v="2017"/>
    <s v="Décembre"/>
    <x v="2"/>
    <s v=""/>
    <s v=""/>
    <s v=""/>
  </r>
  <r>
    <s v="0213"/>
    <s v="17-BG-0213"/>
    <x v="1"/>
    <s v="Suspicion de non réalisation de contrôle qualité ressuage sur matériel livré."/>
    <s v="R:\Direction des Programmes\BOMBARDIER 7000-8000\32 Qualité\17 - DAMA\17-BG-0213 Ressuage non réalisé"/>
    <s v="2C (TBC)"/>
    <d v="2017-12-01T00:00:00"/>
    <x v="3"/>
    <m/>
    <s v="Snecma - GE - CFM"/>
    <e v="#N/A"/>
    <s v="OPEN"/>
    <n v="62"/>
    <s v="LESS THAN 6 MONTHS"/>
    <n v="2017"/>
    <s v="Décembre"/>
    <x v="2"/>
    <s v=""/>
    <s v=""/>
    <s v=""/>
  </r>
  <r>
    <s v="0214"/>
    <s v="17-14-0214"/>
    <x v="2"/>
    <s v="Suspicion de non réalisation de contrôle qualité ressuage sur matériel livré."/>
    <s v="R:\Small Nacelles\CF34-8\07-Qualité\04-DAMAs\2017\17-14-0214-SNEM-Absence de ressuage"/>
    <s v="2C (TBC)"/>
    <d v="2017-12-01T00:00:00"/>
    <x v="3"/>
    <m/>
    <s v="Snecma - GE - CFM"/>
    <e v="#N/A"/>
    <s v="OPEN"/>
    <n v="62"/>
    <s v="LESS THAN 6 MONTHS"/>
    <n v="2017"/>
    <s v="Décembre"/>
    <x v="2"/>
    <s v=""/>
    <s v=""/>
    <s v=""/>
  </r>
  <r>
    <s v="0215"/>
    <s v="17-BC-0215"/>
    <x v="17"/>
    <s v="Suspicion de non réalisation de contrôle qualité ressuage sur matériel livré."/>
    <s v="R:\Direction des Programmes\C919\32 Qualité\04-Non qualité\03-DAMA\17-BC-0215-17-SNEM-Absence de ressuage"/>
    <s v="2C (TBC)"/>
    <d v="2017-12-01T00:00:00"/>
    <x v="3"/>
    <m/>
    <s v="Snecma - GE - CFM"/>
    <e v="#N/A"/>
    <s v="OPEN"/>
    <n v="62"/>
    <s v="LESS THAN 6 MONTHS"/>
    <n v="2017"/>
    <s v="Décembre"/>
    <x v="2"/>
    <s v=""/>
    <s v=""/>
    <s v=""/>
  </r>
  <r>
    <s v="0216"/>
    <s v="17-320-0216"/>
    <x v="4"/>
    <s v="Suspicion de non réalisation de contrôle qualité ressuage sur matériel livré._x000a_Field occurrence following supplier disclosure (Potential missed NDT)"/>
    <s v="https://portal-sesame.aircelle.com/sites/DAMA/DAMA/DAMA/Forms/AllItems.aspx?RootFolder=%2Fsites%2FDAMA%2FDAMA%2FDAMA%2F17%2D320%2D0216%20DAMA%20SNEM&amp;FolderCTID=0x0120003BC77AA240E6B64FB31CF51EB7EAF10F00FA2FA73B4FC72D448C67A699EE278A2A&amp;View={0CE0091B-1F0C-"/>
    <s v="2C (TBC)"/>
    <d v="2017-12-01T00:00:00"/>
    <x v="3"/>
    <m/>
    <s v="AIRBUS"/>
    <e v="#N/A"/>
    <s v="OPEN"/>
    <n v="62"/>
    <s v="LESS THAN 6 MONTHS"/>
    <n v="2017"/>
    <s v="Décembre"/>
    <x v="2"/>
    <s v=""/>
    <s v=""/>
    <s v=""/>
  </r>
  <r>
    <s v="0217"/>
    <s v="17-380-0217"/>
    <x v="20"/>
    <s v="Suspicion de non réalisation de contrôle qualité ressuage sur matériel livré._x000a_Field occurrence following supplier disclosure (Potential missed NDT)"/>
    <s v="https://portal-sesame.aircelle.com/sites/DAMA/DAMA/DAMA/Forms/AllItems.aspx?RootFolder=%2Fsites%2FDAMA%2FDAMA%2FDAMA%2F17%2D380%2D0217%20DAMA%20SNEM&amp;FolderCTID=0x0120003BC77AA240E6B64FB31CF51EB7EAF10F00FA2FA73B4FC72D448C67A699EE278A2A&amp;View={0CE0091B-1F0C-"/>
    <s v="2C (TBC)"/>
    <d v="2017-12-01T00:00:00"/>
    <x v="3"/>
    <m/>
    <s v="AIRBUS"/>
    <e v="#N/A"/>
    <s v="OPEN"/>
    <e v="#REF!"/>
    <e v="#REF!"/>
    <e v="#REF!"/>
    <e v="#REF!"/>
    <x v="2"/>
    <s v=""/>
    <s v=""/>
    <s v=""/>
  </r>
  <r>
    <s v="0218"/>
    <s v="17-17-0218"/>
    <x v="0"/>
    <s v="Suspecting Non Destructive Testing not performed on delivered hardware."/>
    <m/>
    <s v="2C (TBC)"/>
    <d v="2017-12-01T00:00:00"/>
    <x v="3"/>
    <m/>
    <s v="RR - BOEING - Pratt&amp;Whitney"/>
    <e v="#N/A"/>
    <s v="OPEN"/>
    <n v="62"/>
    <s v="LESS THAN 6 MONTHS"/>
    <n v="2017"/>
    <s v="Décembre"/>
    <x v="2"/>
    <s v=""/>
    <s v=""/>
    <s v=""/>
  </r>
  <r>
    <s v="0219"/>
    <s v="17-380-0219"/>
    <x v="20"/>
    <s v="Pieds de bielle montés en contrainte"/>
    <m/>
    <s v="TBD"/>
    <d v="2017-12-21T00:00:00"/>
    <x v="3"/>
    <m/>
    <s v="AIRBUS"/>
    <s v="TBD"/>
    <s v="OPEN"/>
    <n v="42"/>
    <s v="LESS THAN 6 MONTHS"/>
    <n v="2017"/>
    <s v="Décembre"/>
    <x v="2"/>
    <s v=""/>
    <s v=""/>
    <s v=""/>
  </r>
  <r>
    <s v="0220"/>
    <s v="17-BC-0220"/>
    <x v="17"/>
    <s v="NC Cale à strie - Kit 3800-02-0"/>
    <s v="R:\Direction des Programmes\C919\32 Qualité\04-Non qualité\03-DAMA\17-BC-0220-Cale_a_strie\CR_KOM_DAMA_17-BC-0220.doc"/>
    <s v="3C (TBC)"/>
    <d v="2017-12-19T00:00:00"/>
    <x v="3"/>
    <m/>
    <s v="Snecma - GE - CFM"/>
    <e v="#N/A"/>
    <s v="OPEN"/>
    <n v="44"/>
    <s v="LESS THAN 6 MONTHS"/>
    <n v="2017"/>
    <s v="Décembre"/>
    <x v="2"/>
    <s v=""/>
    <s v=""/>
    <s v=""/>
  </r>
  <r>
    <s v="0221"/>
    <s v="17-SC-0221"/>
    <x v="3"/>
    <s v="SNEM"/>
    <s v="R:\Small Nacelles\Silvercrest\09 Qualité\05- Non qualité\04.03_DAMA - Notification of ESCAPE\17-SC-0221 SNEM"/>
    <s v="3C (TBC)"/>
    <d v="2017-12-22T00:00:00"/>
    <x v="3"/>
    <m/>
    <s v="Snecma - GE - CFM"/>
    <e v="#N/A"/>
    <s v="OPEN"/>
    <n v="41"/>
    <s v="LESS THAN 6 MONTHS"/>
    <n v="2017"/>
    <s v="Décembre"/>
    <x v="2"/>
    <s v=""/>
    <s v=""/>
    <s v=""/>
  </r>
  <r>
    <s v="0222"/>
    <s v="17-BD-0222"/>
    <x v="6"/>
    <s v="Surface treatment deficiency at SNEM (was 17-BD-213 but numbering issue fixed here)_x000a_"/>
    <s v="..\..\..\..\..\Direction des Programmes\A320neo\07-Qualité\06 - Non Qualité\DAMA\17-BD-0222 Surface Treatment Failures at SNEM\17-BD-0222 Surface Treatment defficiency at SNEM.xls"/>
    <s v="2C (TBC)"/>
    <d v="2017-12-01T00:00:00"/>
    <x v="3"/>
    <m/>
    <s v="AIRBUS"/>
    <e v="#N/A"/>
    <s v="OPEN"/>
    <n v="62"/>
    <s v="LESS THAN 6 MONTHS"/>
    <n v="2017"/>
    <s v="Décembre"/>
    <x v="2"/>
    <s v=""/>
    <s v=""/>
    <s v=""/>
  </r>
  <r>
    <s v="0223"/>
    <s v="17-146-0223"/>
    <x v="7"/>
    <s v="Ressuage DAMA SNEM (prise de n°,  le n° initial 17-146-009 n'est pas valide)"/>
    <s v="Fichiers partagés  DAMA 17-146-009"/>
    <s v="2C (TBC)"/>
    <d v="2017-12-01T00:00:00"/>
    <x v="3"/>
    <m/>
    <s v="Snecma - GE - CFM"/>
    <e v="#N/A"/>
    <s v="OPEN"/>
    <n v="62"/>
    <s v="LESS THAN 6 MONTHS"/>
    <n v="2017"/>
    <s v="Décembre"/>
    <x v="2"/>
    <s v=""/>
    <s v=""/>
    <s v=""/>
  </r>
  <r>
    <s v="0224"/>
    <s v="17-BD-0224"/>
    <x v="6"/>
    <s v="Actuator protection plate missing on Fan cowl"/>
    <s v="..\..\..\..\..\Direction des Programmes\A320neo\07-Qualité\06 - Non Qualité\DAMA\17-BD-0224 - Actuator protection plate missing on fan cowl\17-BD-0224 - Actuator protection plate missing on Fan cowl.xls"/>
    <s v="3D"/>
    <d v="2017-12-19T00:00:00"/>
    <x v="3"/>
    <m/>
    <s v="AIRBUS"/>
    <s v="VERT"/>
    <s v="OPEN"/>
    <n v="44"/>
    <s v="LESS THAN 6 MONTHS"/>
    <n v="2017"/>
    <s v="Décembre"/>
    <x v="2"/>
    <s v=""/>
    <s v=""/>
    <s v=""/>
  </r>
  <r>
    <s v="0225"/>
    <s v="18-S4-0225"/>
    <x v="9"/>
    <s v="Suspicion de non réalisation de contrôle qualité ressuage sur matériel livré."/>
    <s v="https://portal-sesame.aircelle.com/sites/DAMA/DAMA/DAMA/18-S4-0225/SNEM%20F7X%20S4Duct.xls"/>
    <m/>
    <d v="2018-01-02T00:00:00"/>
    <x v="3"/>
    <m/>
    <s v="RR - BOEING - Pratt&amp;Whitney"/>
    <s v=""/>
    <s v="OPEN"/>
    <n v="30"/>
    <s v="LESS THAN 6 MONTHS"/>
    <n v="2018"/>
    <s v="Janvier"/>
    <x v="2"/>
    <s v=""/>
    <s v=""/>
    <s v=""/>
  </r>
  <r>
    <s v="0226"/>
    <s v="18-BD-0226"/>
    <x v="6"/>
    <s v="SFLA Prox Switch Wrong material"/>
    <s v="..\..\..\..\..\Direction des Programmes\A320neo\07-Qualité\06 - Non Qualité\DAMA\18-BD-0226 - SFLA Prox switch wrong material\18-BD-0226 - SFLA Prow switch wrong material.xls"/>
    <s v="TBD"/>
    <d v="2018-01-08T00:00:00"/>
    <x v="3"/>
    <m/>
    <s v="AIRBUS"/>
    <s v="TBD"/>
    <s v="OPEN"/>
    <n v="24"/>
    <s v="LESS THAN 6 MONTHS"/>
    <n v="2018"/>
    <s v="Janvier"/>
    <x v="2"/>
    <s v=""/>
    <s v=""/>
    <s v=""/>
  </r>
  <r>
    <s v="0227"/>
    <s v="18-BD-0227"/>
    <x v="6"/>
    <s v="montage à la RTV de la trappe 12h au lieu de montage à sec"/>
    <s v="..\..\..\..\..\Direction des Programmes\A320neo\07-Qualité\06 - Non Qualité\DAMA\18-BD-0227 - Application RTV sur trappe de visite au lieu de montage à sec\BQG0022Form1_DAMA RTV106 sur trappe de visite BDL2034-00-0_A320neo.xls"/>
    <s v="TBD"/>
    <d v="2018-01-09T00:00:00"/>
    <x v="3"/>
    <m/>
    <s v="AIRBUS"/>
    <s v="TBD"/>
    <s v="OPEN"/>
    <n v="23"/>
    <s v="LESS THAN 6 MONTHS"/>
    <n v="2018"/>
    <s v="Janvier"/>
    <x v="2"/>
    <s v=""/>
    <s v=""/>
    <s v=""/>
  </r>
  <r>
    <s v="0228"/>
    <s v="18-BD-0228"/>
    <x v="6"/>
    <s v="ATP PRSOV non conforming"/>
    <s v="..\..\..\..\..\Direction des Programmes\A320neo\07-Qualité\06 - Non Qualité\DAMA\18-BD-0228 - ATP PRSOV non conforming\18-BD-0228 - ATP PRSOV non conforming.xls"/>
    <s v="TBD"/>
    <d v="2018-01-09T00:00:00"/>
    <x v="3"/>
    <m/>
    <s v="AIRBUS"/>
    <s v="TBD"/>
    <s v="OPEN"/>
    <n v="23"/>
    <s v="LESS THAN 6 MONTHS"/>
    <n v="2018"/>
    <s v="Janvier"/>
    <x v="2"/>
    <s v=""/>
    <s v=""/>
    <s v=""/>
  </r>
  <r>
    <s v="0229"/>
    <s v="18-BD-0229"/>
    <x v="6"/>
    <s v="Wrong installation of a fastener"/>
    <s v="..\..\..\..\..\Direction des Programmes\A320neo\07-Qualité\06 - Non Qualité\DAMA\18-BD-0229 Wrong installation of a fastener on IFS\20181101 Wrong installation of an IFS Fastener.xls"/>
    <s v="3C"/>
    <d v="2018-01-11T00:00:00"/>
    <x v="3"/>
    <m/>
    <s v="AIRBUS"/>
    <s v="VERT"/>
    <s v="OPEN"/>
    <n v="21"/>
    <s v="LESS THAN 6 MONTHS"/>
    <n v="2018"/>
    <s v="Janvier"/>
    <x v="2"/>
    <s v=""/>
    <s v=""/>
    <s v=""/>
  </r>
  <r>
    <s v="0230"/>
    <s v="18-BK-0230"/>
    <x v="19"/>
    <s v="Prox Sensor with incorrect material"/>
    <m/>
    <s v="TBD"/>
    <d v="2018-01-15T00:00:00"/>
    <x v="3"/>
    <m/>
    <s v="AIRBUS"/>
    <s v="TBD"/>
    <s v="OPEN"/>
    <n v="17"/>
    <s v="LESS THAN 6 MONTHS"/>
    <n v="2018"/>
    <s v="Janvier"/>
    <x v="2"/>
    <s v=""/>
    <s v=""/>
    <s v=""/>
  </r>
  <r>
    <s v="0231"/>
    <s v="18-BD-0231"/>
    <x v="6"/>
    <s v="IFS Sharp Step"/>
    <s v="..\..\..\..\..\Direction des Programmes\A320neo\07-Qualité\06 - Non Qualité\DAMA\18-BD-0231 IFS sharp step\20180118 DAMA_Sharp_step.xlsx"/>
    <s v="TBD"/>
    <d v="2018-01-17T00:00:00"/>
    <x v="3"/>
    <m/>
    <s v="AIRBUS"/>
    <s v="TBD"/>
    <s v="OPEN"/>
    <n v="15"/>
    <s v="LESS THAN 6 MONTHS"/>
    <n v="2018"/>
    <s v="Janvier"/>
    <x v="2"/>
    <s v=""/>
    <s v=""/>
    <s v=""/>
  </r>
  <r>
    <s v="0232"/>
    <s v="18-320-0232"/>
    <x v="4"/>
    <m/>
    <m/>
    <m/>
    <d v="2018-01-01T00:00:00"/>
    <x v="70"/>
    <m/>
    <s v="AIRBUS"/>
    <s v=""/>
    <s v="CLOSED"/>
    <n v="31"/>
    <s v="LESS THAN 6 MONTHS"/>
    <n v="2018"/>
    <s v="Janvier"/>
    <x v="9"/>
    <s v="Février"/>
    <s v=""/>
    <s v=""/>
  </r>
  <r>
    <s v="0233"/>
    <s v="17-320-0233"/>
    <x v="4"/>
    <m/>
    <m/>
    <m/>
    <d v="2017-01-01T00:00:00"/>
    <x v="71"/>
    <m/>
    <s v="AIRBUS"/>
    <s v=""/>
    <s v="CLOSED"/>
    <n v="1"/>
    <s v="LESS THAN 6 MONTHS"/>
    <n v="2017"/>
    <s v="Janvier"/>
    <x v="3"/>
    <s v="Janvier"/>
    <s v=""/>
    <s v=""/>
  </r>
  <r>
    <s v="0234"/>
    <s v=""/>
    <x v="18"/>
    <m/>
    <m/>
    <m/>
    <m/>
    <x v="3"/>
    <m/>
    <s v=""/>
    <s v=""/>
    <s v=""/>
    <s v=""/>
    <s v=""/>
    <s v=""/>
    <s v=""/>
    <x v="2"/>
    <s v=""/>
    <s v=""/>
    <s v=""/>
  </r>
  <r>
    <s v="0235"/>
    <s v=""/>
    <x v="18"/>
    <m/>
    <m/>
    <m/>
    <m/>
    <x v="3"/>
    <m/>
    <s v=""/>
    <s v=""/>
    <s v=""/>
    <s v=""/>
    <s v=""/>
    <s v=""/>
    <s v=""/>
    <x v="2"/>
    <s v=""/>
    <s v=""/>
    <s v=""/>
  </r>
  <r>
    <s v="0236"/>
    <s v=""/>
    <x v="18"/>
    <m/>
    <m/>
    <m/>
    <m/>
    <x v="3"/>
    <m/>
    <s v=""/>
    <s v=""/>
    <s v=""/>
    <s v=""/>
    <s v=""/>
    <s v=""/>
    <s v=""/>
    <x v="2"/>
    <s v=""/>
    <s v=""/>
    <s v=""/>
  </r>
  <r>
    <m/>
    <m/>
    <x v="18"/>
    <m/>
    <m/>
    <m/>
    <m/>
    <x v="3"/>
    <m/>
    <m/>
    <m/>
    <m/>
    <m/>
    <m/>
    <m/>
    <m/>
    <x v="10"/>
    <m/>
    <m/>
    <m/>
  </r>
  <r>
    <m/>
    <m/>
    <x v="18"/>
    <m/>
    <m/>
    <m/>
    <m/>
    <x v="3"/>
    <m/>
    <m/>
    <m/>
    <m/>
    <m/>
    <m/>
    <m/>
    <m/>
    <x v="10"/>
    <m/>
    <m/>
    <m/>
  </r>
  <r>
    <m/>
    <m/>
    <x v="18"/>
    <m/>
    <m/>
    <m/>
    <m/>
    <x v="3"/>
    <m/>
    <m/>
    <m/>
    <m/>
    <m/>
    <m/>
    <m/>
    <m/>
    <x v="10"/>
    <m/>
    <m/>
    <m/>
  </r>
  <r>
    <s v="0232"/>
    <s v="18-BD-0232"/>
    <x v="6"/>
    <m/>
    <m/>
    <s v="TBD"/>
    <d v="2018-01-29T00:00:00"/>
    <x v="3"/>
    <m/>
    <s v="AIRBUS"/>
    <s v="TBD"/>
    <s v="OPEN"/>
    <n v="3"/>
    <s v="LESS THAN 6 MONTHS"/>
    <n v="2018"/>
    <s v="Janvier"/>
    <x v="2"/>
    <s v=""/>
    <s v=""/>
    <s v=""/>
  </r>
  <r>
    <m/>
    <m/>
    <x v="4"/>
    <m/>
    <m/>
    <m/>
    <d v="2018-01-28T00:00:00"/>
    <x v="3"/>
    <m/>
    <s v="AIRBUS"/>
    <s v=""/>
    <s v="OPEN"/>
    <n v="4"/>
    <s v="LESS THAN 6 MONTHS"/>
    <n v="2018"/>
    <s v="Janvier"/>
    <x v="2"/>
    <s v=""/>
    <s v=""/>
    <s v=""/>
  </r>
  <r>
    <m/>
    <m/>
    <x v="18"/>
    <m/>
    <m/>
    <m/>
    <m/>
    <x v="3"/>
    <m/>
    <m/>
    <m/>
    <m/>
    <m/>
    <m/>
    <m/>
    <m/>
    <x v="10"/>
    <m/>
    <m/>
    <m/>
  </r>
</pivotCacheRecords>
</file>

<file path=xl/pivotCache/pivotCacheRecords2.xml><?xml version="1.0" encoding="utf-8"?>
<pivotCacheRecords xmlns="http://schemas.openxmlformats.org/spreadsheetml/2006/main" xmlns:r="http://schemas.openxmlformats.org/officeDocument/2006/relationships" count="341">
  <r>
    <s v="0001"/>
    <s v="11-17-004"/>
    <s v="3C"/>
    <d v="2011-11-24T00:00:00"/>
    <x v="0"/>
    <d v="2015-11-19T00:00:00"/>
    <e v="#REF!"/>
    <x v="0"/>
    <n v="1456"/>
    <s v="MORE THAN 1 YEAR"/>
    <n v="2011"/>
    <s v="Novembre"/>
    <n v="2015"/>
    <s v="Novembre"/>
    <n v="2015"/>
    <s v="Novembre"/>
  </r>
  <r>
    <s v="0002"/>
    <s v="12-17-001"/>
    <s v="3C"/>
    <d v="2012-02-21T00:00:00"/>
    <x v="0"/>
    <d v="2015-11-19T00:00:00"/>
    <e v="#REF!"/>
    <x v="0"/>
    <n v="1367"/>
    <s v="MORE THAN 1 YEAR"/>
    <n v="2012"/>
    <s v="Février"/>
    <n v="2015"/>
    <s v="Novembre"/>
    <n v="2015"/>
    <s v="Novembre"/>
  </r>
  <r>
    <s v="0003"/>
    <s v="12-17-002"/>
    <s v="3C"/>
    <d v="2012-03-13T00:00:00"/>
    <x v="0"/>
    <d v="2015-11-19T00:00:00"/>
    <e v="#REF!"/>
    <x v="0"/>
    <n v="1346"/>
    <s v="MORE THAN 1 YEAR"/>
    <n v="2012"/>
    <s v="Mars"/>
    <n v="2015"/>
    <s v="Novembre"/>
    <n v="2015"/>
    <s v="Novembre"/>
  </r>
  <r>
    <s v="0004"/>
    <s v="12-17-003"/>
    <s v="3C"/>
    <d v="2012-03-14T00:00:00"/>
    <x v="0"/>
    <d v="2015-11-19T00:00:00"/>
    <e v="#REF!"/>
    <x v="0"/>
    <n v="1345"/>
    <s v="MORE THAN 1 YEAR"/>
    <n v="2012"/>
    <s v="Mars"/>
    <n v="2015"/>
    <s v="Novembre"/>
    <n v="2015"/>
    <s v="Novembre"/>
  </r>
  <r>
    <s v="0005"/>
    <s v="12-17-004"/>
    <s v="3C"/>
    <d v="2012-09-05T00:00:00"/>
    <x v="1"/>
    <d v="2015-12-16T00:00:00"/>
    <e v="#REF!"/>
    <x v="0"/>
    <n v="1197"/>
    <s v="MORE THAN 1 YEAR"/>
    <n v="2012"/>
    <s v="Septembre"/>
    <n v="2015"/>
    <s v="Décembre"/>
    <n v="2015"/>
    <s v="Décembre"/>
  </r>
  <r>
    <s v="0006"/>
    <s v="12-17-005"/>
    <s v="3C"/>
    <d v="2012-11-20T00:00:00"/>
    <x v="1"/>
    <d v="2015-12-16T00:00:00"/>
    <e v="#REF!"/>
    <x v="0"/>
    <n v="1121"/>
    <s v="MORE THAN 1 YEAR"/>
    <n v="2012"/>
    <s v="Novembre"/>
    <n v="2015"/>
    <s v="Décembre"/>
    <n v="2015"/>
    <s v="Décembre"/>
  </r>
  <r>
    <s v="0007"/>
    <s v="12-17-006"/>
    <s v="3C"/>
    <d v="2012-11-21T00:00:00"/>
    <x v="2"/>
    <d v="2016-01-14T00:00:00"/>
    <e v="#REF!"/>
    <x v="0"/>
    <n v="1149"/>
    <s v="MORE THAN 1 YEAR"/>
    <n v="2012"/>
    <s v="Novembre"/>
    <n v="2016"/>
    <s v="Janvier"/>
    <n v="2016"/>
    <s v="Janvier"/>
  </r>
  <r>
    <s v="0008"/>
    <s v="12-17-007"/>
    <s v="3C"/>
    <d v="2012-12-13T00:00:00"/>
    <x v="1"/>
    <d v="2015-12-16T00:00:00"/>
    <e v="#REF!"/>
    <x v="0"/>
    <n v="1098"/>
    <s v="MORE THAN 1 YEAR"/>
    <n v="2012"/>
    <s v="Décembre"/>
    <n v="2015"/>
    <s v="Décembre"/>
    <n v="2015"/>
    <s v="Décembre"/>
  </r>
  <r>
    <s v="0009"/>
    <s v="13-17-001"/>
    <s v="3C"/>
    <d v="2013-02-19T00:00:00"/>
    <x v="2"/>
    <d v="2016-01-14T00:00:00"/>
    <e v="#REF!"/>
    <x v="0"/>
    <n v="1059"/>
    <s v="MORE THAN 1 YEAR"/>
    <n v="2013"/>
    <s v="Février"/>
    <n v="2016"/>
    <s v="Janvier"/>
    <n v="2016"/>
    <s v="Janvier"/>
  </r>
  <r>
    <s v="0010"/>
    <s v="13-17-002"/>
    <s v="3C"/>
    <d v="2013-02-26T00:00:00"/>
    <x v="2"/>
    <d v="2016-01-14T00:00:00"/>
    <e v="#REF!"/>
    <x v="0"/>
    <n v="1052"/>
    <s v="MORE THAN 1 YEAR"/>
    <n v="2013"/>
    <s v="Février"/>
    <n v="2016"/>
    <s v="Janvier"/>
    <n v="2016"/>
    <s v="Janvier"/>
  </r>
  <r>
    <s v="0011"/>
    <s v="13-17-006"/>
    <s v="3C"/>
    <d v="2013-02-27T00:00:00"/>
    <x v="0"/>
    <d v="2015-11-19T00:00:00"/>
    <e v="#REF!"/>
    <x v="0"/>
    <n v="995"/>
    <s v="MORE THAN 1 YEAR"/>
    <n v="2013"/>
    <s v="Février"/>
    <n v="2015"/>
    <s v="Novembre"/>
    <n v="2015"/>
    <s v="Novembre"/>
  </r>
  <r>
    <s v="0012"/>
    <s v="13-17-007"/>
    <s v="3C"/>
    <d v="2013-07-26T00:00:00"/>
    <x v="3"/>
    <m/>
    <e v="#REF!"/>
    <x v="1"/>
    <n v="1652"/>
    <s v="MORE THAN 1 YEAR"/>
    <n v="2013"/>
    <s v="Juillet"/>
    <s v=""/>
    <s v=""/>
    <s v=""/>
    <s v=""/>
  </r>
  <r>
    <s v="0013"/>
    <s v="13-17-008"/>
    <s v="3C"/>
    <d v="2013-07-26T00:00:00"/>
    <x v="0"/>
    <d v="2015-11-19T00:00:00"/>
    <e v="#REF!"/>
    <x v="0"/>
    <n v="846"/>
    <s v="MORE THAN 1 YEAR"/>
    <n v="2013"/>
    <s v="Juillet"/>
    <n v="2015"/>
    <s v="Novembre"/>
    <n v="2015"/>
    <s v="Novembre"/>
  </r>
  <r>
    <s v="0014"/>
    <s v="13-17-009"/>
    <s v="1C"/>
    <d v="2013-04-25T00:00:00"/>
    <x v="3"/>
    <m/>
    <e v="#REF!"/>
    <x v="1"/>
    <n v="1744"/>
    <s v="MORE THAN 1 YEAR"/>
    <n v="2013"/>
    <s v="Avril"/>
    <s v=""/>
    <s v=""/>
    <s v=""/>
    <s v=""/>
  </r>
  <r>
    <s v="0015"/>
    <s v="13-17-010"/>
    <s v="1C"/>
    <d v="2013-06-20T00:00:00"/>
    <x v="3"/>
    <m/>
    <e v="#REF!"/>
    <x v="1"/>
    <n v="1688"/>
    <s v="MORE THAN 1 YEAR"/>
    <n v="2013"/>
    <s v="Juin"/>
    <s v=""/>
    <s v=""/>
    <s v=""/>
    <s v=""/>
  </r>
  <r>
    <s v="0016"/>
    <s v="13-17-013"/>
    <s v="3C"/>
    <d v="2013-10-08T00:00:00"/>
    <x v="2"/>
    <d v="2016-01-14T00:00:00"/>
    <e v="#REF!"/>
    <x v="0"/>
    <n v="828"/>
    <s v="MORE THAN 1 YEAR"/>
    <n v="2013"/>
    <s v="Octobre"/>
    <n v="2016"/>
    <s v="Janvier"/>
    <n v="2016"/>
    <s v="Janvier"/>
  </r>
  <r>
    <s v="0017"/>
    <s v="13-17-014"/>
    <s v="3C"/>
    <d v="2013-10-10T00:00:00"/>
    <x v="2"/>
    <d v="2016-01-14T00:00:00"/>
    <e v="#REF!"/>
    <x v="0"/>
    <n v="826"/>
    <s v="MORE THAN 1 YEAR"/>
    <n v="2013"/>
    <s v="Octobre"/>
    <n v="2016"/>
    <s v="Janvier"/>
    <n v="2016"/>
    <s v="Janvier"/>
  </r>
  <r>
    <s v="0018"/>
    <s v="13-17-015"/>
    <s v="3C"/>
    <d v="2013-11-05T00:00:00"/>
    <x v="1"/>
    <d v="2015-12-16T00:00:00"/>
    <e v="#REF!"/>
    <x v="0"/>
    <n v="771"/>
    <s v="MORE THAN 1 YEAR"/>
    <n v="2013"/>
    <s v="Novembre"/>
    <n v="2015"/>
    <s v="Décembre"/>
    <n v="2015"/>
    <s v="Décembre"/>
  </r>
  <r>
    <s v="0019"/>
    <s v="13-17-016"/>
    <s v="3C"/>
    <d v="2013-11-05T00:00:00"/>
    <x v="1"/>
    <d v="2015-12-16T00:00:00"/>
    <e v="#REF!"/>
    <x v="0"/>
    <n v="771"/>
    <s v="MORE THAN 1 YEAR"/>
    <n v="2013"/>
    <s v="Novembre"/>
    <n v="2015"/>
    <s v="Décembre"/>
    <n v="2015"/>
    <s v="Décembre"/>
  </r>
  <r>
    <s v="0020"/>
    <s v="13-17-017"/>
    <s v="3C"/>
    <d v="2013-11-05T00:00:00"/>
    <x v="1"/>
    <d v="2015-12-16T00:00:00"/>
    <e v="#REF!"/>
    <x v="0"/>
    <n v="771"/>
    <s v="MORE THAN 1 YEAR"/>
    <n v="2013"/>
    <s v="Novembre"/>
    <n v="2015"/>
    <s v="Décembre"/>
    <n v="2015"/>
    <s v="Décembre"/>
  </r>
  <r>
    <s v="0021"/>
    <s v="13-17-018"/>
    <s v="3C"/>
    <d v="2013-11-05T00:00:00"/>
    <x v="1"/>
    <d v="2015-12-16T00:00:00"/>
    <e v="#REF!"/>
    <x v="0"/>
    <n v="771"/>
    <s v="MORE THAN 1 YEAR"/>
    <n v="2013"/>
    <s v="Novembre"/>
    <n v="2015"/>
    <s v="Décembre"/>
    <n v="2015"/>
    <s v="Décembre"/>
  </r>
  <r>
    <s v="0022"/>
    <s v="13-17-019"/>
    <s v="3C"/>
    <d v="2013-11-05T00:00:00"/>
    <x v="1"/>
    <d v="2015-12-16T00:00:00"/>
    <e v="#REF!"/>
    <x v="0"/>
    <n v="771"/>
    <s v="MORE THAN 1 YEAR"/>
    <n v="2013"/>
    <s v="Novembre"/>
    <n v="2015"/>
    <s v="Décembre"/>
    <n v="2015"/>
    <s v="Décembre"/>
  </r>
  <r>
    <s v="0023"/>
    <s v="13-17-020"/>
    <s v="3C"/>
    <d v="2013-11-05T00:00:00"/>
    <x v="1"/>
    <d v="2015-12-16T00:00:00"/>
    <e v="#REF!"/>
    <x v="0"/>
    <n v="771"/>
    <s v="MORE THAN 1 YEAR"/>
    <n v="2013"/>
    <s v="Novembre"/>
    <n v="2015"/>
    <s v="Décembre"/>
    <n v="2015"/>
    <s v="Décembre"/>
  </r>
  <r>
    <s v="0024"/>
    <s v="13-17-021"/>
    <s v="3C"/>
    <d v="2013-11-29T00:00:00"/>
    <x v="1"/>
    <d v="2015-12-16T00:00:00"/>
    <e v="#REF!"/>
    <x v="0"/>
    <n v="747"/>
    <s v="MORE THAN 1 YEAR"/>
    <n v="2013"/>
    <s v="Novembre"/>
    <n v="2015"/>
    <s v="Décembre"/>
    <n v="2015"/>
    <s v="Décembre"/>
  </r>
  <r>
    <s v="0025"/>
    <s v="14-17-001"/>
    <s v="3C"/>
    <d v="2014-02-04T00:00:00"/>
    <x v="3"/>
    <m/>
    <e v="#REF!"/>
    <x v="1"/>
    <n v="1459"/>
    <s v="MORE THAN 1 YEAR"/>
    <n v="2014"/>
    <s v="Février"/>
    <s v=""/>
    <s v=""/>
    <s v=""/>
    <s v=""/>
  </r>
  <r>
    <s v="0026"/>
    <s v="14-17-002"/>
    <s v="3C"/>
    <d v="2014-02-04T00:00:00"/>
    <x v="3"/>
    <m/>
    <e v="#REF!"/>
    <x v="1"/>
    <n v="1459"/>
    <s v="MORE THAN 1 YEAR"/>
    <n v="2014"/>
    <s v="Février"/>
    <s v=""/>
    <s v=""/>
    <s v=""/>
    <s v=""/>
  </r>
  <r>
    <s v="0027"/>
    <s v="14-17-003"/>
    <s v="3C"/>
    <d v="2014-02-13T00:00:00"/>
    <x v="2"/>
    <d v="2016-01-14T00:00:00"/>
    <e v="#REF!"/>
    <x v="0"/>
    <n v="700"/>
    <s v="MORE THAN 1 YEAR"/>
    <n v="2014"/>
    <s v="Février"/>
    <n v="2016"/>
    <s v="Janvier"/>
    <n v="2016"/>
    <s v="Janvier"/>
  </r>
  <r>
    <s v="0028"/>
    <s v="14-17-004"/>
    <s v="3D"/>
    <d v="2014-02-21T00:00:00"/>
    <x v="2"/>
    <d v="2016-01-14T00:00:00"/>
    <e v="#REF!"/>
    <x v="0"/>
    <n v="692"/>
    <s v="MORE THAN 1 YEAR"/>
    <n v="2014"/>
    <s v="Février"/>
    <n v="2016"/>
    <s v="Janvier"/>
    <n v="2016"/>
    <s v="Janvier"/>
  </r>
  <r>
    <s v="0029"/>
    <s v="14-17-005"/>
    <s v="3C"/>
    <d v="2014-03-28T00:00:00"/>
    <x v="2"/>
    <d v="2016-01-14T00:00:00"/>
    <e v="#REF!"/>
    <x v="0"/>
    <n v="657"/>
    <s v="MORE THAN 1 YEAR"/>
    <n v="2014"/>
    <s v="Mars"/>
    <n v="2016"/>
    <s v="Janvier"/>
    <n v="2016"/>
    <s v="Janvier"/>
  </r>
  <r>
    <s v="0030"/>
    <s v="14-17-006"/>
    <s v="3C"/>
    <d v="2014-03-31T00:00:00"/>
    <x v="2"/>
    <d v="2016-01-14T00:00:00"/>
    <e v="#REF!"/>
    <x v="0"/>
    <n v="654"/>
    <s v="MORE THAN 1 YEAR"/>
    <n v="2014"/>
    <s v="Mars"/>
    <n v="2016"/>
    <s v="Janvier"/>
    <n v="2016"/>
    <s v="Janvier"/>
  </r>
  <r>
    <s v="0031"/>
    <s v="14-17-007"/>
    <s v="1C"/>
    <d v="2014-04-02T00:00:00"/>
    <x v="2"/>
    <d v="2016-01-14T00:00:00"/>
    <e v="#REF!"/>
    <x v="0"/>
    <n v="652"/>
    <s v="MORE THAN 1 YEAR"/>
    <n v="2014"/>
    <s v="Avril"/>
    <n v="2016"/>
    <s v="Janvier"/>
    <n v="2016"/>
    <s v="Janvier"/>
  </r>
  <r>
    <s v="0032"/>
    <s v="14-17-008"/>
    <s v="3C"/>
    <d v="2014-05-20T00:00:00"/>
    <x v="4"/>
    <d v="2015-12-11T00:00:00"/>
    <e v="#REF!"/>
    <x v="0"/>
    <n v="570"/>
    <s v="MORE THAN 1 YEAR"/>
    <n v="2014"/>
    <s v="Mai"/>
    <n v="2015"/>
    <s v="Décembre"/>
    <n v="2015"/>
    <s v="Décembre"/>
  </r>
  <r>
    <s v="0033"/>
    <s v="14-17-009"/>
    <s v="3C"/>
    <d v="2014-05-20T00:00:00"/>
    <x v="4"/>
    <d v="2015-12-11T00:00:00"/>
    <e v="#REF!"/>
    <x v="0"/>
    <n v="570"/>
    <s v="MORE THAN 1 YEAR"/>
    <n v="2014"/>
    <s v="Mai"/>
    <n v="2015"/>
    <s v="Décembre"/>
    <n v="2015"/>
    <s v="Décembre"/>
  </r>
  <r>
    <s v="0034"/>
    <s v="14-17-011"/>
    <s v="3C"/>
    <d v="2014-11-17T00:00:00"/>
    <x v="2"/>
    <d v="2016-01-14T00:00:00"/>
    <e v="#REF!"/>
    <x v="0"/>
    <n v="423"/>
    <s v="MORE THAN 1 YEAR"/>
    <n v="2014"/>
    <s v="Novembre"/>
    <n v="2016"/>
    <s v="Janvier"/>
    <n v="2016"/>
    <s v="Janvier"/>
  </r>
  <r>
    <s v="0035"/>
    <s v="14-17-012"/>
    <s v="3C"/>
    <d v="2014-11-17T00:00:00"/>
    <x v="0"/>
    <d v="2015-11-19T00:00:00"/>
    <e v="#REF!"/>
    <x v="0"/>
    <n v="367"/>
    <s v="MORE THAN 1 YEAR"/>
    <n v="2014"/>
    <s v="Novembre"/>
    <n v="2015"/>
    <s v="Novembre"/>
    <n v="2015"/>
    <s v="Novembre"/>
  </r>
  <r>
    <s v="0036"/>
    <s v="14-17-013"/>
    <s v="3C"/>
    <d v="2014-11-17T00:00:00"/>
    <x v="0"/>
    <d v="2015-11-19T00:00:00"/>
    <e v="#REF!"/>
    <x v="0"/>
    <n v="367"/>
    <s v="MORE THAN 1 YEAR"/>
    <n v="2014"/>
    <s v="Novembre"/>
    <n v="2015"/>
    <s v="Novembre"/>
    <n v="2015"/>
    <s v="Novembre"/>
  </r>
  <r>
    <s v="0037"/>
    <s v="15-17-022"/>
    <s v="3C"/>
    <d v="2015-09-30T00:00:00"/>
    <x v="0"/>
    <d v="2015-11-19T00:00:00"/>
    <e v="#REF!"/>
    <x v="0"/>
    <n v="50"/>
    <s v="LESS THAN 6 MONTHS"/>
    <n v="2015"/>
    <s v="Septembre"/>
    <n v="2015"/>
    <s v="Novembre"/>
    <n v="2015"/>
    <s v="Novembre"/>
  </r>
  <r>
    <s v="0038"/>
    <s v="15-BG-001"/>
    <s v="3C"/>
    <d v="2014-10-30T00:00:00"/>
    <x v="3"/>
    <m/>
    <e v="#REF!"/>
    <x v="1"/>
    <n v="1191"/>
    <s v="MORE THAN 1 YEAR"/>
    <n v="2014"/>
    <s v="Octobre"/>
    <s v=""/>
    <s v=""/>
    <s v=""/>
    <s v=""/>
  </r>
  <r>
    <s v="0039"/>
    <s v="15-BG-002"/>
    <s v="3D"/>
    <d v="2015-10-04T00:00:00"/>
    <x v="3"/>
    <m/>
    <e v="#REF!"/>
    <x v="1"/>
    <n v="852"/>
    <s v="MORE THAN 1 YEAR"/>
    <n v="2015"/>
    <s v="Octobre"/>
    <s v=""/>
    <s v=""/>
    <s v=""/>
    <s v=""/>
  </r>
  <r>
    <s v="0040"/>
    <s v="15-14-001"/>
    <s v="3C"/>
    <d v="2015-03-03T00:00:00"/>
    <x v="5"/>
    <d v="2017-05-15T00:00:00"/>
    <e v="#REF!"/>
    <x v="0"/>
    <n v="212"/>
    <s v="BETWEEN 6 MONTHS AND 1 YEAR"/>
    <n v="2015"/>
    <s v="Mars"/>
    <n v="2015"/>
    <s v="Octobre"/>
    <n v="2017"/>
    <s v="Mai"/>
  </r>
  <r>
    <s v="0041"/>
    <s v="15-14-002"/>
    <s v="3C"/>
    <d v="2015-07-27T00:00:00"/>
    <x v="6"/>
    <d v="2017-05-15T00:00:00"/>
    <e v="#REF!"/>
    <x v="0"/>
    <n v="127"/>
    <s v="LESS THAN 6 MONTHS"/>
    <n v="2015"/>
    <s v="Juillet"/>
    <n v="2015"/>
    <s v="Décembre"/>
    <n v="2017"/>
    <s v="Mai"/>
  </r>
  <r>
    <s v="0042"/>
    <s v="15-14-003"/>
    <s v="3C"/>
    <d v="2015-08-07T00:00:00"/>
    <x v="7"/>
    <d v="2017-05-15T00:00:00"/>
    <e v="#REF!"/>
    <x v="0"/>
    <n v="483"/>
    <s v="MORE THAN 1 YEAR"/>
    <n v="2015"/>
    <s v="Aout"/>
    <n v="2016"/>
    <s v="Décembre"/>
    <n v="2017"/>
    <s v="Mai"/>
  </r>
  <r>
    <s v="0043"/>
    <s v="15-SC-003"/>
    <s v="3D"/>
    <d v="2015-02-09T00:00:00"/>
    <x v="8"/>
    <d v="2016-11-08T00:00:00"/>
    <e v="#REF!"/>
    <x v="0"/>
    <n v="638"/>
    <s v="MORE THAN 1 YEAR"/>
    <n v="2015"/>
    <s v="Février"/>
    <n v="2016"/>
    <s v="Novembre"/>
    <n v="2016"/>
    <s v="Novembre"/>
  </r>
  <r>
    <s v="0044"/>
    <s v="15-SC-004"/>
    <s v="2C"/>
    <d v="2015-02-23T00:00:00"/>
    <x v="9"/>
    <d v="2017-09-15T00:00:00"/>
    <e v="#REF!"/>
    <x v="0"/>
    <n v="935"/>
    <s v="MORE THAN 1 YEAR"/>
    <n v="2015"/>
    <s v="Février"/>
    <n v="2017"/>
    <s v="Septembre"/>
    <n v="2017"/>
    <s v="Septembre"/>
  </r>
  <r>
    <s v="0045"/>
    <s v="15-SC-008"/>
    <s v="3C"/>
    <d v="2015-06-19T00:00:00"/>
    <x v="10"/>
    <d v="2016-04-08T00:00:00"/>
    <e v="#REF!"/>
    <x v="0"/>
    <n v="294"/>
    <s v="BETWEEN 6 MONTHS AND 1 YEAR"/>
    <n v="2015"/>
    <s v="Juin"/>
    <n v="2016"/>
    <s v="Avril"/>
    <n v="2016"/>
    <s v="Avril"/>
  </r>
  <r>
    <s v="0046"/>
    <s v="15-SC-009"/>
    <s v="3C"/>
    <d v="2015-07-16T00:00:00"/>
    <x v="10"/>
    <d v="2016-04-08T00:00:00"/>
    <e v="#REF!"/>
    <x v="0"/>
    <n v="267"/>
    <s v="BETWEEN 6 MONTHS AND 1 YEAR"/>
    <n v="2015"/>
    <s v="Juillet"/>
    <n v="2016"/>
    <s v="Avril"/>
    <n v="2016"/>
    <s v="Avril"/>
  </r>
  <r>
    <s v="0047"/>
    <s v="15-SC-010"/>
    <s v="3C"/>
    <d v="2015-08-05T00:00:00"/>
    <x v="10"/>
    <d v="2016-04-08T00:00:00"/>
    <e v="#REF!"/>
    <x v="0"/>
    <n v="247"/>
    <s v="BETWEEN 6 MONTHS AND 1 YEAR"/>
    <n v="2015"/>
    <s v="Aout"/>
    <n v="2016"/>
    <s v="Avril"/>
    <n v="2016"/>
    <s v="Avril"/>
  </r>
  <r>
    <s v="0048"/>
    <s v="15-SC-011"/>
    <s v="2C"/>
    <d v="2015-09-15T00:00:00"/>
    <x v="11"/>
    <d v="2016-11-08T00:00:00"/>
    <e v="#REF!"/>
    <x v="0"/>
    <n v="260"/>
    <s v="BETWEEN 6 MONTHS AND 1 YEAR"/>
    <n v="2015"/>
    <s v="Septembre"/>
    <n v="2016"/>
    <s v="Juin"/>
    <n v="2016"/>
    <s v="Novembre"/>
  </r>
  <r>
    <s v="0049"/>
    <s v="15-SC-012"/>
    <s v="2C"/>
    <d v="2015-09-16T00:00:00"/>
    <x v="8"/>
    <d v="2016-11-08T00:00:00"/>
    <e v="#REF!"/>
    <x v="0"/>
    <n v="419"/>
    <s v="MORE THAN 1 YEAR"/>
    <n v="2015"/>
    <s v="Septembre"/>
    <n v="2016"/>
    <s v="Novembre"/>
    <n v="2016"/>
    <s v="Novembre"/>
  </r>
  <r>
    <s v="0050"/>
    <s v="11-320-004"/>
    <s v="3C"/>
    <d v="2011-08-11T00:00:00"/>
    <x v="12"/>
    <d v="2017-11-15T00:00:00"/>
    <e v="#REF!"/>
    <x v="0"/>
    <n v="2288"/>
    <s v="MORE THAN 1 YEAR"/>
    <n v="2011"/>
    <s v="Aout"/>
    <n v="2017"/>
    <s v="Novembre"/>
    <n v="2017"/>
    <s v="Novembre"/>
  </r>
  <r>
    <s v="0051"/>
    <s v="11-320-006"/>
    <s v="3C"/>
    <d v="2011-11-22T00:00:00"/>
    <x v="3"/>
    <m/>
    <e v="#REF!"/>
    <x v="1"/>
    <n v="2264"/>
    <s v="MORE THAN 1 YEAR"/>
    <n v="2011"/>
    <s v="Novembre"/>
    <s v=""/>
    <s v=""/>
    <s v=""/>
    <s v=""/>
  </r>
  <r>
    <s v="0052"/>
    <s v="12-320-003"/>
    <s v="3C"/>
    <d v="2012-02-28T00:00:00"/>
    <x v="13"/>
    <d v="2017-11-16T00:00:00"/>
    <e v="#REF!"/>
    <x v="0"/>
    <n v="2088"/>
    <s v="MORE THAN 1 YEAR"/>
    <n v="2012"/>
    <s v="Février"/>
    <n v="2017"/>
    <s v="Novembre"/>
    <n v="2017"/>
    <s v="Novembre"/>
  </r>
  <r>
    <s v="0053"/>
    <s v="12-320-004"/>
    <s v="3C"/>
    <d v="2012-07-02T00:00:00"/>
    <x v="13"/>
    <d v="2017-11-16T00:00:00"/>
    <e v="#REF!"/>
    <x v="0"/>
    <n v="1963"/>
    <s v="MORE THAN 1 YEAR"/>
    <n v="2012"/>
    <s v="Juillet"/>
    <n v="2017"/>
    <s v="Novembre"/>
    <n v="2017"/>
    <s v="Novembre"/>
  </r>
  <r>
    <s v="0054"/>
    <s v="12-320-007"/>
    <s v="1C"/>
    <d v="2012-09-20T00:00:00"/>
    <x v="14"/>
    <d v="2017-12-15T00:00:00"/>
    <e v="#REF!"/>
    <x v="0"/>
    <n v="1912"/>
    <s v="MORE THAN 1 YEAR"/>
    <n v="2012"/>
    <s v="Septembre"/>
    <n v="2017"/>
    <s v="Décembre"/>
    <n v="2017"/>
    <s v="Décembre"/>
  </r>
  <r>
    <s v="0055"/>
    <s v="12-320-008"/>
    <s v="1C"/>
    <d v="2012-09-21T00:00:00"/>
    <x v="14"/>
    <d v="2017-12-15T00:00:00"/>
    <e v="#REF!"/>
    <x v="0"/>
    <n v="1911"/>
    <s v="MORE THAN 1 YEAR"/>
    <n v="2012"/>
    <s v="Septembre"/>
    <n v="2017"/>
    <s v="Décembre"/>
    <n v="2017"/>
    <s v="Décembre"/>
  </r>
  <r>
    <s v="0056"/>
    <s v="12-320-009"/>
    <s v="3C"/>
    <d v="2012-10-25T00:00:00"/>
    <x v="14"/>
    <d v="2017-12-15T00:00:00"/>
    <e v="#REF!"/>
    <x v="0"/>
    <n v="1877"/>
    <s v="MORE THAN 1 YEAR"/>
    <n v="2012"/>
    <s v="Octobre"/>
    <n v="2017"/>
    <s v="Décembre"/>
    <n v="2017"/>
    <s v="Décembre"/>
  </r>
  <r>
    <s v="0057"/>
    <s v="13-320-003"/>
    <s v="3D"/>
    <d v="2013-03-08T00:00:00"/>
    <x v="3"/>
    <m/>
    <e v="#REF!"/>
    <x v="1"/>
    <n v="1792"/>
    <s v="MORE THAN 1 YEAR"/>
    <n v="2013"/>
    <s v="Mars"/>
    <s v=""/>
    <s v=""/>
    <s v=""/>
    <s v=""/>
  </r>
  <r>
    <s v="0058"/>
    <s v="13-320-004"/>
    <s v="3C"/>
    <d v="2013-03-19T00:00:00"/>
    <x v="14"/>
    <d v="2017-12-15T00:00:00"/>
    <e v="#REF!"/>
    <x v="0"/>
    <n v="1732"/>
    <s v="MORE THAN 1 YEAR"/>
    <n v="2013"/>
    <s v="Mars"/>
    <n v="2017"/>
    <s v="Décembre"/>
    <n v="2017"/>
    <s v="Décembre"/>
  </r>
  <r>
    <s v="0059"/>
    <s v="13-320-005"/>
    <s v="3C"/>
    <d v="2013-03-28T00:00:00"/>
    <x v="14"/>
    <d v="2017-12-15T00:00:00"/>
    <e v="#REF!"/>
    <x v="0"/>
    <n v="1723"/>
    <s v="MORE THAN 1 YEAR"/>
    <n v="2013"/>
    <s v="Mars"/>
    <n v="2017"/>
    <s v="Décembre"/>
    <n v="2017"/>
    <s v="Décembre"/>
  </r>
  <r>
    <s v="0060"/>
    <s v="13-320-008"/>
    <s v="3C"/>
    <d v="2013-11-04T00:00:00"/>
    <x v="14"/>
    <d v="2017-12-15T00:00:00"/>
    <e v="#REF!"/>
    <x v="0"/>
    <n v="1502"/>
    <s v="MORE THAN 1 YEAR"/>
    <n v="2013"/>
    <s v="Novembre"/>
    <n v="2017"/>
    <s v="Décembre"/>
    <n v="2017"/>
    <s v="Décembre"/>
  </r>
  <r>
    <s v="0061"/>
    <s v="13-320-009"/>
    <s v="3C"/>
    <d v="2013-11-29T00:00:00"/>
    <x v="14"/>
    <d v="2017-12-15T00:00:00"/>
    <e v="#REF!"/>
    <x v="0"/>
    <n v="1477"/>
    <s v="MORE THAN 1 YEAR"/>
    <n v="2013"/>
    <s v="Novembre"/>
    <n v="2017"/>
    <s v="Décembre"/>
    <n v="2017"/>
    <s v="Décembre"/>
  </r>
  <r>
    <s v="0062"/>
    <s v="15-320-001"/>
    <s v="3C"/>
    <d v="2015-03-12T00:00:00"/>
    <x v="15"/>
    <d v="2016-06-23T00:00:00"/>
    <e v="#REF!"/>
    <x v="0"/>
    <n v="469"/>
    <s v="MORE THAN 1 YEAR"/>
    <n v="2015"/>
    <s v="Mars"/>
    <n v="2016"/>
    <s v="Juin"/>
    <n v="2016"/>
    <s v="Juin"/>
  </r>
  <r>
    <s v="0063"/>
    <s v="15-320-003"/>
    <s v="3C"/>
    <d v="2015-03-12T00:00:00"/>
    <x v="3"/>
    <m/>
    <e v="#REF!"/>
    <x v="1"/>
    <n v="1058"/>
    <s v="MORE THAN 1 YEAR"/>
    <n v="2015"/>
    <s v="Mars"/>
    <s v=""/>
    <s v=""/>
    <s v=""/>
    <s v=""/>
  </r>
  <r>
    <s v="0064"/>
    <s v="15-320-006"/>
    <s v="3D"/>
    <d v="2015-05-11T00:00:00"/>
    <x v="2"/>
    <d v="2016-01-14T00:00:00"/>
    <e v="#REF!"/>
    <x v="0"/>
    <n v="248"/>
    <s v="BETWEEN 6 MONTHS AND 1 YEAR"/>
    <n v="2015"/>
    <s v="Mai"/>
    <n v="2016"/>
    <s v="Janvier"/>
    <n v="2016"/>
    <s v="Janvier"/>
  </r>
  <r>
    <s v="0065"/>
    <s v="15-320-009"/>
    <s v="3C"/>
    <d v="2015-07-16T00:00:00"/>
    <x v="3"/>
    <m/>
    <e v="#REF!"/>
    <x v="1"/>
    <n v="932"/>
    <s v="MORE THAN 1 YEAR"/>
    <n v="2015"/>
    <s v="Juillet"/>
    <s v=""/>
    <s v=""/>
    <s v=""/>
    <s v=""/>
  </r>
  <r>
    <s v="0066"/>
    <s v="15-320-011"/>
    <s v="3D"/>
    <d v="2015-09-14T00:00:00"/>
    <x v="16"/>
    <d v="2015-11-20T00:00:00"/>
    <e v="#REF!"/>
    <x v="0"/>
    <n v="67"/>
    <s v="LESS THAN 6 MONTHS"/>
    <n v="2015"/>
    <s v="Septembre"/>
    <n v="2015"/>
    <s v="Novembre"/>
    <n v="2015"/>
    <s v="Novembre"/>
  </r>
  <r>
    <s v="0067"/>
    <s v="15-320-012"/>
    <s v="TBD"/>
    <d v="2015-09-30T00:00:00"/>
    <x v="3"/>
    <m/>
    <e v="#REF!"/>
    <x v="1"/>
    <n v="856"/>
    <s v="MORE THAN 1 YEAR"/>
    <n v="2015"/>
    <s v="Septembre"/>
    <s v=""/>
    <s v=""/>
    <s v=""/>
    <s v=""/>
  </r>
  <r>
    <s v="0068"/>
    <s v="15-320-013"/>
    <s v="3C"/>
    <d v="2015-09-30T00:00:00"/>
    <x v="16"/>
    <d v="2015-11-20T00:00:00"/>
    <e v="#REF!"/>
    <x v="0"/>
    <n v="51"/>
    <s v="LESS THAN 6 MONTHS"/>
    <n v="2015"/>
    <s v="Septembre"/>
    <n v="2015"/>
    <s v="Novembre"/>
    <n v="2015"/>
    <s v="Novembre"/>
  </r>
  <r>
    <m/>
    <s v="15-SC-013"/>
    <s v="TBD"/>
    <d v="2015-11-16T00:00:00"/>
    <x v="8"/>
    <d v="2017-02-14T00:00:00"/>
    <e v="#REF!"/>
    <x v="0"/>
    <n v="358"/>
    <s v="BETWEEN 6 MONTHS AND 1 YEAR"/>
    <n v="2015"/>
    <s v="Novembre"/>
    <n v="2016"/>
    <s v="Novembre"/>
    <n v="2017"/>
    <s v="Février"/>
  </r>
  <r>
    <s v="0069"/>
    <s v="15-320-014"/>
    <s v="3C"/>
    <d v="2015-09-30T00:00:00"/>
    <x v="16"/>
    <d v="2015-11-20T00:00:00"/>
    <e v="#REF!"/>
    <x v="0"/>
    <n v="51"/>
    <s v="LESS THAN 6 MONTHS"/>
    <n v="2015"/>
    <s v="Septembre"/>
    <n v="2015"/>
    <s v="Novembre"/>
    <n v="2015"/>
    <s v="Novembre"/>
  </r>
  <r>
    <s v="0070"/>
    <s v="15-320-015"/>
    <s v="3C"/>
    <d v="2015-11-16T00:00:00"/>
    <x v="3"/>
    <m/>
    <e v="#REF!"/>
    <x v="1"/>
    <n v="809"/>
    <s v="MORE THAN 1 YEAR"/>
    <n v="2015"/>
    <s v="Novembre"/>
    <s v=""/>
    <s v=""/>
    <s v=""/>
    <s v=""/>
  </r>
  <r>
    <s v="0071"/>
    <s v="15-320-016"/>
    <s v="TBD"/>
    <d v="2015-12-02T00:00:00"/>
    <x v="3"/>
    <m/>
    <e v="#REF!"/>
    <x v="1"/>
    <n v="793"/>
    <s v="MORE THAN 1 YEAR"/>
    <n v="2015"/>
    <s v="Décembre"/>
    <s v=""/>
    <s v=""/>
    <s v=""/>
    <s v=""/>
  </r>
  <r>
    <s v="0072"/>
    <s v="15-320-017"/>
    <s v="3C"/>
    <d v="2015-12-04T00:00:00"/>
    <x v="3"/>
    <m/>
    <e v="#REF!"/>
    <x v="1"/>
    <n v="791"/>
    <s v="MORE THAN 1 YEAR"/>
    <n v="2015"/>
    <s v="Décembre"/>
    <s v=""/>
    <s v=""/>
    <s v=""/>
    <s v=""/>
  </r>
  <r>
    <s v="0073"/>
    <s v="15-320-018"/>
    <s v="3C"/>
    <d v="2015-12-10T00:00:00"/>
    <x v="3"/>
    <m/>
    <e v="#REF!"/>
    <x v="1"/>
    <n v="785"/>
    <s v="MORE THAN 1 YEAR"/>
    <n v="2015"/>
    <s v="Décembre"/>
    <s v=""/>
    <s v=""/>
    <s v=""/>
    <s v=""/>
  </r>
  <r>
    <s v="0076"/>
    <s v="08-28-015"/>
    <s v="1D"/>
    <d v="2008-12-03T00:00:00"/>
    <x v="3"/>
    <m/>
    <e v="#REF!"/>
    <x v="1"/>
    <n v="3348"/>
    <s v="MORE THAN 1 YEAR"/>
    <n v="2008"/>
    <s v="Décembre"/>
    <s v=""/>
    <s v=""/>
    <s v=""/>
    <s v=""/>
  </r>
  <r>
    <s v="0077"/>
    <s v="09-28-017"/>
    <s v="2C"/>
    <d v="2009-06-30T00:00:00"/>
    <x v="3"/>
    <m/>
    <e v="#REF!"/>
    <x v="1"/>
    <n v="3139"/>
    <s v="MORE THAN 1 YEAR"/>
    <n v="2009"/>
    <s v="Juin"/>
    <s v=""/>
    <s v=""/>
    <s v=""/>
    <s v=""/>
  </r>
  <r>
    <s v="0078"/>
    <s v="11-28-003"/>
    <s v="3C"/>
    <d v="2011-02-10T00:00:00"/>
    <x v="3"/>
    <m/>
    <e v="#REF!"/>
    <x v="1"/>
    <n v="2549"/>
    <s v="MORE THAN 1 YEAR"/>
    <n v="2011"/>
    <s v="Février"/>
    <s v=""/>
    <s v=""/>
    <s v=""/>
    <s v=""/>
  </r>
  <r>
    <s v="0079"/>
    <s v="12-28-007"/>
    <s v="3C"/>
    <d v="2012-09-27T00:00:00"/>
    <x v="3"/>
    <m/>
    <e v="#REF!"/>
    <x v="1"/>
    <n v="1954"/>
    <s v="MORE THAN 1 YEAR"/>
    <n v="2012"/>
    <s v="Septembre"/>
    <s v=""/>
    <s v=""/>
    <s v=""/>
    <s v=""/>
  </r>
  <r>
    <s v="0080"/>
    <s v="13-28-001"/>
    <s v="3C"/>
    <d v="2013-02-18T00:00:00"/>
    <x v="3"/>
    <m/>
    <e v="#REF!"/>
    <x v="1"/>
    <n v="1810"/>
    <s v="MORE THAN 1 YEAR"/>
    <n v="2013"/>
    <s v="Février"/>
    <s v=""/>
    <s v=""/>
    <s v=""/>
    <s v=""/>
  </r>
  <r>
    <s v="0081"/>
    <s v="13-28-003"/>
    <s v="3A"/>
    <d v="2013-07-01T00:00:00"/>
    <x v="3"/>
    <m/>
    <e v="#REF!"/>
    <x v="1"/>
    <n v="1677"/>
    <s v="MORE THAN 1 YEAR"/>
    <n v="2013"/>
    <s v="Juillet"/>
    <s v=""/>
    <s v=""/>
    <s v=""/>
    <s v=""/>
  </r>
  <r>
    <m/>
    <s v="15-28-001"/>
    <s v="3C"/>
    <d v="2015-04-29T00:00:00"/>
    <x v="3"/>
    <m/>
    <e v="#REF!"/>
    <x v="1"/>
    <n v="1010"/>
    <s v="MORE THAN 1 YEAR"/>
    <n v="2015"/>
    <s v="Avril"/>
    <s v=""/>
    <s v=""/>
    <s v=""/>
    <s v=""/>
  </r>
  <r>
    <s v="0074"/>
    <s v="15-28-003"/>
    <s v="3C"/>
    <d v="2015-12-03T00:00:00"/>
    <x v="3"/>
    <m/>
    <e v="#REF!"/>
    <x v="1"/>
    <n v="792"/>
    <s v="MORE THAN 1 YEAR"/>
    <n v="2015"/>
    <s v="Décembre"/>
    <s v=""/>
    <s v=""/>
    <s v=""/>
    <s v=""/>
  </r>
  <r>
    <s v="0084"/>
    <s v="A320NEODAMA0004"/>
    <s v="3A"/>
    <d v="2015-11-27T00:00:00"/>
    <x v="17"/>
    <d v="2016-10-07T00:00:00"/>
    <e v="#REF!"/>
    <x v="0"/>
    <n v="315"/>
    <s v="BETWEEN 6 MONTHS AND 1 YEAR"/>
    <n v="2015"/>
    <s v="Novembre"/>
    <n v="2016"/>
    <s v="Octobre"/>
    <n v="2016"/>
    <s v="Octobre"/>
  </r>
  <r>
    <m/>
    <s v="08/146/001"/>
    <s v="TBD"/>
    <d v="2008-05-14T00:00:00"/>
    <x v="3"/>
    <m/>
    <e v="#REF!"/>
    <x v="1"/>
    <n v="3551"/>
    <s v="MORE THAN 1 YEAR"/>
    <n v="2008"/>
    <s v="Mai"/>
    <s v=""/>
    <s v=""/>
    <s v=""/>
    <s v=""/>
  </r>
  <r>
    <m/>
    <s v="09/146/001"/>
    <s v="TBD"/>
    <d v="2009-06-17T00:00:00"/>
    <x v="3"/>
    <m/>
    <e v="#REF!"/>
    <x v="1"/>
    <n v="3152"/>
    <s v="MORE THAN 1 YEAR"/>
    <n v="2009"/>
    <s v="Juin"/>
    <s v=""/>
    <s v=""/>
    <s v=""/>
    <s v=""/>
  </r>
  <r>
    <m/>
    <s v="09/146/002"/>
    <s v="TBD"/>
    <d v="2009-07-23T00:00:00"/>
    <x v="3"/>
    <m/>
    <e v="#REF!"/>
    <x v="1"/>
    <n v="3116"/>
    <s v="MORE THAN 1 YEAR"/>
    <n v="2009"/>
    <s v="Juillet"/>
    <s v=""/>
    <s v=""/>
    <s v=""/>
    <s v=""/>
  </r>
  <r>
    <m/>
    <s v="09/146/003"/>
    <s v="TBD"/>
    <d v="2009-10-07T00:00:00"/>
    <x v="3"/>
    <m/>
    <e v="#REF!"/>
    <x v="1"/>
    <n v="3040"/>
    <s v="MORE THAN 1 YEAR"/>
    <n v="2009"/>
    <s v="Octobre"/>
    <s v=""/>
    <s v=""/>
    <s v=""/>
    <s v=""/>
  </r>
  <r>
    <m/>
    <s v="10/146/001"/>
    <s v="2C"/>
    <d v="2010-01-17T00:00:00"/>
    <x v="18"/>
    <d v="2017-02-22T00:00:00"/>
    <e v="#REF!"/>
    <x v="0"/>
    <n v="2593"/>
    <s v="MORE THAN 1 YEAR"/>
    <n v="2010"/>
    <s v="Janvier"/>
    <n v="2017"/>
    <s v="Février"/>
    <n v="2017"/>
    <s v="Février"/>
  </r>
  <r>
    <m/>
    <s v="10/146/003"/>
    <s v="3C"/>
    <d v="2010-06-28T00:00:00"/>
    <x v="19"/>
    <d v="2017-01-31T00:00:00"/>
    <e v="#REF!"/>
    <x v="0"/>
    <n v="2408"/>
    <s v="MORE THAN 1 YEAR"/>
    <n v="2010"/>
    <s v="Juin"/>
    <n v="2017"/>
    <s v="Janvier"/>
    <n v="2017"/>
    <s v="Janvier"/>
  </r>
  <r>
    <m/>
    <s v="10/146/004"/>
    <s v="3C"/>
    <d v="2010-08-12T00:00:00"/>
    <x v="18"/>
    <d v="2017-02-22T00:00:00"/>
    <e v="#REF!"/>
    <x v="0"/>
    <n v="2386"/>
    <s v="MORE THAN 1 YEAR"/>
    <n v="2010"/>
    <s v="Aout"/>
    <n v="2017"/>
    <s v="Février"/>
    <n v="2017"/>
    <s v="Février"/>
  </r>
  <r>
    <m/>
    <s v="10/146/005"/>
    <s v="3C"/>
    <d v="2010-09-07T00:00:00"/>
    <x v="3"/>
    <m/>
    <e v="#REF!"/>
    <x v="1"/>
    <n v="2705"/>
    <s v="MORE THAN 1 YEAR"/>
    <n v="2010"/>
    <s v="Septembre"/>
    <s v=""/>
    <s v=""/>
    <s v=""/>
    <s v=""/>
  </r>
  <r>
    <m/>
    <s v="10/146/006"/>
    <s v="1C"/>
    <d v="2010-09-28T00:00:00"/>
    <x v="3"/>
    <m/>
    <e v="#REF!"/>
    <x v="1"/>
    <n v="2684"/>
    <s v="MORE THAN 1 YEAR"/>
    <n v="2010"/>
    <s v="Septembre"/>
    <s v=""/>
    <s v=""/>
    <s v=""/>
    <s v=""/>
  </r>
  <r>
    <m/>
    <s v="10/146/007"/>
    <s v="2D"/>
    <d v="2010-09-07T00:00:00"/>
    <x v="3"/>
    <m/>
    <e v="#REF!"/>
    <x v="1"/>
    <n v="2705"/>
    <s v="MORE THAN 1 YEAR"/>
    <n v="2010"/>
    <s v="Septembre"/>
    <s v=""/>
    <s v=""/>
    <s v=""/>
    <s v=""/>
  </r>
  <r>
    <m/>
    <s v="10/146/008"/>
    <s v="0C"/>
    <d v="2010-10-11T00:00:00"/>
    <x v="3"/>
    <m/>
    <e v="#REF!"/>
    <x v="1"/>
    <n v="2671"/>
    <s v="MORE THAN 1 YEAR"/>
    <n v="2010"/>
    <s v="Octobre"/>
    <s v=""/>
    <s v=""/>
    <s v=""/>
    <s v=""/>
  </r>
  <r>
    <m/>
    <s v="10/146/009"/>
    <s v="3C"/>
    <d v="2010-10-28T00:00:00"/>
    <x v="3"/>
    <m/>
    <e v="#REF!"/>
    <x v="1"/>
    <n v="2654"/>
    <s v="MORE THAN 1 YEAR"/>
    <n v="2010"/>
    <s v="Octobre"/>
    <s v=""/>
    <s v=""/>
    <s v=""/>
    <s v=""/>
  </r>
  <r>
    <m/>
    <s v="10/146/010"/>
    <s v="3C"/>
    <d v="2010-10-21T00:00:00"/>
    <x v="3"/>
    <m/>
    <e v="#REF!"/>
    <x v="1"/>
    <n v="2661"/>
    <s v="MORE THAN 1 YEAR"/>
    <n v="2010"/>
    <s v="Octobre"/>
    <s v=""/>
    <s v=""/>
    <s v=""/>
    <s v=""/>
  </r>
  <r>
    <m/>
    <s v="10/146/011"/>
    <s v="3C"/>
    <d v="2010-11-15T00:00:00"/>
    <x v="3"/>
    <m/>
    <e v="#REF!"/>
    <x v="1"/>
    <n v="2636"/>
    <s v="MORE THAN 1 YEAR"/>
    <n v="2010"/>
    <s v="Novembre"/>
    <s v=""/>
    <s v=""/>
    <s v=""/>
    <s v=""/>
  </r>
  <r>
    <m/>
    <s v="10/146/012"/>
    <s v="3C"/>
    <d v="2010-11-23T00:00:00"/>
    <x v="3"/>
    <m/>
    <e v="#REF!"/>
    <x v="1"/>
    <n v="2628"/>
    <s v="MORE THAN 1 YEAR"/>
    <n v="2010"/>
    <s v="Novembre"/>
    <s v=""/>
    <s v=""/>
    <s v=""/>
    <s v=""/>
  </r>
  <r>
    <m/>
    <s v="10/146/013"/>
    <s v="2D"/>
    <d v="2010-11-25T00:00:00"/>
    <x v="3"/>
    <m/>
    <e v="#REF!"/>
    <x v="1"/>
    <n v="2626"/>
    <s v="MORE THAN 1 YEAR"/>
    <n v="2010"/>
    <s v="Novembre"/>
    <s v=""/>
    <s v=""/>
    <s v=""/>
    <s v=""/>
  </r>
  <r>
    <m/>
    <s v="11/126/001"/>
    <s v="3C"/>
    <d v="2011-01-18T00:00:00"/>
    <x v="3"/>
    <m/>
    <e v="#REF!"/>
    <x v="1"/>
    <n v="2572"/>
    <s v="MORE THAN 1 YEAR"/>
    <n v="2011"/>
    <s v="Janvier"/>
    <s v=""/>
    <s v=""/>
    <s v=""/>
    <s v=""/>
  </r>
  <r>
    <m/>
    <s v="11/126/002"/>
    <s v="2C"/>
    <d v="2011-02-03T00:00:00"/>
    <x v="3"/>
    <m/>
    <e v="#REF!"/>
    <x v="1"/>
    <n v="2556"/>
    <s v="MORE THAN 1 YEAR"/>
    <n v="2011"/>
    <s v="Février"/>
    <s v=""/>
    <s v=""/>
    <s v=""/>
    <s v=""/>
  </r>
  <r>
    <m/>
    <s v="11/126/003"/>
    <s v="3A"/>
    <d v="2011-02-03T00:00:00"/>
    <x v="3"/>
    <m/>
    <e v="#REF!"/>
    <x v="1"/>
    <n v="2556"/>
    <s v="MORE THAN 1 YEAR"/>
    <n v="2011"/>
    <s v="Février"/>
    <s v=""/>
    <s v=""/>
    <s v=""/>
    <s v=""/>
  </r>
  <r>
    <m/>
    <s v="11/126/004"/>
    <s v="3A"/>
    <d v="2011-02-21T00:00:00"/>
    <x v="3"/>
    <m/>
    <e v="#REF!"/>
    <x v="1"/>
    <n v="2538"/>
    <s v="MORE THAN 1 YEAR"/>
    <n v="2011"/>
    <s v="Février"/>
    <s v=""/>
    <s v=""/>
    <s v=""/>
    <s v=""/>
  </r>
  <r>
    <m/>
    <s v="11/126/006"/>
    <s v="3A"/>
    <d v="2011-03-14T00:00:00"/>
    <x v="3"/>
    <m/>
    <e v="#REF!"/>
    <x v="1"/>
    <n v="2517"/>
    <s v="MORE THAN 1 YEAR"/>
    <n v="2011"/>
    <s v="Mars"/>
    <s v=""/>
    <s v=""/>
    <s v=""/>
    <s v=""/>
  </r>
  <r>
    <m/>
    <s v="11/126/007"/>
    <s v="3A"/>
    <d v="2011-04-12T00:00:00"/>
    <x v="3"/>
    <m/>
    <e v="#REF!"/>
    <x v="1"/>
    <n v="2488"/>
    <s v="MORE THAN 1 YEAR"/>
    <n v="2011"/>
    <s v="Avril"/>
    <s v=""/>
    <s v=""/>
    <s v=""/>
    <s v=""/>
  </r>
  <r>
    <m/>
    <s v="11/126/008"/>
    <s v="3A"/>
    <d v="2011-05-03T00:00:00"/>
    <x v="3"/>
    <m/>
    <e v="#REF!"/>
    <x v="1"/>
    <n v="2467"/>
    <s v="MORE THAN 1 YEAR"/>
    <n v="2011"/>
    <s v="Mai"/>
    <s v=""/>
    <s v=""/>
    <s v=""/>
    <s v=""/>
  </r>
  <r>
    <m/>
    <s v="11/126/009"/>
    <s v="1C"/>
    <d v="2011-06-17T00:00:00"/>
    <x v="3"/>
    <m/>
    <e v="#REF!"/>
    <x v="1"/>
    <n v="2422"/>
    <s v="MORE THAN 1 YEAR"/>
    <n v="2011"/>
    <s v="Juin"/>
    <s v=""/>
    <s v=""/>
    <s v=""/>
    <s v=""/>
  </r>
  <r>
    <m/>
    <s v="11/126/010"/>
    <s v="2B"/>
    <d v="2011-07-21T00:00:00"/>
    <x v="3"/>
    <m/>
    <e v="#REF!"/>
    <x v="1"/>
    <n v="2388"/>
    <s v="MORE THAN 1 YEAR"/>
    <n v="2011"/>
    <s v="Juillet"/>
    <s v=""/>
    <s v=""/>
    <s v=""/>
    <s v=""/>
  </r>
  <r>
    <m/>
    <s v="11/126/011"/>
    <s v="2C"/>
    <d v="2011-08-09T00:00:00"/>
    <x v="3"/>
    <m/>
    <e v="#REF!"/>
    <x v="1"/>
    <n v="2369"/>
    <s v="MORE THAN 1 YEAR"/>
    <n v="2011"/>
    <s v="Aout"/>
    <s v=""/>
    <s v=""/>
    <s v=""/>
    <s v=""/>
  </r>
  <r>
    <m/>
    <s v="11/126/012"/>
    <s v="3C"/>
    <d v="2011-09-08T00:00:00"/>
    <x v="3"/>
    <m/>
    <e v="#REF!"/>
    <x v="1"/>
    <n v="2339"/>
    <s v="MORE THAN 1 YEAR"/>
    <n v="2011"/>
    <s v="Septembre"/>
    <s v=""/>
    <s v=""/>
    <s v=""/>
    <s v=""/>
  </r>
  <r>
    <m/>
    <s v="11/126/013"/>
    <s v="2C"/>
    <d v="2011-09-12T00:00:00"/>
    <x v="3"/>
    <m/>
    <e v="#REF!"/>
    <x v="1"/>
    <n v="2335"/>
    <s v="MORE THAN 1 YEAR"/>
    <n v="2011"/>
    <s v="Septembre"/>
    <s v=""/>
    <s v=""/>
    <s v=""/>
    <s v=""/>
  </r>
  <r>
    <m/>
    <s v="11/126/014"/>
    <s v="2C"/>
    <d v="2011-09-16T00:00:00"/>
    <x v="3"/>
    <m/>
    <e v="#REF!"/>
    <x v="1"/>
    <n v="2331"/>
    <s v="MORE THAN 1 YEAR"/>
    <n v="2011"/>
    <s v="Septembre"/>
    <s v=""/>
    <s v=""/>
    <s v=""/>
    <s v=""/>
  </r>
  <r>
    <m/>
    <s v="11/126/015"/>
    <s v="3C"/>
    <d v="2011-12-21T00:00:00"/>
    <x v="3"/>
    <m/>
    <e v="#REF!"/>
    <x v="1"/>
    <n v="2235"/>
    <s v="MORE THAN 1 YEAR"/>
    <n v="2011"/>
    <s v="Décembre"/>
    <s v=""/>
    <s v=""/>
    <s v=""/>
    <s v=""/>
  </r>
  <r>
    <m/>
    <s v="12/146/001"/>
    <s v="3C"/>
    <d v="2012-01-15T00:00:00"/>
    <x v="3"/>
    <m/>
    <e v="#REF!"/>
    <x v="1"/>
    <n v="2210"/>
    <s v="MORE THAN 1 YEAR"/>
    <n v="2012"/>
    <s v="Janvier"/>
    <s v=""/>
    <s v=""/>
    <s v=""/>
    <s v=""/>
  </r>
  <r>
    <m/>
    <s v="12/146/002"/>
    <s v="2B"/>
    <d v="2012-03-02T00:00:00"/>
    <x v="3"/>
    <m/>
    <e v="#REF!"/>
    <x v="1"/>
    <n v="2163"/>
    <s v="MORE THAN 1 YEAR"/>
    <n v="2012"/>
    <s v="Mars"/>
    <s v=""/>
    <s v=""/>
    <s v=""/>
    <s v=""/>
  </r>
  <r>
    <m/>
    <s v="12/146/003"/>
    <s v="3B"/>
    <d v="2012-03-16T00:00:00"/>
    <x v="3"/>
    <m/>
    <e v="#REF!"/>
    <x v="1"/>
    <n v="2149"/>
    <s v="MORE THAN 1 YEAR"/>
    <n v="2012"/>
    <s v="Mars"/>
    <s v=""/>
    <s v=""/>
    <s v=""/>
    <s v=""/>
  </r>
  <r>
    <m/>
    <s v="12/146/004"/>
    <s v="2C"/>
    <d v="2012-08-14T00:00:00"/>
    <x v="3"/>
    <m/>
    <e v="#REF!"/>
    <x v="1"/>
    <n v="1998"/>
    <s v="MORE THAN 1 YEAR"/>
    <n v="2012"/>
    <s v="Aout"/>
    <s v=""/>
    <s v=""/>
    <s v=""/>
    <s v=""/>
  </r>
  <r>
    <m/>
    <s v="12/146/005"/>
    <s v="3D"/>
    <d v="2012-08-23T00:00:00"/>
    <x v="3"/>
    <m/>
    <e v="#REF!"/>
    <x v="1"/>
    <n v="1989"/>
    <s v="MORE THAN 1 YEAR"/>
    <n v="2012"/>
    <s v="Aout"/>
    <s v=""/>
    <s v=""/>
    <s v=""/>
    <s v=""/>
  </r>
  <r>
    <m/>
    <s v="12/146/006"/>
    <s v="1B"/>
    <d v="2012-07-16T00:00:00"/>
    <x v="3"/>
    <m/>
    <e v="#REF!"/>
    <x v="1"/>
    <n v="2027"/>
    <s v="MORE THAN 1 YEAR"/>
    <n v="2012"/>
    <s v="Juillet"/>
    <s v=""/>
    <s v=""/>
    <s v=""/>
    <s v=""/>
  </r>
  <r>
    <m/>
    <s v="12/146/007"/>
    <s v="3B"/>
    <d v="2012-08-23T00:00:00"/>
    <x v="3"/>
    <m/>
    <e v="#REF!"/>
    <x v="1"/>
    <n v="1989"/>
    <s v="MORE THAN 1 YEAR"/>
    <n v="2012"/>
    <s v="Aout"/>
    <s v=""/>
    <s v=""/>
    <s v=""/>
    <s v=""/>
  </r>
  <r>
    <m/>
    <s v="13/146/001"/>
    <s v="3C"/>
    <d v="2013-01-03T00:00:00"/>
    <x v="3"/>
    <m/>
    <e v="#REF!"/>
    <x v="1"/>
    <n v="1856"/>
    <s v="MORE THAN 1 YEAR"/>
    <n v="2013"/>
    <s v="Janvier"/>
    <s v=""/>
    <s v=""/>
    <s v=""/>
    <s v=""/>
  </r>
  <r>
    <m/>
    <s v="13/146/004"/>
    <s v="2D"/>
    <d v="2013-12-23T00:00:00"/>
    <x v="3"/>
    <m/>
    <e v="#REF!"/>
    <x v="1"/>
    <n v="1502"/>
    <s v="MORE THAN 1 YEAR"/>
    <n v="2013"/>
    <s v="Décembre"/>
    <s v=""/>
    <s v=""/>
    <s v=""/>
    <s v=""/>
  </r>
  <r>
    <m/>
    <s v="14/146/001"/>
    <s v="3C"/>
    <d v="2014-05-12T00:00:00"/>
    <x v="3"/>
    <m/>
    <e v="#REF!"/>
    <x v="1"/>
    <n v="1362"/>
    <s v="MORE THAN 1 YEAR"/>
    <n v="2014"/>
    <s v="Mai"/>
    <s v=""/>
    <s v=""/>
    <s v=""/>
    <s v=""/>
  </r>
  <r>
    <m/>
    <s v="14/146/002"/>
    <s v="2C"/>
    <d v="2014-09-11T00:00:00"/>
    <x v="3"/>
    <m/>
    <e v="#REF!"/>
    <x v="1"/>
    <n v="1240"/>
    <s v="MORE THAN 1 YEAR"/>
    <n v="2014"/>
    <s v="Septembre"/>
    <s v=""/>
    <s v=""/>
    <s v=""/>
    <s v=""/>
  </r>
  <r>
    <m/>
    <s v="15/146/001"/>
    <s v="3C"/>
    <d v="2015-02-19T00:00:00"/>
    <x v="3"/>
    <m/>
    <e v="#REF!"/>
    <x v="1"/>
    <n v="1079"/>
    <s v="MORE THAN 1 YEAR"/>
    <n v="2015"/>
    <s v="Février"/>
    <s v=""/>
    <s v=""/>
    <s v=""/>
    <s v=""/>
  </r>
  <r>
    <m/>
    <s v="15/146/002"/>
    <s v="3C"/>
    <d v="2015-04-19T00:00:00"/>
    <x v="3"/>
    <m/>
    <e v="#REF!"/>
    <x v="1"/>
    <n v="1020"/>
    <s v="MORE THAN 1 YEAR"/>
    <n v="2015"/>
    <s v="Avril"/>
    <s v=""/>
    <s v=""/>
    <s v=""/>
    <s v=""/>
  </r>
  <r>
    <m/>
    <s v="15/146/003"/>
    <s v="3C"/>
    <d v="2015-06-20T00:00:00"/>
    <x v="3"/>
    <m/>
    <e v="#REF!"/>
    <x v="1"/>
    <n v="958"/>
    <s v="MORE THAN 1 YEAR"/>
    <n v="2015"/>
    <s v="Juin"/>
    <s v=""/>
    <s v=""/>
    <s v=""/>
    <s v=""/>
  </r>
  <r>
    <m/>
    <s v="08-04-017"/>
    <s v="3C"/>
    <d v="2008-07-04T00:00:00"/>
    <x v="20"/>
    <m/>
    <e v="#REF!"/>
    <x v="0"/>
    <n v="262"/>
    <s v="BETWEEN 6 MONTHS AND 1 YEAR"/>
    <n v="2008"/>
    <s v="Juillet"/>
    <n v="2009"/>
    <s v="Mars"/>
    <s v=""/>
    <s v=""/>
  </r>
  <r>
    <m/>
    <s v="08-04-039"/>
    <s v="3C"/>
    <d v="2008-10-20T00:00:00"/>
    <x v="21"/>
    <m/>
    <e v="#REF!"/>
    <x v="0"/>
    <n v="338"/>
    <s v="BETWEEN 6 MONTHS AND 1 YEAR"/>
    <n v="2008"/>
    <s v="Octobre"/>
    <n v="2009"/>
    <s v="Septembre"/>
    <s v=""/>
    <s v=""/>
  </r>
  <r>
    <m/>
    <s v="08-04-040"/>
    <s v="3C"/>
    <d v="2008-10-20T00:00:00"/>
    <x v="21"/>
    <m/>
    <e v="#REF!"/>
    <x v="0"/>
    <n v="338"/>
    <s v="BETWEEN 6 MONTHS AND 1 YEAR"/>
    <n v="2008"/>
    <s v="Octobre"/>
    <n v="2009"/>
    <s v="Septembre"/>
    <s v=""/>
    <s v=""/>
  </r>
  <r>
    <m/>
    <s v="08-04-041"/>
    <s v="3C"/>
    <d v="2008-10-20T00:00:00"/>
    <x v="21"/>
    <m/>
    <e v="#REF!"/>
    <x v="0"/>
    <n v="338"/>
    <s v="BETWEEN 6 MONTHS AND 1 YEAR"/>
    <n v="2008"/>
    <s v="Octobre"/>
    <n v="2009"/>
    <s v="Septembre"/>
    <s v=""/>
    <s v=""/>
  </r>
  <r>
    <m/>
    <s v="08-04-042"/>
    <s v="3C"/>
    <d v="2008-10-20T00:00:00"/>
    <x v="21"/>
    <m/>
    <e v="#REF!"/>
    <x v="0"/>
    <n v="338"/>
    <s v="BETWEEN 6 MONTHS AND 1 YEAR"/>
    <n v="2008"/>
    <s v="Octobre"/>
    <n v="2009"/>
    <s v="Septembre"/>
    <s v=""/>
    <s v=""/>
  </r>
  <r>
    <m/>
    <s v="08-04-045"/>
    <s v="3C"/>
    <d v="2008-10-20T00:00:00"/>
    <x v="22"/>
    <m/>
    <e v="#REF!"/>
    <x v="0"/>
    <n v="469"/>
    <s v="MORE THAN 1 YEAR"/>
    <n v="2008"/>
    <s v="Octobre"/>
    <n v="2010"/>
    <s v="Février"/>
    <s v=""/>
    <s v=""/>
  </r>
  <r>
    <m/>
    <s v="09-04-003"/>
    <s v="3C"/>
    <d v="2009-03-25T00:00:00"/>
    <x v="22"/>
    <d v="2016-10-05T00:00:00"/>
    <e v="#REF!"/>
    <x v="0"/>
    <n v="313"/>
    <s v="BETWEEN 6 MONTHS AND 1 YEAR"/>
    <n v="2009"/>
    <s v="Mars"/>
    <n v="2010"/>
    <s v="Février"/>
    <n v="2016"/>
    <s v="Octobre"/>
  </r>
  <r>
    <m/>
    <s v="09-04-009"/>
    <s v="3C"/>
    <d v="2009-07-24T00:00:00"/>
    <x v="23"/>
    <d v="2012-08-02T00:00:00"/>
    <e v="#REF!"/>
    <x v="0"/>
    <n v="280"/>
    <s v="BETWEEN 6 MONTHS AND 1 YEAR"/>
    <n v="2009"/>
    <s v="Juillet"/>
    <n v="2010"/>
    <s v="Avril"/>
    <n v="2012"/>
    <s v="Aout"/>
  </r>
  <r>
    <m/>
    <s v="10-04-001"/>
    <s v="3C"/>
    <d v="2010-02-10T00:00:00"/>
    <x v="23"/>
    <d v="2016-12-21T00:00:00"/>
    <e v="#REF!"/>
    <x v="0"/>
    <n v="79"/>
    <s v="LESS THAN 6 MONTHS"/>
    <n v="2010"/>
    <s v="Février"/>
    <n v="2010"/>
    <s v="Avril"/>
    <n v="2016"/>
    <s v="Décembre"/>
  </r>
  <r>
    <m/>
    <s v="10-04-005"/>
    <s v="3C"/>
    <d v="2010-08-10T00:00:00"/>
    <x v="3"/>
    <d v="2011-12-09T00:00:00"/>
    <e v="#REF!"/>
    <x v="1"/>
    <n v="2733"/>
    <s v="MORE THAN 1 YEAR"/>
    <n v="2010"/>
    <s v="Aout"/>
    <s v=""/>
    <s v=""/>
    <n v="2011"/>
    <s v="Décembre"/>
  </r>
  <r>
    <m/>
    <s v="11-04-002"/>
    <s v="3C"/>
    <d v="2011-02-14T00:00:00"/>
    <x v="3"/>
    <m/>
    <e v="#REF!"/>
    <x v="1"/>
    <n v="2545"/>
    <s v="MORE THAN 1 YEAR"/>
    <n v="2011"/>
    <s v="Février"/>
    <s v=""/>
    <s v=""/>
    <s v=""/>
    <s v=""/>
  </r>
  <r>
    <m/>
    <s v="11-04-003"/>
    <s v="3C"/>
    <d v="2011-04-20T00:00:00"/>
    <x v="3"/>
    <d v="2011-12-09T00:00:00"/>
    <e v="#REF!"/>
    <x v="1"/>
    <n v="2480"/>
    <s v="MORE THAN 1 YEAR"/>
    <n v="2011"/>
    <s v="Avril"/>
    <s v=""/>
    <s v=""/>
    <n v="2011"/>
    <s v="Décembre"/>
  </r>
  <r>
    <m/>
    <s v="12-07-003"/>
    <s v="3C"/>
    <d v="2012-09-12T00:00:00"/>
    <x v="24"/>
    <d v="2016-12-21T00:00:00"/>
    <e v="#REF!"/>
    <x v="0"/>
    <n v="127"/>
    <s v="LESS THAN 6 MONTHS"/>
    <n v="2012"/>
    <s v="Septembre"/>
    <n v="2013"/>
    <s v="Janvier"/>
    <n v="2016"/>
    <s v="Décembre"/>
  </r>
  <r>
    <m/>
    <s v="12-07-004"/>
    <s v="3C"/>
    <d v="2012-09-12T00:00:00"/>
    <x v="25"/>
    <m/>
    <e v="#REF!"/>
    <x v="0"/>
    <n v="89"/>
    <s v="LESS THAN 6 MONTHS"/>
    <n v="2012"/>
    <s v="Septembre"/>
    <n v="2012"/>
    <s v="Décembre"/>
    <s v=""/>
    <s v=""/>
  </r>
  <r>
    <m/>
    <s v="12-07-005"/>
    <s v="3C"/>
    <d v="2012-09-12T00:00:00"/>
    <x v="25"/>
    <m/>
    <e v="#REF!"/>
    <x v="0"/>
    <n v="89"/>
    <s v="LESS THAN 6 MONTHS"/>
    <n v="2012"/>
    <s v="Septembre"/>
    <n v="2012"/>
    <s v="Décembre"/>
    <s v=""/>
    <s v=""/>
  </r>
  <r>
    <m/>
    <s v="12-07-006"/>
    <s v="3C"/>
    <d v="2012-09-19T00:00:00"/>
    <x v="3"/>
    <m/>
    <e v="#REF!"/>
    <x v="1"/>
    <n v="1962"/>
    <s v="MORE THAN 1 YEAR"/>
    <n v="2012"/>
    <s v="Septembre"/>
    <s v=""/>
    <s v=""/>
    <s v=""/>
    <s v=""/>
  </r>
  <r>
    <m/>
    <s v="13-07-008"/>
    <s v="3C"/>
    <d v="2013-06-27T00:00:00"/>
    <x v="26"/>
    <m/>
    <e v="#REF!"/>
    <x v="0"/>
    <n v="109"/>
    <s v="LESS THAN 6 MONTHS"/>
    <n v="2013"/>
    <s v="Juin"/>
    <n v="2013"/>
    <s v="Octobre"/>
    <s v=""/>
    <s v=""/>
  </r>
  <r>
    <m/>
    <s v="14-07-0001"/>
    <s v="3C"/>
    <d v="2014-02-11T00:00:00"/>
    <x v="27"/>
    <m/>
    <e v="#REF!"/>
    <x v="0"/>
    <n v="134"/>
    <s v="LESS THAN 6 MONTHS"/>
    <n v="2014"/>
    <s v="Février"/>
    <n v="2014"/>
    <s v="Juin"/>
    <s v=""/>
    <s v=""/>
  </r>
  <r>
    <m/>
    <s v="14-07-0002"/>
    <s v="3D"/>
    <d v="2014-04-11T00:00:00"/>
    <x v="27"/>
    <m/>
    <e v="#REF!"/>
    <x v="0"/>
    <n v="75"/>
    <s v="LESS THAN 6 MONTHS"/>
    <n v="2014"/>
    <s v="Avril"/>
    <n v="2014"/>
    <s v="Juin"/>
    <s v=""/>
    <s v=""/>
  </r>
  <r>
    <m/>
    <s v="14-07-0003"/>
    <s v="3C"/>
    <d v="2014-08-13T00:00:00"/>
    <x v="3"/>
    <m/>
    <e v="#REF!"/>
    <x v="1"/>
    <n v="1269"/>
    <s v="MORE THAN 1 YEAR"/>
    <n v="2014"/>
    <s v="Aout"/>
    <s v=""/>
    <s v=""/>
    <s v=""/>
    <s v=""/>
  </r>
  <r>
    <m/>
    <s v="14-07-0004"/>
    <s v="3C"/>
    <d v="2014-09-10T00:00:00"/>
    <x v="3"/>
    <d v="2016-12-21T00:00:00"/>
    <e v="#REF!"/>
    <x v="1"/>
    <n v="1241"/>
    <s v="MORE THAN 1 YEAR"/>
    <n v="2014"/>
    <s v="Septembre"/>
    <s v=""/>
    <s v=""/>
    <n v="2016"/>
    <s v="Décembre"/>
  </r>
  <r>
    <m/>
    <s v="14-07-0005"/>
    <s v="2D"/>
    <d v="2014-10-24T00:00:00"/>
    <x v="3"/>
    <m/>
    <e v="#REF!"/>
    <x v="1"/>
    <n v="1197"/>
    <s v="MORE THAN 1 YEAR"/>
    <n v="2014"/>
    <s v="Octobre"/>
    <s v=""/>
    <s v=""/>
    <s v=""/>
    <s v=""/>
  </r>
  <r>
    <m/>
    <s v="14-07-0006"/>
    <s v="3C"/>
    <d v="2014-12-22T00:00:00"/>
    <x v="28"/>
    <m/>
    <e v="#REF!"/>
    <x v="0"/>
    <n v="128"/>
    <s v="LESS THAN 6 MONTHS"/>
    <n v="2014"/>
    <s v="Décembre"/>
    <n v="2015"/>
    <s v="Avril"/>
    <s v=""/>
    <s v=""/>
  </r>
  <r>
    <m/>
    <s v="15-07-0001"/>
    <s v="3C"/>
    <d v="2014-12-23T00:00:00"/>
    <x v="28"/>
    <m/>
    <e v="#REF!"/>
    <x v="0"/>
    <n v="127"/>
    <s v="LESS THAN 6 MONTHS"/>
    <n v="2014"/>
    <s v="Décembre"/>
    <n v="2015"/>
    <s v="Avril"/>
    <s v=""/>
    <s v=""/>
  </r>
  <r>
    <m/>
    <s v="15-07-0002"/>
    <s v="3C"/>
    <d v="2015-01-27T00:00:00"/>
    <x v="28"/>
    <m/>
    <e v="#REF!"/>
    <x v="0"/>
    <n v="92"/>
    <s v="LESS THAN 6 MONTHS"/>
    <n v="2015"/>
    <s v="Janvier"/>
    <n v="2015"/>
    <s v="Avril"/>
    <s v=""/>
    <s v=""/>
  </r>
  <r>
    <m/>
    <s v="15-07-0004"/>
    <s v="2C"/>
    <d v="2015-08-06T00:00:00"/>
    <x v="3"/>
    <m/>
    <e v="#REF!"/>
    <x v="1"/>
    <n v="911"/>
    <s v="MORE THAN 1 YEAR"/>
    <n v="2015"/>
    <s v="Aout"/>
    <s v=""/>
    <s v=""/>
    <s v=""/>
    <s v=""/>
  </r>
  <r>
    <m/>
    <s v="12-S4-001"/>
    <s v="3C"/>
    <d v="2012-08-02T00:00:00"/>
    <x v="3"/>
    <m/>
    <e v="#REF!"/>
    <x v="1"/>
    <n v="2010"/>
    <s v="MORE THAN 1 YEAR"/>
    <n v="2012"/>
    <s v="Aout"/>
    <s v=""/>
    <s v=""/>
    <s v=""/>
    <s v=""/>
  </r>
  <r>
    <m/>
    <s v="15-S4-001"/>
    <s v="3C"/>
    <d v="2015-05-20T00:00:00"/>
    <x v="3"/>
    <m/>
    <e v="#REF!"/>
    <x v="1"/>
    <n v="989"/>
    <s v="MORE THAN 1 YEAR"/>
    <n v="2015"/>
    <s v="Mai"/>
    <s v=""/>
    <s v=""/>
    <s v=""/>
    <s v=""/>
  </r>
  <r>
    <m/>
    <s v="14/380/002"/>
    <s v="3C"/>
    <d v="2014-02-11T00:00:00"/>
    <x v="3"/>
    <m/>
    <e v="#REF!"/>
    <x v="1"/>
    <n v="1452"/>
    <s v="MORE THAN 1 YEAR"/>
    <n v="2014"/>
    <s v="Février"/>
    <s v=""/>
    <s v=""/>
    <s v=""/>
    <s v=""/>
  </r>
  <r>
    <m/>
    <s v="14/380/003"/>
    <s v="TBD"/>
    <d v="2014-02-20T00:00:00"/>
    <x v="3"/>
    <m/>
    <e v="#REF!"/>
    <x v="1"/>
    <n v="1443"/>
    <s v="MORE THAN 1 YEAR"/>
    <n v="2014"/>
    <s v="Février"/>
    <s v=""/>
    <s v=""/>
    <s v=""/>
    <s v=""/>
  </r>
  <r>
    <m/>
    <s v="14/380/004"/>
    <s v="TBD"/>
    <d v="2014-02-20T00:00:00"/>
    <x v="3"/>
    <m/>
    <e v="#REF!"/>
    <x v="1"/>
    <n v="1443"/>
    <s v="MORE THAN 1 YEAR"/>
    <n v="2014"/>
    <s v="Février"/>
    <s v=""/>
    <s v=""/>
    <s v=""/>
    <s v=""/>
  </r>
  <r>
    <m/>
    <s v="14/380/005"/>
    <s v="TBD"/>
    <d v="2014-02-20T00:00:00"/>
    <x v="3"/>
    <m/>
    <e v="#REF!"/>
    <x v="1"/>
    <n v="1443"/>
    <s v="MORE THAN 1 YEAR"/>
    <n v="2014"/>
    <s v="Février"/>
    <s v=""/>
    <s v=""/>
    <s v=""/>
    <s v=""/>
  </r>
  <r>
    <m/>
    <s v="14/380/007"/>
    <s v="3C"/>
    <d v="2014-03-12T00:00:00"/>
    <x v="29"/>
    <d v="2017-08-16T00:00:00"/>
    <e v="#REF!"/>
    <x v="0"/>
    <n v="1253"/>
    <s v="MORE THAN 1 YEAR"/>
    <n v="2014"/>
    <s v="Mars"/>
    <n v="2017"/>
    <s v="Aout"/>
    <n v="2017"/>
    <s v="Aout"/>
  </r>
  <r>
    <m/>
    <s v="14/380/008"/>
    <s v="TBD"/>
    <d v="2014-04-15T00:00:00"/>
    <x v="3"/>
    <m/>
    <e v="#REF!"/>
    <x v="1"/>
    <n v="1389"/>
    <s v="MORE THAN 1 YEAR"/>
    <n v="2014"/>
    <s v="Avril"/>
    <s v=""/>
    <s v=""/>
    <s v=""/>
    <s v=""/>
  </r>
  <r>
    <m/>
    <s v="14/380/009"/>
    <s v="3C"/>
    <d v="2014-04-23T00:00:00"/>
    <x v="3"/>
    <m/>
    <e v="#REF!"/>
    <x v="1"/>
    <n v="1381"/>
    <s v="MORE THAN 1 YEAR"/>
    <n v="2014"/>
    <s v="Avril"/>
    <s v=""/>
    <s v=""/>
    <s v=""/>
    <s v=""/>
  </r>
  <r>
    <m/>
    <s v="14/380/010"/>
    <s v="3C"/>
    <d v="2014-05-12T00:00:00"/>
    <x v="30"/>
    <d v="2016-04-19T00:00:00"/>
    <e v="#REF!"/>
    <x v="0"/>
    <n v="708"/>
    <s v="MORE THAN 1 YEAR"/>
    <n v="2014"/>
    <s v="Mai"/>
    <n v="2016"/>
    <s v="Avril"/>
    <n v="2016"/>
    <s v="Avril"/>
  </r>
  <r>
    <m/>
    <s v="14/380/011"/>
    <s v="3C"/>
    <d v="2014-05-19T00:00:00"/>
    <x v="3"/>
    <m/>
    <e v="#REF!"/>
    <x v="1"/>
    <n v="1355"/>
    <s v="MORE THAN 1 YEAR"/>
    <n v="2014"/>
    <s v="Mai"/>
    <s v=""/>
    <s v=""/>
    <s v=""/>
    <s v=""/>
  </r>
  <r>
    <m/>
    <s v="14/380/013"/>
    <s v="3C"/>
    <d v="2014-05-27T00:00:00"/>
    <x v="3"/>
    <m/>
    <e v="#REF!"/>
    <x v="1"/>
    <n v="1347"/>
    <s v="MORE THAN 1 YEAR"/>
    <n v="2014"/>
    <s v="Mai"/>
    <s v=""/>
    <s v=""/>
    <s v=""/>
    <s v=""/>
  </r>
  <r>
    <m/>
    <s v="14/380/014"/>
    <s v="TBD"/>
    <d v="2014-10-05T00:00:00"/>
    <x v="3"/>
    <m/>
    <e v="#REF!"/>
    <x v="1"/>
    <n v="1216"/>
    <s v="MORE THAN 1 YEAR"/>
    <n v="2014"/>
    <s v="Octobre"/>
    <s v=""/>
    <s v=""/>
    <s v=""/>
    <s v=""/>
  </r>
  <r>
    <m/>
    <s v="14/380/015"/>
    <s v="2C"/>
    <d v="2014-10-08T00:00:00"/>
    <x v="3"/>
    <m/>
    <e v="#REF!"/>
    <x v="1"/>
    <n v="1213"/>
    <s v="MORE THAN 1 YEAR"/>
    <n v="2014"/>
    <s v="Octobre"/>
    <s v=""/>
    <s v=""/>
    <s v=""/>
    <s v=""/>
  </r>
  <r>
    <m/>
    <s v="14/380/016"/>
    <s v="3D"/>
    <d v="2014-10-22T00:00:00"/>
    <x v="3"/>
    <m/>
    <e v="#REF!"/>
    <x v="1"/>
    <n v="1199"/>
    <s v="MORE THAN 1 YEAR"/>
    <n v="2014"/>
    <s v="Octobre"/>
    <s v=""/>
    <s v=""/>
    <s v=""/>
    <s v=""/>
  </r>
  <r>
    <m/>
    <s v="15/380/001"/>
    <s v="TBD"/>
    <d v="2015-06-20T00:00:00"/>
    <x v="3"/>
    <m/>
    <e v="#REF!"/>
    <x v="1"/>
    <n v="958"/>
    <s v="MORE THAN 1 YEAR"/>
    <n v="2015"/>
    <s v="Juin"/>
    <s v=""/>
    <s v=""/>
    <s v=""/>
    <s v=""/>
  </r>
  <r>
    <m/>
    <s v="15/380/003"/>
    <s v="3C"/>
    <d v="2015-06-22T00:00:00"/>
    <x v="3"/>
    <m/>
    <e v="#REF!"/>
    <x v="1"/>
    <n v="956"/>
    <s v="MORE THAN 1 YEAR"/>
    <n v="2015"/>
    <s v="Juin"/>
    <s v=""/>
    <s v=""/>
    <s v=""/>
    <s v=""/>
  </r>
  <r>
    <m/>
    <s v="15/380/005"/>
    <s v="3C"/>
    <d v="2015-07-16T00:00:00"/>
    <x v="31"/>
    <d v="2017-08-17T00:00:00"/>
    <e v="#REF!"/>
    <x v="0"/>
    <n v="763"/>
    <s v="MORE THAN 1 YEAR"/>
    <n v="2015"/>
    <s v="Juillet"/>
    <n v="2017"/>
    <s v="Aout"/>
    <n v="2017"/>
    <s v="Aout"/>
  </r>
  <r>
    <m/>
    <s v="15/380/006"/>
    <s v="2C"/>
    <d v="2015-07-10T00:00:00"/>
    <x v="3"/>
    <m/>
    <e v="#REF!"/>
    <x v="1"/>
    <n v="938"/>
    <s v="MORE THAN 1 YEAR"/>
    <n v="2015"/>
    <s v="Juillet"/>
    <s v=""/>
    <s v=""/>
    <s v=""/>
    <s v=""/>
  </r>
  <r>
    <m/>
    <s v="15/380/007"/>
    <s v="TBD"/>
    <d v="2015-07-24T00:00:00"/>
    <x v="3"/>
    <m/>
    <e v="#REF!"/>
    <x v="1"/>
    <n v="924"/>
    <s v="MORE THAN 1 YEAR"/>
    <n v="2015"/>
    <s v="Juillet"/>
    <s v=""/>
    <s v=""/>
    <s v=""/>
    <s v=""/>
  </r>
  <r>
    <m/>
    <s v="15/380/008"/>
    <s v="3C"/>
    <d v="2015-11-10T00:00:00"/>
    <x v="3"/>
    <m/>
    <e v="#REF!"/>
    <x v="1"/>
    <n v="815"/>
    <s v="MORE THAN 1 YEAR"/>
    <n v="2015"/>
    <s v="Novembre"/>
    <s v=""/>
    <s v=""/>
    <s v=""/>
    <s v=""/>
  </r>
  <r>
    <m/>
    <s v="15/380/009"/>
    <s v="3C"/>
    <d v="2015-11-25T00:00:00"/>
    <x v="3"/>
    <m/>
    <e v="#REF!"/>
    <x v="1"/>
    <n v="800"/>
    <s v="MORE THAN 1 YEAR"/>
    <n v="2015"/>
    <s v="Novembre"/>
    <s v=""/>
    <s v=""/>
    <s v=""/>
    <s v=""/>
  </r>
  <r>
    <m/>
    <s v="15-17-002"/>
    <s v="3C"/>
    <d v="2015-11-18T00:00:00"/>
    <x v="4"/>
    <d v="2015-12-11T00:00:00"/>
    <e v="#REF!"/>
    <x v="0"/>
    <n v="23"/>
    <s v="LESS THAN 6 MONTHS"/>
    <n v="2015"/>
    <s v="Novembre"/>
    <n v="2015"/>
    <s v="Décembre"/>
    <n v="2015"/>
    <s v="Décembre"/>
  </r>
  <r>
    <m/>
    <s v="15-17-014"/>
    <s v="3C"/>
    <d v="2015-04-22T00:00:00"/>
    <x v="4"/>
    <d v="2015-12-11T00:00:00"/>
    <e v="#REF!"/>
    <x v="0"/>
    <n v="233"/>
    <s v="BETWEEN 6 MONTHS AND 1 YEAR"/>
    <n v="2015"/>
    <s v="Avril"/>
    <n v="2015"/>
    <s v="Décembre"/>
    <n v="2015"/>
    <s v="Décembre"/>
  </r>
  <r>
    <m/>
    <s v="15-17-015"/>
    <s v="3C"/>
    <d v="2015-04-22T00:00:00"/>
    <x v="4"/>
    <d v="2015-12-11T00:00:00"/>
    <e v="#REF!"/>
    <x v="0"/>
    <n v="233"/>
    <s v="BETWEEN 6 MONTHS AND 1 YEAR"/>
    <n v="2015"/>
    <s v="Avril"/>
    <n v="2015"/>
    <s v="Décembre"/>
    <n v="2015"/>
    <s v="Décembre"/>
  </r>
  <r>
    <m/>
    <s v="15-17-016"/>
    <s v="3C"/>
    <d v="2015-06-04T00:00:00"/>
    <x v="4"/>
    <d v="2015-12-11T00:00:00"/>
    <e v="#REF!"/>
    <x v="0"/>
    <n v="190"/>
    <s v="BETWEEN 6 MONTHS AND 1 YEAR"/>
    <n v="2015"/>
    <s v="Juin"/>
    <n v="2015"/>
    <s v="Décembre"/>
    <n v="2015"/>
    <s v="Décembre"/>
  </r>
  <r>
    <m/>
    <s v="15-17-017"/>
    <s v="3C"/>
    <d v="2015-06-04T00:00:00"/>
    <x v="4"/>
    <d v="2015-12-11T00:00:00"/>
    <e v="#REF!"/>
    <x v="0"/>
    <n v="190"/>
    <s v="BETWEEN 6 MONTHS AND 1 YEAR"/>
    <n v="2015"/>
    <s v="Juin"/>
    <n v="2015"/>
    <s v="Décembre"/>
    <n v="2015"/>
    <s v="Décembre"/>
  </r>
  <r>
    <m/>
    <s v="15-17-018"/>
    <s v="3C"/>
    <d v="2015-06-04T00:00:00"/>
    <x v="4"/>
    <d v="2015-12-11T00:00:00"/>
    <e v="#REF!"/>
    <x v="0"/>
    <n v="190"/>
    <s v="BETWEEN 6 MONTHS AND 1 YEAR"/>
    <n v="2015"/>
    <s v="Juin"/>
    <n v="2015"/>
    <s v="Décembre"/>
    <n v="2015"/>
    <s v="Décembre"/>
  </r>
  <r>
    <m/>
    <s v="15-17-019"/>
    <s v="3C"/>
    <d v="2015-06-04T00:00:00"/>
    <x v="4"/>
    <d v="2015-12-11T00:00:00"/>
    <e v="#REF!"/>
    <x v="0"/>
    <n v="190"/>
    <s v="BETWEEN 6 MONTHS AND 1 YEAR"/>
    <n v="2015"/>
    <s v="Juin"/>
    <n v="2015"/>
    <s v="Décembre"/>
    <n v="2015"/>
    <s v="Décembre"/>
  </r>
  <r>
    <m/>
    <s v="15-17-020"/>
    <s v="3D"/>
    <d v="2015-12-04T00:00:00"/>
    <x v="32"/>
    <d v="2015-12-04T00:00:00"/>
    <e v="#REF!"/>
    <x v="0"/>
    <n v="0"/>
    <s v="LESS THAN 6 MONTHS"/>
    <n v="2015"/>
    <s v="Décembre"/>
    <n v="2015"/>
    <s v="Décembre"/>
    <n v="2015"/>
    <s v="Décembre"/>
  </r>
  <r>
    <m/>
    <s v="15-17-021"/>
    <s v="3C"/>
    <d v="2015-12-04T00:00:00"/>
    <x v="32"/>
    <d v="2015-12-04T00:00:00"/>
    <e v="#REF!"/>
    <x v="0"/>
    <n v="0"/>
    <s v="LESS THAN 6 MONTHS"/>
    <n v="2015"/>
    <s v="Décembre"/>
    <n v="2015"/>
    <s v="Décembre"/>
    <n v="2015"/>
    <s v="Décembre"/>
  </r>
  <r>
    <m/>
    <s v="15-17-023"/>
    <s v="3D"/>
    <d v="2015-12-10T00:00:00"/>
    <x v="33"/>
    <d v="2016-01-25T00:00:00"/>
    <e v="#REF!"/>
    <x v="0"/>
    <n v="46"/>
    <s v="LESS THAN 6 MONTHS"/>
    <n v="2015"/>
    <s v="Décembre"/>
    <n v="2016"/>
    <s v="Janvier"/>
    <n v="2016"/>
    <s v="Janvier"/>
  </r>
  <r>
    <m/>
    <s v="15-145-001"/>
    <s v="3D"/>
    <d v="2015-11-02T00:00:00"/>
    <x v="34"/>
    <m/>
    <e v="#REF!"/>
    <x v="0"/>
    <n v="15"/>
    <s v="LESS THAN 6 MONTHS"/>
    <n v="2015"/>
    <s v="Novembre"/>
    <n v="2015"/>
    <s v="Novembre"/>
    <s v=""/>
    <s v=""/>
  </r>
  <r>
    <m/>
    <s v="15-G-001"/>
    <s v="3D"/>
    <d v="2015-11-02T00:00:00"/>
    <x v="34"/>
    <m/>
    <e v="#REF!"/>
    <x v="0"/>
    <n v="15"/>
    <s v="LESS THAN 6 MONTHS"/>
    <n v="2015"/>
    <s v="Novembre"/>
    <n v="2015"/>
    <s v="Novembre"/>
    <s v=""/>
    <s v=""/>
  </r>
  <r>
    <m/>
    <s v="A320NEODAMA0001"/>
    <s v="3C"/>
    <d v="2014-06-05T00:00:00"/>
    <x v="35"/>
    <d v="2015-03-31T00:00:00"/>
    <e v="#REF!"/>
    <x v="0"/>
    <n v="299"/>
    <s v="BETWEEN 6 MONTHS AND 1 YEAR"/>
    <n v="2014"/>
    <s v="Juin"/>
    <n v="2015"/>
    <s v="Mars"/>
    <n v="2015"/>
    <s v="Mars"/>
  </r>
  <r>
    <m/>
    <s v="A320NEODAMA0003"/>
    <s v="2C"/>
    <d v="2015-05-18T00:00:00"/>
    <x v="17"/>
    <d v="2016-10-07T00:00:00"/>
    <e v="#REF!"/>
    <x v="0"/>
    <n v="508"/>
    <s v="MORE THAN 1 YEAR"/>
    <n v="2015"/>
    <s v="Mai"/>
    <n v="2016"/>
    <s v="Octobre"/>
    <n v="2016"/>
    <s v="Octobre"/>
  </r>
  <r>
    <s v="0085"/>
    <s v="16-14-001"/>
    <s v="2C"/>
    <d v="2016-01-08T00:00:00"/>
    <x v="3"/>
    <m/>
    <e v="#REF!"/>
    <x v="1"/>
    <n v="756"/>
    <s v="MORE THAN 1 YEAR"/>
    <n v="2016"/>
    <s v="Janvier"/>
    <s v=""/>
    <s v=""/>
    <s v=""/>
    <s v=""/>
  </r>
  <r>
    <s v="0086"/>
    <e v="#REF!"/>
    <s v="3D"/>
    <d v="2016-01-26T00:00:00"/>
    <x v="36"/>
    <d v="2017-08-23T00:00:00"/>
    <e v="#REF!"/>
    <x v="0"/>
    <n v="575"/>
    <s v="MORE THAN 1 YEAR"/>
    <n v="2016"/>
    <s v="Janvier"/>
    <n v="2017"/>
    <s v="Aout"/>
    <n v="2017"/>
    <s v="Aout"/>
  </r>
  <r>
    <s v="0087"/>
    <e v="#REF!"/>
    <s v="3C"/>
    <d v="2016-02-03T00:00:00"/>
    <x v="3"/>
    <m/>
    <e v="#REF!"/>
    <x v="1"/>
    <n v="730"/>
    <s v="MORE THAN 1 YEAR"/>
    <n v="2016"/>
    <s v="Février"/>
    <s v=""/>
    <s v=""/>
    <s v=""/>
    <s v=""/>
  </r>
  <r>
    <s v="0088"/>
    <e v="#REF!"/>
    <s v="3C"/>
    <d v="2016-02-24T00:00:00"/>
    <x v="37"/>
    <d v="2017-01-01T00:00:00"/>
    <e v="#REF!"/>
    <x v="0"/>
    <n v="321"/>
    <s v="BETWEEN 6 MONTHS AND 1 YEAR"/>
    <n v="2016"/>
    <s v="Février"/>
    <n v="2017"/>
    <s v="Janvier"/>
    <n v="2017"/>
    <s v="Janvier"/>
  </r>
  <r>
    <s v="0089"/>
    <e v="#REF!"/>
    <s v="3C"/>
    <d v="2016-03-01T00:00:00"/>
    <x v="8"/>
    <d v="2016-11-08T00:00:00"/>
    <e v="#REF!"/>
    <x v="0"/>
    <n v="252"/>
    <s v="BETWEEN 6 MONTHS AND 1 YEAR"/>
    <n v="2016"/>
    <s v="Mars"/>
    <n v="2016"/>
    <s v="Novembre"/>
    <n v="2016"/>
    <s v="Novembre"/>
  </r>
  <r>
    <s v="0090"/>
    <e v="#REF!"/>
    <s v="3D"/>
    <d v="2016-04-04T00:00:00"/>
    <x v="38"/>
    <d v="2016-04-27T00:00:00"/>
    <e v="#REF!"/>
    <x v="0"/>
    <n v="23"/>
    <s v="LESS THAN 6 MONTHS"/>
    <n v="2016"/>
    <s v="Avril"/>
    <n v="2016"/>
    <s v="Avril"/>
    <n v="2016"/>
    <s v="Avril"/>
  </r>
  <r>
    <s v="0091"/>
    <e v="#REF!"/>
    <s v="3C"/>
    <d v="2016-04-04T00:00:00"/>
    <x v="3"/>
    <m/>
    <e v="#REF!"/>
    <x v="1"/>
    <n v="669"/>
    <s v="MORE THAN 1 YEAR"/>
    <n v="2016"/>
    <s v="Avril"/>
    <s v=""/>
    <s v=""/>
    <s v=""/>
    <s v=""/>
  </r>
  <r>
    <s v="0092"/>
    <e v="#REF!"/>
    <s v="3C"/>
    <d v="2016-04-04T00:00:00"/>
    <x v="3"/>
    <m/>
    <e v="#REF!"/>
    <x v="1"/>
    <n v="669"/>
    <s v="MORE THAN 1 YEAR"/>
    <n v="2016"/>
    <s v="Avril"/>
    <s v=""/>
    <s v=""/>
    <s v=""/>
    <s v=""/>
  </r>
  <r>
    <s v="0093"/>
    <e v="#REF!"/>
    <s v="2C"/>
    <d v="2016-05-09T00:00:00"/>
    <x v="39"/>
    <d v="2017-05-09T00:00:00"/>
    <e v="#REF!"/>
    <x v="0"/>
    <n v="365"/>
    <s v="MORE THAN 1 YEAR"/>
    <n v="2016"/>
    <s v="Mai"/>
    <n v="2017"/>
    <s v="Mai"/>
    <n v="2017"/>
    <s v="Mai"/>
  </r>
  <r>
    <s v="0094"/>
    <e v="#REF!"/>
    <s v="TBD"/>
    <d v="2016-05-12T00:00:00"/>
    <x v="39"/>
    <m/>
    <e v="#REF!"/>
    <x v="0"/>
    <n v="362"/>
    <s v="BETWEEN 6 MONTHS AND 1 YEAR"/>
    <n v="2016"/>
    <s v="Mai"/>
    <n v="2017"/>
    <s v="Mai"/>
    <s v=""/>
    <s v=""/>
  </r>
  <r>
    <s v="0095"/>
    <e v="#REF!"/>
    <s v="TBD"/>
    <d v="2016-05-17T00:00:00"/>
    <x v="3"/>
    <m/>
    <e v="#REF!"/>
    <x v="1"/>
    <n v="626"/>
    <s v="MORE THAN 1 YEAR"/>
    <n v="2016"/>
    <s v="Mai"/>
    <s v=""/>
    <s v=""/>
    <s v=""/>
    <s v=""/>
  </r>
  <r>
    <s v="0096"/>
    <e v="#REF!"/>
    <s v="1C"/>
    <d v="2016-05-20T00:00:00"/>
    <x v="39"/>
    <d v="2017-05-09T00:00:00"/>
    <e v="#REF!"/>
    <x v="0"/>
    <n v="354"/>
    <s v="BETWEEN 6 MONTHS AND 1 YEAR"/>
    <n v="2016"/>
    <s v="Mai"/>
    <n v="2017"/>
    <s v="Mai"/>
    <n v="2017"/>
    <s v="Mai"/>
  </r>
  <r>
    <s v="0097"/>
    <s v="16-BG-0097"/>
    <s v="TBD"/>
    <d v="2016-05-30T00:00:00"/>
    <x v="3"/>
    <m/>
    <e v="#REF!"/>
    <x v="1"/>
    <n v="613"/>
    <s v="MORE THAN 1 YEAR"/>
    <n v="2016"/>
    <s v="Mai"/>
    <s v=""/>
    <s v=""/>
    <s v=""/>
    <s v=""/>
  </r>
  <r>
    <s v="0098"/>
    <e v="#REF!"/>
    <s v="3C"/>
    <d v="2016-06-15T00:00:00"/>
    <x v="40"/>
    <d v="2017-02-02T00:00:00"/>
    <e v="#REF!"/>
    <x v="0"/>
    <n v="231"/>
    <s v="BETWEEN 6 MONTHS AND 1 YEAR"/>
    <n v="2016"/>
    <s v="Juin"/>
    <n v="2017"/>
    <s v="Février"/>
    <n v="2017"/>
    <s v="Février"/>
  </r>
  <r>
    <s v="0099"/>
    <e v="#REF!"/>
    <s v="3C"/>
    <d v="2016-06-30T00:00:00"/>
    <x v="41"/>
    <d v="2016-10-11T00:00:00"/>
    <e v="#REF!"/>
    <x v="0"/>
    <n v="113"/>
    <s v="LESS THAN 6 MONTHS"/>
    <n v="2016"/>
    <s v="Juin"/>
    <n v="2016"/>
    <s v="Octobre"/>
    <n v="2016"/>
    <s v="Octobre"/>
  </r>
  <r>
    <s v="0100"/>
    <e v="#REF!"/>
    <s v="3B"/>
    <d v="2016-07-20T00:00:00"/>
    <x v="42"/>
    <d v="2017-07-21T00:00:00"/>
    <e v="#REF!"/>
    <x v="0"/>
    <n v="366"/>
    <s v="MORE THAN 1 YEAR"/>
    <n v="2016"/>
    <s v="Juillet"/>
    <n v="2017"/>
    <s v="Juillet"/>
    <n v="2017"/>
    <s v="Juillet"/>
  </r>
  <r>
    <s v="0101"/>
    <e v="#REF!"/>
    <s v="3D"/>
    <d v="2016-08-18T00:00:00"/>
    <x v="43"/>
    <d v="2016-08-22T00:00:00"/>
    <e v="#REF!"/>
    <x v="0"/>
    <n v="4"/>
    <s v="LESS THAN 6 MONTHS"/>
    <n v="2016"/>
    <s v="Aout"/>
    <n v="2016"/>
    <s v="Aout"/>
    <n v="2016"/>
    <s v="Aout"/>
  </r>
  <r>
    <s v="0102"/>
    <e v="#REF!"/>
    <s v="3C"/>
    <d v="2016-08-24T00:00:00"/>
    <x v="44"/>
    <d v="2017-03-22T00:00:00"/>
    <e v="#REF!"/>
    <x v="0"/>
    <n v="188"/>
    <s v="BETWEEN 6 MONTHS AND 1 YEAR"/>
    <n v="2016"/>
    <s v="Aout"/>
    <n v="2017"/>
    <s v="Février"/>
    <n v="2017"/>
    <s v="Mars"/>
  </r>
  <r>
    <s v="0103"/>
    <e v="#REF!"/>
    <s v="3C"/>
    <d v="2016-08-24T00:00:00"/>
    <x v="41"/>
    <d v="2016-10-21T00:00:00"/>
    <e v="#REF!"/>
    <x v="0"/>
    <n v="58"/>
    <s v="LESS THAN 6 MONTHS"/>
    <n v="2016"/>
    <s v="Aout"/>
    <n v="2016"/>
    <s v="Octobre"/>
    <n v="2016"/>
    <s v="Octobre"/>
  </r>
  <r>
    <s v="0104"/>
    <e v="#REF!"/>
    <s v="TBD"/>
    <d v="2016-08-30T00:00:00"/>
    <x v="3"/>
    <m/>
    <e v="#REF!"/>
    <x v="1"/>
    <n v="521"/>
    <s v="MORE THAN 1 YEAR"/>
    <n v="2016"/>
    <s v="Aout"/>
    <s v=""/>
    <s v=""/>
    <s v=""/>
    <s v=""/>
  </r>
  <r>
    <s v="0105"/>
    <s v="16-14-0105"/>
    <s v="1D"/>
    <d v="2016-09-15T00:00:00"/>
    <x v="3"/>
    <m/>
    <e v="#REF!"/>
    <x v="1"/>
    <n v="505"/>
    <s v="MORE THAN 1 YEAR"/>
    <n v="2016"/>
    <s v="Septembre"/>
    <s v=""/>
    <s v=""/>
    <s v=""/>
    <s v=""/>
  </r>
  <r>
    <s v="0106"/>
    <e v="#REF!"/>
    <s v="TBD"/>
    <d v="2016-09-15T00:00:00"/>
    <x v="3"/>
    <m/>
    <e v="#REF!"/>
    <x v="1"/>
    <n v="505"/>
    <s v="MORE THAN 1 YEAR"/>
    <n v="2016"/>
    <s v="Septembre"/>
    <s v=""/>
    <s v=""/>
    <s v=""/>
    <s v=""/>
  </r>
  <r>
    <s v="0107"/>
    <s v="16-14-004"/>
    <s v="3C"/>
    <d v="2016-09-20T00:00:00"/>
    <x v="7"/>
    <d v="2017-05-15T00:00:00"/>
    <e v="#REF!"/>
    <x v="0"/>
    <n v="73"/>
    <s v="LESS THAN 6 MONTHS"/>
    <n v="2016"/>
    <s v="Septembre"/>
    <n v="2016"/>
    <s v="Décembre"/>
    <n v="2017"/>
    <s v="Mai"/>
  </r>
  <r>
    <s v="0108"/>
    <e v="#REF!"/>
    <s v="3D"/>
    <d v="2016-09-26T00:00:00"/>
    <x v="3"/>
    <m/>
    <e v="#REF!"/>
    <x v="1"/>
    <n v="494"/>
    <s v="MORE THAN 1 YEAR"/>
    <n v="2016"/>
    <s v="Septembre"/>
    <s v=""/>
    <s v=""/>
    <s v=""/>
    <s v=""/>
  </r>
  <r>
    <s v="0109"/>
    <e v="#REF!"/>
    <s v="3C"/>
    <d v="2016-09-27T00:00:00"/>
    <x v="45"/>
    <d v="2017-02-02T00:00:00"/>
    <e v="#REF!"/>
    <x v="0"/>
    <n v="128"/>
    <s v="LESS THAN 6 MONTHS"/>
    <n v="2016"/>
    <s v="Septembre"/>
    <n v="2017"/>
    <s v="Février"/>
    <n v="2017"/>
    <s v="Février"/>
  </r>
  <r>
    <s v="0110"/>
    <s v="16-BD-0110"/>
    <s v="3C"/>
    <d v="2016-10-11T00:00:00"/>
    <x v="45"/>
    <d v="2017-02-02T00:00:00"/>
    <e v="#REF!"/>
    <x v="0"/>
    <n v="114"/>
    <s v="LESS THAN 6 MONTHS"/>
    <n v="2016"/>
    <s v="Octobre"/>
    <n v="2017"/>
    <s v="Février"/>
    <n v="2017"/>
    <s v="Février"/>
  </r>
  <r>
    <s v="0111"/>
    <e v="#REF!"/>
    <s v="3C"/>
    <d v="2016-10-12T00:00:00"/>
    <x v="46"/>
    <d v="2017-06-26T00:00:00"/>
    <e v="#REF!"/>
    <x v="0"/>
    <n v="251"/>
    <s v="BETWEEN 6 MONTHS AND 1 YEAR"/>
    <n v="2016"/>
    <s v="Octobre"/>
    <n v="2017"/>
    <s v="Juin"/>
    <n v="2017"/>
    <s v="Juin"/>
  </r>
  <r>
    <s v="0112"/>
    <e v="#REF!"/>
    <s v="2C"/>
    <d v="2016-10-21T00:00:00"/>
    <x v="3"/>
    <m/>
    <e v="#REF!"/>
    <x v="1"/>
    <n v="469"/>
    <s v="MORE THAN 1 YEAR"/>
    <n v="2016"/>
    <s v="Octobre"/>
    <s v=""/>
    <s v=""/>
    <s v=""/>
    <s v=""/>
  </r>
  <r>
    <s v="0113"/>
    <e v="#REF!"/>
    <s v="TBD"/>
    <d v="2016-11-07T00:00:00"/>
    <x v="3"/>
    <m/>
    <e v="#REF!"/>
    <x v="1"/>
    <n v="452"/>
    <s v="MORE THAN 1 YEAR"/>
    <n v="2016"/>
    <s v="Novembre"/>
    <s v=""/>
    <s v=""/>
    <s v=""/>
    <s v=""/>
  </r>
  <r>
    <s v="0114"/>
    <e v="#REF!"/>
    <s v="TBD"/>
    <d v="2016-11-04T00:00:00"/>
    <x v="47"/>
    <d v="2017-01-06T00:00:00"/>
    <e v="#REF!"/>
    <x v="0"/>
    <n v="63"/>
    <s v="LESS THAN 6 MONTHS"/>
    <n v="2016"/>
    <s v="Novembre"/>
    <n v="2017"/>
    <s v="Janvier"/>
    <n v="2017"/>
    <s v="Janvier"/>
  </r>
  <r>
    <s v="0116"/>
    <e v="#REF!"/>
    <s v="1C"/>
    <d v="2016-12-07T00:00:00"/>
    <x v="9"/>
    <d v="2017-09-15T00:00:00"/>
    <e v="#REF!"/>
    <x v="0"/>
    <n v="282"/>
    <s v="BETWEEN 6 MONTHS AND 1 YEAR"/>
    <n v="2016"/>
    <s v="Décembre"/>
    <n v="2017"/>
    <s v="Septembre"/>
    <n v="2017"/>
    <s v="Septembre"/>
  </r>
  <r>
    <s v="0117"/>
    <s v="16-320-0117"/>
    <s v="TBD"/>
    <d v="2016-12-09T00:00:00"/>
    <x v="3"/>
    <m/>
    <e v="#REF!"/>
    <x v="1"/>
    <n v="420"/>
    <s v="MORE THAN 1 YEAR"/>
    <n v="2016"/>
    <s v="Décembre"/>
    <s v=""/>
    <s v=""/>
    <s v=""/>
    <s v=""/>
  </r>
  <r>
    <s v="0118"/>
    <e v="#REF!"/>
    <s v="3C"/>
    <d v="2016-12-12T00:00:00"/>
    <x v="48"/>
    <d v="2017-01-05T00:00:00"/>
    <e v="#REF!"/>
    <x v="0"/>
    <n v="24"/>
    <s v="LESS THAN 6 MONTHS"/>
    <n v="2016"/>
    <s v="Décembre"/>
    <n v="2017"/>
    <s v="Janvier"/>
    <n v="2017"/>
    <s v="Janvier"/>
  </r>
  <r>
    <s v="0119"/>
    <e v="#REF!"/>
    <s v="3C"/>
    <d v="2016-12-16T00:00:00"/>
    <x v="49"/>
    <d v="2017-09-15T00:00:00"/>
    <e v="#REF!"/>
    <x v="0"/>
    <n v="257"/>
    <s v="BETWEEN 6 MONTHS AND 1 YEAR"/>
    <n v="2016"/>
    <s v="Décembre"/>
    <n v="2017"/>
    <s v="Aout"/>
    <n v="2017"/>
    <s v="Septembre"/>
  </r>
  <r>
    <s v="0120"/>
    <s v="16-320-0118"/>
    <s v="TBD"/>
    <d v="2016-12-20T00:00:00"/>
    <x v="3"/>
    <m/>
    <e v="#REF!"/>
    <x v="1"/>
    <n v="409"/>
    <s v="MORE THAN 1 YEAR"/>
    <n v="2016"/>
    <s v="Décembre"/>
    <s v=""/>
    <s v=""/>
    <s v=""/>
    <s v=""/>
  </r>
  <r>
    <s v="0121"/>
    <s v="16-29-001"/>
    <s v="1D"/>
    <d v="2016-12-15T00:00:00"/>
    <x v="3"/>
    <m/>
    <e v="#REF!"/>
    <x v="1"/>
    <n v="414"/>
    <s v="MORE THAN 1 YEAR"/>
    <n v="2016"/>
    <s v="Décembre"/>
    <s v=""/>
    <s v=""/>
    <s v=""/>
    <s v=""/>
  </r>
  <r>
    <s v="0122"/>
    <s v="16-29-002"/>
    <s v="3D"/>
    <d v="2016-12-15T00:00:00"/>
    <x v="3"/>
    <m/>
    <e v="#REF!"/>
    <x v="1"/>
    <n v="414"/>
    <s v="MORE THAN 1 YEAR"/>
    <n v="2016"/>
    <s v="Décembre"/>
    <s v=""/>
    <s v=""/>
    <s v=""/>
    <s v=""/>
  </r>
  <r>
    <s v="0123"/>
    <e v="#REF!"/>
    <s v="3C"/>
    <d v="2016-12-23T00:00:00"/>
    <x v="45"/>
    <d v="2017-02-02T00:00:00"/>
    <e v="#REF!"/>
    <x v="0"/>
    <n v="41"/>
    <s v="LESS THAN 6 MONTHS"/>
    <n v="2016"/>
    <s v="Décembre"/>
    <n v="2017"/>
    <s v="Février"/>
    <n v="2017"/>
    <s v="Février"/>
  </r>
  <r>
    <s v="0124"/>
    <e v="#REF!"/>
    <s v="3C"/>
    <d v="2016-12-23T00:00:00"/>
    <x v="50"/>
    <d v="2017-03-03T00:00:00"/>
    <e v="#REF!"/>
    <x v="0"/>
    <n v="70"/>
    <s v="LESS THAN 6 MONTHS"/>
    <n v="2016"/>
    <s v="Décembre"/>
    <n v="2017"/>
    <s v="Mars"/>
    <n v="2017"/>
    <s v="Mars"/>
  </r>
  <r>
    <s v="0125"/>
    <e v="#REF!"/>
    <s v="3C"/>
    <d v="2017-01-06T00:00:00"/>
    <x v="51"/>
    <d v="2017-01-20T00:00:00"/>
    <e v="#REF!"/>
    <x v="0"/>
    <n v="14"/>
    <s v="LESS THAN 6 MONTHS"/>
    <n v="2017"/>
    <s v="Janvier"/>
    <n v="2017"/>
    <s v="Janvier"/>
    <n v="2017"/>
    <s v="Janvier"/>
  </r>
  <r>
    <s v="0126"/>
    <e v="#REF!"/>
    <s v="TBD"/>
    <d v="2017-01-13T00:00:00"/>
    <x v="3"/>
    <m/>
    <e v="#REF!"/>
    <x v="1"/>
    <n v="385"/>
    <s v="MORE THAN 1 YEAR"/>
    <n v="2017"/>
    <s v="Janvier"/>
    <s v=""/>
    <s v=""/>
    <s v=""/>
    <s v=""/>
  </r>
  <r>
    <s v="0127"/>
    <e v="#REF!"/>
    <s v="3C"/>
    <d v="2017-01-18T00:00:00"/>
    <x v="9"/>
    <d v="2017-09-22T00:00:00"/>
    <e v="#REF!"/>
    <x v="0"/>
    <n v="240"/>
    <s v="BETWEEN 6 MONTHS AND 1 YEAR"/>
    <n v="2017"/>
    <s v="Janvier"/>
    <n v="2017"/>
    <s v="Septembre"/>
    <n v="2017"/>
    <s v="Septembre"/>
  </r>
  <r>
    <s v="0128"/>
    <e v="#REF!"/>
    <s v="3C"/>
    <d v="2017-01-19T00:00:00"/>
    <x v="52"/>
    <d v="2017-03-22T00:00:00"/>
    <e v="#REF!"/>
    <x v="0"/>
    <n v="56"/>
    <s v="LESS THAN 6 MONTHS"/>
    <n v="2017"/>
    <s v="Janvier"/>
    <n v="2017"/>
    <s v="Mars"/>
    <n v="2017"/>
    <s v="Mars"/>
  </r>
  <r>
    <s v="0129"/>
    <e v="#REF!"/>
    <s v="2C"/>
    <d v="2017-01-17T00:00:00"/>
    <x v="53"/>
    <m/>
    <e v="#REF!"/>
    <x v="0"/>
    <n v="10"/>
    <s v="LESS THAN 6 MONTHS"/>
    <n v="2017"/>
    <s v="Janvier"/>
    <n v="2017"/>
    <s v="Janvier"/>
    <s v=""/>
    <s v=""/>
  </r>
  <r>
    <s v="0130"/>
    <s v="17-380-130"/>
    <s v="1D"/>
    <d v="2017-01-03T00:00:00"/>
    <x v="3"/>
    <m/>
    <e v="#REF!"/>
    <x v="1"/>
    <n v="395"/>
    <s v="MORE THAN 1 YEAR"/>
    <n v="2017"/>
    <s v="Janvier"/>
    <s v=""/>
    <s v=""/>
    <s v=""/>
    <s v=""/>
  </r>
  <r>
    <s v="0131"/>
    <s v="17-SC-0118"/>
    <s v="3C"/>
    <d v="2017-02-01T00:00:00"/>
    <x v="54"/>
    <d v="2017-04-29T00:00:00"/>
    <e v="#REF!"/>
    <x v="0"/>
    <n v="87"/>
    <s v="LESS THAN 6 MONTHS"/>
    <n v="2017"/>
    <s v="Février"/>
    <n v="2017"/>
    <s v="Avril"/>
    <n v="2017"/>
    <s v="Avril"/>
  </r>
  <r>
    <s v="0132"/>
    <s v="17-320-0132"/>
    <s v="3C"/>
    <d v="2017-02-08T00:00:00"/>
    <x v="12"/>
    <d v="2017-11-15T00:00:00"/>
    <e v="#REF!"/>
    <x v="0"/>
    <n v="280"/>
    <s v="BETWEEN 6 MONTHS AND 1 YEAR"/>
    <n v="2017"/>
    <s v="Février"/>
    <n v="2017"/>
    <s v="Novembre"/>
    <n v="2017"/>
    <s v="Novembre"/>
  </r>
  <r>
    <s v="0133"/>
    <s v="17-320-0133"/>
    <s v="TBD"/>
    <d v="2015-07-15T00:00:00"/>
    <x v="3"/>
    <m/>
    <e v="#REF!"/>
    <x v="1"/>
    <n v="933"/>
    <s v="MORE THAN 1 YEAR"/>
    <n v="2015"/>
    <s v="Juillet"/>
    <s v=""/>
    <s v=""/>
    <s v=""/>
    <s v=""/>
  </r>
  <r>
    <s v="0134"/>
    <e v="#REF!"/>
    <s v="2C"/>
    <d v="2017-02-10T00:00:00"/>
    <x v="3"/>
    <m/>
    <e v="#REF!"/>
    <x v="1"/>
    <n v="357"/>
    <s v="BETWEEN 6 MONTHS AND 1 YEAR"/>
    <n v="2017"/>
    <s v="Février"/>
    <s v=""/>
    <s v=""/>
    <s v=""/>
    <s v=""/>
  </r>
  <r>
    <s v="0135"/>
    <e v="#REF!"/>
    <s v="TBD"/>
    <d v="2017-02-15T00:00:00"/>
    <x v="3"/>
    <m/>
    <e v="#REF!"/>
    <x v="1"/>
    <n v="352"/>
    <s v="BETWEEN 6 MONTHS AND 1 YEAR"/>
    <n v="2017"/>
    <s v="Février"/>
    <s v=""/>
    <s v=""/>
    <s v=""/>
    <s v=""/>
  </r>
  <r>
    <s v="0136"/>
    <e v="#REF!"/>
    <s v="3C"/>
    <d v="2017-02-22T00:00:00"/>
    <x v="3"/>
    <m/>
    <e v="#REF!"/>
    <x v="1"/>
    <n v="345"/>
    <s v="BETWEEN 6 MONTHS AND 1 YEAR"/>
    <n v="2017"/>
    <s v="Février"/>
    <s v=""/>
    <s v=""/>
    <s v=""/>
    <s v=""/>
  </r>
  <r>
    <s v="0137"/>
    <s v="16/146/001"/>
    <s v="3C"/>
    <d v="2016-02-25T00:00:00"/>
    <x v="18"/>
    <d v="2017-02-22T00:00:00"/>
    <e v="#REF!"/>
    <x v="0"/>
    <n v="363"/>
    <s v="BETWEEN 6 MONTHS AND 1 YEAR"/>
    <n v="2016"/>
    <s v="Février"/>
    <n v="2017"/>
    <s v="Février"/>
    <n v="2017"/>
    <s v="Février"/>
  </r>
  <r>
    <s v="0138"/>
    <s v="16/146/002"/>
    <s v="3A"/>
    <d v="2016-04-25T00:00:00"/>
    <x v="18"/>
    <d v="2017-02-22T00:00:00"/>
    <e v="#REF!"/>
    <x v="0"/>
    <n v="303"/>
    <s v="BETWEEN 6 MONTHS AND 1 YEAR"/>
    <n v="2016"/>
    <s v="Avril"/>
    <n v="2017"/>
    <s v="Février"/>
    <n v="2017"/>
    <s v="Février"/>
  </r>
  <r>
    <s v="0139"/>
    <s v="16/146/003"/>
    <s v="3C"/>
    <d v="2016-06-21T00:00:00"/>
    <x v="55"/>
    <d v="2017-02-23T00:00:00"/>
    <e v="#REF!"/>
    <x v="0"/>
    <n v="247"/>
    <s v="BETWEEN 6 MONTHS AND 1 YEAR"/>
    <n v="2016"/>
    <s v="Juin"/>
    <n v="2017"/>
    <s v="Février"/>
    <n v="2017"/>
    <s v="Février"/>
  </r>
  <r>
    <s v="0140"/>
    <s v="16/146/004"/>
    <s v="1D"/>
    <d v="2016-08-09T00:00:00"/>
    <x v="3"/>
    <m/>
    <e v="#REF!"/>
    <x v="1"/>
    <n v="542"/>
    <s v="MORE THAN 1 YEAR"/>
    <n v="2016"/>
    <s v="Aout"/>
    <s v=""/>
    <s v=""/>
    <s v=""/>
    <s v=""/>
  </r>
  <r>
    <s v="0141"/>
    <s v="17-14-141"/>
    <s v="3C"/>
    <d v="2017-03-03T00:00:00"/>
    <x v="56"/>
    <d v="2017-06-26T00:00:00"/>
    <e v="#REF!"/>
    <x v="0"/>
    <n v="10"/>
    <s v="LESS THAN 6 MONTHS"/>
    <n v="2017"/>
    <s v="Mars"/>
    <n v="2017"/>
    <s v="Mars"/>
    <n v="2017"/>
    <s v="Juin"/>
  </r>
  <r>
    <s v="0142"/>
    <s v="17-380-0142"/>
    <s v="3A"/>
    <d v="2017-03-02T00:00:00"/>
    <x v="50"/>
    <d v="2017-03-03T00:00:00"/>
    <e v="#REF!"/>
    <x v="0"/>
    <n v="1"/>
    <s v="LESS THAN 6 MONTHS"/>
    <n v="2017"/>
    <s v="Mars"/>
    <n v="2017"/>
    <s v="Mars"/>
    <n v="2017"/>
    <s v="Mars"/>
  </r>
  <r>
    <s v="0143"/>
    <e v="#REF!"/>
    <s v="1C"/>
    <d v="2017-03-08T00:00:00"/>
    <x v="3"/>
    <m/>
    <e v="#REF!"/>
    <x v="1"/>
    <n v="331"/>
    <s v="BETWEEN 6 MONTHS AND 1 YEAR"/>
    <n v="2017"/>
    <s v="Mars"/>
    <s v=""/>
    <s v=""/>
    <s v=""/>
    <s v=""/>
  </r>
  <r>
    <s v="0144"/>
    <s v="17-14-0144"/>
    <s v="3C"/>
    <d v="2017-03-14T00:00:00"/>
    <x v="3"/>
    <m/>
    <e v="#REF!"/>
    <x v="1"/>
    <n v="325"/>
    <s v="BETWEEN 6 MONTHS AND 1 YEAR"/>
    <n v="2017"/>
    <s v="Mars"/>
    <s v=""/>
    <s v=""/>
    <s v=""/>
    <s v=""/>
  </r>
  <r>
    <s v="0145"/>
    <e v="#REF!"/>
    <s v="TBD"/>
    <d v="2017-03-17T00:00:00"/>
    <x v="3"/>
    <m/>
    <e v="#REF!"/>
    <x v="1"/>
    <n v="322"/>
    <s v="BETWEEN 6 MONTHS AND 1 YEAR"/>
    <n v="2017"/>
    <s v="Mars"/>
    <s v=""/>
    <s v=""/>
    <s v=""/>
    <s v=""/>
  </r>
  <r>
    <s v="0146"/>
    <e v="#REF!"/>
    <s v="3C"/>
    <d v="2017-03-17T00:00:00"/>
    <x v="57"/>
    <d v="2017-07-18T00:00:00"/>
    <e v="#REF!"/>
    <x v="0"/>
    <n v="123"/>
    <s v="LESS THAN 6 MONTHS"/>
    <n v="2017"/>
    <s v="Mars"/>
    <n v="2017"/>
    <s v="Juillet"/>
    <n v="2017"/>
    <s v="Juillet"/>
  </r>
  <r>
    <s v="0147"/>
    <e v="#REF!"/>
    <s v="3C"/>
    <d v="2017-03-21T00:00:00"/>
    <x v="3"/>
    <d v="2017-11-27T00:00:00"/>
    <e v="#REF!"/>
    <x v="1"/>
    <n v="318"/>
    <s v="BETWEEN 6 MONTHS AND 1 YEAR"/>
    <n v="2017"/>
    <s v="Mars"/>
    <s v=""/>
    <s v=""/>
    <n v="2017"/>
    <s v="Novembre"/>
  </r>
  <r>
    <s v="0148"/>
    <s v="17-BD-0148"/>
    <s v="3C"/>
    <d v="2017-03-23T00:00:00"/>
    <x v="39"/>
    <d v="2017-06-26T00:00:00"/>
    <e v="#REF!"/>
    <x v="0"/>
    <n v="47"/>
    <s v="LESS THAN 6 MONTHS"/>
    <n v="2017"/>
    <s v="Mars"/>
    <n v="2017"/>
    <s v="Mai"/>
    <n v="2017"/>
    <s v="Juin"/>
  </r>
  <r>
    <s v="0149"/>
    <s v="17-14-0149"/>
    <s v="3C"/>
    <d v="2017-03-23T00:00:00"/>
    <x v="3"/>
    <m/>
    <e v="#REF!"/>
    <x v="1"/>
    <n v="316"/>
    <s v="BETWEEN 6 MONTHS AND 1 YEAR"/>
    <n v="2017"/>
    <s v="Mars"/>
    <s v=""/>
    <s v=""/>
    <s v=""/>
    <s v=""/>
  </r>
  <r>
    <s v="0150"/>
    <e v="#REF!"/>
    <s v="TBD"/>
    <d v="2017-03-23T00:00:00"/>
    <x v="3"/>
    <m/>
    <e v="#REF!"/>
    <x v="1"/>
    <n v="316"/>
    <s v="BETWEEN 6 MONTHS AND 1 YEAR"/>
    <n v="2017"/>
    <s v="Mars"/>
    <s v=""/>
    <s v=""/>
    <s v=""/>
    <s v=""/>
  </r>
  <r>
    <s v="0151"/>
    <e v="#REF!"/>
    <s v="2C"/>
    <d v="2017-03-24T00:00:00"/>
    <x v="3"/>
    <d v="2017-11-27T00:00:00"/>
    <e v="#REF!"/>
    <x v="1"/>
    <n v="315"/>
    <s v="BETWEEN 6 MONTHS AND 1 YEAR"/>
    <n v="2017"/>
    <s v="Mars"/>
    <s v=""/>
    <s v=""/>
    <n v="2017"/>
    <s v="Novembre"/>
  </r>
  <r>
    <s v="0152"/>
    <e v="#REF!"/>
    <s v="3A"/>
    <d v="2017-03-24T00:00:00"/>
    <x v="14"/>
    <d v="2017-12-15T00:00:00"/>
    <e v="#REF!"/>
    <x v="0"/>
    <n v="266"/>
    <s v="BETWEEN 6 MONTHS AND 1 YEAR"/>
    <n v="2017"/>
    <s v="Mars"/>
    <n v="2017"/>
    <s v="Décembre"/>
    <n v="2017"/>
    <s v="Décembre"/>
  </r>
  <r>
    <s v="0153"/>
    <e v="#REF!"/>
    <s v="TBD"/>
    <d v="2017-03-30T00:00:00"/>
    <x v="3"/>
    <m/>
    <e v="#REF!"/>
    <x v="1"/>
    <n v="309"/>
    <s v="BETWEEN 6 MONTHS AND 1 YEAR"/>
    <n v="2017"/>
    <s v="Mars"/>
    <s v=""/>
    <s v=""/>
    <s v=""/>
    <s v=""/>
  </r>
  <r>
    <s v="0154"/>
    <s v="17-07-0154"/>
    <s v="TBD"/>
    <d v="2017-04-04T00:00:00"/>
    <x v="58"/>
    <d v="2017-05-04T00:00:00"/>
    <e v="#REF!"/>
    <x v="0"/>
    <n v="30"/>
    <s v="LESS THAN 6 MONTHS"/>
    <n v="2017"/>
    <s v="Avril"/>
    <n v="2017"/>
    <s v="Mai"/>
    <n v="2017"/>
    <s v="Mai"/>
  </r>
  <r>
    <s v="0155"/>
    <s v="17-146-001"/>
    <s v="3D"/>
    <d v="2017-01-19T00:00:00"/>
    <x v="3"/>
    <m/>
    <e v="#REF!"/>
    <x v="1"/>
    <n v="379"/>
    <s v="MORE THAN 1 YEAR"/>
    <n v="2017"/>
    <s v="Janvier"/>
    <s v=""/>
    <s v=""/>
    <s v=""/>
    <s v=""/>
  </r>
  <r>
    <s v="0156"/>
    <s v="17-146-002"/>
    <s v="3C"/>
    <d v="2017-01-24T00:00:00"/>
    <x v="3"/>
    <m/>
    <e v="#REF!"/>
    <x v="1"/>
    <n v="374"/>
    <s v="MORE THAN 1 YEAR"/>
    <n v="2017"/>
    <s v="Janvier"/>
    <s v=""/>
    <s v=""/>
    <s v=""/>
    <s v=""/>
  </r>
  <r>
    <s v="0157"/>
    <s v="17-146-003"/>
    <s v="3C"/>
    <d v="2017-02-23T00:00:00"/>
    <x v="3"/>
    <m/>
    <e v="#REF!"/>
    <x v="1"/>
    <n v="344"/>
    <s v="BETWEEN 6 MONTHS AND 1 YEAR"/>
    <n v="2017"/>
    <s v="Février"/>
    <s v=""/>
    <s v=""/>
    <s v=""/>
    <s v=""/>
  </r>
  <r>
    <s v="0158"/>
    <s v="17-14-0158"/>
    <s v="2D"/>
    <d v="2017-04-18T00:00:00"/>
    <x v="3"/>
    <m/>
    <e v="#REF!"/>
    <x v="1"/>
    <n v="290"/>
    <s v="BETWEEN 6 MONTHS AND 1 YEAR"/>
    <n v="2017"/>
    <s v="Avril"/>
    <s v=""/>
    <s v=""/>
    <s v=""/>
    <s v=""/>
  </r>
  <r>
    <s v="0159"/>
    <e v="#REF!"/>
    <s v="2B"/>
    <d v="2017-04-13T00:00:00"/>
    <x v="3"/>
    <m/>
    <e v="#REF!"/>
    <x v="1"/>
    <n v="295"/>
    <s v="BETWEEN 6 MONTHS AND 1 YEAR"/>
    <n v="2017"/>
    <s v="Avril"/>
    <s v=""/>
    <s v=""/>
    <s v=""/>
    <s v=""/>
  </r>
  <r>
    <s v="0160"/>
    <e v="#REF!"/>
    <s v="1C"/>
    <d v="2017-04-28T00:00:00"/>
    <x v="59"/>
    <d v="2017-09-15T00:00:00"/>
    <e v="#REF!"/>
    <x v="0"/>
    <n v="123"/>
    <s v="LESS THAN 6 MONTHS"/>
    <n v="2017"/>
    <s v="Avril"/>
    <n v="2017"/>
    <s v="Aout"/>
    <n v="2017"/>
    <s v="Septembre"/>
  </r>
  <r>
    <s v="0161"/>
    <e v="#REF!"/>
    <s v="3C"/>
    <d v="2017-08-25T00:00:00"/>
    <x v="3"/>
    <m/>
    <e v="#REF!"/>
    <x v="1"/>
    <n v="161"/>
    <s v="LESS THAN 6 MONTHS"/>
    <n v="2017"/>
    <s v="Aout"/>
    <s v=""/>
    <s v=""/>
    <s v=""/>
    <s v=""/>
  </r>
  <r>
    <s v="0162"/>
    <e v="#REF!"/>
    <s v="2C"/>
    <d v="2017-05-06T00:00:00"/>
    <x v="57"/>
    <d v="2017-09-15T00:00:00"/>
    <e v="#REF!"/>
    <x v="0"/>
    <n v="73"/>
    <s v="LESS THAN 6 MONTHS"/>
    <n v="2017"/>
    <s v="Mai"/>
    <n v="2017"/>
    <s v="Juillet"/>
    <n v="2017"/>
    <s v="Septembre"/>
  </r>
  <r>
    <s v="0163"/>
    <s v="16-14-002"/>
    <s v="2C"/>
    <d v="2016-02-12T00:00:00"/>
    <x v="3"/>
    <m/>
    <e v="#REF!"/>
    <x v="1"/>
    <n v="721"/>
    <s v="MORE THAN 1 YEAR"/>
    <n v="2016"/>
    <s v="Février"/>
    <s v=""/>
    <s v=""/>
    <s v=""/>
    <s v=""/>
  </r>
  <r>
    <s v="0165"/>
    <e v="#REF!"/>
    <s v="1C"/>
    <d v="2017-05-19T00:00:00"/>
    <x v="9"/>
    <d v="2017-09-15T00:00:00"/>
    <e v="#REF!"/>
    <x v="0"/>
    <n v="119"/>
    <s v="LESS THAN 6 MONTHS"/>
    <n v="2017"/>
    <s v="Mai"/>
    <n v="2017"/>
    <s v="Septembre"/>
    <n v="2017"/>
    <s v="Septembre"/>
  </r>
  <r>
    <s v="0166"/>
    <e v="#REF!"/>
    <s v="3C"/>
    <d v="2017-05-23T00:00:00"/>
    <x v="57"/>
    <d v="2017-07-18T00:00:00"/>
    <e v="#REF!"/>
    <x v="0"/>
    <n v="56"/>
    <s v="LESS THAN 6 MONTHS"/>
    <n v="2017"/>
    <s v="Mai"/>
    <n v="2017"/>
    <s v="Juillet"/>
    <n v="2017"/>
    <s v="Juillet"/>
  </r>
  <r>
    <s v="0167"/>
    <e v="#REF!"/>
    <s v="TBD"/>
    <d v="2017-06-15T00:00:00"/>
    <x v="3"/>
    <m/>
    <e v="#REF!"/>
    <x v="1"/>
    <n v="232"/>
    <s v="BETWEEN 6 MONTHS AND 1 YEAR"/>
    <n v="2017"/>
    <s v="Juin"/>
    <s v=""/>
    <s v=""/>
    <s v=""/>
    <s v=""/>
  </r>
  <r>
    <s v="0168"/>
    <e v="#REF!"/>
    <s v="3D"/>
    <d v="2017-06-29T00:00:00"/>
    <x v="60"/>
    <d v="2017-07-26T00:00:00"/>
    <e v="#REF!"/>
    <x v="0"/>
    <n v="27"/>
    <s v="LESS THAN 6 MONTHS"/>
    <n v="2017"/>
    <s v="Juin"/>
    <n v="2017"/>
    <s v="Juillet"/>
    <n v="2017"/>
    <s v="Juillet"/>
  </r>
  <r>
    <s v="0169"/>
    <e v="#REF!"/>
    <s v="TBD"/>
    <d v="2017-07-07T00:00:00"/>
    <x v="3"/>
    <m/>
    <e v="#REF!"/>
    <x v="1"/>
    <n v="210"/>
    <s v="BETWEEN 6 MONTHS AND 1 YEAR"/>
    <n v="2017"/>
    <s v="Juillet"/>
    <s v=""/>
    <s v=""/>
    <s v=""/>
    <s v=""/>
  </r>
  <r>
    <s v="0170"/>
    <e v="#REF!"/>
    <s v="2D"/>
    <d v="2017-07-20T00:00:00"/>
    <x v="3"/>
    <m/>
    <e v="#REF!"/>
    <x v="1"/>
    <n v="197"/>
    <s v="BETWEEN 6 MONTHS AND 1 YEAR"/>
    <n v="2017"/>
    <s v="Juillet"/>
    <s v=""/>
    <s v=""/>
    <s v=""/>
    <s v=""/>
  </r>
  <r>
    <s v="0171"/>
    <e v="#REF!"/>
    <s v="TBD"/>
    <d v="2017-07-24T00:00:00"/>
    <x v="61"/>
    <d v="2017-10-26T00:00:00"/>
    <e v="#REF!"/>
    <x v="0"/>
    <n v="94"/>
    <s v="LESS THAN 6 MONTHS"/>
    <n v="2017"/>
    <s v="Juillet"/>
    <n v="2017"/>
    <s v="Octobre"/>
    <n v="2017"/>
    <s v="Octobre"/>
  </r>
  <r>
    <s v="0172"/>
    <e v="#REF!"/>
    <s v="3D"/>
    <d v="2017-07-28T00:00:00"/>
    <x v="9"/>
    <d v="2017-09-15T00:00:00"/>
    <e v="#REF!"/>
    <x v="0"/>
    <n v="49"/>
    <s v="LESS THAN 6 MONTHS"/>
    <n v="2017"/>
    <s v="Juillet"/>
    <n v="2017"/>
    <s v="Septembre"/>
    <n v="2017"/>
    <s v="Septembre"/>
  </r>
  <r>
    <s v="0173"/>
    <s v="17-14-0173"/>
    <s v="2C"/>
    <d v="2017-08-16T00:00:00"/>
    <x v="3"/>
    <m/>
    <e v="#REF!"/>
    <x v="1"/>
    <n v="170"/>
    <s v="LESS THAN 6 MONTHS"/>
    <n v="2017"/>
    <s v="Aout"/>
    <s v=""/>
    <s v=""/>
    <s v=""/>
    <s v=""/>
  </r>
  <r>
    <s v="0174"/>
    <e v="#REF!"/>
    <m/>
    <d v="2017-08-10T00:00:00"/>
    <x v="62"/>
    <d v="2017-09-04T00:00:00"/>
    <s v=""/>
    <x v="0"/>
    <n v="25"/>
    <s v="LESS THAN 6 MONTHS"/>
    <n v="2017"/>
    <s v="Aout"/>
    <n v="2017"/>
    <s v="Septembre"/>
    <n v="2017"/>
    <s v="Septembre"/>
  </r>
  <r>
    <s v="0175"/>
    <e v="#REF!"/>
    <s v="3D"/>
    <d v="2017-08-08T00:00:00"/>
    <x v="63"/>
    <d v="2017-08-08T00:00:00"/>
    <e v="#REF!"/>
    <x v="0"/>
    <n v="0"/>
    <s v="LESS THAN 6 MONTHS"/>
    <n v="2017"/>
    <s v="Aout"/>
    <n v="2017"/>
    <s v="Aout"/>
    <n v="2017"/>
    <s v="Aout"/>
  </r>
  <r>
    <s v="0176"/>
    <e v="#REF!"/>
    <s v="3D"/>
    <d v="2017-08-08T00:00:00"/>
    <x v="3"/>
    <m/>
    <e v="#REF!"/>
    <x v="1"/>
    <n v="178"/>
    <s v="LESS THAN 6 MONTHS"/>
    <n v="2017"/>
    <s v="Aout"/>
    <s v=""/>
    <s v=""/>
    <s v=""/>
    <s v=""/>
  </r>
  <r>
    <s v="0177"/>
    <e v="#REF!"/>
    <s v="3D"/>
    <d v="2017-09-11T00:00:00"/>
    <x v="64"/>
    <d v="2017-12-20T00:00:00"/>
    <e v="#REF!"/>
    <x v="0"/>
    <n v="100"/>
    <s v="LESS THAN 6 MONTHS"/>
    <n v="2017"/>
    <s v="Septembre"/>
    <n v="2017"/>
    <s v="Décembre"/>
    <n v="2017"/>
    <s v="Décembre"/>
  </r>
  <r>
    <s v="0178"/>
    <e v="#REF!"/>
    <m/>
    <m/>
    <x v="3"/>
    <m/>
    <s v=""/>
    <x v="1"/>
    <n v="43133"/>
    <s v="MORE THAN 1 YEAR"/>
    <s v=""/>
    <s v=""/>
    <s v=""/>
    <s v=""/>
    <s v=""/>
    <s v=""/>
  </r>
  <r>
    <s v="0179"/>
    <s v="17-14-0174"/>
    <s v="TBD"/>
    <d v="2017-09-12T00:00:00"/>
    <x v="65"/>
    <d v="2017-09-12T00:00:00"/>
    <e v="#REF!"/>
    <x v="0"/>
    <n v="0"/>
    <s v="LESS THAN 6 MONTHS"/>
    <n v="2017"/>
    <s v="Septembre"/>
    <n v="2017"/>
    <s v="Septembre"/>
    <n v="2017"/>
    <s v="Septembre"/>
  </r>
  <r>
    <s v="0180"/>
    <s v="17-146-004"/>
    <s v="3C"/>
    <d v="2017-04-07T00:00:00"/>
    <x v="3"/>
    <m/>
    <e v="#REF!"/>
    <x v="1"/>
    <n v="301"/>
    <s v="BETWEEN 6 MONTHS AND 1 YEAR"/>
    <n v="2017"/>
    <s v="Avril"/>
    <s v=""/>
    <s v=""/>
    <s v=""/>
    <s v=""/>
  </r>
  <r>
    <s v="0181"/>
    <s v="17-146-005"/>
    <s v="TBD"/>
    <d v="2017-05-11T00:00:00"/>
    <x v="3"/>
    <m/>
    <e v="#REF!"/>
    <x v="1"/>
    <n v="267"/>
    <s v="BETWEEN 6 MONTHS AND 1 YEAR"/>
    <n v="2017"/>
    <s v="Mai"/>
    <s v=""/>
    <s v=""/>
    <s v=""/>
    <s v=""/>
  </r>
  <r>
    <s v="0182"/>
    <s v="17-146-006"/>
    <s v="3C"/>
    <d v="2017-05-17T00:00:00"/>
    <x v="3"/>
    <m/>
    <e v="#REF!"/>
    <x v="1"/>
    <n v="261"/>
    <s v="BETWEEN 6 MONTHS AND 1 YEAR"/>
    <n v="2017"/>
    <s v="Mai"/>
    <s v=""/>
    <s v=""/>
    <s v=""/>
    <s v=""/>
  </r>
  <r>
    <s v="0183"/>
    <s v="17-146-007"/>
    <s v="3C"/>
    <d v="2017-05-23T00:00:00"/>
    <x v="3"/>
    <m/>
    <e v="#REF!"/>
    <x v="1"/>
    <n v="255"/>
    <s v="BETWEEN 6 MONTHS AND 1 YEAR"/>
    <n v="2017"/>
    <s v="Mai"/>
    <s v=""/>
    <s v=""/>
    <s v=""/>
    <s v=""/>
  </r>
  <r>
    <s v="0184"/>
    <s v="17-146-0164"/>
    <s v="3C"/>
    <d v="2017-05-21T00:00:00"/>
    <x v="3"/>
    <m/>
    <e v="#REF!"/>
    <x v="1"/>
    <n v="257"/>
    <s v="BETWEEN 6 MONTHS AND 1 YEAR"/>
    <n v="2017"/>
    <s v="Mai"/>
    <s v=""/>
    <s v=""/>
    <s v=""/>
    <s v=""/>
  </r>
  <r>
    <s v="0185"/>
    <e v="#REF!"/>
    <s v="3C"/>
    <d v="2017-09-18T00:00:00"/>
    <x v="3"/>
    <m/>
    <e v="#REF!"/>
    <x v="1"/>
    <n v="137"/>
    <s v="LESS THAN 6 MONTHS"/>
    <n v="2017"/>
    <s v="Septembre"/>
    <s v=""/>
    <s v=""/>
    <s v=""/>
    <s v=""/>
  </r>
  <r>
    <s v="0186"/>
    <e v="#REF!"/>
    <s v="TBD"/>
    <d v="2017-09-18T00:00:00"/>
    <x v="3"/>
    <m/>
    <e v="#REF!"/>
    <x v="1"/>
    <n v="137"/>
    <s v="LESS THAN 6 MONTHS"/>
    <n v="2017"/>
    <s v="Septembre"/>
    <s v=""/>
    <s v=""/>
    <s v=""/>
    <s v=""/>
  </r>
  <r>
    <s v="0187"/>
    <e v="#REF!"/>
    <s v="TBD"/>
    <d v="2017-09-18T00:00:00"/>
    <x v="3"/>
    <m/>
    <e v="#REF!"/>
    <x v="1"/>
    <n v="137"/>
    <s v="LESS THAN 6 MONTHS"/>
    <n v="2017"/>
    <s v="Septembre"/>
    <s v=""/>
    <s v=""/>
    <s v=""/>
    <s v=""/>
  </r>
  <r>
    <s v="0188"/>
    <e v="#REF!"/>
    <s v="TBD"/>
    <d v="2017-09-18T00:00:00"/>
    <x v="3"/>
    <m/>
    <e v="#REF!"/>
    <x v="1"/>
    <n v="137"/>
    <s v="LESS THAN 6 MONTHS"/>
    <n v="2017"/>
    <s v="Septembre"/>
    <s v=""/>
    <s v=""/>
    <s v=""/>
    <s v=""/>
  </r>
  <r>
    <s v="0190"/>
    <e v="#REF!"/>
    <s v="3C"/>
    <d v="2017-09-29T00:00:00"/>
    <x v="66"/>
    <d v="2018-01-03T00:00:00"/>
    <e v="#REF!"/>
    <x v="0"/>
    <n v="90"/>
    <s v="LESS THAN 6 MONTHS"/>
    <n v="2017"/>
    <s v="Septembre"/>
    <n v="2017"/>
    <s v="Décembre"/>
    <n v="2018"/>
    <s v="Janvier"/>
  </r>
  <r>
    <s v="0191"/>
    <s v="17-146-008"/>
    <s v="3C"/>
    <d v="2017-08-03T00:00:00"/>
    <x v="3"/>
    <m/>
    <e v="#REF!"/>
    <x v="1"/>
    <n v="183"/>
    <s v="BETWEEN 6 MONTHS AND 1 YEAR"/>
    <n v="2017"/>
    <s v="Aout"/>
    <s v=""/>
    <s v=""/>
    <s v=""/>
    <s v=""/>
  </r>
  <r>
    <s v="0192"/>
    <e v="#REF!"/>
    <m/>
    <d v="2017-10-03T00:00:00"/>
    <x v="3"/>
    <m/>
    <s v=""/>
    <x v="1"/>
    <n v="122"/>
    <s v="LESS THAN 6 MONTHS"/>
    <n v="2017"/>
    <s v="Octobre"/>
    <s v=""/>
    <s v=""/>
    <s v=""/>
    <s v=""/>
  </r>
  <r>
    <s v="0193"/>
    <e v="#REF!"/>
    <s v="3C"/>
    <d v="2017-10-06T00:00:00"/>
    <x v="3"/>
    <m/>
    <e v="#REF!"/>
    <x v="1"/>
    <n v="119"/>
    <s v="LESS THAN 6 MONTHS"/>
    <n v="2017"/>
    <s v="Octobre"/>
    <s v=""/>
    <s v=""/>
    <s v=""/>
    <s v=""/>
  </r>
  <r>
    <s v="0194"/>
    <s v="17-97-0152"/>
    <s v="TBD"/>
    <d v="2017-10-11T00:00:00"/>
    <x v="3"/>
    <m/>
    <e v="#REF!"/>
    <x v="1"/>
    <n v="114"/>
    <s v="LESS THAN 6 MONTHS"/>
    <n v="2017"/>
    <s v="Octobre"/>
    <s v=""/>
    <s v=""/>
    <s v=""/>
    <s v=""/>
  </r>
  <r>
    <s v="0195"/>
    <e v="#REF!"/>
    <s v="TBD"/>
    <d v="2017-10-11T00:00:00"/>
    <x v="3"/>
    <m/>
    <e v="#REF!"/>
    <x v="1"/>
    <n v="114"/>
    <s v="LESS THAN 6 MONTHS"/>
    <n v="2017"/>
    <s v="Octobre"/>
    <s v=""/>
    <s v=""/>
    <s v=""/>
    <s v=""/>
  </r>
  <r>
    <s v="0196"/>
    <e v="#REF!"/>
    <s v="TBD"/>
    <d v="2017-10-12T00:00:00"/>
    <x v="67"/>
    <d v="2017-11-30T00:00:00"/>
    <e v="#REF!"/>
    <x v="0"/>
    <n v="49"/>
    <s v="LESS THAN 6 MONTHS"/>
    <n v="2017"/>
    <s v="Octobre"/>
    <n v="2017"/>
    <s v="Novembre"/>
    <n v="2017"/>
    <s v="Novembre"/>
  </r>
  <r>
    <s v="0197"/>
    <e v="#REF!"/>
    <s v="TBD"/>
    <d v="2017-10-19T00:00:00"/>
    <x v="3"/>
    <m/>
    <e v="#REF!"/>
    <x v="1"/>
    <n v="106"/>
    <s v="LESS THAN 6 MONTHS"/>
    <n v="2017"/>
    <s v="Octobre"/>
    <s v=""/>
    <s v=""/>
    <s v=""/>
    <s v=""/>
  </r>
  <r>
    <s v="0198"/>
    <e v="#REF!"/>
    <s v="Vert TBC"/>
    <d v="2017-10-16T00:00:00"/>
    <x v="3"/>
    <m/>
    <e v="#REF!"/>
    <x v="1"/>
    <n v="109"/>
    <s v="LESS THAN 6 MONTHS"/>
    <n v="2017"/>
    <s v="Octobre"/>
    <s v=""/>
    <s v=""/>
    <s v=""/>
    <s v=""/>
  </r>
  <r>
    <s v="0199"/>
    <e v="#REF!"/>
    <s v="3C"/>
    <d v="2017-10-25T00:00:00"/>
    <x v="3"/>
    <m/>
    <e v="#REF!"/>
    <x v="1"/>
    <n v="100"/>
    <s v="LESS THAN 6 MONTHS"/>
    <n v="2017"/>
    <s v="Octobre"/>
    <s v=""/>
    <s v=""/>
    <s v=""/>
    <s v=""/>
  </r>
  <r>
    <s v="0200"/>
    <s v="17-SC-0179"/>
    <s v="2C"/>
    <d v="2017-09-19T00:00:00"/>
    <x v="3"/>
    <m/>
    <e v="#REF!"/>
    <x v="1"/>
    <n v="136"/>
    <s v="LESS THAN 6 MONTHS"/>
    <n v="2017"/>
    <s v="Septembre"/>
    <s v=""/>
    <s v=""/>
    <s v=""/>
    <s v=""/>
  </r>
  <r>
    <s v="0201"/>
    <s v="17-145-002"/>
    <m/>
    <d v="2017-09-20T00:00:00"/>
    <x v="68"/>
    <d v="2017-10-11T00:00:00"/>
    <s v=""/>
    <x v="0"/>
    <n v="21"/>
    <s v="LESS THAN 6 MONTHS"/>
    <n v="2017"/>
    <s v="Septembre"/>
    <n v="2017"/>
    <s v="Octobre"/>
    <n v="2017"/>
    <s v="Octobre"/>
  </r>
  <r>
    <s v="0202"/>
    <s v="17-SC-0190"/>
    <s v="3D"/>
    <d v="2017-10-25T00:00:00"/>
    <x v="3"/>
    <m/>
    <e v="#REF!"/>
    <x v="1"/>
    <n v="100"/>
    <s v="LESS THAN 6 MONTHS"/>
    <n v="2017"/>
    <s v="Octobre"/>
    <s v=""/>
    <s v=""/>
    <s v=""/>
    <s v=""/>
  </r>
  <r>
    <s v="0203"/>
    <s v="17-10-0191"/>
    <s v="3C"/>
    <d v="2017-10-30T00:00:00"/>
    <x v="3"/>
    <m/>
    <e v="#REF!"/>
    <x v="1"/>
    <n v="95"/>
    <s v="LESS THAN 6 MONTHS"/>
    <n v="2017"/>
    <s v="Octobre"/>
    <s v=""/>
    <s v=""/>
    <s v=""/>
    <s v=""/>
  </r>
  <r>
    <s v="0204"/>
    <e v="#REF!"/>
    <s v="TBD"/>
    <d v="2017-11-10T00:00:00"/>
    <x v="3"/>
    <m/>
    <e v="#REF!"/>
    <x v="1"/>
    <n v="84"/>
    <s v="LESS THAN 6 MONTHS"/>
    <n v="2017"/>
    <s v="Novembre"/>
    <s v=""/>
    <s v=""/>
    <s v=""/>
    <s v=""/>
  </r>
  <r>
    <s v="0205"/>
    <e v="#REF!"/>
    <s v="TBD"/>
    <d v="2017-11-10T00:00:00"/>
    <x v="3"/>
    <m/>
    <e v="#REF!"/>
    <x v="1"/>
    <n v="84"/>
    <s v="LESS THAN 6 MONTHS"/>
    <n v="2017"/>
    <s v="Novembre"/>
    <s v=""/>
    <s v=""/>
    <s v=""/>
    <s v=""/>
  </r>
  <r>
    <s v="0206"/>
    <e v="#REF!"/>
    <s v="Vert TBC"/>
    <d v="2017-11-09T00:00:00"/>
    <x v="3"/>
    <m/>
    <e v="#REF!"/>
    <x v="1"/>
    <n v="85"/>
    <s v="LESS THAN 6 MONTHS"/>
    <n v="2017"/>
    <s v="Novembre"/>
    <s v=""/>
    <s v=""/>
    <s v=""/>
    <s v=""/>
  </r>
  <r>
    <s v="0207"/>
    <e v="#REF!"/>
    <s v="3D"/>
    <d v="2017-11-10T00:00:00"/>
    <x v="3"/>
    <m/>
    <e v="#REF!"/>
    <x v="1"/>
    <n v="84"/>
    <s v="LESS THAN 6 MONTHS"/>
    <n v="2017"/>
    <s v="Novembre"/>
    <s v=""/>
    <s v=""/>
    <s v=""/>
    <s v=""/>
  </r>
  <r>
    <s v="0208"/>
    <e v="#REF!"/>
    <s v="3C"/>
    <d v="2017-11-17T00:00:00"/>
    <x v="69"/>
    <d v="2017-12-21T00:00:00"/>
    <e v="#REF!"/>
    <x v="0"/>
    <n v="34"/>
    <s v="LESS THAN 6 MONTHS"/>
    <n v="2017"/>
    <s v="Novembre"/>
    <n v="2017"/>
    <s v="Décembre"/>
    <n v="2017"/>
    <s v="Décembre"/>
  </r>
  <r>
    <s v="0209"/>
    <s v="17-BD-0209"/>
    <s v="3C (TBC)"/>
    <d v="2017-11-30T00:00:00"/>
    <x v="3"/>
    <m/>
    <e v="#REF!"/>
    <x v="1"/>
    <n v="64"/>
    <s v="LESS THAN 6 MONTHS"/>
    <n v="2017"/>
    <s v="Novembre"/>
    <s v=""/>
    <s v=""/>
    <s v=""/>
    <s v=""/>
  </r>
  <r>
    <s v="0210"/>
    <e v="#REF!"/>
    <s v="2C (TBC)"/>
    <d v="2017-12-01T00:00:00"/>
    <x v="3"/>
    <m/>
    <e v="#REF!"/>
    <x v="1"/>
    <n v="63"/>
    <s v="LESS THAN 6 MONTHS"/>
    <n v="2017"/>
    <s v="Décembre"/>
    <s v=""/>
    <s v=""/>
    <s v=""/>
    <s v=""/>
  </r>
  <r>
    <s v="0211"/>
    <e v="#REF!"/>
    <s v="2C (TBC)"/>
    <d v="2017-12-01T00:00:00"/>
    <x v="3"/>
    <m/>
    <e v="#REF!"/>
    <x v="1"/>
    <n v="63"/>
    <s v="LESS THAN 6 MONTHS"/>
    <n v="2017"/>
    <s v="Décembre"/>
    <s v=""/>
    <s v=""/>
    <s v=""/>
    <s v=""/>
  </r>
  <r>
    <s v="0212"/>
    <e v="#REF!"/>
    <m/>
    <d v="2017-12-14T00:00:00"/>
    <x v="3"/>
    <m/>
    <s v=""/>
    <x v="1"/>
    <n v="50"/>
    <s v="LESS THAN 6 MONTHS"/>
    <n v="2017"/>
    <s v="Décembre"/>
    <s v=""/>
    <s v=""/>
    <s v=""/>
    <s v=""/>
  </r>
  <r>
    <s v="0213"/>
    <e v="#REF!"/>
    <s v="2C (TBC)"/>
    <d v="2017-12-01T00:00:00"/>
    <x v="3"/>
    <m/>
    <e v="#REF!"/>
    <x v="1"/>
    <n v="63"/>
    <s v="LESS THAN 6 MONTHS"/>
    <n v="2017"/>
    <s v="Décembre"/>
    <s v=""/>
    <s v=""/>
    <s v=""/>
    <s v=""/>
  </r>
  <r>
    <s v="0214"/>
    <e v="#REF!"/>
    <s v="2C (TBC)"/>
    <d v="2017-12-01T00:00:00"/>
    <x v="3"/>
    <m/>
    <e v="#REF!"/>
    <x v="1"/>
    <n v="63"/>
    <s v="LESS THAN 6 MONTHS"/>
    <n v="2017"/>
    <s v="Décembre"/>
    <s v=""/>
    <s v=""/>
    <s v=""/>
    <s v=""/>
  </r>
  <r>
    <s v="0215"/>
    <e v="#REF!"/>
    <s v="2C (TBC)"/>
    <d v="2017-12-01T00:00:00"/>
    <x v="3"/>
    <m/>
    <e v="#REF!"/>
    <x v="1"/>
    <n v="63"/>
    <s v="LESS THAN 6 MONTHS"/>
    <n v="2017"/>
    <s v="Décembre"/>
    <s v=""/>
    <s v=""/>
    <s v=""/>
    <s v=""/>
  </r>
  <r>
    <s v="0216"/>
    <s v="17-320-0216"/>
    <s v="2C (TBC)"/>
    <d v="2017-12-01T00:00:00"/>
    <x v="3"/>
    <m/>
    <e v="#REF!"/>
    <x v="1"/>
    <n v="63"/>
    <s v="LESS THAN 6 MONTHS"/>
    <n v="2017"/>
    <s v="Décembre"/>
    <s v=""/>
    <s v=""/>
    <s v=""/>
    <s v=""/>
  </r>
  <r>
    <s v="0217"/>
    <s v="17-380-0217"/>
    <s v="2C (TBC)"/>
    <d v="2017-12-01T00:00:00"/>
    <x v="3"/>
    <m/>
    <e v="#REF!"/>
    <x v="1"/>
    <e v="#REF!"/>
    <e v="#REF!"/>
    <e v="#REF!"/>
    <e v="#REF!"/>
    <s v=""/>
    <s v=""/>
    <s v=""/>
    <s v=""/>
  </r>
  <r>
    <s v="0218"/>
    <e v="#REF!"/>
    <s v="2C (TBC)"/>
    <d v="2017-12-01T00:00:00"/>
    <x v="3"/>
    <m/>
    <e v="#REF!"/>
    <x v="1"/>
    <n v="63"/>
    <s v="LESS THAN 6 MONTHS"/>
    <n v="2017"/>
    <s v="Décembre"/>
    <s v=""/>
    <s v=""/>
    <s v=""/>
    <s v=""/>
  </r>
  <r>
    <s v="0219"/>
    <s v="17-380-0219"/>
    <s v="TBD"/>
    <d v="2017-12-21T00:00:00"/>
    <x v="3"/>
    <m/>
    <e v="#REF!"/>
    <x v="1"/>
    <n v="43"/>
    <s v="LESS THAN 6 MONTHS"/>
    <n v="2017"/>
    <s v="Décembre"/>
    <s v=""/>
    <s v=""/>
    <s v=""/>
    <s v=""/>
  </r>
  <r>
    <s v="0220"/>
    <e v="#REF!"/>
    <s v="3C (TBC)"/>
    <d v="2017-12-19T00:00:00"/>
    <x v="3"/>
    <m/>
    <e v="#REF!"/>
    <x v="1"/>
    <n v="45"/>
    <s v="LESS THAN 6 MONTHS"/>
    <n v="2017"/>
    <s v="Décembre"/>
    <s v=""/>
    <s v=""/>
    <s v=""/>
    <s v=""/>
  </r>
  <r>
    <s v="0221"/>
    <e v="#REF!"/>
    <s v="3C (TBC)"/>
    <d v="2017-12-22T00:00:00"/>
    <x v="3"/>
    <m/>
    <e v="#REF!"/>
    <x v="1"/>
    <n v="42"/>
    <s v="LESS THAN 6 MONTHS"/>
    <n v="2017"/>
    <s v="Décembre"/>
    <s v=""/>
    <s v=""/>
    <s v=""/>
    <s v=""/>
  </r>
  <r>
    <s v="0222"/>
    <e v="#REF!"/>
    <s v="2C (TBC)"/>
    <d v="2017-12-01T00:00:00"/>
    <x v="3"/>
    <m/>
    <e v="#REF!"/>
    <x v="1"/>
    <n v="63"/>
    <s v="LESS THAN 6 MONTHS"/>
    <n v="2017"/>
    <s v="Décembre"/>
    <s v=""/>
    <s v=""/>
    <s v=""/>
    <s v=""/>
  </r>
  <r>
    <s v="0223"/>
    <e v="#REF!"/>
    <s v="2C (TBC)"/>
    <d v="2017-12-01T00:00:00"/>
    <x v="3"/>
    <m/>
    <e v="#REF!"/>
    <x v="1"/>
    <n v="63"/>
    <s v="LESS THAN 6 MONTHS"/>
    <n v="2017"/>
    <s v="Décembre"/>
    <s v=""/>
    <s v=""/>
    <s v=""/>
    <s v=""/>
  </r>
  <r>
    <s v="0224"/>
    <e v="#REF!"/>
    <s v="3D"/>
    <d v="2017-12-19T00:00:00"/>
    <x v="3"/>
    <m/>
    <e v="#REF!"/>
    <x v="1"/>
    <n v="45"/>
    <s v="LESS THAN 6 MONTHS"/>
    <n v="2017"/>
    <s v="Décembre"/>
    <s v=""/>
    <s v=""/>
    <s v=""/>
    <s v=""/>
  </r>
  <r>
    <s v="0225"/>
    <e v="#REF!"/>
    <m/>
    <d v="2018-01-02T00:00:00"/>
    <x v="3"/>
    <m/>
    <s v=""/>
    <x v="1"/>
    <n v="31"/>
    <s v="LESS THAN 6 MONTHS"/>
    <n v="2018"/>
    <s v="Janvier"/>
    <s v=""/>
    <s v=""/>
    <s v=""/>
    <s v=""/>
  </r>
  <r>
    <s v="0226"/>
    <e v="#REF!"/>
    <s v="TBD"/>
    <d v="2018-01-08T00:00:00"/>
    <x v="3"/>
    <m/>
    <e v="#REF!"/>
    <x v="1"/>
    <n v="25"/>
    <s v="LESS THAN 6 MONTHS"/>
    <n v="2018"/>
    <s v="Janvier"/>
    <s v=""/>
    <s v=""/>
    <s v=""/>
    <s v=""/>
  </r>
  <r>
    <s v="0227"/>
    <e v="#REF!"/>
    <s v="TBD"/>
    <d v="2018-01-09T00:00:00"/>
    <x v="3"/>
    <m/>
    <e v="#REF!"/>
    <x v="1"/>
    <n v="24"/>
    <s v="LESS THAN 6 MONTHS"/>
    <n v="2018"/>
    <s v="Janvier"/>
    <s v=""/>
    <s v=""/>
    <s v=""/>
    <s v=""/>
  </r>
  <r>
    <s v="0228"/>
    <e v="#REF!"/>
    <s v="TBD"/>
    <d v="2018-01-09T00:00:00"/>
    <x v="3"/>
    <m/>
    <e v="#REF!"/>
    <x v="1"/>
    <n v="24"/>
    <s v="LESS THAN 6 MONTHS"/>
    <n v="2018"/>
    <s v="Janvier"/>
    <s v=""/>
    <s v=""/>
    <s v=""/>
    <s v=""/>
  </r>
  <r>
    <s v="0229"/>
    <s v="18-BD-0229"/>
    <s v="3C"/>
    <d v="2018-01-11T00:00:00"/>
    <x v="3"/>
    <m/>
    <e v="#REF!"/>
    <x v="1"/>
    <n v="22"/>
    <s v="LESS THAN 6 MONTHS"/>
    <n v="2018"/>
    <s v="Janvier"/>
    <s v=""/>
    <s v=""/>
    <s v=""/>
    <s v=""/>
  </r>
  <r>
    <s v="0230"/>
    <e v="#REF!"/>
    <s v="TBD"/>
    <d v="2018-01-15T00:00:00"/>
    <x v="3"/>
    <m/>
    <e v="#REF!"/>
    <x v="1"/>
    <n v="18"/>
    <s v="LESS THAN 6 MONTHS"/>
    <n v="2018"/>
    <s v="Janvier"/>
    <s v=""/>
    <s v=""/>
    <s v=""/>
    <s v=""/>
  </r>
  <r>
    <s v="0231"/>
    <s v="18-BD-0231"/>
    <s v="TBD"/>
    <d v="2018-01-17T00:00:00"/>
    <x v="3"/>
    <m/>
    <e v="#REF!"/>
    <x v="1"/>
    <n v="16"/>
    <s v="LESS THAN 6 MONTHS"/>
    <n v="2018"/>
    <s v="Janvier"/>
    <s v=""/>
    <s v=""/>
    <s v=""/>
    <s v=""/>
  </r>
  <r>
    <s v="0232"/>
    <e v="#REF!"/>
    <m/>
    <d v="2018-01-01T00:00:00"/>
    <x v="70"/>
    <m/>
    <s v=""/>
    <x v="0"/>
    <n v="31"/>
    <s v="LESS THAN 6 MONTHS"/>
    <n v="2018"/>
    <s v="Janvier"/>
    <n v="2018"/>
    <s v="Février"/>
    <s v=""/>
    <s v=""/>
  </r>
  <r>
    <s v="0233"/>
    <e v="#REF!"/>
    <m/>
    <d v="2017-01-01T00:00:00"/>
    <x v="71"/>
    <m/>
    <s v=""/>
    <x v="0"/>
    <n v="1"/>
    <s v="LESS THAN 6 MONTHS"/>
    <n v="2017"/>
    <s v="Janvier"/>
    <n v="2017"/>
    <s v="Janvier"/>
    <s v=""/>
    <s v=""/>
  </r>
  <r>
    <s v="0234"/>
    <e v="#REF!"/>
    <m/>
    <m/>
    <x v="3"/>
    <m/>
    <s v=""/>
    <x v="1"/>
    <n v="43133"/>
    <s v="MORE THAN 1 YEAR"/>
    <s v=""/>
    <s v=""/>
    <s v=""/>
    <s v=""/>
    <s v=""/>
    <s v=""/>
  </r>
  <r>
    <s v="0235"/>
    <e v="#REF!"/>
    <m/>
    <m/>
    <x v="3"/>
    <m/>
    <s v=""/>
    <x v="1"/>
    <n v="43133"/>
    <s v="MORE THAN 1 YEAR"/>
    <s v=""/>
    <s v=""/>
    <s v=""/>
    <s v=""/>
    <s v=""/>
    <s v=""/>
  </r>
  <r>
    <s v="0236"/>
    <e v="#REF!"/>
    <m/>
    <m/>
    <x v="3"/>
    <m/>
    <s v=""/>
    <x v="1"/>
    <n v="43133"/>
    <s v="MORE THAN 1 YEAR"/>
    <s v=""/>
    <s v=""/>
    <s v=""/>
    <s v=""/>
    <s v=""/>
    <s v=""/>
  </r>
  <r>
    <m/>
    <m/>
    <m/>
    <m/>
    <x v="3"/>
    <m/>
    <m/>
    <x v="2"/>
    <m/>
    <m/>
    <m/>
    <m/>
    <m/>
    <m/>
    <m/>
    <m/>
  </r>
  <r>
    <m/>
    <m/>
    <m/>
    <m/>
    <x v="3"/>
    <m/>
    <m/>
    <x v="2"/>
    <m/>
    <m/>
    <m/>
    <m/>
    <m/>
    <m/>
    <m/>
    <m/>
  </r>
  <r>
    <m/>
    <m/>
    <m/>
    <m/>
    <x v="3"/>
    <m/>
    <m/>
    <x v="2"/>
    <m/>
    <m/>
    <m/>
    <m/>
    <m/>
    <m/>
    <m/>
    <m/>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2.xml"/></Relationships>
</file>

<file path=xl/pivotTables/_rels/pivotTable2.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name="Tableau croisé dynamique2" cacheId="1" applyNumberFormats="0" applyBorderFormats="0" applyFontFormats="0" applyPatternFormats="0" applyAlignmentFormats="0" applyWidthHeightFormats="1" dataCaption="Valeurs" updatedVersion="4" minRefreshableVersion="3" useAutoFormatting="1" itemPrintTitles="1" createdVersion="4" indent="0" compact="0" compactData="0" multipleFieldFilters="0">
  <location ref="A3:C75" firstHeaderRow="1" firstDataRow="1" firstDataCol="2"/>
  <pivotFields count="16">
    <pivotField compact="0" outline="0" showAll="0" defaultSubtotal="0"/>
    <pivotField compact="0" outline="0" showAll="0" defaultSubtotal="0"/>
    <pivotField compact="0" outline="0" showAll="0" defaultSubtotal="0"/>
    <pivotField compact="0" outline="0" showAll="0" defaultSubtotal="0"/>
    <pivotField axis="axisRow" compact="0" outline="0" showAll="0" defaultSubtotal="0">
      <items count="72">
        <item x="20"/>
        <item x="21"/>
        <item x="22"/>
        <item x="23"/>
        <item x="25"/>
        <item x="24"/>
        <item x="26"/>
        <item x="27"/>
        <item x="35"/>
        <item x="28"/>
        <item x="5"/>
        <item x="34"/>
        <item x="0"/>
        <item x="16"/>
        <item x="6"/>
        <item x="32"/>
        <item x="4"/>
        <item x="1"/>
        <item x="2"/>
        <item x="33"/>
        <item x="10"/>
        <item x="30"/>
        <item x="38"/>
        <item x="11"/>
        <item x="15"/>
        <item x="43"/>
        <item x="17"/>
        <item x="41"/>
        <item x="8"/>
        <item x="7"/>
        <item x="71"/>
        <item x="48"/>
        <item x="47"/>
        <item x="37"/>
        <item x="51"/>
        <item x="53"/>
        <item x="19"/>
        <item x="40"/>
        <item x="45"/>
        <item x="18"/>
        <item x="55"/>
        <item x="44"/>
        <item x="50"/>
        <item x="56"/>
        <item x="52"/>
        <item x="54"/>
        <item x="58"/>
        <item x="39"/>
        <item x="46"/>
        <item x="57"/>
        <item x="42"/>
        <item x="60"/>
        <item x="63"/>
        <item x="29"/>
        <item x="31"/>
        <item x="36"/>
        <item x="59"/>
        <item x="49"/>
        <item x="62"/>
        <item x="65"/>
        <item x="9"/>
        <item x="68"/>
        <item x="61"/>
        <item x="12"/>
        <item x="13"/>
        <item x="67"/>
        <item x="14"/>
        <item x="64"/>
        <item x="69"/>
        <item x="66"/>
        <item x="70"/>
        <item x="3"/>
      </items>
    </pivotField>
    <pivotField compact="0" outline="0" showAll="0" defaultSubtotal="0"/>
    <pivotField compact="0" outline="0" showAll="0" defaultSubtotal="0"/>
    <pivotField axis="axisRow" compact="0" outline="0" showAll="0" defaultSubtotal="0">
      <items count="3">
        <item x="0"/>
        <item h="1" x="1"/>
        <item h="1" x="2"/>
      </items>
    </pivotField>
    <pivotField dataField="1" compact="0" outline="0" showAll="0" defaultSubtotal="0"/>
    <pivotField compact="0" outline="0" showAll="0" defaultSubtotal="0"/>
    <pivotField compact="0" outline="0" showAll="0" defaultSubtotal="0"/>
    <pivotField compact="0" outline="0" showAll="0" defaultSubtotal="0"/>
    <pivotField compact="0" outline="0" showAll="0" defaultSubtotal="0"/>
    <pivotField compact="0" outline="0" showAll="0" defaultSubtotal="0"/>
    <pivotField compact="0" outline="0" showAll="0" defaultSubtotal="0"/>
    <pivotField compact="0" outline="0" showAll="0" defaultSubtotal="0"/>
  </pivotFields>
  <rowFields count="2">
    <field x="7"/>
    <field x="4"/>
  </rowFields>
  <rowItems count="72">
    <i>
      <x/>
      <x/>
    </i>
    <i r="1">
      <x v="1"/>
    </i>
    <i r="1">
      <x v="2"/>
    </i>
    <i r="1">
      <x v="3"/>
    </i>
    <i r="1">
      <x v="4"/>
    </i>
    <i r="1">
      <x v="5"/>
    </i>
    <i r="1">
      <x v="6"/>
    </i>
    <i r="1">
      <x v="7"/>
    </i>
    <i r="1">
      <x v="8"/>
    </i>
    <i r="1">
      <x v="9"/>
    </i>
    <i r="1">
      <x v="10"/>
    </i>
    <i r="1">
      <x v="11"/>
    </i>
    <i r="1">
      <x v="12"/>
    </i>
    <i r="1">
      <x v="13"/>
    </i>
    <i r="1">
      <x v="14"/>
    </i>
    <i r="1">
      <x v="15"/>
    </i>
    <i r="1">
      <x v="16"/>
    </i>
    <i r="1">
      <x v="17"/>
    </i>
    <i r="1">
      <x v="18"/>
    </i>
    <i r="1">
      <x v="19"/>
    </i>
    <i r="1">
      <x v="20"/>
    </i>
    <i r="1">
      <x v="21"/>
    </i>
    <i r="1">
      <x v="22"/>
    </i>
    <i r="1">
      <x v="23"/>
    </i>
    <i r="1">
      <x v="24"/>
    </i>
    <i r="1">
      <x v="25"/>
    </i>
    <i r="1">
      <x v="26"/>
    </i>
    <i r="1">
      <x v="27"/>
    </i>
    <i r="1">
      <x v="28"/>
    </i>
    <i r="1">
      <x v="29"/>
    </i>
    <i r="1">
      <x v="30"/>
    </i>
    <i r="1">
      <x v="31"/>
    </i>
    <i r="1">
      <x v="32"/>
    </i>
    <i r="1">
      <x v="33"/>
    </i>
    <i r="1">
      <x v="34"/>
    </i>
    <i r="1">
      <x v="35"/>
    </i>
    <i r="1">
      <x v="36"/>
    </i>
    <i r="1">
      <x v="37"/>
    </i>
    <i r="1">
      <x v="38"/>
    </i>
    <i r="1">
      <x v="39"/>
    </i>
    <i r="1">
      <x v="40"/>
    </i>
    <i r="1">
      <x v="41"/>
    </i>
    <i r="1">
      <x v="42"/>
    </i>
    <i r="1">
      <x v="43"/>
    </i>
    <i r="1">
      <x v="44"/>
    </i>
    <i r="1">
      <x v="45"/>
    </i>
    <i r="1">
      <x v="46"/>
    </i>
    <i r="1">
      <x v="47"/>
    </i>
    <i r="1">
      <x v="48"/>
    </i>
    <i r="1">
      <x v="49"/>
    </i>
    <i r="1">
      <x v="50"/>
    </i>
    <i r="1">
      <x v="51"/>
    </i>
    <i r="1">
      <x v="52"/>
    </i>
    <i r="1">
      <x v="53"/>
    </i>
    <i r="1">
      <x v="54"/>
    </i>
    <i r="1">
      <x v="55"/>
    </i>
    <i r="1">
      <x v="56"/>
    </i>
    <i r="1">
      <x v="57"/>
    </i>
    <i r="1">
      <x v="58"/>
    </i>
    <i r="1">
      <x v="59"/>
    </i>
    <i r="1">
      <x v="60"/>
    </i>
    <i r="1">
      <x v="61"/>
    </i>
    <i r="1">
      <x v="62"/>
    </i>
    <i r="1">
      <x v="63"/>
    </i>
    <i r="1">
      <x v="64"/>
    </i>
    <i r="1">
      <x v="65"/>
    </i>
    <i r="1">
      <x v="66"/>
    </i>
    <i r="1">
      <x v="67"/>
    </i>
    <i r="1">
      <x v="68"/>
    </i>
    <i r="1">
      <x v="69"/>
    </i>
    <i r="1">
      <x v="70"/>
    </i>
    <i t="grand">
      <x/>
    </i>
  </rowItems>
  <colItems count="1">
    <i/>
  </colItems>
  <dataFields count="1">
    <dataField name="Somme de AGE" fld="8" baseField="7" baseItem="18"/>
  </dataFields>
  <formats count="1">
    <format dxfId="52">
      <pivotArea outline="0" collapsedLevelsAreSubtotals="1" fieldPosition="0">
        <references count="2">
          <reference field="4" count="71" selected="0">
            <x v="0"/>
            <x v="1"/>
            <x v="2"/>
            <x v="3"/>
            <x v="4"/>
            <x v="5"/>
            <x v="6"/>
            <x v="7"/>
            <x v="8"/>
            <x v="9"/>
            <x v="10"/>
            <x v="11"/>
            <x v="12"/>
            <x v="13"/>
            <x v="14"/>
            <x v="15"/>
            <x v="16"/>
            <x v="17"/>
            <x v="18"/>
            <x v="19"/>
            <x v="20"/>
            <x v="21"/>
            <x v="22"/>
            <x v="23"/>
            <x v="24"/>
            <x v="25"/>
            <x v="26"/>
            <x v="27"/>
            <x v="28"/>
            <x v="29"/>
            <x v="30"/>
            <x v="31"/>
            <x v="32"/>
            <x v="33"/>
            <x v="34"/>
            <x v="35"/>
            <x v="36"/>
            <x v="37"/>
            <x v="38"/>
            <x v="39"/>
            <x v="40"/>
            <x v="41"/>
            <x v="42"/>
            <x v="43"/>
            <x v="44"/>
            <x v="45"/>
            <x v="46"/>
            <x v="47"/>
            <x v="48"/>
            <x v="49"/>
            <x v="50"/>
            <x v="51"/>
            <x v="52"/>
            <x v="53"/>
            <x v="54"/>
            <x v="55"/>
            <x v="56"/>
            <x v="57"/>
            <x v="58"/>
            <x v="59"/>
            <x v="60"/>
            <x v="61"/>
            <x v="62"/>
            <x v="63"/>
            <x v="64"/>
            <x v="65"/>
            <x v="66"/>
            <x v="67"/>
            <x v="68"/>
            <x v="69"/>
            <x v="70"/>
          </reference>
          <reference field="7" count="0" selected="0"/>
        </references>
      </pivotArea>
    </format>
  </formats>
  <pivotTableStyleInfo name="PivotStyleMedium10"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pivotTables/pivotTable2.xml><?xml version="1.0" encoding="utf-8"?>
<pivotTableDefinition xmlns="http://schemas.openxmlformats.org/spreadsheetml/2006/main" name="Tableau croisé dynamique8" cacheId="0" applyNumberFormats="0" applyBorderFormats="0" applyFontFormats="0" applyPatternFormats="0" applyAlignmentFormats="0" applyWidthHeightFormats="1" dataCaption="Valeurs" grandTotalCaption="Min" updatedVersion="4" minRefreshableVersion="3" useAutoFormatting="1" itemPrintTitles="1" createdVersion="4" indent="0" compact="0" compactData="0" multipleFieldFilters="0" chartFormat="7" rowHeaderCaption="Program">
  <location ref="A3:E16" firstHeaderRow="0" firstDataRow="1" firstDataCol="2"/>
  <pivotFields count="21">
    <pivotField compact="0" outline="0" showAll="0" defaultSubtotal="0"/>
    <pivotField compact="0" outline="0" showAll="0" defaultSubtotal="0"/>
    <pivotField compact="0" outline="0" showAll="0" defaultSubtotal="0">
      <items count="21">
        <item x="4"/>
        <item x="6"/>
        <item x="0"/>
        <item x="19"/>
        <item x="20"/>
        <item x="10"/>
        <item x="14"/>
        <item x="11"/>
        <item x="8"/>
        <item x="15"/>
        <item x="17"/>
        <item x="2"/>
        <item x="12"/>
        <item x="5"/>
        <item x="13"/>
        <item x="16"/>
        <item x="1"/>
        <item x="9"/>
        <item x="7"/>
        <item x="3"/>
        <item x="18"/>
      </items>
    </pivotField>
    <pivotField compact="0" outline="0" showAll="0" defaultSubtotal="0"/>
    <pivotField compact="0" outline="0" showAll="0" defaultSubtotal="0"/>
    <pivotField compact="0" outline="0" showAll="0" defaultSubtotal="0"/>
    <pivotField compact="0" outline="0" showAll="0" defaultSubtotal="0"/>
    <pivotField axis="axisRow" compact="0" outline="0" showAll="0" defaultSubtotal="0">
      <items count="14">
        <item x="0"/>
        <item x="1"/>
        <item x="2"/>
        <item x="3"/>
        <item x="4"/>
        <item x="5"/>
        <item x="6"/>
        <item x="7"/>
        <item x="8"/>
        <item x="9"/>
        <item x="10"/>
        <item x="11"/>
        <item x="12"/>
        <item x="13"/>
      </items>
    </pivotField>
    <pivotField compact="0" outline="0" showAll="0" defaultSubtotal="0"/>
    <pivotField compact="0" outline="0" showAll="0" defaultSubtotal="0"/>
    <pivotField compact="0" outline="0" showAll="0" defaultSubtotal="0"/>
    <pivotField compact="0" outline="0" showAll="0" defaultSubtotal="0"/>
    <pivotField dataField="1" compact="0" outline="0" showAll="0" defaultSubtotal="0"/>
    <pivotField compact="0" outline="0" showAll="0" defaultSubtotal="0"/>
    <pivotField compact="0" outline="0" showAll="0" defaultSubtotal="0"/>
    <pivotField compact="0" outline="0" showAll="0" defaultSubtotal="0"/>
    <pivotField compact="0" outline="0" showAll="0" defaultSubtotal="0">
      <items count="11">
        <item h="1" x="4"/>
        <item h="1" x="5"/>
        <item h="1" x="7"/>
        <item h="1" x="6"/>
        <item h="1" x="8"/>
        <item h="1" x="0"/>
        <item h="1" x="1"/>
        <item x="3"/>
        <item h="1" x="9"/>
        <item h="1" x="2"/>
        <item h="1" x="10"/>
      </items>
    </pivotField>
    <pivotField compact="0" outline="0" showAll="0" defaultSubtotal="0"/>
    <pivotField compact="0" outline="0" showAll="0" defaultSubtotal="0"/>
    <pivotField compact="0" outline="0" showAll="0" defaultSubtotal="0"/>
    <pivotField axis="axisRow" compact="0" outline="0" showAll="0" defaultSubtotal="0">
      <items count="12">
        <item x="0"/>
        <item x="1"/>
        <item x="2"/>
        <item x="3"/>
        <item x="4"/>
        <item x="5"/>
        <item x="6"/>
        <item x="7"/>
        <item x="8"/>
        <item x="9"/>
        <item x="10"/>
        <item x="11"/>
      </items>
    </pivotField>
  </pivotFields>
  <rowFields count="2">
    <field x="20"/>
    <field x="7"/>
  </rowFields>
  <rowItems count="13">
    <i>
      <x v="9"/>
      <x v="1"/>
    </i>
    <i r="1">
      <x v="2"/>
    </i>
    <i r="1">
      <x v="3"/>
    </i>
    <i r="1">
      <x v="4"/>
    </i>
    <i r="1">
      <x v="5"/>
    </i>
    <i r="1">
      <x v="6"/>
    </i>
    <i r="1">
      <x v="7"/>
    </i>
    <i r="1">
      <x v="8"/>
    </i>
    <i r="1">
      <x v="9"/>
    </i>
    <i r="1">
      <x v="10"/>
    </i>
    <i r="1">
      <x v="11"/>
    </i>
    <i r="1">
      <x v="12"/>
    </i>
    <i t="grand">
      <x/>
    </i>
  </rowItems>
  <colFields count="1">
    <field x="-2"/>
  </colFields>
  <colItems count="3">
    <i>
      <x/>
    </i>
    <i i="1">
      <x v="1"/>
    </i>
    <i i="2">
      <x v="2"/>
    </i>
  </colItems>
  <dataFields count="3">
    <dataField name="Minimum" fld="12" subtotal="min" baseField="1" baseItem="0"/>
    <dataField name="Average" fld="12" subtotal="average" baseField="1" baseItem="0"/>
    <dataField name="Maximum" fld="12" subtotal="max" baseField="1" baseItem="0"/>
  </dataFields>
  <formats count="14">
    <format dxfId="13">
      <pivotArea dataOnly="0" grandRow="1" axis="axisRow" fieldPosition="0"/>
    </format>
    <format dxfId="12">
      <pivotArea grandRow="1" outline="0" collapsedLevelsAreSubtotals="1" fieldPosition="0"/>
    </format>
    <format dxfId="11">
      <pivotArea dataOnly="0" labelOnly="1" grandRow="1" outline="0" fieldPosition="0"/>
    </format>
    <format dxfId="10">
      <pivotArea dataOnly="0" labelOnly="1" outline="0" fieldPosition="0">
        <references count="1">
          <reference field="4294967294" count="3">
            <x v="0"/>
            <x v="1"/>
            <x v="2"/>
          </reference>
        </references>
      </pivotArea>
    </format>
    <format dxfId="9">
      <pivotArea type="all" dataOnly="0" outline="0" fieldPosition="0"/>
    </format>
    <format dxfId="8">
      <pivotArea type="all" dataOnly="0" outline="0" fieldPosition="0"/>
    </format>
    <format dxfId="7">
      <pivotArea outline="0" collapsedLevelsAreSubtotals="1" fieldPosition="0">
        <references count="1">
          <reference field="4294967294" count="1" selected="0">
            <x v="0"/>
          </reference>
        </references>
      </pivotArea>
    </format>
    <format dxfId="6">
      <pivotArea dataOnly="0" labelOnly="1" outline="0" fieldPosition="0">
        <references count="1">
          <reference field="4294967294" count="1">
            <x v="0"/>
          </reference>
        </references>
      </pivotArea>
    </format>
    <format dxfId="5">
      <pivotArea outline="0" collapsedLevelsAreSubtotals="1" fieldPosition="0">
        <references count="1">
          <reference field="4294967294" count="1" selected="0">
            <x v="1"/>
          </reference>
        </references>
      </pivotArea>
    </format>
    <format dxfId="4">
      <pivotArea dataOnly="0" labelOnly="1" outline="0" fieldPosition="0">
        <references count="1">
          <reference field="4294967294" count="1">
            <x v="1"/>
          </reference>
        </references>
      </pivotArea>
    </format>
    <format dxfId="3">
      <pivotArea outline="0" collapsedLevelsAreSubtotals="1" fieldPosition="0">
        <references count="1">
          <reference field="4294967294" count="1" selected="0">
            <x v="2"/>
          </reference>
        </references>
      </pivotArea>
    </format>
    <format dxfId="2">
      <pivotArea dataOnly="0" labelOnly="1" outline="0" fieldPosition="0">
        <references count="1">
          <reference field="4294967294" count="1">
            <x v="2"/>
          </reference>
        </references>
      </pivotArea>
    </format>
    <format dxfId="1">
      <pivotArea type="all" dataOnly="0" outline="0" fieldPosition="0"/>
    </format>
    <format dxfId="0">
      <pivotArea type="all" dataOnly="0" outline="0" fieldPosition="0"/>
    </format>
  </formats>
  <chartFormats count="6">
    <chartFormat chart="5" format="0" series="1">
      <pivotArea type="data" outline="0" fieldPosition="0">
        <references count="1">
          <reference field="4294967294" count="1" selected="0">
            <x v="0"/>
          </reference>
        </references>
      </pivotArea>
    </chartFormat>
    <chartFormat chart="5" format="1" series="1">
      <pivotArea type="data" outline="0" fieldPosition="0">
        <references count="1">
          <reference field="4294967294" count="1" selected="0">
            <x v="1"/>
          </reference>
        </references>
      </pivotArea>
    </chartFormat>
    <chartFormat chart="5" format="2" series="1">
      <pivotArea type="data" outline="0" fieldPosition="0">
        <references count="1">
          <reference field="4294967294" count="1" selected="0">
            <x v="2"/>
          </reference>
        </references>
      </pivotArea>
    </chartFormat>
    <chartFormat chart="6" format="0" series="1">
      <pivotArea type="data" outline="0" fieldPosition="0">
        <references count="1">
          <reference field="4294967294" count="1" selected="0">
            <x v="0"/>
          </reference>
        </references>
      </pivotArea>
    </chartFormat>
    <chartFormat chart="6" format="1" series="1">
      <pivotArea type="data" outline="0" fieldPosition="0">
        <references count="1">
          <reference field="4294967294" count="1" selected="0">
            <x v="1"/>
          </reference>
        </references>
      </pivotArea>
    </chartFormat>
    <chartFormat chart="6" format="2" series="1">
      <pivotArea type="data" outline="0" fieldPosition="0">
        <references count="1">
          <reference field="4294967294" count="1" selected="0">
            <x v="2"/>
          </reference>
        </references>
      </pivotArea>
    </chartFormat>
  </chartFormat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slicerCaches/slicerCache1.xml><?xml version="1.0" encoding="utf-8"?>
<slicerCacheDefinition xmlns="http://schemas.microsoft.com/office/spreadsheetml/2009/9/main" xmlns:mc="http://schemas.openxmlformats.org/markup-compatibility/2006" xmlns:x="http://schemas.openxmlformats.org/spreadsheetml/2006/main" mc:Ignorable="x" name="Segment_END_YEAR" sourceName="END YEAR">
  <pivotTables>
    <pivotTable tabId="6" name="Tableau croisé dynamique8"/>
  </pivotTables>
  <data>
    <tabular pivotCacheId="7">
      <items count="11">
        <i x="4"/>
        <i x="5"/>
        <i x="7"/>
        <i x="6"/>
        <i x="8"/>
        <i x="0"/>
        <i x="1"/>
        <i x="3" s="1"/>
        <i x="9"/>
        <i x="2"/>
        <i x="10" nd="1"/>
      </items>
    </tabular>
  </data>
</slicerCacheDefinition>
</file>

<file path=xl/slicerCaches/slicerCache2.xml><?xml version="1.0" encoding="utf-8"?>
<slicerCacheDefinition xmlns="http://schemas.microsoft.com/office/spreadsheetml/2009/9/main" xmlns:mc="http://schemas.openxmlformats.org/markup-compatibility/2006" xmlns:x="http://schemas.openxmlformats.org/spreadsheetml/2006/main" mc:Ignorable="x" name="Segment_DAMA_STATUS1" sourceName="DAMA STATUS">
  <pivotTables>
    <pivotTable tabId="8" name="Tableau croisé dynamique2"/>
  </pivotTables>
  <data>
    <tabular pivotCacheId="9">
      <items count="3">
        <i x="0" s="1"/>
        <i x="1"/>
        <i x="2" nd="1"/>
      </items>
    </tabular>
  </data>
</slicerCacheDefinition>
</file>

<file path=xl/slicers/slicer1.xml><?xml version="1.0" encoding="utf-8"?>
<slicers xmlns="http://schemas.microsoft.com/office/spreadsheetml/2009/9/main" xmlns:mc="http://schemas.openxmlformats.org/markup-compatibility/2006" xmlns:x="http://schemas.openxmlformats.org/spreadsheetml/2006/main" mc:Ignorable="x">
  <slicer name="DAMA STATUS 1" cache="Segment_DAMA_STATUS1" caption="DAMA STATUS" rowHeight="241300"/>
</slicers>
</file>

<file path=xl/slicers/slicer2.xml><?xml version="1.0" encoding="utf-8"?>
<slicers xmlns="http://schemas.microsoft.com/office/spreadsheetml/2009/9/main" xmlns:mc="http://schemas.openxmlformats.org/markup-compatibility/2006" xmlns:x="http://schemas.openxmlformats.org/spreadsheetml/2006/main" mc:Ignorable="x">
  <slicer name="END YEAR 1" cache="Segment_END_YEAR" caption="END YEAR" rowHeight="241300"/>
</slicers>
</file>

<file path=xl/tables/table1.xml><?xml version="1.0" encoding="utf-8"?>
<table xmlns="http://schemas.openxmlformats.org/spreadsheetml/2006/main" id="2" name="Tableau2" displayName="Tableau2" ref="A1:P344" totalsRowShown="0" headerRowDxfId="48" dataDxfId="47" tableBorderDxfId="46">
  <autoFilter ref="A1:P344"/>
  <tableColumns count="16">
    <tableColumn id="1" name="CHRONO" dataDxfId="45" totalsRowDxfId="44"/>
    <tableColumn id="2" name="DAMA" dataDxfId="43" totalsRowDxfId="42"/>
    <tableColumn id="6" name="CLASSIFICATION" dataDxfId="41" totalsRowDxfId="40"/>
    <tableColumn id="7" name="OPENING DATE" dataDxfId="39" totalsRowDxfId="38"/>
    <tableColumn id="8" name="END DATE" dataDxfId="37" totalsRowDxfId="36"/>
    <tableColumn id="9" name="CLOSING DATE" dataDxfId="35" totalsRowDxfId="34"/>
    <tableColumn id="11" name="DAMA COLOUR" dataDxfId="33" totalsRowDxfId="32">
      <calculatedColumnFormula>IF($C2="","",OFFSET(#REF!,MATCH($C2,#REF!,0)-1,0))</calculatedColumnFormula>
    </tableColumn>
    <tableColumn id="12" name="DAMA STATUS" dataDxfId="31" totalsRowDxfId="30">
      <calculatedColumnFormula>IF(ISBLANK(#REF!),"",IF(OR(ISBLANK(D2),ISBLANK(E2)),"OPEN","CLOSED"))</calculatedColumnFormula>
    </tableColumn>
    <tableColumn id="13" name="AGE" dataDxfId="29" totalsRowDxfId="28">
      <calculatedColumnFormula>IF(ISBLANK(#REF!),"",IF(ISBLANK(E2),TODAY()-D2,E2-D2))</calculatedColumnFormula>
    </tableColumn>
    <tableColumn id="14" name="AGE STATUS" dataDxfId="27" totalsRowDxfId="26">
      <calculatedColumnFormula>IF(ISBLANK(#REF!),"",IF(I2&lt;=180,"LESS THAN 6 MONTHS",IF(AND(I2&lt;365,I2&gt;180),"BETWEEN 6 MONTHS AND 1 YEAR","MORE THAN 1 YEAR")))</calculatedColumnFormula>
    </tableColumn>
    <tableColumn id="15" name="OPENING YEAR" dataDxfId="25" totalsRowDxfId="24">
      <calculatedColumnFormula>IF($D2="","",YEAR(D2))</calculatedColumnFormula>
    </tableColumn>
    <tableColumn id="16" name="OPENING MONTH" dataDxfId="23" totalsRowDxfId="22">
      <calculatedColumnFormula>IF($D2="","",CHOOSE(MONTH(D2),"Janvier","Février","Mars","Avril","Mai","Juin","Juillet","Aout","Septembre","Octobre","Novembre","Décembre"))</calculatedColumnFormula>
    </tableColumn>
    <tableColumn id="17" name="END YEAR" dataDxfId="21" totalsRowDxfId="20">
      <calculatedColumnFormula>IF($E2="","",YEAR(E2))</calculatedColumnFormula>
    </tableColumn>
    <tableColumn id="18" name="END MONTH" dataDxfId="19" totalsRowDxfId="18">
      <calculatedColumnFormula>IF($E2="","",CHOOSE(MONTH(E2),"Janvier","Février","Mars","Avril","Mai","Juin","Juillet","Aout","Septembre","Octobre","Novembre","Décembre"))</calculatedColumnFormula>
    </tableColumn>
    <tableColumn id="19" name="CLOSING YEAR" dataDxfId="17" totalsRowDxfId="16">
      <calculatedColumnFormula>IF($F2="","",YEAR(F2))</calculatedColumnFormula>
    </tableColumn>
    <tableColumn id="20" name="CLOSING MONTH" dataDxfId="15" totalsRowDxfId="14">
      <calculatedColumnFormula>IF($F2="","",CHOOSE(MONTH(F2),"Janvier","Février","Mars","Avril","Mai","Juin","Juillet","Aout","Septembre","Octobre","Novembre","Décembre"))</calculatedColumnFormula>
    </tableColumn>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microsoft.com/office/2007/relationships/slicer" Target="../slicers/slicer1.xml"/><Relationship Id="rId2" Type="http://schemas.openxmlformats.org/officeDocument/2006/relationships/drawing" Target="../drawings/drawing1.xml"/><Relationship Id="rId1" Type="http://schemas.openxmlformats.org/officeDocument/2006/relationships/pivotTable" Target="../pivotTables/pivotTable1.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printerSettings" Target="../printerSettings/printerSettings2.bin"/><Relationship Id="rId1" Type="http://schemas.openxmlformats.org/officeDocument/2006/relationships/printerSettings" Target="../printerSettings/printerSettings1.bin"/><Relationship Id="rId5" Type="http://schemas.openxmlformats.org/officeDocument/2006/relationships/comments" Target="../comments1.xml"/><Relationship Id="rId4" Type="http://schemas.openxmlformats.org/officeDocument/2006/relationships/table" Target="../tables/table1.xml"/></Relationships>
</file>

<file path=xl/worksheets/_rels/sheet3.xml.rels><?xml version="1.0" encoding="UTF-8" standalone="yes"?>
<Relationships xmlns="http://schemas.openxmlformats.org/package/2006/relationships"><Relationship Id="rId3" Type="http://schemas.openxmlformats.org/officeDocument/2006/relationships/drawing" Target="../drawings/drawing2.xml"/><Relationship Id="rId2" Type="http://schemas.openxmlformats.org/officeDocument/2006/relationships/printerSettings" Target="../printerSettings/printerSettings3.bin"/><Relationship Id="rId1" Type="http://schemas.openxmlformats.org/officeDocument/2006/relationships/pivotTable" Target="../pivotTables/pivotTable2.xml"/><Relationship Id="rId4" Type="http://schemas.microsoft.com/office/2007/relationships/slicer" Target="../slicers/slicer2.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3:I75"/>
  <sheetViews>
    <sheetView tabSelected="1" workbookViewId="0">
      <selection activeCell="C4" sqref="C4"/>
    </sheetView>
  </sheetViews>
  <sheetFormatPr baseColWidth="10" defaultRowHeight="15" x14ac:dyDescent="0.25"/>
  <cols>
    <col min="1" max="1" width="21" bestFit="1" customWidth="1"/>
    <col min="2" max="2" width="12" bestFit="1" customWidth="1"/>
    <col min="3" max="3" width="14.5703125" bestFit="1" customWidth="1"/>
    <col min="4" max="4" width="14.5703125" customWidth="1"/>
  </cols>
  <sheetData>
    <row r="3" spans="1:9" x14ac:dyDescent="0.25">
      <c r="A3" s="1" t="s">
        <v>188</v>
      </c>
      <c r="B3" s="1" t="s">
        <v>195</v>
      </c>
      <c r="C3" t="s">
        <v>503</v>
      </c>
      <c r="F3" s="36"/>
      <c r="G3" s="38" t="s">
        <v>518</v>
      </c>
      <c r="H3" s="38" t="s">
        <v>519</v>
      </c>
      <c r="I3" s="38" t="s">
        <v>520</v>
      </c>
    </row>
    <row r="4" spans="1:9" x14ac:dyDescent="0.25">
      <c r="A4" t="s">
        <v>385</v>
      </c>
      <c r="B4" s="4">
        <v>39895</v>
      </c>
      <c r="C4" s="39">
        <v>262</v>
      </c>
      <c r="F4" s="37">
        <v>42370</v>
      </c>
      <c r="G4" s="36"/>
      <c r="H4" s="36"/>
      <c r="I4" s="36"/>
    </row>
    <row r="5" spans="1:9" x14ac:dyDescent="0.25">
      <c r="B5" s="4">
        <v>40079</v>
      </c>
      <c r="C5" s="39">
        <v>1352</v>
      </c>
      <c r="F5" s="37">
        <v>42401</v>
      </c>
      <c r="G5" s="36"/>
      <c r="H5" s="36"/>
      <c r="I5" s="36"/>
    </row>
    <row r="6" spans="1:9" x14ac:dyDescent="0.25">
      <c r="B6" s="4">
        <v>40210</v>
      </c>
      <c r="C6" s="39">
        <v>782</v>
      </c>
      <c r="F6" s="37">
        <v>42430</v>
      </c>
      <c r="G6" s="36"/>
      <c r="H6" s="36"/>
      <c r="I6" s="36"/>
    </row>
    <row r="7" spans="1:9" x14ac:dyDescent="0.25">
      <c r="B7" s="4">
        <v>40298</v>
      </c>
      <c r="C7" s="39">
        <v>359</v>
      </c>
      <c r="F7" s="37">
        <v>42461</v>
      </c>
      <c r="G7" s="36"/>
      <c r="H7" s="36"/>
      <c r="I7" s="36"/>
    </row>
    <row r="8" spans="1:9" x14ac:dyDescent="0.25">
      <c r="B8" s="4">
        <v>41253</v>
      </c>
      <c r="C8" s="39">
        <v>178</v>
      </c>
      <c r="F8" s="37">
        <v>42491</v>
      </c>
      <c r="G8" s="36"/>
      <c r="H8" s="36"/>
      <c r="I8" s="36"/>
    </row>
    <row r="9" spans="1:9" x14ac:dyDescent="0.25">
      <c r="B9" s="4">
        <v>41291</v>
      </c>
      <c r="C9" s="39">
        <v>127</v>
      </c>
      <c r="F9" s="37">
        <v>42522</v>
      </c>
      <c r="G9" s="36"/>
      <c r="H9" s="36"/>
      <c r="I9" s="36"/>
    </row>
    <row r="10" spans="1:9" x14ac:dyDescent="0.25">
      <c r="B10" s="4">
        <v>41561</v>
      </c>
      <c r="C10" s="39">
        <v>109</v>
      </c>
      <c r="F10" s="37">
        <v>42552</v>
      </c>
      <c r="G10" s="36"/>
      <c r="H10" s="36"/>
      <c r="I10" s="36"/>
    </row>
    <row r="11" spans="1:9" x14ac:dyDescent="0.25">
      <c r="B11" s="4">
        <v>41815</v>
      </c>
      <c r="C11" s="39">
        <v>209</v>
      </c>
      <c r="F11" s="37">
        <v>42583</v>
      </c>
      <c r="G11" s="36"/>
      <c r="H11" s="36"/>
      <c r="I11" s="36"/>
    </row>
    <row r="12" spans="1:9" x14ac:dyDescent="0.25">
      <c r="B12" s="4">
        <v>42094</v>
      </c>
      <c r="C12" s="39">
        <v>299</v>
      </c>
      <c r="F12" s="37">
        <v>42614</v>
      </c>
      <c r="G12" s="36"/>
      <c r="H12" s="36"/>
      <c r="I12" s="36"/>
    </row>
    <row r="13" spans="1:9" x14ac:dyDescent="0.25">
      <c r="B13" s="4">
        <v>42123</v>
      </c>
      <c r="C13" s="39">
        <v>347</v>
      </c>
      <c r="F13" s="37">
        <v>42644</v>
      </c>
      <c r="G13" s="36"/>
      <c r="H13" s="36"/>
      <c r="I13" s="36"/>
    </row>
    <row r="14" spans="1:9" x14ac:dyDescent="0.25">
      <c r="B14" s="4">
        <v>42278</v>
      </c>
      <c r="C14" s="39">
        <v>212</v>
      </c>
      <c r="F14" s="37">
        <v>42675</v>
      </c>
      <c r="G14" s="36"/>
      <c r="H14" s="36"/>
      <c r="I14" s="36"/>
    </row>
    <row r="15" spans="1:9" x14ac:dyDescent="0.25">
      <c r="B15" s="4">
        <v>42325</v>
      </c>
      <c r="C15" s="39">
        <v>30</v>
      </c>
      <c r="F15" s="37">
        <v>42705</v>
      </c>
      <c r="G15" s="36"/>
      <c r="H15" s="36"/>
      <c r="I15" s="36"/>
    </row>
    <row r="16" spans="1:9" x14ac:dyDescent="0.25">
      <c r="B16" s="4">
        <v>42327</v>
      </c>
      <c r="C16" s="39">
        <v>8139</v>
      </c>
      <c r="F16" s="37">
        <v>42736</v>
      </c>
      <c r="G16" s="36"/>
      <c r="H16" s="36"/>
      <c r="I16" s="36"/>
    </row>
    <row r="17" spans="2:9" x14ac:dyDescent="0.25">
      <c r="B17" s="4">
        <v>42328</v>
      </c>
      <c r="C17" s="39">
        <v>169</v>
      </c>
      <c r="F17" s="37">
        <v>42767</v>
      </c>
      <c r="G17" s="36"/>
      <c r="H17" s="36"/>
      <c r="I17" s="36"/>
    </row>
    <row r="18" spans="2:9" x14ac:dyDescent="0.25">
      <c r="B18" s="4">
        <v>42339</v>
      </c>
      <c r="C18" s="39">
        <v>127</v>
      </c>
      <c r="F18" s="37">
        <v>42795</v>
      </c>
      <c r="G18" s="36"/>
      <c r="H18" s="36"/>
      <c r="I18" s="36"/>
    </row>
    <row r="19" spans="2:9" x14ac:dyDescent="0.25">
      <c r="B19" s="4">
        <v>42342</v>
      </c>
      <c r="C19" s="39">
        <v>0</v>
      </c>
      <c r="F19" s="37">
        <v>42826</v>
      </c>
      <c r="G19" s="36"/>
      <c r="H19" s="36"/>
      <c r="I19" s="36"/>
    </row>
    <row r="20" spans="2:9" x14ac:dyDescent="0.25">
      <c r="B20" s="4">
        <v>42349</v>
      </c>
      <c r="C20" s="39">
        <v>2389</v>
      </c>
      <c r="F20" s="37">
        <v>42856</v>
      </c>
      <c r="G20" s="36"/>
      <c r="H20" s="36"/>
      <c r="I20" s="36"/>
    </row>
    <row r="21" spans="2:9" x14ac:dyDescent="0.25">
      <c r="B21" s="4">
        <v>42354</v>
      </c>
      <c r="C21" s="39">
        <v>8789</v>
      </c>
      <c r="F21" s="37">
        <v>42887</v>
      </c>
      <c r="G21" s="36"/>
      <c r="H21" s="36"/>
      <c r="I21" s="36"/>
    </row>
    <row r="22" spans="2:9" x14ac:dyDescent="0.25">
      <c r="B22" s="4">
        <v>42383</v>
      </c>
      <c r="C22" s="39">
        <v>8940</v>
      </c>
      <c r="F22" s="37">
        <v>42917</v>
      </c>
      <c r="G22" s="36"/>
      <c r="H22" s="36"/>
      <c r="I22" s="36"/>
    </row>
    <row r="23" spans="2:9" x14ac:dyDescent="0.25">
      <c r="B23" s="4">
        <v>42394</v>
      </c>
      <c r="C23" s="39">
        <v>46</v>
      </c>
      <c r="F23" s="37">
        <v>42948</v>
      </c>
      <c r="G23" s="36"/>
      <c r="H23" s="36"/>
      <c r="I23" s="36"/>
    </row>
    <row r="24" spans="2:9" x14ac:dyDescent="0.25">
      <c r="B24" s="4">
        <v>42468</v>
      </c>
      <c r="C24" s="39">
        <v>808</v>
      </c>
      <c r="F24" s="37">
        <v>42979</v>
      </c>
      <c r="G24" s="36"/>
      <c r="H24" s="36"/>
      <c r="I24" s="36"/>
    </row>
    <row r="25" spans="2:9" x14ac:dyDescent="0.25">
      <c r="B25" s="4">
        <v>42479</v>
      </c>
      <c r="C25" s="39">
        <v>708</v>
      </c>
      <c r="F25" s="37">
        <v>43009</v>
      </c>
      <c r="G25" s="36"/>
      <c r="H25" s="36"/>
      <c r="I25" s="36"/>
    </row>
    <row r="26" spans="2:9" x14ac:dyDescent="0.25">
      <c r="B26" s="4">
        <v>42487</v>
      </c>
      <c r="C26" s="39">
        <v>23</v>
      </c>
      <c r="F26" s="37">
        <v>43040</v>
      </c>
      <c r="G26" s="36"/>
      <c r="H26" s="36"/>
      <c r="I26" s="36"/>
    </row>
    <row r="27" spans="2:9" x14ac:dyDescent="0.25">
      <c r="B27" s="4">
        <v>42522</v>
      </c>
      <c r="C27" s="39">
        <v>260</v>
      </c>
      <c r="F27" s="37">
        <v>43070</v>
      </c>
      <c r="G27" s="36"/>
      <c r="H27" s="36"/>
      <c r="I27" s="36"/>
    </row>
    <row r="28" spans="2:9" x14ac:dyDescent="0.25">
      <c r="B28" s="4">
        <v>42544</v>
      </c>
      <c r="C28" s="39">
        <v>469</v>
      </c>
    </row>
    <row r="29" spans="2:9" x14ac:dyDescent="0.25">
      <c r="B29" s="4">
        <v>42604</v>
      </c>
      <c r="C29" s="39">
        <v>4</v>
      </c>
    </row>
    <row r="30" spans="2:9" x14ac:dyDescent="0.25">
      <c r="B30" s="4">
        <v>42650</v>
      </c>
      <c r="C30" s="39">
        <v>823</v>
      </c>
    </row>
    <row r="31" spans="2:9" x14ac:dyDescent="0.25">
      <c r="B31" s="4">
        <v>42664</v>
      </c>
      <c r="C31" s="39">
        <v>171</v>
      </c>
    </row>
    <row r="32" spans="2:9" x14ac:dyDescent="0.25">
      <c r="B32" s="4">
        <v>42682</v>
      </c>
      <c r="C32" s="39">
        <v>1667</v>
      </c>
    </row>
    <row r="33" spans="2:3" x14ac:dyDescent="0.25">
      <c r="B33" s="4">
        <v>42706</v>
      </c>
      <c r="C33" s="39">
        <v>556</v>
      </c>
    </row>
    <row r="34" spans="2:3" x14ac:dyDescent="0.25">
      <c r="B34" s="4">
        <v>42737</v>
      </c>
      <c r="C34" s="39">
        <v>1</v>
      </c>
    </row>
    <row r="35" spans="2:3" x14ac:dyDescent="0.25">
      <c r="B35" s="4">
        <v>42740</v>
      </c>
      <c r="C35" s="39">
        <v>24</v>
      </c>
    </row>
    <row r="36" spans="2:3" x14ac:dyDescent="0.25">
      <c r="B36" s="4">
        <v>42741</v>
      </c>
      <c r="C36" s="39">
        <v>63</v>
      </c>
    </row>
    <row r="37" spans="2:3" x14ac:dyDescent="0.25">
      <c r="B37" s="4">
        <v>42745</v>
      </c>
      <c r="C37" s="39">
        <v>321</v>
      </c>
    </row>
    <row r="38" spans="2:3" x14ac:dyDescent="0.25">
      <c r="B38" s="4">
        <v>42755</v>
      </c>
      <c r="C38" s="39">
        <v>14</v>
      </c>
    </row>
    <row r="39" spans="2:3" x14ac:dyDescent="0.25">
      <c r="B39" s="4">
        <v>42762</v>
      </c>
      <c r="C39" s="39">
        <v>10</v>
      </c>
    </row>
    <row r="40" spans="2:3" x14ac:dyDescent="0.25">
      <c r="B40" s="4">
        <v>42765</v>
      </c>
      <c r="C40" s="39">
        <v>2408</v>
      </c>
    </row>
    <row r="41" spans="2:3" x14ac:dyDescent="0.25">
      <c r="B41" s="4">
        <v>42767</v>
      </c>
      <c r="C41" s="39">
        <v>231</v>
      </c>
    </row>
    <row r="42" spans="2:3" x14ac:dyDescent="0.25">
      <c r="B42" s="4">
        <v>42768</v>
      </c>
      <c r="C42" s="39">
        <v>283</v>
      </c>
    </row>
    <row r="43" spans="2:3" x14ac:dyDescent="0.25">
      <c r="B43" s="4">
        <v>42788</v>
      </c>
      <c r="C43" s="39">
        <v>5645</v>
      </c>
    </row>
    <row r="44" spans="2:3" x14ac:dyDescent="0.25">
      <c r="B44" s="4">
        <v>42789</v>
      </c>
      <c r="C44" s="39">
        <v>247</v>
      </c>
    </row>
    <row r="45" spans="2:3" x14ac:dyDescent="0.25">
      <c r="B45" s="4">
        <v>42794</v>
      </c>
      <c r="C45" s="39">
        <v>188</v>
      </c>
    </row>
    <row r="46" spans="2:3" x14ac:dyDescent="0.25">
      <c r="B46" s="4">
        <v>42797</v>
      </c>
      <c r="C46" s="39">
        <v>71</v>
      </c>
    </row>
    <row r="47" spans="2:3" x14ac:dyDescent="0.25">
      <c r="B47" s="4">
        <v>42807</v>
      </c>
      <c r="C47" s="39">
        <v>10</v>
      </c>
    </row>
    <row r="48" spans="2:3" x14ac:dyDescent="0.25">
      <c r="B48" s="4">
        <v>42810</v>
      </c>
      <c r="C48" s="39">
        <v>56</v>
      </c>
    </row>
    <row r="49" spans="2:3" x14ac:dyDescent="0.25">
      <c r="B49" s="4">
        <v>42854</v>
      </c>
      <c r="C49" s="39">
        <v>87</v>
      </c>
    </row>
    <row r="50" spans="2:3" x14ac:dyDescent="0.25">
      <c r="B50" s="4">
        <v>42859</v>
      </c>
      <c r="C50" s="39">
        <v>30</v>
      </c>
    </row>
    <row r="51" spans="2:3" x14ac:dyDescent="0.25">
      <c r="B51" s="4">
        <v>42864</v>
      </c>
      <c r="C51" s="39">
        <v>1128</v>
      </c>
    </row>
    <row r="52" spans="2:3" x14ac:dyDescent="0.25">
      <c r="B52" s="4">
        <v>42906</v>
      </c>
      <c r="C52" s="39">
        <v>251</v>
      </c>
    </row>
    <row r="53" spans="2:3" x14ac:dyDescent="0.25">
      <c r="B53" s="4">
        <v>42934</v>
      </c>
      <c r="C53" s="39">
        <v>252</v>
      </c>
    </row>
    <row r="54" spans="2:3" x14ac:dyDescent="0.25">
      <c r="B54" s="4">
        <v>42937</v>
      </c>
      <c r="C54" s="39">
        <v>366</v>
      </c>
    </row>
    <row r="55" spans="2:3" x14ac:dyDescent="0.25">
      <c r="B55" s="4">
        <v>42942</v>
      </c>
      <c r="C55" s="39">
        <v>27</v>
      </c>
    </row>
    <row r="56" spans="2:3" x14ac:dyDescent="0.25">
      <c r="B56" s="4">
        <v>42955</v>
      </c>
      <c r="C56" s="39">
        <v>0</v>
      </c>
    </row>
    <row r="57" spans="2:3" x14ac:dyDescent="0.25">
      <c r="B57" s="4">
        <v>42963</v>
      </c>
      <c r="C57" s="39">
        <v>1253</v>
      </c>
    </row>
    <row r="58" spans="2:3" x14ac:dyDescent="0.25">
      <c r="B58" s="4">
        <v>42964</v>
      </c>
      <c r="C58" s="39">
        <v>763</v>
      </c>
    </row>
    <row r="59" spans="2:3" x14ac:dyDescent="0.25">
      <c r="B59" s="4">
        <v>42970</v>
      </c>
      <c r="C59" s="39">
        <v>575</v>
      </c>
    </row>
    <row r="60" spans="2:3" x14ac:dyDescent="0.25">
      <c r="B60" s="4">
        <v>42976</v>
      </c>
      <c r="C60" s="39">
        <v>123</v>
      </c>
    </row>
    <row r="61" spans="2:3" x14ac:dyDescent="0.25">
      <c r="B61" s="4">
        <v>42977</v>
      </c>
      <c r="C61" s="39">
        <v>257</v>
      </c>
    </row>
    <row r="62" spans="2:3" x14ac:dyDescent="0.25">
      <c r="B62" s="4">
        <v>42982</v>
      </c>
      <c r="C62" s="39">
        <v>25</v>
      </c>
    </row>
    <row r="63" spans="2:3" x14ac:dyDescent="0.25">
      <c r="B63" s="4">
        <v>42990</v>
      </c>
      <c r="C63" s="39">
        <v>0</v>
      </c>
    </row>
    <row r="64" spans="2:3" x14ac:dyDescent="0.25">
      <c r="B64" s="4">
        <v>42993</v>
      </c>
      <c r="C64" s="39">
        <v>1625</v>
      </c>
    </row>
    <row r="65" spans="1:3" x14ac:dyDescent="0.25">
      <c r="B65" s="4">
        <v>43019</v>
      </c>
      <c r="C65" s="39">
        <v>21</v>
      </c>
    </row>
    <row r="66" spans="1:3" x14ac:dyDescent="0.25">
      <c r="B66" s="4">
        <v>43034</v>
      </c>
      <c r="C66" s="39">
        <v>94</v>
      </c>
    </row>
    <row r="67" spans="1:3" x14ac:dyDescent="0.25">
      <c r="B67" s="4">
        <v>43054</v>
      </c>
      <c r="C67" s="39">
        <v>2568</v>
      </c>
    </row>
    <row r="68" spans="1:3" x14ac:dyDescent="0.25">
      <c r="B68" s="4">
        <v>43055</v>
      </c>
      <c r="C68" s="39">
        <v>4051</v>
      </c>
    </row>
    <row r="69" spans="1:3" x14ac:dyDescent="0.25">
      <c r="B69" s="4">
        <v>43069</v>
      </c>
      <c r="C69" s="39">
        <v>49</v>
      </c>
    </row>
    <row r="70" spans="1:3" x14ac:dyDescent="0.25">
      <c r="B70" s="4">
        <v>43084</v>
      </c>
      <c r="C70" s="39">
        <v>12400</v>
      </c>
    </row>
    <row r="71" spans="1:3" x14ac:dyDescent="0.25">
      <c r="B71" s="4">
        <v>43089</v>
      </c>
      <c r="C71" s="39">
        <v>100</v>
      </c>
    </row>
    <row r="72" spans="1:3" x14ac:dyDescent="0.25">
      <c r="B72" s="4">
        <v>43090</v>
      </c>
      <c r="C72" s="39">
        <v>34</v>
      </c>
    </row>
    <row r="73" spans="1:3" x14ac:dyDescent="0.25">
      <c r="B73" s="4">
        <v>43097</v>
      </c>
      <c r="C73" s="39">
        <v>90</v>
      </c>
    </row>
    <row r="74" spans="1:3" x14ac:dyDescent="0.25">
      <c r="B74" s="4">
        <v>43132</v>
      </c>
      <c r="C74" s="39">
        <v>31</v>
      </c>
    </row>
    <row r="75" spans="1:3" x14ac:dyDescent="0.25">
      <c r="A75" t="s">
        <v>0</v>
      </c>
      <c r="C75" s="5">
        <v>74126</v>
      </c>
    </row>
  </sheetData>
  <pageMargins left="0.7" right="0.7" top="0.75" bottom="0.75" header="0.3" footer="0.3"/>
  <drawing r:id="rId2"/>
  <extLst>
    <ext xmlns:x14="http://schemas.microsoft.com/office/spreadsheetml/2009/9/main" uri="{A8765BA9-456A-4dab-B4F3-ACF838C121DE}">
      <x14:slicerList>
        <x14:slicer r:id="rId3"/>
      </x14:slicerList>
    </ext>
  </extLs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T344"/>
  <sheetViews>
    <sheetView zoomScale="90" zoomScaleNormal="90" workbookViewId="0">
      <pane ySplit="1" topLeftCell="A2" activePane="bottomLeft" state="frozen"/>
      <selection pane="bottomLeft" activeCell="H346" sqref="H346"/>
    </sheetView>
  </sheetViews>
  <sheetFormatPr baseColWidth="10" defaultColWidth="11.42578125" defaultRowHeight="15" outlineLevelCol="1" x14ac:dyDescent="0.25"/>
  <cols>
    <col min="1" max="1" width="10.7109375" style="15" customWidth="1"/>
    <col min="2" max="2" width="21" style="16" customWidth="1"/>
    <col min="3" max="3" width="17.28515625" style="16" customWidth="1"/>
    <col min="4" max="4" width="32.5703125" style="14" customWidth="1"/>
    <col min="5" max="5" width="47.42578125" style="14" customWidth="1"/>
    <col min="6" max="6" width="13.7109375" style="16" customWidth="1"/>
    <col min="7" max="7" width="20.5703125" style="16" customWidth="1"/>
    <col min="8" max="8" width="16.42578125" style="16" customWidth="1"/>
    <col min="9" max="9" width="20.28515625" style="17" customWidth="1"/>
    <col min="10" max="10" width="31.140625" style="14" customWidth="1" outlineLevel="1"/>
    <col min="11" max="11" width="17.7109375" style="14" customWidth="1" outlineLevel="1"/>
    <col min="12" max="12" width="17.140625" style="14" customWidth="1" outlineLevel="1"/>
    <col min="13" max="13" width="17" style="14" customWidth="1" outlineLevel="1"/>
    <col min="14" max="14" width="31.85546875" style="14" customWidth="1" outlineLevel="1"/>
    <col min="15" max="15" width="17.28515625" style="16" customWidth="1" outlineLevel="1"/>
    <col min="16" max="16" width="19.28515625" style="16" customWidth="1" outlineLevel="1"/>
    <col min="17" max="17" width="15.7109375" style="16" customWidth="1" outlineLevel="1"/>
    <col min="18" max="18" width="17.140625" style="16" customWidth="1" outlineLevel="1"/>
    <col min="19" max="19" width="17.28515625" style="16" customWidth="1" outlineLevel="1"/>
    <col min="20" max="20" width="19.28515625" style="16" customWidth="1" outlineLevel="1"/>
    <col min="21" max="16384" width="11.42578125" style="15"/>
  </cols>
  <sheetData>
    <row r="1" spans="1:16" s="3" customFormat="1" ht="30" x14ac:dyDescent="0.25">
      <c r="A1" s="23" t="s">
        <v>15</v>
      </c>
      <c r="B1" s="23" t="s">
        <v>1</v>
      </c>
      <c r="C1" s="21" t="s">
        <v>9</v>
      </c>
      <c r="D1" s="21" t="s">
        <v>186</v>
      </c>
      <c r="E1" s="22" t="s">
        <v>195</v>
      </c>
      <c r="F1" s="22" t="s">
        <v>196</v>
      </c>
      <c r="G1" s="2" t="s">
        <v>187</v>
      </c>
      <c r="H1" s="2" t="s">
        <v>188</v>
      </c>
      <c r="I1" s="2" t="s">
        <v>185</v>
      </c>
      <c r="J1" s="2" t="s">
        <v>193</v>
      </c>
      <c r="K1" s="2" t="s">
        <v>190</v>
      </c>
      <c r="L1" s="2" t="s">
        <v>189</v>
      </c>
      <c r="M1" s="2" t="s">
        <v>197</v>
      </c>
      <c r="N1" s="2" t="s">
        <v>194</v>
      </c>
      <c r="O1" s="2" t="s">
        <v>191</v>
      </c>
      <c r="P1" s="18" t="s">
        <v>192</v>
      </c>
    </row>
    <row r="2" spans="1:16" s="11" customFormat="1" ht="30" customHeight="1" x14ac:dyDescent="0.25">
      <c r="A2" s="6" t="s">
        <v>16</v>
      </c>
      <c r="B2" s="7" t="s">
        <v>198</v>
      </c>
      <c r="C2" s="7" t="s">
        <v>6</v>
      </c>
      <c r="D2" s="9">
        <v>40871</v>
      </c>
      <c r="E2" s="9">
        <v>42327</v>
      </c>
      <c r="F2" s="9">
        <v>42327</v>
      </c>
      <c r="G2" s="8" t="e">
        <f ca="1">IF($C2="","",OFFSET(#REF!,MATCH($C2,#REF!,0)-1,0))</f>
        <v>#REF!</v>
      </c>
      <c r="H2" s="8" t="str">
        <f>IF(ISBLANK(#REF!),"",IF(OR(ISBLANK(D2),ISBLANK(E2)),"OPEN","CLOSED"))</f>
        <v>CLOSED</v>
      </c>
      <c r="I2" s="10">
        <f ca="1">IF(ISBLANK(#REF!),"",IF(ISBLANK(E2),TODAY()-D2,E2-D2))</f>
        <v>1456</v>
      </c>
      <c r="J2" s="10" t="str">
        <f ca="1">IF(ISBLANK(#REF!),"",IF(I2&lt;=180,"LESS THAN 6 MONTHS",IF(AND(I2&lt;365,I2&gt;180),"BETWEEN 6 MONTHS AND 1 YEAR","MORE THAN 1 YEAR")))</f>
        <v>MORE THAN 1 YEAR</v>
      </c>
      <c r="K2" s="7">
        <f t="shared" ref="K2:K65" si="0">IF($D2="","",YEAR(D2))</f>
        <v>2011</v>
      </c>
      <c r="L2" s="7" t="str">
        <f t="shared" ref="L2:L65" si="1">IF($D2="","",CHOOSE(MONTH(D2),"Janvier","Février","Mars","Avril","Mai","Juin","Juillet","Aout","Septembre","Octobre","Novembre","Décembre"))</f>
        <v>Novembre</v>
      </c>
      <c r="M2" s="7">
        <f t="shared" ref="M2:M65" si="2">IF($E2="","",YEAR(E2))</f>
        <v>2015</v>
      </c>
      <c r="N2" s="7" t="str">
        <f t="shared" ref="N2:N65" si="3">IF($E2="","",CHOOSE(MONTH(E2),"Janvier","Février","Mars","Avril","Mai","Juin","Juillet","Aout","Septembre","Octobre","Novembre","Décembre"))</f>
        <v>Novembre</v>
      </c>
      <c r="O2" s="7">
        <f t="shared" ref="O2:O65" si="4">IF($F2="","",YEAR(F2))</f>
        <v>2015</v>
      </c>
      <c r="P2" s="19" t="str">
        <f t="shared" ref="P2:P65" si="5">IF($F2="","",CHOOSE(MONTH(F2),"Janvier","Février","Mars","Avril","Mai","Juin","Juillet","Aout","Septembre","Octobre","Novembre","Décembre"))</f>
        <v>Novembre</v>
      </c>
    </row>
    <row r="3" spans="1:16" s="11" customFormat="1" x14ac:dyDescent="0.25">
      <c r="A3" s="6" t="s">
        <v>17</v>
      </c>
      <c r="B3" s="7" t="s">
        <v>199</v>
      </c>
      <c r="C3" s="7" t="s">
        <v>6</v>
      </c>
      <c r="D3" s="9">
        <v>40960</v>
      </c>
      <c r="E3" s="9">
        <v>42327</v>
      </c>
      <c r="F3" s="9">
        <v>42327</v>
      </c>
      <c r="G3" s="8" t="e">
        <f ca="1">IF($C3="","",OFFSET(#REF!,MATCH($C3,#REF!,0)-1,0))</f>
        <v>#REF!</v>
      </c>
      <c r="H3" s="8" t="str">
        <f>IF(ISBLANK(#REF!),"",IF(OR(ISBLANK(D3),ISBLANK(E3)),"OPEN","CLOSED"))</f>
        <v>CLOSED</v>
      </c>
      <c r="I3" s="10">
        <f ca="1">IF(ISBLANK(#REF!),"",IF(ISBLANK(E3),TODAY()-D3,E3-D3))</f>
        <v>1367</v>
      </c>
      <c r="J3" s="10" t="str">
        <f ca="1">IF(ISBLANK(#REF!),"",IF(I3&lt;=180,"LESS THAN 6 MONTHS",IF(AND(I3&lt;365,I3&gt;180),"BETWEEN 6 MONTHS AND 1 YEAR","MORE THAN 1 YEAR")))</f>
        <v>MORE THAN 1 YEAR</v>
      </c>
      <c r="K3" s="7">
        <f t="shared" si="0"/>
        <v>2012</v>
      </c>
      <c r="L3" s="7" t="str">
        <f t="shared" si="1"/>
        <v>Février</v>
      </c>
      <c r="M3" s="7">
        <f t="shared" si="2"/>
        <v>2015</v>
      </c>
      <c r="N3" s="7" t="str">
        <f t="shared" si="3"/>
        <v>Novembre</v>
      </c>
      <c r="O3" s="7">
        <f t="shared" si="4"/>
        <v>2015</v>
      </c>
      <c r="P3" s="19" t="str">
        <f t="shared" si="5"/>
        <v>Novembre</v>
      </c>
    </row>
    <row r="4" spans="1:16" s="11" customFormat="1" x14ac:dyDescent="0.25">
      <c r="A4" s="6" t="s">
        <v>18</v>
      </c>
      <c r="B4" s="7" t="s">
        <v>200</v>
      </c>
      <c r="C4" s="7" t="s">
        <v>6</v>
      </c>
      <c r="D4" s="9">
        <v>40981</v>
      </c>
      <c r="E4" s="9">
        <v>42327</v>
      </c>
      <c r="F4" s="9">
        <v>42327</v>
      </c>
      <c r="G4" s="8" t="e">
        <f ca="1">IF($C4="","",OFFSET(#REF!,MATCH($C4,#REF!,0)-1,0))</f>
        <v>#REF!</v>
      </c>
      <c r="H4" s="8" t="str">
        <f>IF(ISBLANK(#REF!),"",IF(OR(ISBLANK(D4),ISBLANK(E4)),"OPEN","CLOSED"))</f>
        <v>CLOSED</v>
      </c>
      <c r="I4" s="10">
        <f ca="1">IF(ISBLANK(#REF!),"",IF(ISBLANK(E4),TODAY()-D4,E4-D4))</f>
        <v>1346</v>
      </c>
      <c r="J4" s="10" t="str">
        <f ca="1">IF(ISBLANK(#REF!),"",IF(I4&lt;=180,"LESS THAN 6 MONTHS",IF(AND(I4&lt;365,I4&gt;180),"BETWEEN 6 MONTHS AND 1 YEAR","MORE THAN 1 YEAR")))</f>
        <v>MORE THAN 1 YEAR</v>
      </c>
      <c r="K4" s="7">
        <f t="shared" si="0"/>
        <v>2012</v>
      </c>
      <c r="L4" s="7" t="str">
        <f t="shared" si="1"/>
        <v>Mars</v>
      </c>
      <c r="M4" s="7">
        <f t="shared" si="2"/>
        <v>2015</v>
      </c>
      <c r="N4" s="7" t="str">
        <f t="shared" si="3"/>
        <v>Novembre</v>
      </c>
      <c r="O4" s="7">
        <f t="shared" si="4"/>
        <v>2015</v>
      </c>
      <c r="P4" s="19" t="str">
        <f t="shared" si="5"/>
        <v>Novembre</v>
      </c>
    </row>
    <row r="5" spans="1:16" s="11" customFormat="1" x14ac:dyDescent="0.25">
      <c r="A5" s="6" t="s">
        <v>19</v>
      </c>
      <c r="B5" s="7" t="s">
        <v>201</v>
      </c>
      <c r="C5" s="7" t="s">
        <v>6</v>
      </c>
      <c r="D5" s="9">
        <v>40982</v>
      </c>
      <c r="E5" s="9">
        <v>42327</v>
      </c>
      <c r="F5" s="9">
        <v>42327</v>
      </c>
      <c r="G5" s="8" t="e">
        <f ca="1">IF($C5="","",OFFSET(#REF!,MATCH($C5,#REF!,0)-1,0))</f>
        <v>#REF!</v>
      </c>
      <c r="H5" s="8" t="str">
        <f>IF(ISBLANK(#REF!),"",IF(OR(ISBLANK(D5),ISBLANK(E5)),"OPEN","CLOSED"))</f>
        <v>CLOSED</v>
      </c>
      <c r="I5" s="10">
        <f ca="1">IF(ISBLANK(#REF!),"",IF(ISBLANK(E5),TODAY()-D5,E5-D5))</f>
        <v>1345</v>
      </c>
      <c r="J5" s="10" t="str">
        <f ca="1">IF(ISBLANK(#REF!),"",IF(I5&lt;=180,"LESS THAN 6 MONTHS",IF(AND(I5&lt;365,I5&gt;180),"BETWEEN 6 MONTHS AND 1 YEAR","MORE THAN 1 YEAR")))</f>
        <v>MORE THAN 1 YEAR</v>
      </c>
      <c r="K5" s="7">
        <f t="shared" si="0"/>
        <v>2012</v>
      </c>
      <c r="L5" s="7" t="str">
        <f t="shared" si="1"/>
        <v>Mars</v>
      </c>
      <c r="M5" s="7">
        <f t="shared" si="2"/>
        <v>2015</v>
      </c>
      <c r="N5" s="7" t="str">
        <f t="shared" si="3"/>
        <v>Novembre</v>
      </c>
      <c r="O5" s="7">
        <f t="shared" si="4"/>
        <v>2015</v>
      </c>
      <c r="P5" s="19" t="str">
        <f t="shared" si="5"/>
        <v>Novembre</v>
      </c>
    </row>
    <row r="6" spans="1:16" s="11" customFormat="1" x14ac:dyDescent="0.25">
      <c r="A6" s="6" t="s">
        <v>20</v>
      </c>
      <c r="B6" s="7" t="s">
        <v>202</v>
      </c>
      <c r="C6" s="7" t="s">
        <v>6</v>
      </c>
      <c r="D6" s="9">
        <v>41157</v>
      </c>
      <c r="E6" s="9">
        <v>42354</v>
      </c>
      <c r="F6" s="9">
        <v>42354</v>
      </c>
      <c r="G6" s="8" t="e">
        <f ca="1">IF($C6="","",OFFSET(#REF!,MATCH($C6,#REF!,0)-1,0))</f>
        <v>#REF!</v>
      </c>
      <c r="H6" s="8" t="str">
        <f>IF(ISBLANK(#REF!),"",IF(OR(ISBLANK(D6),ISBLANK(E6)),"OPEN","CLOSED"))</f>
        <v>CLOSED</v>
      </c>
      <c r="I6" s="10">
        <f ca="1">IF(ISBLANK(#REF!),"",IF(ISBLANK(E6),TODAY()-D6,E6-D6))</f>
        <v>1197</v>
      </c>
      <c r="J6" s="10" t="str">
        <f ca="1">IF(ISBLANK(#REF!),"",IF(I6&lt;=180,"LESS THAN 6 MONTHS",IF(AND(I6&lt;365,I6&gt;180),"BETWEEN 6 MONTHS AND 1 YEAR","MORE THAN 1 YEAR")))</f>
        <v>MORE THAN 1 YEAR</v>
      </c>
      <c r="K6" s="7">
        <f t="shared" si="0"/>
        <v>2012</v>
      </c>
      <c r="L6" s="7" t="str">
        <f t="shared" si="1"/>
        <v>Septembre</v>
      </c>
      <c r="M6" s="7">
        <f t="shared" si="2"/>
        <v>2015</v>
      </c>
      <c r="N6" s="7" t="str">
        <f t="shared" si="3"/>
        <v>Décembre</v>
      </c>
      <c r="O6" s="7">
        <f t="shared" si="4"/>
        <v>2015</v>
      </c>
      <c r="P6" s="19" t="str">
        <f t="shared" si="5"/>
        <v>Décembre</v>
      </c>
    </row>
    <row r="7" spans="1:16" s="11" customFormat="1" x14ac:dyDescent="0.25">
      <c r="A7" s="6" t="s">
        <v>21</v>
      </c>
      <c r="B7" s="7" t="s">
        <v>203</v>
      </c>
      <c r="C7" s="7" t="s">
        <v>6</v>
      </c>
      <c r="D7" s="9">
        <v>41233</v>
      </c>
      <c r="E7" s="9">
        <v>42354</v>
      </c>
      <c r="F7" s="9">
        <v>42354</v>
      </c>
      <c r="G7" s="8" t="e">
        <f ca="1">IF($C7="","",OFFSET(#REF!,MATCH($C7,#REF!,0)-1,0))</f>
        <v>#REF!</v>
      </c>
      <c r="H7" s="8" t="str">
        <f>IF(ISBLANK(#REF!),"",IF(OR(ISBLANK(D7),ISBLANK(E7)),"OPEN","CLOSED"))</f>
        <v>CLOSED</v>
      </c>
      <c r="I7" s="10">
        <f ca="1">IF(ISBLANK(#REF!),"",IF(ISBLANK(E7),TODAY()-D7,E7-D7))</f>
        <v>1121</v>
      </c>
      <c r="J7" s="10" t="str">
        <f ca="1">IF(ISBLANK(#REF!),"",IF(I7&lt;=180,"LESS THAN 6 MONTHS",IF(AND(I7&lt;365,I7&gt;180),"BETWEEN 6 MONTHS AND 1 YEAR","MORE THAN 1 YEAR")))</f>
        <v>MORE THAN 1 YEAR</v>
      </c>
      <c r="K7" s="7">
        <f t="shared" si="0"/>
        <v>2012</v>
      </c>
      <c r="L7" s="7" t="str">
        <f t="shared" si="1"/>
        <v>Novembre</v>
      </c>
      <c r="M7" s="7">
        <f t="shared" si="2"/>
        <v>2015</v>
      </c>
      <c r="N7" s="7" t="str">
        <f t="shared" si="3"/>
        <v>Décembre</v>
      </c>
      <c r="O7" s="7">
        <f t="shared" si="4"/>
        <v>2015</v>
      </c>
      <c r="P7" s="19" t="str">
        <f t="shared" si="5"/>
        <v>Décembre</v>
      </c>
    </row>
    <row r="8" spans="1:16" s="11" customFormat="1" x14ac:dyDescent="0.25">
      <c r="A8" s="6" t="s">
        <v>22</v>
      </c>
      <c r="B8" s="7" t="s">
        <v>204</v>
      </c>
      <c r="C8" s="7" t="s">
        <v>6</v>
      </c>
      <c r="D8" s="9">
        <v>41234</v>
      </c>
      <c r="E8" s="9">
        <v>42383</v>
      </c>
      <c r="F8" s="9">
        <v>42383</v>
      </c>
      <c r="G8" s="8" t="e">
        <f ca="1">IF($C8="","",OFFSET(#REF!,MATCH($C8,#REF!,0)-1,0))</f>
        <v>#REF!</v>
      </c>
      <c r="H8" s="8" t="str">
        <f>IF(ISBLANK(#REF!),"",IF(OR(ISBLANK(D8),ISBLANK(E8)),"OPEN","CLOSED"))</f>
        <v>CLOSED</v>
      </c>
      <c r="I8" s="10">
        <f ca="1">IF(ISBLANK(#REF!),"",IF(ISBLANK(E8),TODAY()-D8,E8-D8))</f>
        <v>1149</v>
      </c>
      <c r="J8" s="10" t="str">
        <f ca="1">IF(ISBLANK(#REF!),"",IF(I8&lt;=180,"LESS THAN 6 MONTHS",IF(AND(I8&lt;365,I8&gt;180),"BETWEEN 6 MONTHS AND 1 YEAR","MORE THAN 1 YEAR")))</f>
        <v>MORE THAN 1 YEAR</v>
      </c>
      <c r="K8" s="7">
        <f t="shared" si="0"/>
        <v>2012</v>
      </c>
      <c r="L8" s="7" t="str">
        <f t="shared" si="1"/>
        <v>Novembre</v>
      </c>
      <c r="M8" s="7">
        <f t="shared" si="2"/>
        <v>2016</v>
      </c>
      <c r="N8" s="7" t="str">
        <f t="shared" si="3"/>
        <v>Janvier</v>
      </c>
      <c r="O8" s="7">
        <f t="shared" si="4"/>
        <v>2016</v>
      </c>
      <c r="P8" s="19" t="str">
        <f t="shared" si="5"/>
        <v>Janvier</v>
      </c>
    </row>
    <row r="9" spans="1:16" s="11" customFormat="1" x14ac:dyDescent="0.25">
      <c r="A9" s="6" t="s">
        <v>23</v>
      </c>
      <c r="B9" s="7" t="s">
        <v>205</v>
      </c>
      <c r="C9" s="7" t="s">
        <v>6</v>
      </c>
      <c r="D9" s="9">
        <v>41256</v>
      </c>
      <c r="E9" s="9">
        <v>42354</v>
      </c>
      <c r="F9" s="9">
        <v>42354</v>
      </c>
      <c r="G9" s="8" t="e">
        <f ca="1">IF($C9="","",OFFSET(#REF!,MATCH($C9,#REF!,0)-1,0))</f>
        <v>#REF!</v>
      </c>
      <c r="H9" s="8" t="str">
        <f>IF(ISBLANK(#REF!),"",IF(OR(ISBLANK(D9),ISBLANK(E9)),"OPEN","CLOSED"))</f>
        <v>CLOSED</v>
      </c>
      <c r="I9" s="10">
        <f ca="1">IF(ISBLANK(#REF!),"",IF(ISBLANK(E9),TODAY()-D9,E9-D9))</f>
        <v>1098</v>
      </c>
      <c r="J9" s="10" t="str">
        <f ca="1">IF(ISBLANK(#REF!),"",IF(I9&lt;=180,"LESS THAN 6 MONTHS",IF(AND(I9&lt;365,I9&gt;180),"BETWEEN 6 MONTHS AND 1 YEAR","MORE THAN 1 YEAR")))</f>
        <v>MORE THAN 1 YEAR</v>
      </c>
      <c r="K9" s="7">
        <f t="shared" si="0"/>
        <v>2012</v>
      </c>
      <c r="L9" s="7" t="str">
        <f t="shared" si="1"/>
        <v>Décembre</v>
      </c>
      <c r="M9" s="7">
        <f t="shared" si="2"/>
        <v>2015</v>
      </c>
      <c r="N9" s="7" t="str">
        <f t="shared" si="3"/>
        <v>Décembre</v>
      </c>
      <c r="O9" s="7">
        <f t="shared" si="4"/>
        <v>2015</v>
      </c>
      <c r="P9" s="19" t="str">
        <f t="shared" si="5"/>
        <v>Décembre</v>
      </c>
    </row>
    <row r="10" spans="1:16" s="11" customFormat="1" x14ac:dyDescent="0.25">
      <c r="A10" s="6" t="s">
        <v>24</v>
      </c>
      <c r="B10" s="7" t="s">
        <v>206</v>
      </c>
      <c r="C10" s="7" t="s">
        <v>6</v>
      </c>
      <c r="D10" s="9">
        <v>41324</v>
      </c>
      <c r="E10" s="9">
        <v>42383</v>
      </c>
      <c r="F10" s="9">
        <v>42383</v>
      </c>
      <c r="G10" s="8" t="e">
        <f ca="1">IF($C10="","",OFFSET(#REF!,MATCH($C10,#REF!,0)-1,0))</f>
        <v>#REF!</v>
      </c>
      <c r="H10" s="8" t="str">
        <f>IF(ISBLANK(#REF!),"",IF(OR(ISBLANK(D10),ISBLANK(E10)),"OPEN","CLOSED"))</f>
        <v>CLOSED</v>
      </c>
      <c r="I10" s="10">
        <f ca="1">IF(ISBLANK(#REF!),"",IF(ISBLANK(E10),TODAY()-D10,E10-D10))</f>
        <v>1059</v>
      </c>
      <c r="J10" s="10" t="str">
        <f ca="1">IF(ISBLANK(#REF!),"",IF(I10&lt;=180,"LESS THAN 6 MONTHS",IF(AND(I10&lt;365,I10&gt;180),"BETWEEN 6 MONTHS AND 1 YEAR","MORE THAN 1 YEAR")))</f>
        <v>MORE THAN 1 YEAR</v>
      </c>
      <c r="K10" s="7">
        <f t="shared" si="0"/>
        <v>2013</v>
      </c>
      <c r="L10" s="7" t="str">
        <f t="shared" si="1"/>
        <v>Février</v>
      </c>
      <c r="M10" s="7">
        <f t="shared" si="2"/>
        <v>2016</v>
      </c>
      <c r="N10" s="7" t="str">
        <f t="shared" si="3"/>
        <v>Janvier</v>
      </c>
      <c r="O10" s="7">
        <f t="shared" si="4"/>
        <v>2016</v>
      </c>
      <c r="P10" s="19" t="str">
        <f t="shared" si="5"/>
        <v>Janvier</v>
      </c>
    </row>
    <row r="11" spans="1:16" s="11" customFormat="1" x14ac:dyDescent="0.25">
      <c r="A11" s="6" t="s">
        <v>25</v>
      </c>
      <c r="B11" s="8" t="s">
        <v>207</v>
      </c>
      <c r="C11" s="8" t="s">
        <v>6</v>
      </c>
      <c r="D11" s="9">
        <v>41331</v>
      </c>
      <c r="E11" s="9">
        <v>42383</v>
      </c>
      <c r="F11" s="9">
        <v>42383</v>
      </c>
      <c r="G11" s="8" t="e">
        <f ca="1">IF($C11="","",OFFSET(#REF!,MATCH($C11,#REF!,0)-1,0))</f>
        <v>#REF!</v>
      </c>
      <c r="H11" s="8" t="str">
        <f>IF(ISBLANK(#REF!),"",IF(OR(ISBLANK(D11),ISBLANK(E11)),"OPEN","CLOSED"))</f>
        <v>CLOSED</v>
      </c>
      <c r="I11" s="10">
        <f ca="1">IF(ISBLANK(#REF!),"",IF(ISBLANK(E11),TODAY()-D11,E11-D11))</f>
        <v>1052</v>
      </c>
      <c r="J11" s="10" t="str">
        <f ca="1">IF(ISBLANK(#REF!),"",IF(I11&lt;=180,"LESS THAN 6 MONTHS",IF(AND(I11&lt;365,I11&gt;180),"BETWEEN 6 MONTHS AND 1 YEAR","MORE THAN 1 YEAR")))</f>
        <v>MORE THAN 1 YEAR</v>
      </c>
      <c r="K11" s="7">
        <f t="shared" si="0"/>
        <v>2013</v>
      </c>
      <c r="L11" s="7" t="str">
        <f t="shared" si="1"/>
        <v>Février</v>
      </c>
      <c r="M11" s="7">
        <f t="shared" si="2"/>
        <v>2016</v>
      </c>
      <c r="N11" s="7" t="str">
        <f t="shared" si="3"/>
        <v>Janvier</v>
      </c>
      <c r="O11" s="7">
        <f t="shared" si="4"/>
        <v>2016</v>
      </c>
      <c r="P11" s="19" t="str">
        <f t="shared" si="5"/>
        <v>Janvier</v>
      </c>
    </row>
    <row r="12" spans="1:16" s="11" customFormat="1" x14ac:dyDescent="0.25">
      <c r="A12" s="6" t="s">
        <v>26</v>
      </c>
      <c r="B12" s="8" t="s">
        <v>208</v>
      </c>
      <c r="C12" s="8" t="s">
        <v>6</v>
      </c>
      <c r="D12" s="9">
        <v>41332</v>
      </c>
      <c r="E12" s="9">
        <v>42327</v>
      </c>
      <c r="F12" s="9">
        <v>42327</v>
      </c>
      <c r="G12" s="8" t="e">
        <f ca="1">IF($C12="","",OFFSET(#REF!,MATCH($C12,#REF!,0)-1,0))</f>
        <v>#REF!</v>
      </c>
      <c r="H12" s="8" t="str">
        <f>IF(ISBLANK(#REF!),"",IF(OR(ISBLANK(D12),ISBLANK(E12)),"OPEN","CLOSED"))</f>
        <v>CLOSED</v>
      </c>
      <c r="I12" s="10">
        <f ca="1">IF(ISBLANK(#REF!),"",IF(ISBLANK(E12),TODAY()-D12,E12-D12))</f>
        <v>995</v>
      </c>
      <c r="J12" s="10" t="str">
        <f ca="1">IF(ISBLANK(#REF!),"",IF(I12&lt;=180,"LESS THAN 6 MONTHS",IF(AND(I12&lt;365,I12&gt;180),"BETWEEN 6 MONTHS AND 1 YEAR","MORE THAN 1 YEAR")))</f>
        <v>MORE THAN 1 YEAR</v>
      </c>
      <c r="K12" s="7">
        <f t="shared" si="0"/>
        <v>2013</v>
      </c>
      <c r="L12" s="7" t="str">
        <f t="shared" si="1"/>
        <v>Février</v>
      </c>
      <c r="M12" s="7">
        <f t="shared" si="2"/>
        <v>2015</v>
      </c>
      <c r="N12" s="7" t="str">
        <f t="shared" si="3"/>
        <v>Novembre</v>
      </c>
      <c r="O12" s="7">
        <f t="shared" si="4"/>
        <v>2015</v>
      </c>
      <c r="P12" s="19" t="str">
        <f t="shared" si="5"/>
        <v>Novembre</v>
      </c>
    </row>
    <row r="13" spans="1:16" s="11" customFormat="1" x14ac:dyDescent="0.25">
      <c r="A13" s="6" t="s">
        <v>27</v>
      </c>
      <c r="B13" s="8" t="s">
        <v>209</v>
      </c>
      <c r="C13" s="8" t="s">
        <v>6</v>
      </c>
      <c r="D13" s="9">
        <v>41481</v>
      </c>
      <c r="E13" s="9"/>
      <c r="F13" s="9"/>
      <c r="G13" s="8" t="e">
        <f ca="1">IF($C13="","",OFFSET(#REF!,MATCH($C13,#REF!,0)-1,0))</f>
        <v>#REF!</v>
      </c>
      <c r="H13" s="8" t="str">
        <f>IF(ISBLANK(#REF!),"",IF(OR(ISBLANK(D13),ISBLANK(E13)),"OPEN","CLOSED"))</f>
        <v>OPEN</v>
      </c>
      <c r="I13" s="10">
        <f ca="1">IF(ISBLANK(#REF!),"",IF(ISBLANK(E13),TODAY()-D13,E13-D13))</f>
        <v>1652</v>
      </c>
      <c r="J13" s="10" t="str">
        <f ca="1">IF(ISBLANK(#REF!),"",IF(I13&lt;=180,"LESS THAN 6 MONTHS",IF(AND(I13&lt;365,I13&gt;180),"BETWEEN 6 MONTHS AND 1 YEAR","MORE THAN 1 YEAR")))</f>
        <v>MORE THAN 1 YEAR</v>
      </c>
      <c r="K13" s="7">
        <f t="shared" si="0"/>
        <v>2013</v>
      </c>
      <c r="L13" s="7" t="str">
        <f t="shared" si="1"/>
        <v>Juillet</v>
      </c>
      <c r="M13" s="7" t="str">
        <f t="shared" si="2"/>
        <v/>
      </c>
      <c r="N13" s="7" t="str">
        <f t="shared" si="3"/>
        <v/>
      </c>
      <c r="O13" s="7" t="str">
        <f t="shared" si="4"/>
        <v/>
      </c>
      <c r="P13" s="19" t="str">
        <f t="shared" si="5"/>
        <v/>
      </c>
    </row>
    <row r="14" spans="1:16" s="11" customFormat="1" x14ac:dyDescent="0.25">
      <c r="A14" s="6" t="s">
        <v>28</v>
      </c>
      <c r="B14" s="8" t="s">
        <v>210</v>
      </c>
      <c r="C14" s="8" t="s">
        <v>6</v>
      </c>
      <c r="D14" s="9">
        <v>41481</v>
      </c>
      <c r="E14" s="9">
        <v>42327</v>
      </c>
      <c r="F14" s="9">
        <v>42327</v>
      </c>
      <c r="G14" s="8" t="e">
        <f ca="1">IF($C14="","",OFFSET(#REF!,MATCH($C14,#REF!,0)-1,0))</f>
        <v>#REF!</v>
      </c>
      <c r="H14" s="8" t="str">
        <f>IF(ISBLANK(#REF!),"",IF(OR(ISBLANK(D14),ISBLANK(E14)),"OPEN","CLOSED"))</f>
        <v>CLOSED</v>
      </c>
      <c r="I14" s="10">
        <f ca="1">IF(ISBLANK(#REF!),"",IF(ISBLANK(E14),TODAY()-D14,E14-D14))</f>
        <v>846</v>
      </c>
      <c r="J14" s="10" t="str">
        <f ca="1">IF(ISBLANK(#REF!),"",IF(I14&lt;=180,"LESS THAN 6 MONTHS",IF(AND(I14&lt;365,I14&gt;180),"BETWEEN 6 MONTHS AND 1 YEAR","MORE THAN 1 YEAR")))</f>
        <v>MORE THAN 1 YEAR</v>
      </c>
      <c r="K14" s="7">
        <f t="shared" si="0"/>
        <v>2013</v>
      </c>
      <c r="L14" s="7" t="str">
        <f t="shared" si="1"/>
        <v>Juillet</v>
      </c>
      <c r="M14" s="7">
        <f t="shared" si="2"/>
        <v>2015</v>
      </c>
      <c r="N14" s="7" t="str">
        <f t="shared" si="3"/>
        <v>Novembre</v>
      </c>
      <c r="O14" s="7">
        <f t="shared" si="4"/>
        <v>2015</v>
      </c>
      <c r="P14" s="19" t="str">
        <f t="shared" si="5"/>
        <v>Novembre</v>
      </c>
    </row>
    <row r="15" spans="1:16" s="11" customFormat="1" x14ac:dyDescent="0.25">
      <c r="A15" s="6" t="s">
        <v>29</v>
      </c>
      <c r="B15" s="8" t="s">
        <v>211</v>
      </c>
      <c r="C15" s="8" t="s">
        <v>3</v>
      </c>
      <c r="D15" s="9">
        <v>41389</v>
      </c>
      <c r="E15" s="9"/>
      <c r="F15" s="9"/>
      <c r="G15" s="8" t="e">
        <f ca="1">IF($C15="","",OFFSET(#REF!,MATCH($C15,#REF!,0)-1,0))</f>
        <v>#REF!</v>
      </c>
      <c r="H15" s="8" t="str">
        <f>IF(ISBLANK(#REF!),"",IF(OR(ISBLANK(D15),ISBLANK(E15)),"OPEN","CLOSED"))</f>
        <v>OPEN</v>
      </c>
      <c r="I15" s="10">
        <f ca="1">IF(ISBLANK(#REF!),"",IF(ISBLANK(E15),TODAY()-D15,E15-D15))</f>
        <v>1744</v>
      </c>
      <c r="J15" s="10" t="str">
        <f ca="1">IF(ISBLANK(#REF!),"",IF(I15&lt;=180,"LESS THAN 6 MONTHS",IF(AND(I15&lt;365,I15&gt;180),"BETWEEN 6 MONTHS AND 1 YEAR","MORE THAN 1 YEAR")))</f>
        <v>MORE THAN 1 YEAR</v>
      </c>
      <c r="K15" s="7">
        <f t="shared" si="0"/>
        <v>2013</v>
      </c>
      <c r="L15" s="7" t="str">
        <f t="shared" si="1"/>
        <v>Avril</v>
      </c>
      <c r="M15" s="7" t="str">
        <f t="shared" si="2"/>
        <v/>
      </c>
      <c r="N15" s="7" t="str">
        <f t="shared" si="3"/>
        <v/>
      </c>
      <c r="O15" s="7" t="str">
        <f t="shared" si="4"/>
        <v/>
      </c>
      <c r="P15" s="19" t="str">
        <f t="shared" si="5"/>
        <v/>
      </c>
    </row>
    <row r="16" spans="1:16" s="11" customFormat="1" x14ac:dyDescent="0.25">
      <c r="A16" s="6" t="s">
        <v>30</v>
      </c>
      <c r="B16" s="8" t="s">
        <v>212</v>
      </c>
      <c r="C16" s="8" t="s">
        <v>3</v>
      </c>
      <c r="D16" s="9">
        <v>41445</v>
      </c>
      <c r="E16" s="9"/>
      <c r="F16" s="9"/>
      <c r="G16" s="8" t="e">
        <f ca="1">IF($C16="","",OFFSET(#REF!,MATCH($C16,#REF!,0)-1,0))</f>
        <v>#REF!</v>
      </c>
      <c r="H16" s="8" t="str">
        <f>IF(ISBLANK(#REF!),"",IF(OR(ISBLANK(D16),ISBLANK(E16)),"OPEN","CLOSED"))</f>
        <v>OPEN</v>
      </c>
      <c r="I16" s="10">
        <f ca="1">IF(ISBLANK(#REF!),"",IF(ISBLANK(E16),TODAY()-D16,E16-D16))</f>
        <v>1688</v>
      </c>
      <c r="J16" s="10" t="str">
        <f ca="1">IF(ISBLANK(#REF!),"",IF(I16&lt;=180,"LESS THAN 6 MONTHS",IF(AND(I16&lt;365,I16&gt;180),"BETWEEN 6 MONTHS AND 1 YEAR","MORE THAN 1 YEAR")))</f>
        <v>MORE THAN 1 YEAR</v>
      </c>
      <c r="K16" s="7">
        <f t="shared" si="0"/>
        <v>2013</v>
      </c>
      <c r="L16" s="7" t="str">
        <f t="shared" si="1"/>
        <v>Juin</v>
      </c>
      <c r="M16" s="7" t="str">
        <f t="shared" si="2"/>
        <v/>
      </c>
      <c r="N16" s="7" t="str">
        <f t="shared" si="3"/>
        <v/>
      </c>
      <c r="O16" s="7" t="str">
        <f t="shared" si="4"/>
        <v/>
      </c>
      <c r="P16" s="19" t="str">
        <f t="shared" si="5"/>
        <v/>
      </c>
    </row>
    <row r="17" spans="1:16" s="11" customFormat="1" x14ac:dyDescent="0.25">
      <c r="A17" s="6" t="s">
        <v>31</v>
      </c>
      <c r="B17" s="8" t="s">
        <v>213</v>
      </c>
      <c r="C17" s="8" t="s">
        <v>6</v>
      </c>
      <c r="D17" s="9">
        <v>41555</v>
      </c>
      <c r="E17" s="9">
        <v>42383</v>
      </c>
      <c r="F17" s="9">
        <v>42383</v>
      </c>
      <c r="G17" s="8" t="e">
        <f ca="1">IF($C17="","",OFFSET(#REF!,MATCH($C17,#REF!,0)-1,0))</f>
        <v>#REF!</v>
      </c>
      <c r="H17" s="8" t="str">
        <f>IF(ISBLANK(#REF!),"",IF(OR(ISBLANK(D17),ISBLANK(E17)),"OPEN","CLOSED"))</f>
        <v>CLOSED</v>
      </c>
      <c r="I17" s="10">
        <f ca="1">IF(ISBLANK(#REF!),"",IF(ISBLANK(E17),TODAY()-D17,E17-D17))</f>
        <v>828</v>
      </c>
      <c r="J17" s="10" t="str">
        <f ca="1">IF(ISBLANK(#REF!),"",IF(I17&lt;=180,"LESS THAN 6 MONTHS",IF(AND(I17&lt;365,I17&gt;180),"BETWEEN 6 MONTHS AND 1 YEAR","MORE THAN 1 YEAR")))</f>
        <v>MORE THAN 1 YEAR</v>
      </c>
      <c r="K17" s="7">
        <f t="shared" si="0"/>
        <v>2013</v>
      </c>
      <c r="L17" s="7" t="str">
        <f t="shared" si="1"/>
        <v>Octobre</v>
      </c>
      <c r="M17" s="7">
        <f t="shared" si="2"/>
        <v>2016</v>
      </c>
      <c r="N17" s="7" t="str">
        <f t="shared" si="3"/>
        <v>Janvier</v>
      </c>
      <c r="O17" s="7">
        <f t="shared" si="4"/>
        <v>2016</v>
      </c>
      <c r="P17" s="19" t="str">
        <f t="shared" si="5"/>
        <v>Janvier</v>
      </c>
    </row>
    <row r="18" spans="1:16" s="11" customFormat="1" x14ac:dyDescent="0.25">
      <c r="A18" s="6" t="s">
        <v>32</v>
      </c>
      <c r="B18" s="8" t="s">
        <v>214</v>
      </c>
      <c r="C18" s="8" t="s">
        <v>6</v>
      </c>
      <c r="D18" s="9">
        <v>41557</v>
      </c>
      <c r="E18" s="9">
        <v>42383</v>
      </c>
      <c r="F18" s="9">
        <v>42383</v>
      </c>
      <c r="G18" s="8" t="e">
        <f ca="1">IF($C18="","",OFFSET(#REF!,MATCH($C18,#REF!,0)-1,0))</f>
        <v>#REF!</v>
      </c>
      <c r="H18" s="8" t="str">
        <f>IF(ISBLANK(#REF!),"",IF(OR(ISBLANK(D18),ISBLANK(E18)),"OPEN","CLOSED"))</f>
        <v>CLOSED</v>
      </c>
      <c r="I18" s="10">
        <f ca="1">IF(ISBLANK(#REF!),"",IF(ISBLANK(E18),TODAY()-D18,E18-D18))</f>
        <v>826</v>
      </c>
      <c r="J18" s="10" t="str">
        <f ca="1">IF(ISBLANK(#REF!),"",IF(I18&lt;=180,"LESS THAN 6 MONTHS",IF(AND(I18&lt;365,I18&gt;180),"BETWEEN 6 MONTHS AND 1 YEAR","MORE THAN 1 YEAR")))</f>
        <v>MORE THAN 1 YEAR</v>
      </c>
      <c r="K18" s="7">
        <f t="shared" si="0"/>
        <v>2013</v>
      </c>
      <c r="L18" s="7" t="str">
        <f t="shared" si="1"/>
        <v>Octobre</v>
      </c>
      <c r="M18" s="7">
        <f t="shared" si="2"/>
        <v>2016</v>
      </c>
      <c r="N18" s="7" t="str">
        <f t="shared" si="3"/>
        <v>Janvier</v>
      </c>
      <c r="O18" s="7">
        <f t="shared" si="4"/>
        <v>2016</v>
      </c>
      <c r="P18" s="19" t="str">
        <f t="shared" si="5"/>
        <v>Janvier</v>
      </c>
    </row>
    <row r="19" spans="1:16" s="11" customFormat="1" x14ac:dyDescent="0.25">
      <c r="A19" s="6" t="s">
        <v>33</v>
      </c>
      <c r="B19" s="8" t="s">
        <v>215</v>
      </c>
      <c r="C19" s="8" t="s">
        <v>6</v>
      </c>
      <c r="D19" s="9">
        <v>41583</v>
      </c>
      <c r="E19" s="9">
        <v>42354</v>
      </c>
      <c r="F19" s="9">
        <v>42354</v>
      </c>
      <c r="G19" s="8" t="e">
        <f ca="1">IF($C19="","",OFFSET(#REF!,MATCH($C19,#REF!,0)-1,0))</f>
        <v>#REF!</v>
      </c>
      <c r="H19" s="8" t="str">
        <f>IF(ISBLANK(#REF!),"",IF(OR(ISBLANK(D19),ISBLANK(E19)),"OPEN","CLOSED"))</f>
        <v>CLOSED</v>
      </c>
      <c r="I19" s="10">
        <f ca="1">IF(ISBLANK(#REF!),"",IF(ISBLANK(E19),TODAY()-D19,E19-D19))</f>
        <v>771</v>
      </c>
      <c r="J19" s="10" t="str">
        <f ca="1">IF(ISBLANK(#REF!),"",IF(I19&lt;=180,"LESS THAN 6 MONTHS",IF(AND(I19&lt;365,I19&gt;180),"BETWEEN 6 MONTHS AND 1 YEAR","MORE THAN 1 YEAR")))</f>
        <v>MORE THAN 1 YEAR</v>
      </c>
      <c r="K19" s="7">
        <f t="shared" si="0"/>
        <v>2013</v>
      </c>
      <c r="L19" s="7" t="str">
        <f t="shared" si="1"/>
        <v>Novembre</v>
      </c>
      <c r="M19" s="7">
        <f t="shared" si="2"/>
        <v>2015</v>
      </c>
      <c r="N19" s="7" t="str">
        <f t="shared" si="3"/>
        <v>Décembre</v>
      </c>
      <c r="O19" s="7">
        <f t="shared" si="4"/>
        <v>2015</v>
      </c>
      <c r="P19" s="19" t="str">
        <f t="shared" si="5"/>
        <v>Décembre</v>
      </c>
    </row>
    <row r="20" spans="1:16" s="11" customFormat="1" x14ac:dyDescent="0.25">
      <c r="A20" s="6" t="s">
        <v>34</v>
      </c>
      <c r="B20" s="8" t="s">
        <v>216</v>
      </c>
      <c r="C20" s="8" t="s">
        <v>6</v>
      </c>
      <c r="D20" s="9">
        <v>41583</v>
      </c>
      <c r="E20" s="9">
        <v>42354</v>
      </c>
      <c r="F20" s="9">
        <v>42354</v>
      </c>
      <c r="G20" s="8" t="e">
        <f ca="1">IF($C20="","",OFFSET(#REF!,MATCH($C20,#REF!,0)-1,0))</f>
        <v>#REF!</v>
      </c>
      <c r="H20" s="8" t="str">
        <f>IF(ISBLANK(#REF!),"",IF(OR(ISBLANK(D20),ISBLANK(E20)),"OPEN","CLOSED"))</f>
        <v>CLOSED</v>
      </c>
      <c r="I20" s="10">
        <f ca="1">IF(ISBLANK(#REF!),"",IF(ISBLANK(E20),TODAY()-D20,E20-D20))</f>
        <v>771</v>
      </c>
      <c r="J20" s="10" t="str">
        <f ca="1">IF(ISBLANK(#REF!),"",IF(I20&lt;=180,"LESS THAN 6 MONTHS",IF(AND(I20&lt;365,I20&gt;180),"BETWEEN 6 MONTHS AND 1 YEAR","MORE THAN 1 YEAR")))</f>
        <v>MORE THAN 1 YEAR</v>
      </c>
      <c r="K20" s="7">
        <f t="shared" si="0"/>
        <v>2013</v>
      </c>
      <c r="L20" s="7" t="str">
        <f t="shared" si="1"/>
        <v>Novembre</v>
      </c>
      <c r="M20" s="7">
        <f t="shared" si="2"/>
        <v>2015</v>
      </c>
      <c r="N20" s="7" t="str">
        <f t="shared" si="3"/>
        <v>Décembre</v>
      </c>
      <c r="O20" s="7">
        <f t="shared" si="4"/>
        <v>2015</v>
      </c>
      <c r="P20" s="19" t="str">
        <f t="shared" si="5"/>
        <v>Décembre</v>
      </c>
    </row>
    <row r="21" spans="1:16" s="11" customFormat="1" x14ac:dyDescent="0.25">
      <c r="A21" s="6" t="s">
        <v>35</v>
      </c>
      <c r="B21" s="8" t="s">
        <v>217</v>
      </c>
      <c r="C21" s="8" t="s">
        <v>6</v>
      </c>
      <c r="D21" s="9">
        <v>41583</v>
      </c>
      <c r="E21" s="9">
        <v>42354</v>
      </c>
      <c r="F21" s="9">
        <v>42354</v>
      </c>
      <c r="G21" s="8" t="e">
        <f ca="1">IF($C21="","",OFFSET(#REF!,MATCH($C21,#REF!,0)-1,0))</f>
        <v>#REF!</v>
      </c>
      <c r="H21" s="8" t="str">
        <f>IF(ISBLANK(#REF!),"",IF(OR(ISBLANK(D21),ISBLANK(E21)),"OPEN","CLOSED"))</f>
        <v>CLOSED</v>
      </c>
      <c r="I21" s="10">
        <f ca="1">IF(ISBLANK(#REF!),"",IF(ISBLANK(E21),TODAY()-D21,E21-D21))</f>
        <v>771</v>
      </c>
      <c r="J21" s="10" t="str">
        <f ca="1">IF(ISBLANK(#REF!),"",IF(I21&lt;=180,"LESS THAN 6 MONTHS",IF(AND(I21&lt;365,I21&gt;180),"BETWEEN 6 MONTHS AND 1 YEAR","MORE THAN 1 YEAR")))</f>
        <v>MORE THAN 1 YEAR</v>
      </c>
      <c r="K21" s="7">
        <f t="shared" si="0"/>
        <v>2013</v>
      </c>
      <c r="L21" s="7" t="str">
        <f t="shared" si="1"/>
        <v>Novembre</v>
      </c>
      <c r="M21" s="7">
        <f t="shared" si="2"/>
        <v>2015</v>
      </c>
      <c r="N21" s="7" t="str">
        <f t="shared" si="3"/>
        <v>Décembre</v>
      </c>
      <c r="O21" s="7">
        <f t="shared" si="4"/>
        <v>2015</v>
      </c>
      <c r="P21" s="19" t="str">
        <f t="shared" si="5"/>
        <v>Décembre</v>
      </c>
    </row>
    <row r="22" spans="1:16" s="11" customFormat="1" x14ac:dyDescent="0.25">
      <c r="A22" s="6" t="s">
        <v>36</v>
      </c>
      <c r="B22" s="8" t="s">
        <v>218</v>
      </c>
      <c r="C22" s="8" t="s">
        <v>6</v>
      </c>
      <c r="D22" s="9">
        <v>41583</v>
      </c>
      <c r="E22" s="9">
        <v>42354</v>
      </c>
      <c r="F22" s="9">
        <v>42354</v>
      </c>
      <c r="G22" s="8" t="e">
        <f ca="1">IF($C22="","",OFFSET(#REF!,MATCH($C22,#REF!,0)-1,0))</f>
        <v>#REF!</v>
      </c>
      <c r="H22" s="8" t="str">
        <f>IF(ISBLANK(#REF!),"",IF(OR(ISBLANK(D22),ISBLANK(E22)),"OPEN","CLOSED"))</f>
        <v>CLOSED</v>
      </c>
      <c r="I22" s="10">
        <f ca="1">IF(ISBLANK(#REF!),"",IF(ISBLANK(E22),TODAY()-D22,E22-D22))</f>
        <v>771</v>
      </c>
      <c r="J22" s="10" t="str">
        <f ca="1">IF(ISBLANK(#REF!),"",IF(I22&lt;=180,"LESS THAN 6 MONTHS",IF(AND(I22&lt;365,I22&gt;180),"BETWEEN 6 MONTHS AND 1 YEAR","MORE THAN 1 YEAR")))</f>
        <v>MORE THAN 1 YEAR</v>
      </c>
      <c r="K22" s="7">
        <f t="shared" si="0"/>
        <v>2013</v>
      </c>
      <c r="L22" s="7" t="str">
        <f t="shared" si="1"/>
        <v>Novembre</v>
      </c>
      <c r="M22" s="7">
        <f t="shared" si="2"/>
        <v>2015</v>
      </c>
      <c r="N22" s="7" t="str">
        <f t="shared" si="3"/>
        <v>Décembre</v>
      </c>
      <c r="O22" s="7">
        <f t="shared" si="4"/>
        <v>2015</v>
      </c>
      <c r="P22" s="19" t="str">
        <f t="shared" si="5"/>
        <v>Décembre</v>
      </c>
    </row>
    <row r="23" spans="1:16" s="11" customFormat="1" x14ac:dyDescent="0.25">
      <c r="A23" s="6" t="s">
        <v>37</v>
      </c>
      <c r="B23" s="8" t="s">
        <v>219</v>
      </c>
      <c r="C23" s="8" t="s">
        <v>6</v>
      </c>
      <c r="D23" s="9">
        <v>41583</v>
      </c>
      <c r="E23" s="9">
        <v>42354</v>
      </c>
      <c r="F23" s="9">
        <v>42354</v>
      </c>
      <c r="G23" s="8" t="e">
        <f ca="1">IF($C23="","",OFFSET(#REF!,MATCH($C23,#REF!,0)-1,0))</f>
        <v>#REF!</v>
      </c>
      <c r="H23" s="8" t="str">
        <f>IF(ISBLANK(#REF!),"",IF(OR(ISBLANK(D23),ISBLANK(E23)),"OPEN","CLOSED"))</f>
        <v>CLOSED</v>
      </c>
      <c r="I23" s="10">
        <f ca="1">IF(ISBLANK(#REF!),"",IF(ISBLANK(E23),TODAY()-D23,E23-D23))</f>
        <v>771</v>
      </c>
      <c r="J23" s="10" t="str">
        <f ca="1">IF(ISBLANK(#REF!),"",IF(I23&lt;=180,"LESS THAN 6 MONTHS",IF(AND(I23&lt;365,I23&gt;180),"BETWEEN 6 MONTHS AND 1 YEAR","MORE THAN 1 YEAR")))</f>
        <v>MORE THAN 1 YEAR</v>
      </c>
      <c r="K23" s="7">
        <f t="shared" si="0"/>
        <v>2013</v>
      </c>
      <c r="L23" s="7" t="str">
        <f t="shared" si="1"/>
        <v>Novembre</v>
      </c>
      <c r="M23" s="7">
        <f t="shared" si="2"/>
        <v>2015</v>
      </c>
      <c r="N23" s="7" t="str">
        <f t="shared" si="3"/>
        <v>Décembre</v>
      </c>
      <c r="O23" s="7">
        <f t="shared" si="4"/>
        <v>2015</v>
      </c>
      <c r="P23" s="19" t="str">
        <f t="shared" si="5"/>
        <v>Décembre</v>
      </c>
    </row>
    <row r="24" spans="1:16" s="11" customFormat="1" x14ac:dyDescent="0.25">
      <c r="A24" s="6" t="s">
        <v>38</v>
      </c>
      <c r="B24" s="8" t="s">
        <v>220</v>
      </c>
      <c r="C24" s="8" t="s">
        <v>6</v>
      </c>
      <c r="D24" s="9">
        <v>41583</v>
      </c>
      <c r="E24" s="9">
        <v>42354</v>
      </c>
      <c r="F24" s="9">
        <v>42354</v>
      </c>
      <c r="G24" s="8" t="e">
        <f ca="1">IF($C24="","",OFFSET(#REF!,MATCH($C24,#REF!,0)-1,0))</f>
        <v>#REF!</v>
      </c>
      <c r="H24" s="8" t="str">
        <f>IF(ISBLANK(#REF!),"",IF(OR(ISBLANK(D24),ISBLANK(E24)),"OPEN","CLOSED"))</f>
        <v>CLOSED</v>
      </c>
      <c r="I24" s="10">
        <f ca="1">IF(ISBLANK(#REF!),"",IF(ISBLANK(E24),TODAY()-D24,E24-D24))</f>
        <v>771</v>
      </c>
      <c r="J24" s="10" t="str">
        <f ca="1">IF(ISBLANK(#REF!),"",IF(I24&lt;=180,"LESS THAN 6 MONTHS",IF(AND(I24&lt;365,I24&gt;180),"BETWEEN 6 MONTHS AND 1 YEAR","MORE THAN 1 YEAR")))</f>
        <v>MORE THAN 1 YEAR</v>
      </c>
      <c r="K24" s="7">
        <f t="shared" si="0"/>
        <v>2013</v>
      </c>
      <c r="L24" s="7" t="str">
        <f t="shared" si="1"/>
        <v>Novembre</v>
      </c>
      <c r="M24" s="7">
        <f t="shared" si="2"/>
        <v>2015</v>
      </c>
      <c r="N24" s="7" t="str">
        <f t="shared" si="3"/>
        <v>Décembre</v>
      </c>
      <c r="O24" s="7">
        <f t="shared" si="4"/>
        <v>2015</v>
      </c>
      <c r="P24" s="19" t="str">
        <f t="shared" si="5"/>
        <v>Décembre</v>
      </c>
    </row>
    <row r="25" spans="1:16" s="11" customFormat="1" x14ac:dyDescent="0.25">
      <c r="A25" s="6" t="s">
        <v>39</v>
      </c>
      <c r="B25" s="8" t="s">
        <v>221</v>
      </c>
      <c r="C25" s="8" t="s">
        <v>6</v>
      </c>
      <c r="D25" s="9">
        <v>41607</v>
      </c>
      <c r="E25" s="9">
        <v>42354</v>
      </c>
      <c r="F25" s="9">
        <v>42354</v>
      </c>
      <c r="G25" s="8" t="e">
        <f ca="1">IF($C25="","",OFFSET(#REF!,MATCH($C25,#REF!,0)-1,0))</f>
        <v>#REF!</v>
      </c>
      <c r="H25" s="8" t="str">
        <f>IF(ISBLANK(#REF!),"",IF(OR(ISBLANK(D25),ISBLANK(E25)),"OPEN","CLOSED"))</f>
        <v>CLOSED</v>
      </c>
      <c r="I25" s="10">
        <f ca="1">IF(ISBLANK(#REF!),"",IF(ISBLANK(E25),TODAY()-D25,E25-D25))</f>
        <v>747</v>
      </c>
      <c r="J25" s="10" t="str">
        <f ca="1">IF(ISBLANK(#REF!),"",IF(I25&lt;=180,"LESS THAN 6 MONTHS",IF(AND(I25&lt;365,I25&gt;180),"BETWEEN 6 MONTHS AND 1 YEAR","MORE THAN 1 YEAR")))</f>
        <v>MORE THAN 1 YEAR</v>
      </c>
      <c r="K25" s="7">
        <f t="shared" si="0"/>
        <v>2013</v>
      </c>
      <c r="L25" s="7" t="str">
        <f t="shared" si="1"/>
        <v>Novembre</v>
      </c>
      <c r="M25" s="7">
        <f t="shared" si="2"/>
        <v>2015</v>
      </c>
      <c r="N25" s="7" t="str">
        <f t="shared" si="3"/>
        <v>Décembre</v>
      </c>
      <c r="O25" s="7">
        <f t="shared" si="4"/>
        <v>2015</v>
      </c>
      <c r="P25" s="19" t="str">
        <f t="shared" si="5"/>
        <v>Décembre</v>
      </c>
    </row>
    <row r="26" spans="1:16" s="11" customFormat="1" x14ac:dyDescent="0.25">
      <c r="A26" s="6" t="s">
        <v>40</v>
      </c>
      <c r="B26" s="8" t="s">
        <v>222</v>
      </c>
      <c r="C26" s="8" t="s">
        <v>6</v>
      </c>
      <c r="D26" s="9">
        <v>41674</v>
      </c>
      <c r="E26" s="9"/>
      <c r="F26" s="9"/>
      <c r="G26" s="8" t="e">
        <f ca="1">IF($C26="","",OFFSET(#REF!,MATCH($C26,#REF!,0)-1,0))</f>
        <v>#REF!</v>
      </c>
      <c r="H26" s="8" t="str">
        <f>IF(ISBLANK(#REF!),"",IF(OR(ISBLANK(D26),ISBLANK(E26)),"OPEN","CLOSED"))</f>
        <v>OPEN</v>
      </c>
      <c r="I26" s="10">
        <f ca="1">IF(ISBLANK(#REF!),"",IF(ISBLANK(E26),TODAY()-D26,E26-D26))</f>
        <v>1459</v>
      </c>
      <c r="J26" s="10" t="str">
        <f ca="1">IF(ISBLANK(#REF!),"",IF(I26&lt;=180,"LESS THAN 6 MONTHS",IF(AND(I26&lt;365,I26&gt;180),"BETWEEN 6 MONTHS AND 1 YEAR","MORE THAN 1 YEAR")))</f>
        <v>MORE THAN 1 YEAR</v>
      </c>
      <c r="K26" s="7">
        <f t="shared" si="0"/>
        <v>2014</v>
      </c>
      <c r="L26" s="7" t="str">
        <f t="shared" si="1"/>
        <v>Février</v>
      </c>
      <c r="M26" s="7" t="str">
        <f t="shared" si="2"/>
        <v/>
      </c>
      <c r="N26" s="7" t="str">
        <f t="shared" si="3"/>
        <v/>
      </c>
      <c r="O26" s="7" t="str">
        <f t="shared" si="4"/>
        <v/>
      </c>
      <c r="P26" s="19" t="str">
        <f t="shared" si="5"/>
        <v/>
      </c>
    </row>
    <row r="27" spans="1:16" s="11" customFormat="1" x14ac:dyDescent="0.25">
      <c r="A27" s="6" t="s">
        <v>41</v>
      </c>
      <c r="B27" s="8" t="s">
        <v>223</v>
      </c>
      <c r="C27" s="8" t="s">
        <v>6</v>
      </c>
      <c r="D27" s="9">
        <v>41674</v>
      </c>
      <c r="E27" s="9"/>
      <c r="F27" s="9"/>
      <c r="G27" s="8" t="e">
        <f ca="1">IF($C27="","",OFFSET(#REF!,MATCH($C27,#REF!,0)-1,0))</f>
        <v>#REF!</v>
      </c>
      <c r="H27" s="8" t="str">
        <f>IF(ISBLANK(#REF!),"",IF(OR(ISBLANK(D27),ISBLANK(E27)),"OPEN","CLOSED"))</f>
        <v>OPEN</v>
      </c>
      <c r="I27" s="10">
        <f ca="1">IF(ISBLANK(#REF!),"",IF(ISBLANK(E27),TODAY()-D27,E27-D27))</f>
        <v>1459</v>
      </c>
      <c r="J27" s="10" t="str">
        <f ca="1">IF(ISBLANK(#REF!),"",IF(I27&lt;=180,"LESS THAN 6 MONTHS",IF(AND(I27&lt;365,I27&gt;180),"BETWEEN 6 MONTHS AND 1 YEAR","MORE THAN 1 YEAR")))</f>
        <v>MORE THAN 1 YEAR</v>
      </c>
      <c r="K27" s="7">
        <f t="shared" si="0"/>
        <v>2014</v>
      </c>
      <c r="L27" s="7" t="str">
        <f t="shared" si="1"/>
        <v>Février</v>
      </c>
      <c r="M27" s="7" t="str">
        <f t="shared" si="2"/>
        <v/>
      </c>
      <c r="N27" s="7" t="str">
        <f t="shared" si="3"/>
        <v/>
      </c>
      <c r="O27" s="7" t="str">
        <f t="shared" si="4"/>
        <v/>
      </c>
      <c r="P27" s="19" t="str">
        <f t="shared" si="5"/>
        <v/>
      </c>
    </row>
    <row r="28" spans="1:16" s="11" customFormat="1" x14ac:dyDescent="0.25">
      <c r="A28" s="6" t="s">
        <v>42</v>
      </c>
      <c r="B28" s="8" t="s">
        <v>224</v>
      </c>
      <c r="C28" s="8" t="s">
        <v>6</v>
      </c>
      <c r="D28" s="9">
        <v>41683</v>
      </c>
      <c r="E28" s="9">
        <v>42383</v>
      </c>
      <c r="F28" s="9">
        <v>42383</v>
      </c>
      <c r="G28" s="8" t="e">
        <f ca="1">IF($C28="","",OFFSET(#REF!,MATCH($C28,#REF!,0)-1,0))</f>
        <v>#REF!</v>
      </c>
      <c r="H28" s="8" t="str">
        <f>IF(ISBLANK(#REF!),"",IF(OR(ISBLANK(D28),ISBLANK(E28)),"OPEN","CLOSED"))</f>
        <v>CLOSED</v>
      </c>
      <c r="I28" s="10">
        <f ca="1">IF(ISBLANK(#REF!),"",IF(ISBLANK(E28),TODAY()-D28,E28-D28))</f>
        <v>700</v>
      </c>
      <c r="J28" s="10" t="str">
        <f ca="1">IF(ISBLANK(#REF!),"",IF(I28&lt;=180,"LESS THAN 6 MONTHS",IF(AND(I28&lt;365,I28&gt;180),"BETWEEN 6 MONTHS AND 1 YEAR","MORE THAN 1 YEAR")))</f>
        <v>MORE THAN 1 YEAR</v>
      </c>
      <c r="K28" s="7">
        <f t="shared" si="0"/>
        <v>2014</v>
      </c>
      <c r="L28" s="7" t="str">
        <f t="shared" si="1"/>
        <v>Février</v>
      </c>
      <c r="M28" s="7">
        <f t="shared" si="2"/>
        <v>2016</v>
      </c>
      <c r="N28" s="7" t="str">
        <f t="shared" si="3"/>
        <v>Janvier</v>
      </c>
      <c r="O28" s="7">
        <f t="shared" si="4"/>
        <v>2016</v>
      </c>
      <c r="P28" s="19" t="str">
        <f t="shared" si="5"/>
        <v>Janvier</v>
      </c>
    </row>
    <row r="29" spans="1:16" s="11" customFormat="1" x14ac:dyDescent="0.25">
      <c r="A29" s="6" t="s">
        <v>43</v>
      </c>
      <c r="B29" s="8" t="s">
        <v>225</v>
      </c>
      <c r="C29" s="8" t="s">
        <v>7</v>
      </c>
      <c r="D29" s="9">
        <v>41691</v>
      </c>
      <c r="E29" s="9">
        <v>42383</v>
      </c>
      <c r="F29" s="9">
        <v>42383</v>
      </c>
      <c r="G29" s="8" t="e">
        <f ca="1">IF($C29="","",OFFSET(#REF!,MATCH($C29,#REF!,0)-1,0))</f>
        <v>#REF!</v>
      </c>
      <c r="H29" s="8" t="str">
        <f>IF(ISBLANK(#REF!),"",IF(OR(ISBLANK(D29),ISBLANK(E29)),"OPEN","CLOSED"))</f>
        <v>CLOSED</v>
      </c>
      <c r="I29" s="10">
        <f ca="1">IF(ISBLANK(#REF!),"",IF(ISBLANK(E29),TODAY()-D29,E29-D29))</f>
        <v>692</v>
      </c>
      <c r="J29" s="10" t="str">
        <f ca="1">IF(ISBLANK(#REF!),"",IF(I29&lt;=180,"LESS THAN 6 MONTHS",IF(AND(I29&lt;365,I29&gt;180),"BETWEEN 6 MONTHS AND 1 YEAR","MORE THAN 1 YEAR")))</f>
        <v>MORE THAN 1 YEAR</v>
      </c>
      <c r="K29" s="7">
        <f t="shared" si="0"/>
        <v>2014</v>
      </c>
      <c r="L29" s="7" t="str">
        <f t="shared" si="1"/>
        <v>Février</v>
      </c>
      <c r="M29" s="7">
        <f t="shared" si="2"/>
        <v>2016</v>
      </c>
      <c r="N29" s="7" t="str">
        <f t="shared" si="3"/>
        <v>Janvier</v>
      </c>
      <c r="O29" s="7">
        <f t="shared" si="4"/>
        <v>2016</v>
      </c>
      <c r="P29" s="19" t="str">
        <f t="shared" si="5"/>
        <v>Janvier</v>
      </c>
    </row>
    <row r="30" spans="1:16" s="11" customFormat="1" x14ac:dyDescent="0.25">
      <c r="A30" s="6" t="s">
        <v>44</v>
      </c>
      <c r="B30" s="8" t="s">
        <v>226</v>
      </c>
      <c r="C30" s="8" t="s">
        <v>6</v>
      </c>
      <c r="D30" s="9">
        <v>41726</v>
      </c>
      <c r="E30" s="9">
        <v>42383</v>
      </c>
      <c r="F30" s="9">
        <v>42383</v>
      </c>
      <c r="G30" s="8" t="e">
        <f ca="1">IF($C30="","",OFFSET(#REF!,MATCH($C30,#REF!,0)-1,0))</f>
        <v>#REF!</v>
      </c>
      <c r="H30" s="8" t="str">
        <f>IF(ISBLANK(#REF!),"",IF(OR(ISBLANK(D30),ISBLANK(E30)),"OPEN","CLOSED"))</f>
        <v>CLOSED</v>
      </c>
      <c r="I30" s="10">
        <f ca="1">IF(ISBLANK(#REF!),"",IF(ISBLANK(E30),TODAY()-D30,E30-D30))</f>
        <v>657</v>
      </c>
      <c r="J30" s="10" t="str">
        <f ca="1">IF(ISBLANK(#REF!),"",IF(I30&lt;=180,"LESS THAN 6 MONTHS",IF(AND(I30&lt;365,I30&gt;180),"BETWEEN 6 MONTHS AND 1 YEAR","MORE THAN 1 YEAR")))</f>
        <v>MORE THAN 1 YEAR</v>
      </c>
      <c r="K30" s="7">
        <f t="shared" si="0"/>
        <v>2014</v>
      </c>
      <c r="L30" s="7" t="str">
        <f t="shared" si="1"/>
        <v>Mars</v>
      </c>
      <c r="M30" s="7">
        <f t="shared" si="2"/>
        <v>2016</v>
      </c>
      <c r="N30" s="7" t="str">
        <f t="shared" si="3"/>
        <v>Janvier</v>
      </c>
      <c r="O30" s="7">
        <f t="shared" si="4"/>
        <v>2016</v>
      </c>
      <c r="P30" s="19" t="str">
        <f t="shared" si="5"/>
        <v>Janvier</v>
      </c>
    </row>
    <row r="31" spans="1:16" s="11" customFormat="1" x14ac:dyDescent="0.25">
      <c r="A31" s="6" t="s">
        <v>45</v>
      </c>
      <c r="B31" s="8" t="s">
        <v>227</v>
      </c>
      <c r="C31" s="8" t="s">
        <v>6</v>
      </c>
      <c r="D31" s="9">
        <v>41729</v>
      </c>
      <c r="E31" s="9">
        <v>42383</v>
      </c>
      <c r="F31" s="9">
        <v>42383</v>
      </c>
      <c r="G31" s="8" t="e">
        <f ca="1">IF($C31="","",OFFSET(#REF!,MATCH($C31,#REF!,0)-1,0))</f>
        <v>#REF!</v>
      </c>
      <c r="H31" s="8" t="str">
        <f>IF(ISBLANK(#REF!),"",IF(OR(ISBLANK(D31),ISBLANK(E31)),"OPEN","CLOSED"))</f>
        <v>CLOSED</v>
      </c>
      <c r="I31" s="10">
        <f ca="1">IF(ISBLANK(#REF!),"",IF(ISBLANK(E31),TODAY()-D31,E31-D31))</f>
        <v>654</v>
      </c>
      <c r="J31" s="10" t="str">
        <f ca="1">IF(ISBLANK(#REF!),"",IF(I31&lt;=180,"LESS THAN 6 MONTHS",IF(AND(I31&lt;365,I31&gt;180),"BETWEEN 6 MONTHS AND 1 YEAR","MORE THAN 1 YEAR")))</f>
        <v>MORE THAN 1 YEAR</v>
      </c>
      <c r="K31" s="7">
        <f t="shared" si="0"/>
        <v>2014</v>
      </c>
      <c r="L31" s="7" t="str">
        <f t="shared" si="1"/>
        <v>Mars</v>
      </c>
      <c r="M31" s="7">
        <f t="shared" si="2"/>
        <v>2016</v>
      </c>
      <c r="N31" s="7" t="str">
        <f t="shared" si="3"/>
        <v>Janvier</v>
      </c>
      <c r="O31" s="7">
        <f t="shared" si="4"/>
        <v>2016</v>
      </c>
      <c r="P31" s="19" t="str">
        <f t="shared" si="5"/>
        <v>Janvier</v>
      </c>
    </row>
    <row r="32" spans="1:16" s="11" customFormat="1" x14ac:dyDescent="0.25">
      <c r="A32" s="6" t="s">
        <v>46</v>
      </c>
      <c r="B32" s="8" t="s">
        <v>228</v>
      </c>
      <c r="C32" s="8" t="s">
        <v>3</v>
      </c>
      <c r="D32" s="9">
        <v>41731</v>
      </c>
      <c r="E32" s="9">
        <v>42383</v>
      </c>
      <c r="F32" s="9">
        <v>42383</v>
      </c>
      <c r="G32" s="8" t="e">
        <f ca="1">IF($C32="","",OFFSET(#REF!,MATCH($C32,#REF!,0)-1,0))</f>
        <v>#REF!</v>
      </c>
      <c r="H32" s="8" t="str">
        <f>IF(ISBLANK(#REF!),"",IF(OR(ISBLANK(D32),ISBLANK(E32)),"OPEN","CLOSED"))</f>
        <v>CLOSED</v>
      </c>
      <c r="I32" s="10">
        <f ca="1">IF(ISBLANK(#REF!),"",IF(ISBLANK(E32),TODAY()-D32,E32-D32))</f>
        <v>652</v>
      </c>
      <c r="J32" s="10" t="str">
        <f ca="1">IF(ISBLANK(#REF!),"",IF(I32&lt;=180,"LESS THAN 6 MONTHS",IF(AND(I32&lt;365,I32&gt;180),"BETWEEN 6 MONTHS AND 1 YEAR","MORE THAN 1 YEAR")))</f>
        <v>MORE THAN 1 YEAR</v>
      </c>
      <c r="K32" s="7">
        <f t="shared" si="0"/>
        <v>2014</v>
      </c>
      <c r="L32" s="7" t="str">
        <f t="shared" si="1"/>
        <v>Avril</v>
      </c>
      <c r="M32" s="7">
        <f t="shared" si="2"/>
        <v>2016</v>
      </c>
      <c r="N32" s="7" t="str">
        <f t="shared" si="3"/>
        <v>Janvier</v>
      </c>
      <c r="O32" s="7">
        <f t="shared" si="4"/>
        <v>2016</v>
      </c>
      <c r="P32" s="19" t="str">
        <f t="shared" si="5"/>
        <v>Janvier</v>
      </c>
    </row>
    <row r="33" spans="1:16" s="11" customFormat="1" x14ac:dyDescent="0.25">
      <c r="A33" s="6" t="s">
        <v>47</v>
      </c>
      <c r="B33" s="8" t="s">
        <v>229</v>
      </c>
      <c r="C33" s="8" t="s">
        <v>6</v>
      </c>
      <c r="D33" s="9">
        <v>41779</v>
      </c>
      <c r="E33" s="9">
        <v>42349</v>
      </c>
      <c r="F33" s="9">
        <v>42349</v>
      </c>
      <c r="G33" s="8" t="e">
        <f ca="1">IF($C33="","",OFFSET(#REF!,MATCH($C33,#REF!,0)-1,0))</f>
        <v>#REF!</v>
      </c>
      <c r="H33" s="8" t="str">
        <f>IF(ISBLANK(#REF!),"",IF(OR(ISBLANK(D33),ISBLANK(E33)),"OPEN","CLOSED"))</f>
        <v>CLOSED</v>
      </c>
      <c r="I33" s="10">
        <f ca="1">IF(ISBLANK(#REF!),"",IF(ISBLANK(E33),TODAY()-D33,E33-D33))</f>
        <v>570</v>
      </c>
      <c r="J33" s="10" t="str">
        <f ca="1">IF(ISBLANK(#REF!),"",IF(I33&lt;=180,"LESS THAN 6 MONTHS",IF(AND(I33&lt;365,I33&gt;180),"BETWEEN 6 MONTHS AND 1 YEAR","MORE THAN 1 YEAR")))</f>
        <v>MORE THAN 1 YEAR</v>
      </c>
      <c r="K33" s="7">
        <f t="shared" si="0"/>
        <v>2014</v>
      </c>
      <c r="L33" s="7" t="str">
        <f t="shared" si="1"/>
        <v>Mai</v>
      </c>
      <c r="M33" s="7">
        <f t="shared" si="2"/>
        <v>2015</v>
      </c>
      <c r="N33" s="7" t="str">
        <f t="shared" si="3"/>
        <v>Décembre</v>
      </c>
      <c r="O33" s="7">
        <f t="shared" si="4"/>
        <v>2015</v>
      </c>
      <c r="P33" s="19" t="str">
        <f t="shared" si="5"/>
        <v>Décembre</v>
      </c>
    </row>
    <row r="34" spans="1:16" s="11" customFormat="1" x14ac:dyDescent="0.25">
      <c r="A34" s="6" t="s">
        <v>48</v>
      </c>
      <c r="B34" s="8" t="s">
        <v>230</v>
      </c>
      <c r="C34" s="8" t="s">
        <v>6</v>
      </c>
      <c r="D34" s="9">
        <v>41779</v>
      </c>
      <c r="E34" s="9">
        <v>42349</v>
      </c>
      <c r="F34" s="9">
        <v>42349</v>
      </c>
      <c r="G34" s="8" t="e">
        <f ca="1">IF($C34="","",OFFSET(#REF!,MATCH($C34,#REF!,0)-1,0))</f>
        <v>#REF!</v>
      </c>
      <c r="H34" s="8" t="str">
        <f>IF(ISBLANK(#REF!),"",IF(OR(ISBLANK(D34),ISBLANK(E34)),"OPEN","CLOSED"))</f>
        <v>CLOSED</v>
      </c>
      <c r="I34" s="10">
        <f ca="1">IF(ISBLANK(#REF!),"",IF(ISBLANK(E34),TODAY()-D34,E34-D34))</f>
        <v>570</v>
      </c>
      <c r="J34" s="10" t="str">
        <f ca="1">IF(ISBLANK(#REF!),"",IF(I34&lt;=180,"LESS THAN 6 MONTHS",IF(AND(I34&lt;365,I34&gt;180),"BETWEEN 6 MONTHS AND 1 YEAR","MORE THAN 1 YEAR")))</f>
        <v>MORE THAN 1 YEAR</v>
      </c>
      <c r="K34" s="7">
        <f t="shared" si="0"/>
        <v>2014</v>
      </c>
      <c r="L34" s="7" t="str">
        <f t="shared" si="1"/>
        <v>Mai</v>
      </c>
      <c r="M34" s="7">
        <f t="shared" si="2"/>
        <v>2015</v>
      </c>
      <c r="N34" s="7" t="str">
        <f t="shared" si="3"/>
        <v>Décembre</v>
      </c>
      <c r="O34" s="7">
        <f t="shared" si="4"/>
        <v>2015</v>
      </c>
      <c r="P34" s="19" t="str">
        <f t="shared" si="5"/>
        <v>Décembre</v>
      </c>
    </row>
    <row r="35" spans="1:16" s="11" customFormat="1" x14ac:dyDescent="0.25">
      <c r="A35" s="6" t="s">
        <v>49</v>
      </c>
      <c r="B35" s="8" t="s">
        <v>231</v>
      </c>
      <c r="C35" s="8" t="s">
        <v>6</v>
      </c>
      <c r="D35" s="9">
        <v>41960</v>
      </c>
      <c r="E35" s="9">
        <v>42383</v>
      </c>
      <c r="F35" s="9">
        <v>42383</v>
      </c>
      <c r="G35" s="8" t="e">
        <f ca="1">IF($C35="","",OFFSET(#REF!,MATCH($C35,#REF!,0)-1,0))</f>
        <v>#REF!</v>
      </c>
      <c r="H35" s="8" t="str">
        <f>IF(ISBLANK(#REF!),"",IF(OR(ISBLANK(D35),ISBLANK(E35)),"OPEN","CLOSED"))</f>
        <v>CLOSED</v>
      </c>
      <c r="I35" s="10">
        <f ca="1">IF(ISBLANK(#REF!),"",IF(ISBLANK(E35),TODAY()-D35,E35-D35))</f>
        <v>423</v>
      </c>
      <c r="J35" s="10" t="str">
        <f ca="1">IF(ISBLANK(#REF!),"",IF(I35&lt;=180,"LESS THAN 6 MONTHS",IF(AND(I35&lt;365,I35&gt;180),"BETWEEN 6 MONTHS AND 1 YEAR","MORE THAN 1 YEAR")))</f>
        <v>MORE THAN 1 YEAR</v>
      </c>
      <c r="K35" s="7">
        <f t="shared" si="0"/>
        <v>2014</v>
      </c>
      <c r="L35" s="7" t="str">
        <f t="shared" si="1"/>
        <v>Novembre</v>
      </c>
      <c r="M35" s="7">
        <f t="shared" si="2"/>
        <v>2016</v>
      </c>
      <c r="N35" s="7" t="str">
        <f t="shared" si="3"/>
        <v>Janvier</v>
      </c>
      <c r="O35" s="7">
        <f t="shared" si="4"/>
        <v>2016</v>
      </c>
      <c r="P35" s="19" t="str">
        <f t="shared" si="5"/>
        <v>Janvier</v>
      </c>
    </row>
    <row r="36" spans="1:16" s="11" customFormat="1" x14ac:dyDescent="0.25">
      <c r="A36" s="6" t="s">
        <v>50</v>
      </c>
      <c r="B36" s="8" t="s">
        <v>232</v>
      </c>
      <c r="C36" s="8" t="s">
        <v>6</v>
      </c>
      <c r="D36" s="9">
        <v>41960</v>
      </c>
      <c r="E36" s="9">
        <v>42327</v>
      </c>
      <c r="F36" s="9">
        <v>42327</v>
      </c>
      <c r="G36" s="8" t="e">
        <f ca="1">IF($C36="","",OFFSET(#REF!,MATCH($C36,#REF!,0)-1,0))</f>
        <v>#REF!</v>
      </c>
      <c r="H36" s="8" t="str">
        <f>IF(ISBLANK(#REF!),"",IF(OR(ISBLANK(D36),ISBLANK(E36)),"OPEN","CLOSED"))</f>
        <v>CLOSED</v>
      </c>
      <c r="I36" s="10">
        <f ca="1">IF(ISBLANK(#REF!),"",IF(ISBLANK(E36),TODAY()-D36,E36-D36))</f>
        <v>367</v>
      </c>
      <c r="J36" s="10" t="str">
        <f ca="1">IF(ISBLANK(#REF!),"",IF(I36&lt;=180,"LESS THAN 6 MONTHS",IF(AND(I36&lt;365,I36&gt;180),"BETWEEN 6 MONTHS AND 1 YEAR","MORE THAN 1 YEAR")))</f>
        <v>MORE THAN 1 YEAR</v>
      </c>
      <c r="K36" s="7">
        <f t="shared" si="0"/>
        <v>2014</v>
      </c>
      <c r="L36" s="7" t="str">
        <f t="shared" si="1"/>
        <v>Novembre</v>
      </c>
      <c r="M36" s="7">
        <f t="shared" si="2"/>
        <v>2015</v>
      </c>
      <c r="N36" s="7" t="str">
        <f t="shared" si="3"/>
        <v>Novembre</v>
      </c>
      <c r="O36" s="7">
        <f t="shared" si="4"/>
        <v>2015</v>
      </c>
      <c r="P36" s="19" t="str">
        <f t="shared" si="5"/>
        <v>Novembre</v>
      </c>
    </row>
    <row r="37" spans="1:16" s="11" customFormat="1" x14ac:dyDescent="0.25">
      <c r="A37" s="6" t="s">
        <v>51</v>
      </c>
      <c r="B37" s="8" t="s">
        <v>233</v>
      </c>
      <c r="C37" s="8" t="s">
        <v>6</v>
      </c>
      <c r="D37" s="9">
        <v>41960</v>
      </c>
      <c r="E37" s="9">
        <v>42327</v>
      </c>
      <c r="F37" s="9">
        <v>42327</v>
      </c>
      <c r="G37" s="8" t="e">
        <f ca="1">IF($C37="","",OFFSET(#REF!,MATCH($C37,#REF!,0)-1,0))</f>
        <v>#REF!</v>
      </c>
      <c r="H37" s="8" t="str">
        <f>IF(ISBLANK(#REF!),"",IF(OR(ISBLANK(D37),ISBLANK(E37)),"OPEN","CLOSED"))</f>
        <v>CLOSED</v>
      </c>
      <c r="I37" s="10">
        <f ca="1">IF(ISBLANK(#REF!),"",IF(ISBLANK(E37),TODAY()-D37,E37-D37))</f>
        <v>367</v>
      </c>
      <c r="J37" s="10" t="str">
        <f ca="1">IF(ISBLANK(#REF!),"",IF(I37&lt;=180,"LESS THAN 6 MONTHS",IF(AND(I37&lt;365,I37&gt;180),"BETWEEN 6 MONTHS AND 1 YEAR","MORE THAN 1 YEAR")))</f>
        <v>MORE THAN 1 YEAR</v>
      </c>
      <c r="K37" s="7">
        <f t="shared" si="0"/>
        <v>2014</v>
      </c>
      <c r="L37" s="7" t="str">
        <f t="shared" si="1"/>
        <v>Novembre</v>
      </c>
      <c r="M37" s="7">
        <f t="shared" si="2"/>
        <v>2015</v>
      </c>
      <c r="N37" s="7" t="str">
        <f t="shared" si="3"/>
        <v>Novembre</v>
      </c>
      <c r="O37" s="7">
        <f t="shared" si="4"/>
        <v>2015</v>
      </c>
      <c r="P37" s="19" t="str">
        <f t="shared" si="5"/>
        <v>Novembre</v>
      </c>
    </row>
    <row r="38" spans="1:16" s="11" customFormat="1" x14ac:dyDescent="0.25">
      <c r="A38" s="6" t="s">
        <v>52</v>
      </c>
      <c r="B38" s="8" t="s">
        <v>380</v>
      </c>
      <c r="C38" s="8" t="s">
        <v>6</v>
      </c>
      <c r="D38" s="9">
        <v>42277</v>
      </c>
      <c r="E38" s="9">
        <v>42327</v>
      </c>
      <c r="F38" s="9">
        <v>42327</v>
      </c>
      <c r="G38" s="8" t="e">
        <f ca="1">IF($C38="","",OFFSET(#REF!,MATCH($C38,#REF!,0)-1,0))</f>
        <v>#REF!</v>
      </c>
      <c r="H38" s="8" t="str">
        <f>IF(ISBLANK(#REF!),"",IF(OR(ISBLANK(D38),ISBLANK(E38)),"OPEN","CLOSED"))</f>
        <v>CLOSED</v>
      </c>
      <c r="I38" s="10">
        <f ca="1">IF(ISBLANK(#REF!),"",IF(ISBLANK(E38),TODAY()-D38,E38-D38))</f>
        <v>50</v>
      </c>
      <c r="J38" s="10" t="str">
        <f ca="1">IF(ISBLANK(#REF!),"",IF(I38&lt;=180,"LESS THAN 6 MONTHS",IF(AND(I38&lt;365,I38&gt;180),"BETWEEN 6 MONTHS AND 1 YEAR","MORE THAN 1 YEAR")))</f>
        <v>LESS THAN 6 MONTHS</v>
      </c>
      <c r="K38" s="7">
        <f t="shared" si="0"/>
        <v>2015</v>
      </c>
      <c r="L38" s="7" t="str">
        <f t="shared" si="1"/>
        <v>Septembre</v>
      </c>
      <c r="M38" s="7">
        <f t="shared" si="2"/>
        <v>2015</v>
      </c>
      <c r="N38" s="7" t="str">
        <f t="shared" si="3"/>
        <v>Novembre</v>
      </c>
      <c r="O38" s="7">
        <f t="shared" si="4"/>
        <v>2015</v>
      </c>
      <c r="P38" s="19" t="str">
        <f t="shared" si="5"/>
        <v>Novembre</v>
      </c>
    </row>
    <row r="39" spans="1:16" s="11" customFormat="1" x14ac:dyDescent="0.25">
      <c r="A39" s="6" t="s">
        <v>53</v>
      </c>
      <c r="B39" s="7" t="s">
        <v>234</v>
      </c>
      <c r="C39" s="7" t="s">
        <v>6</v>
      </c>
      <c r="D39" s="9">
        <v>41942</v>
      </c>
      <c r="E39" s="9"/>
      <c r="F39" s="9"/>
      <c r="G39" s="8" t="e">
        <f ca="1">IF($C39="","",OFFSET(#REF!,MATCH($C39,#REF!,0)-1,0))</f>
        <v>#REF!</v>
      </c>
      <c r="H39" s="8" t="str">
        <f>IF(ISBLANK(#REF!),"",IF(OR(ISBLANK(D39),ISBLANK(E39)),"OPEN","CLOSED"))</f>
        <v>OPEN</v>
      </c>
      <c r="I39" s="10">
        <f ca="1">IF(ISBLANK(#REF!),"",IF(ISBLANK(E39),TODAY()-D39,E39-D39))</f>
        <v>1191</v>
      </c>
      <c r="J39" s="10" t="str">
        <f ca="1">IF(ISBLANK(#REF!),"",IF(I39&lt;=180,"LESS THAN 6 MONTHS",IF(AND(I39&lt;365,I39&gt;180),"BETWEEN 6 MONTHS AND 1 YEAR","MORE THAN 1 YEAR")))</f>
        <v>MORE THAN 1 YEAR</v>
      </c>
      <c r="K39" s="7">
        <f t="shared" si="0"/>
        <v>2014</v>
      </c>
      <c r="L39" s="7" t="str">
        <f t="shared" si="1"/>
        <v>Octobre</v>
      </c>
      <c r="M39" s="7" t="str">
        <f t="shared" si="2"/>
        <v/>
      </c>
      <c r="N39" s="7" t="str">
        <f t="shared" si="3"/>
        <v/>
      </c>
      <c r="O39" s="7" t="str">
        <f t="shared" si="4"/>
        <v/>
      </c>
      <c r="P39" s="19" t="str">
        <f t="shared" si="5"/>
        <v/>
      </c>
    </row>
    <row r="40" spans="1:16" s="11" customFormat="1" x14ac:dyDescent="0.25">
      <c r="A40" s="6" t="s">
        <v>54</v>
      </c>
      <c r="B40" s="7" t="s">
        <v>398</v>
      </c>
      <c r="C40" s="7" t="s">
        <v>7</v>
      </c>
      <c r="D40" s="9">
        <v>42281</v>
      </c>
      <c r="E40" s="9"/>
      <c r="F40" s="9"/>
      <c r="G40" s="8" t="e">
        <f ca="1">IF($C40="","",OFFSET(#REF!,MATCH($C40,#REF!,0)-1,0))</f>
        <v>#REF!</v>
      </c>
      <c r="H40" s="8" t="str">
        <f>IF(ISBLANK(#REF!),"",IF(OR(ISBLANK(D40),ISBLANK(E40)),"OPEN","CLOSED"))</f>
        <v>OPEN</v>
      </c>
      <c r="I40" s="10">
        <f ca="1">IF(ISBLANK(#REF!),"",IF(ISBLANK(E40),TODAY()-D40,E40-D40))</f>
        <v>852</v>
      </c>
      <c r="J40" s="10" t="str">
        <f ca="1">IF(ISBLANK(#REF!),"",IF(I40&lt;=180,"LESS THAN 6 MONTHS",IF(AND(I40&lt;365,I40&gt;180),"BETWEEN 6 MONTHS AND 1 YEAR","MORE THAN 1 YEAR")))</f>
        <v>MORE THAN 1 YEAR</v>
      </c>
      <c r="K40" s="7">
        <f t="shared" si="0"/>
        <v>2015</v>
      </c>
      <c r="L40" s="7" t="str">
        <f t="shared" si="1"/>
        <v>Octobre</v>
      </c>
      <c r="M40" s="7" t="str">
        <f t="shared" si="2"/>
        <v/>
      </c>
      <c r="N40" s="7" t="str">
        <f t="shared" si="3"/>
        <v/>
      </c>
      <c r="O40" s="7" t="str">
        <f t="shared" si="4"/>
        <v/>
      </c>
      <c r="P40" s="19" t="str">
        <f t="shared" si="5"/>
        <v/>
      </c>
    </row>
    <row r="41" spans="1:16" s="11" customFormat="1" x14ac:dyDescent="0.25">
      <c r="A41" s="6" t="s">
        <v>55</v>
      </c>
      <c r="B41" s="7" t="s">
        <v>235</v>
      </c>
      <c r="C41" s="7" t="s">
        <v>6</v>
      </c>
      <c r="D41" s="9">
        <v>42066</v>
      </c>
      <c r="E41" s="9">
        <v>42278</v>
      </c>
      <c r="F41" s="9">
        <v>42870</v>
      </c>
      <c r="G41" s="8" t="e">
        <f ca="1">IF($C41="","",OFFSET(#REF!,MATCH($C41,#REF!,0)-1,0))</f>
        <v>#REF!</v>
      </c>
      <c r="H41" s="8" t="str">
        <f>IF(ISBLANK(#REF!),"",IF(OR(ISBLANK(D41),ISBLANK(E41)),"OPEN","CLOSED"))</f>
        <v>CLOSED</v>
      </c>
      <c r="I41" s="10">
        <f ca="1">IF(ISBLANK(#REF!),"",IF(ISBLANK(E41),TODAY()-D41,E41-D41))</f>
        <v>212</v>
      </c>
      <c r="J41" s="10" t="str">
        <f ca="1">IF(ISBLANK(#REF!),"",IF(I41&lt;=180,"LESS THAN 6 MONTHS",IF(AND(I41&lt;365,I41&gt;180),"BETWEEN 6 MONTHS AND 1 YEAR","MORE THAN 1 YEAR")))</f>
        <v>BETWEEN 6 MONTHS AND 1 YEAR</v>
      </c>
      <c r="K41" s="7">
        <f t="shared" si="0"/>
        <v>2015</v>
      </c>
      <c r="L41" s="7" t="str">
        <f t="shared" si="1"/>
        <v>Mars</v>
      </c>
      <c r="M41" s="7">
        <f t="shared" si="2"/>
        <v>2015</v>
      </c>
      <c r="N41" s="7" t="str">
        <f t="shared" si="3"/>
        <v>Octobre</v>
      </c>
      <c r="O41" s="7">
        <f t="shared" si="4"/>
        <v>2017</v>
      </c>
      <c r="P41" s="19" t="str">
        <f t="shared" si="5"/>
        <v>Mai</v>
      </c>
    </row>
    <row r="42" spans="1:16" s="11" customFormat="1" x14ac:dyDescent="0.25">
      <c r="A42" s="6" t="s">
        <v>56</v>
      </c>
      <c r="B42" s="7" t="s">
        <v>236</v>
      </c>
      <c r="C42" s="7" t="s">
        <v>6</v>
      </c>
      <c r="D42" s="9">
        <v>42212</v>
      </c>
      <c r="E42" s="9">
        <v>42339</v>
      </c>
      <c r="F42" s="9">
        <v>42870</v>
      </c>
      <c r="G42" s="8" t="e">
        <f ca="1">IF($C42="","",OFFSET(#REF!,MATCH($C42,#REF!,0)-1,0))</f>
        <v>#REF!</v>
      </c>
      <c r="H42" s="8" t="str">
        <f>IF(ISBLANK(#REF!),"",IF(OR(ISBLANK(D42),ISBLANK(E42)),"OPEN","CLOSED"))</f>
        <v>CLOSED</v>
      </c>
      <c r="I42" s="10">
        <f ca="1">IF(ISBLANK(#REF!),"",IF(ISBLANK(E42),TODAY()-D42,E42-D42))</f>
        <v>127</v>
      </c>
      <c r="J42" s="10" t="str">
        <f ca="1">IF(ISBLANK(#REF!),"",IF(I42&lt;=180,"LESS THAN 6 MONTHS",IF(AND(I42&lt;365,I42&gt;180),"BETWEEN 6 MONTHS AND 1 YEAR","MORE THAN 1 YEAR")))</f>
        <v>LESS THAN 6 MONTHS</v>
      </c>
      <c r="K42" s="7">
        <f t="shared" si="0"/>
        <v>2015</v>
      </c>
      <c r="L42" s="7" t="str">
        <f t="shared" si="1"/>
        <v>Juillet</v>
      </c>
      <c r="M42" s="7">
        <f t="shared" si="2"/>
        <v>2015</v>
      </c>
      <c r="N42" s="7" t="str">
        <f t="shared" si="3"/>
        <v>Décembre</v>
      </c>
      <c r="O42" s="7">
        <f t="shared" si="4"/>
        <v>2017</v>
      </c>
      <c r="P42" s="19" t="str">
        <f t="shared" si="5"/>
        <v>Mai</v>
      </c>
    </row>
    <row r="43" spans="1:16" s="11" customFormat="1" x14ac:dyDescent="0.25">
      <c r="A43" s="6" t="s">
        <v>57</v>
      </c>
      <c r="B43" s="7" t="s">
        <v>237</v>
      </c>
      <c r="C43" s="7" t="s">
        <v>6</v>
      </c>
      <c r="D43" s="9">
        <v>42223</v>
      </c>
      <c r="E43" s="9">
        <v>42706</v>
      </c>
      <c r="F43" s="9">
        <v>42870</v>
      </c>
      <c r="G43" s="8" t="e">
        <f ca="1">IF($C43="","",OFFSET(#REF!,MATCH($C43,#REF!,0)-1,0))</f>
        <v>#REF!</v>
      </c>
      <c r="H43" s="8" t="str">
        <f>IF(ISBLANK(#REF!),"",IF(OR(ISBLANK(D43),ISBLANK(E43)),"OPEN","CLOSED"))</f>
        <v>CLOSED</v>
      </c>
      <c r="I43" s="10">
        <f ca="1">IF(ISBLANK(#REF!),"",IF(ISBLANK(E43),TODAY()-D43,E43-D43))</f>
        <v>483</v>
      </c>
      <c r="J43" s="10" t="str">
        <f ca="1">IF(ISBLANK(#REF!),"",IF(I43&lt;=180,"LESS THAN 6 MONTHS",IF(AND(I43&lt;365,I43&gt;180),"BETWEEN 6 MONTHS AND 1 YEAR","MORE THAN 1 YEAR")))</f>
        <v>MORE THAN 1 YEAR</v>
      </c>
      <c r="K43" s="7">
        <f t="shared" si="0"/>
        <v>2015</v>
      </c>
      <c r="L43" s="7" t="str">
        <f t="shared" si="1"/>
        <v>Aout</v>
      </c>
      <c r="M43" s="7">
        <f t="shared" si="2"/>
        <v>2016</v>
      </c>
      <c r="N43" s="7" t="str">
        <f t="shared" si="3"/>
        <v>Décembre</v>
      </c>
      <c r="O43" s="7">
        <f t="shared" si="4"/>
        <v>2017</v>
      </c>
      <c r="P43" s="19" t="str">
        <f t="shared" si="5"/>
        <v>Mai</v>
      </c>
    </row>
    <row r="44" spans="1:16" s="11" customFormat="1" x14ac:dyDescent="0.25">
      <c r="A44" s="6" t="s">
        <v>58</v>
      </c>
      <c r="B44" s="7" t="s">
        <v>238</v>
      </c>
      <c r="C44" s="7" t="s">
        <v>7</v>
      </c>
      <c r="D44" s="9">
        <v>42044</v>
      </c>
      <c r="E44" s="9">
        <v>42682</v>
      </c>
      <c r="F44" s="9">
        <v>42682</v>
      </c>
      <c r="G44" s="8" t="e">
        <f ca="1">IF($C44="","",OFFSET(#REF!,MATCH($C44,#REF!,0)-1,0))</f>
        <v>#REF!</v>
      </c>
      <c r="H44" s="8" t="str">
        <f>IF(ISBLANK(#REF!),"",IF(OR(ISBLANK(D44),ISBLANK(E44)),"OPEN","CLOSED"))</f>
        <v>CLOSED</v>
      </c>
      <c r="I44" s="10">
        <f ca="1">IF(ISBLANK(#REF!),"",IF(ISBLANK(E44),TODAY()-D44,E44-D44))</f>
        <v>638</v>
      </c>
      <c r="J44" s="10" t="str">
        <f ca="1">IF(ISBLANK(#REF!),"",IF(I44&lt;=180,"LESS THAN 6 MONTHS",IF(AND(I44&lt;365,I44&gt;180),"BETWEEN 6 MONTHS AND 1 YEAR","MORE THAN 1 YEAR")))</f>
        <v>MORE THAN 1 YEAR</v>
      </c>
      <c r="K44" s="7">
        <f t="shared" si="0"/>
        <v>2015</v>
      </c>
      <c r="L44" s="7" t="str">
        <f t="shared" si="1"/>
        <v>Février</v>
      </c>
      <c r="M44" s="7">
        <f t="shared" si="2"/>
        <v>2016</v>
      </c>
      <c r="N44" s="7" t="str">
        <f t="shared" si="3"/>
        <v>Novembre</v>
      </c>
      <c r="O44" s="7">
        <f t="shared" si="4"/>
        <v>2016</v>
      </c>
      <c r="P44" s="19" t="str">
        <f t="shared" si="5"/>
        <v>Novembre</v>
      </c>
    </row>
    <row r="45" spans="1:16" s="11" customFormat="1" x14ac:dyDescent="0.25">
      <c r="A45" s="6" t="s">
        <v>59</v>
      </c>
      <c r="B45" s="7" t="s">
        <v>239</v>
      </c>
      <c r="C45" s="7" t="s">
        <v>8</v>
      </c>
      <c r="D45" s="9">
        <v>42058</v>
      </c>
      <c r="E45" s="9">
        <v>42993</v>
      </c>
      <c r="F45" s="9">
        <v>42993</v>
      </c>
      <c r="G45" s="8" t="e">
        <f ca="1">IF($C45="","",OFFSET(#REF!,MATCH($C45,#REF!,0)-1,0))</f>
        <v>#REF!</v>
      </c>
      <c r="H45" s="8" t="str">
        <f>IF(ISBLANK(#REF!),"",IF(OR(ISBLANK(D45),ISBLANK(E45)),"OPEN","CLOSED"))</f>
        <v>CLOSED</v>
      </c>
      <c r="I45" s="10">
        <f ca="1">IF(ISBLANK(#REF!),"",IF(ISBLANK(E45),TODAY()-D45,E45-D45))</f>
        <v>935</v>
      </c>
      <c r="J45" s="10" t="str">
        <f ca="1">IF(ISBLANK(#REF!),"",IF(I45&lt;=180,"LESS THAN 6 MONTHS",IF(AND(I45&lt;365,I45&gt;180),"BETWEEN 6 MONTHS AND 1 YEAR","MORE THAN 1 YEAR")))</f>
        <v>MORE THAN 1 YEAR</v>
      </c>
      <c r="K45" s="7">
        <f t="shared" si="0"/>
        <v>2015</v>
      </c>
      <c r="L45" s="7" t="str">
        <f t="shared" si="1"/>
        <v>Février</v>
      </c>
      <c r="M45" s="7">
        <f t="shared" si="2"/>
        <v>2017</v>
      </c>
      <c r="N45" s="7" t="str">
        <f t="shared" si="3"/>
        <v>Septembre</v>
      </c>
      <c r="O45" s="7">
        <f t="shared" si="4"/>
        <v>2017</v>
      </c>
      <c r="P45" s="19" t="str">
        <f t="shared" si="5"/>
        <v>Septembre</v>
      </c>
    </row>
    <row r="46" spans="1:16" s="11" customFormat="1" x14ac:dyDescent="0.25">
      <c r="A46" s="6" t="s">
        <v>60</v>
      </c>
      <c r="B46" s="7" t="s">
        <v>240</v>
      </c>
      <c r="C46" s="7" t="s">
        <v>6</v>
      </c>
      <c r="D46" s="9">
        <v>42174</v>
      </c>
      <c r="E46" s="9">
        <v>42468</v>
      </c>
      <c r="F46" s="9">
        <v>42468</v>
      </c>
      <c r="G46" s="8" t="e">
        <f ca="1">IF($C46="","",OFFSET(#REF!,MATCH($C46,#REF!,0)-1,0))</f>
        <v>#REF!</v>
      </c>
      <c r="H46" s="8" t="str">
        <f>IF(ISBLANK(#REF!),"",IF(OR(ISBLANK(D46),ISBLANK(E46)),"OPEN","CLOSED"))</f>
        <v>CLOSED</v>
      </c>
      <c r="I46" s="10">
        <f ca="1">IF(ISBLANK(#REF!),"",IF(ISBLANK(E46),TODAY()-D46,E46-D46))</f>
        <v>294</v>
      </c>
      <c r="J46" s="10" t="str">
        <f ca="1">IF(ISBLANK(#REF!),"",IF(I46&lt;=180,"LESS THAN 6 MONTHS",IF(AND(I46&lt;365,I46&gt;180),"BETWEEN 6 MONTHS AND 1 YEAR","MORE THAN 1 YEAR")))</f>
        <v>BETWEEN 6 MONTHS AND 1 YEAR</v>
      </c>
      <c r="K46" s="7">
        <f t="shared" si="0"/>
        <v>2015</v>
      </c>
      <c r="L46" s="7" t="str">
        <f t="shared" si="1"/>
        <v>Juin</v>
      </c>
      <c r="M46" s="7">
        <f t="shared" si="2"/>
        <v>2016</v>
      </c>
      <c r="N46" s="7" t="str">
        <f t="shared" si="3"/>
        <v>Avril</v>
      </c>
      <c r="O46" s="7">
        <f t="shared" si="4"/>
        <v>2016</v>
      </c>
      <c r="P46" s="19" t="str">
        <f t="shared" si="5"/>
        <v>Avril</v>
      </c>
    </row>
    <row r="47" spans="1:16" s="11" customFormat="1" x14ac:dyDescent="0.25">
      <c r="A47" s="6" t="s">
        <v>61</v>
      </c>
      <c r="B47" s="7" t="s">
        <v>241</v>
      </c>
      <c r="C47" s="7" t="s">
        <v>6</v>
      </c>
      <c r="D47" s="9">
        <v>42201</v>
      </c>
      <c r="E47" s="9">
        <v>42468</v>
      </c>
      <c r="F47" s="9">
        <v>42468</v>
      </c>
      <c r="G47" s="8" t="e">
        <f ca="1">IF($C47="","",OFFSET(#REF!,MATCH($C47,#REF!,0)-1,0))</f>
        <v>#REF!</v>
      </c>
      <c r="H47" s="8" t="str">
        <f>IF(ISBLANK(#REF!),"",IF(OR(ISBLANK(D47),ISBLANK(E47)),"OPEN","CLOSED"))</f>
        <v>CLOSED</v>
      </c>
      <c r="I47" s="10">
        <f ca="1">IF(ISBLANK(#REF!),"",IF(ISBLANK(E47),TODAY()-D47,E47-D47))</f>
        <v>267</v>
      </c>
      <c r="J47" s="10" t="str">
        <f ca="1">IF(ISBLANK(#REF!),"",IF(I47&lt;=180,"LESS THAN 6 MONTHS",IF(AND(I47&lt;365,I47&gt;180),"BETWEEN 6 MONTHS AND 1 YEAR","MORE THAN 1 YEAR")))</f>
        <v>BETWEEN 6 MONTHS AND 1 YEAR</v>
      </c>
      <c r="K47" s="7">
        <f t="shared" si="0"/>
        <v>2015</v>
      </c>
      <c r="L47" s="7" t="str">
        <f t="shared" si="1"/>
        <v>Juillet</v>
      </c>
      <c r="M47" s="7">
        <f t="shared" si="2"/>
        <v>2016</v>
      </c>
      <c r="N47" s="7" t="str">
        <f t="shared" si="3"/>
        <v>Avril</v>
      </c>
      <c r="O47" s="7">
        <f t="shared" si="4"/>
        <v>2016</v>
      </c>
      <c r="P47" s="19" t="str">
        <f t="shared" si="5"/>
        <v>Avril</v>
      </c>
    </row>
    <row r="48" spans="1:16" s="11" customFormat="1" x14ac:dyDescent="0.25">
      <c r="A48" s="6" t="s">
        <v>62</v>
      </c>
      <c r="B48" s="7" t="s">
        <v>242</v>
      </c>
      <c r="C48" s="7" t="s">
        <v>6</v>
      </c>
      <c r="D48" s="9">
        <v>42221</v>
      </c>
      <c r="E48" s="9">
        <v>42468</v>
      </c>
      <c r="F48" s="9">
        <v>42468</v>
      </c>
      <c r="G48" s="8" t="e">
        <f ca="1">IF($C48="","",OFFSET(#REF!,MATCH($C48,#REF!,0)-1,0))</f>
        <v>#REF!</v>
      </c>
      <c r="H48" s="8" t="str">
        <f>IF(ISBLANK(#REF!),"",IF(OR(ISBLANK(D48),ISBLANK(E48)),"OPEN","CLOSED"))</f>
        <v>CLOSED</v>
      </c>
      <c r="I48" s="10">
        <f ca="1">IF(ISBLANK(#REF!),"",IF(ISBLANK(E48),TODAY()-D48,E48-D48))</f>
        <v>247</v>
      </c>
      <c r="J48" s="10" t="str">
        <f ca="1">IF(ISBLANK(#REF!),"",IF(I48&lt;=180,"LESS THAN 6 MONTHS",IF(AND(I48&lt;365,I48&gt;180),"BETWEEN 6 MONTHS AND 1 YEAR","MORE THAN 1 YEAR")))</f>
        <v>BETWEEN 6 MONTHS AND 1 YEAR</v>
      </c>
      <c r="K48" s="7">
        <f t="shared" si="0"/>
        <v>2015</v>
      </c>
      <c r="L48" s="7" t="str">
        <f t="shared" si="1"/>
        <v>Aout</v>
      </c>
      <c r="M48" s="7">
        <f t="shared" si="2"/>
        <v>2016</v>
      </c>
      <c r="N48" s="7" t="str">
        <f t="shared" si="3"/>
        <v>Avril</v>
      </c>
      <c r="O48" s="7">
        <f t="shared" si="4"/>
        <v>2016</v>
      </c>
      <c r="P48" s="19" t="str">
        <f t="shared" si="5"/>
        <v>Avril</v>
      </c>
    </row>
    <row r="49" spans="1:16" s="11" customFormat="1" x14ac:dyDescent="0.25">
      <c r="A49" s="6" t="s">
        <v>63</v>
      </c>
      <c r="B49" s="7" t="s">
        <v>243</v>
      </c>
      <c r="C49" s="7" t="s">
        <v>8</v>
      </c>
      <c r="D49" s="9">
        <v>42262</v>
      </c>
      <c r="E49" s="9">
        <v>42522</v>
      </c>
      <c r="F49" s="9">
        <v>42682</v>
      </c>
      <c r="G49" s="8" t="e">
        <f ca="1">IF($C49="","",OFFSET(#REF!,MATCH($C49,#REF!,0)-1,0))</f>
        <v>#REF!</v>
      </c>
      <c r="H49" s="8" t="str">
        <f>IF(ISBLANK(#REF!),"",IF(OR(ISBLANK(D49),ISBLANK(E49)),"OPEN","CLOSED"))</f>
        <v>CLOSED</v>
      </c>
      <c r="I49" s="10">
        <f ca="1">IF(ISBLANK(#REF!),"",IF(ISBLANK(E49),TODAY()-D49,E49-D49))</f>
        <v>260</v>
      </c>
      <c r="J49" s="10" t="str">
        <f ca="1">IF(ISBLANK(#REF!),"",IF(I49&lt;=180,"LESS THAN 6 MONTHS",IF(AND(I49&lt;365,I49&gt;180),"BETWEEN 6 MONTHS AND 1 YEAR","MORE THAN 1 YEAR")))</f>
        <v>BETWEEN 6 MONTHS AND 1 YEAR</v>
      </c>
      <c r="K49" s="7">
        <f t="shared" si="0"/>
        <v>2015</v>
      </c>
      <c r="L49" s="7" t="str">
        <f t="shared" si="1"/>
        <v>Septembre</v>
      </c>
      <c r="M49" s="7">
        <f t="shared" si="2"/>
        <v>2016</v>
      </c>
      <c r="N49" s="7" t="str">
        <f t="shared" si="3"/>
        <v>Juin</v>
      </c>
      <c r="O49" s="7">
        <f t="shared" si="4"/>
        <v>2016</v>
      </c>
      <c r="P49" s="19" t="str">
        <f t="shared" si="5"/>
        <v>Novembre</v>
      </c>
    </row>
    <row r="50" spans="1:16" s="11" customFormat="1" x14ac:dyDescent="0.25">
      <c r="A50" s="6" t="s">
        <v>64</v>
      </c>
      <c r="B50" s="7" t="s">
        <v>244</v>
      </c>
      <c r="C50" s="7" t="s">
        <v>8</v>
      </c>
      <c r="D50" s="9">
        <v>42263</v>
      </c>
      <c r="E50" s="9">
        <v>42682</v>
      </c>
      <c r="F50" s="9">
        <v>42682</v>
      </c>
      <c r="G50" s="8" t="e">
        <f ca="1">IF($C50="","",OFFSET(#REF!,MATCH($C50,#REF!,0)-1,0))</f>
        <v>#REF!</v>
      </c>
      <c r="H50" s="8" t="str">
        <f>IF(ISBLANK(#REF!),"",IF(OR(ISBLANK(D50),ISBLANK(E50)),"OPEN","CLOSED"))</f>
        <v>CLOSED</v>
      </c>
      <c r="I50" s="10">
        <f ca="1">IF(ISBLANK(#REF!),"",IF(ISBLANK(E50),TODAY()-D50,E50-D50))</f>
        <v>419</v>
      </c>
      <c r="J50" s="10" t="str">
        <f ca="1">IF(ISBLANK(#REF!),"",IF(I50&lt;=180,"LESS THAN 6 MONTHS",IF(AND(I50&lt;365,I50&gt;180),"BETWEEN 6 MONTHS AND 1 YEAR","MORE THAN 1 YEAR")))</f>
        <v>MORE THAN 1 YEAR</v>
      </c>
      <c r="K50" s="7">
        <f t="shared" si="0"/>
        <v>2015</v>
      </c>
      <c r="L50" s="7" t="str">
        <f t="shared" si="1"/>
        <v>Septembre</v>
      </c>
      <c r="M50" s="7">
        <f t="shared" si="2"/>
        <v>2016</v>
      </c>
      <c r="N50" s="7" t="str">
        <f t="shared" si="3"/>
        <v>Novembre</v>
      </c>
      <c r="O50" s="7">
        <f t="shared" si="4"/>
        <v>2016</v>
      </c>
      <c r="P50" s="19" t="str">
        <f t="shared" si="5"/>
        <v>Novembre</v>
      </c>
    </row>
    <row r="51" spans="1:16" s="11" customFormat="1" x14ac:dyDescent="0.25">
      <c r="A51" s="6" t="s">
        <v>65</v>
      </c>
      <c r="B51" s="7" t="s">
        <v>245</v>
      </c>
      <c r="C51" s="7" t="s">
        <v>6</v>
      </c>
      <c r="D51" s="9">
        <v>40766</v>
      </c>
      <c r="E51" s="9">
        <v>43054</v>
      </c>
      <c r="F51" s="9">
        <v>43054</v>
      </c>
      <c r="G51" s="8" t="e">
        <f ca="1">IF($C51="","",OFFSET(#REF!,MATCH($C51,#REF!,0)-1,0))</f>
        <v>#REF!</v>
      </c>
      <c r="H51" s="8" t="str">
        <f>IF(ISBLANK(#REF!),"",IF(OR(ISBLANK(D51),ISBLANK(E51)),"OPEN","CLOSED"))</f>
        <v>CLOSED</v>
      </c>
      <c r="I51" s="10">
        <f ca="1">IF(ISBLANK(#REF!),"",IF(ISBLANK(E51),TODAY()-D51,E51-D51))</f>
        <v>2288</v>
      </c>
      <c r="J51" s="10" t="str">
        <f ca="1">IF(ISBLANK(#REF!),"",IF(I51&lt;=180,"LESS THAN 6 MONTHS",IF(AND(I51&lt;365,I51&gt;180),"BETWEEN 6 MONTHS AND 1 YEAR","MORE THAN 1 YEAR")))</f>
        <v>MORE THAN 1 YEAR</v>
      </c>
      <c r="K51" s="7">
        <f t="shared" si="0"/>
        <v>2011</v>
      </c>
      <c r="L51" s="7" t="str">
        <f t="shared" si="1"/>
        <v>Aout</v>
      </c>
      <c r="M51" s="7">
        <f t="shared" si="2"/>
        <v>2017</v>
      </c>
      <c r="N51" s="7" t="str">
        <f t="shared" si="3"/>
        <v>Novembre</v>
      </c>
      <c r="O51" s="7">
        <f t="shared" si="4"/>
        <v>2017</v>
      </c>
      <c r="P51" s="19" t="str">
        <f t="shared" si="5"/>
        <v>Novembre</v>
      </c>
    </row>
    <row r="52" spans="1:16" s="11" customFormat="1" x14ac:dyDescent="0.25">
      <c r="A52" s="6" t="s">
        <v>66</v>
      </c>
      <c r="B52" s="7" t="s">
        <v>246</v>
      </c>
      <c r="C52" s="7" t="s">
        <v>6</v>
      </c>
      <c r="D52" s="9">
        <v>40869</v>
      </c>
      <c r="E52" s="9"/>
      <c r="F52" s="9"/>
      <c r="G52" s="8" t="e">
        <f ca="1">IF($C52="","",OFFSET(#REF!,MATCH($C52,#REF!,0)-1,0))</f>
        <v>#REF!</v>
      </c>
      <c r="H52" s="8" t="str">
        <f>IF(ISBLANK(#REF!),"",IF(OR(ISBLANK(D52),ISBLANK(E52)),"OPEN","CLOSED"))</f>
        <v>OPEN</v>
      </c>
      <c r="I52" s="10">
        <f ca="1">IF(ISBLANK(#REF!),"",IF(ISBLANK(E52),TODAY()-D52,E52-D52))</f>
        <v>2264</v>
      </c>
      <c r="J52" s="10" t="str">
        <f ca="1">IF(ISBLANK(#REF!),"",IF(I52&lt;=180,"LESS THAN 6 MONTHS",IF(AND(I52&lt;365,I52&gt;180),"BETWEEN 6 MONTHS AND 1 YEAR","MORE THAN 1 YEAR")))</f>
        <v>MORE THAN 1 YEAR</v>
      </c>
      <c r="K52" s="7">
        <f t="shared" si="0"/>
        <v>2011</v>
      </c>
      <c r="L52" s="7" t="str">
        <f t="shared" si="1"/>
        <v>Novembre</v>
      </c>
      <c r="M52" s="7" t="str">
        <f t="shared" si="2"/>
        <v/>
      </c>
      <c r="N52" s="7" t="str">
        <f t="shared" si="3"/>
        <v/>
      </c>
      <c r="O52" s="7" t="str">
        <f t="shared" si="4"/>
        <v/>
      </c>
      <c r="P52" s="19" t="str">
        <f t="shared" si="5"/>
        <v/>
      </c>
    </row>
    <row r="53" spans="1:16" s="11" customFormat="1" x14ac:dyDescent="0.25">
      <c r="A53" s="6" t="s">
        <v>67</v>
      </c>
      <c r="B53" s="7" t="s">
        <v>247</v>
      </c>
      <c r="C53" s="7" t="s">
        <v>6</v>
      </c>
      <c r="D53" s="9">
        <v>40967</v>
      </c>
      <c r="E53" s="9">
        <v>43055</v>
      </c>
      <c r="F53" s="9">
        <v>43055</v>
      </c>
      <c r="G53" s="8" t="e">
        <f ca="1">IF($C53="","",OFFSET(#REF!,MATCH($C53,#REF!,0)-1,0))</f>
        <v>#REF!</v>
      </c>
      <c r="H53" s="8" t="str">
        <f>IF(ISBLANK(#REF!),"",IF(OR(ISBLANK(D53),ISBLANK(E53)),"OPEN","CLOSED"))</f>
        <v>CLOSED</v>
      </c>
      <c r="I53" s="10">
        <f ca="1">IF(ISBLANK(#REF!),"",IF(ISBLANK(E53),TODAY()-D53,E53-D53))</f>
        <v>2088</v>
      </c>
      <c r="J53" s="10" t="str">
        <f ca="1">IF(ISBLANK(#REF!),"",IF(I53&lt;=180,"LESS THAN 6 MONTHS",IF(AND(I53&lt;365,I53&gt;180),"BETWEEN 6 MONTHS AND 1 YEAR","MORE THAN 1 YEAR")))</f>
        <v>MORE THAN 1 YEAR</v>
      </c>
      <c r="K53" s="7">
        <f t="shared" si="0"/>
        <v>2012</v>
      </c>
      <c r="L53" s="7" t="str">
        <f t="shared" si="1"/>
        <v>Février</v>
      </c>
      <c r="M53" s="7">
        <f t="shared" si="2"/>
        <v>2017</v>
      </c>
      <c r="N53" s="7" t="str">
        <f t="shared" si="3"/>
        <v>Novembre</v>
      </c>
      <c r="O53" s="7">
        <f t="shared" si="4"/>
        <v>2017</v>
      </c>
      <c r="P53" s="19" t="str">
        <f t="shared" si="5"/>
        <v>Novembre</v>
      </c>
    </row>
    <row r="54" spans="1:16" s="11" customFormat="1" x14ac:dyDescent="0.25">
      <c r="A54" s="6" t="s">
        <v>68</v>
      </c>
      <c r="B54" s="7" t="s">
        <v>248</v>
      </c>
      <c r="C54" s="7" t="s">
        <v>6</v>
      </c>
      <c r="D54" s="9">
        <v>41092</v>
      </c>
      <c r="E54" s="9">
        <v>43055</v>
      </c>
      <c r="F54" s="9">
        <v>43055</v>
      </c>
      <c r="G54" s="8" t="e">
        <f ca="1">IF($C54="","",OFFSET(#REF!,MATCH($C54,#REF!,0)-1,0))</f>
        <v>#REF!</v>
      </c>
      <c r="H54" s="8" t="str">
        <f>IF(ISBLANK(#REF!),"",IF(OR(ISBLANK(D54),ISBLANK(E54)),"OPEN","CLOSED"))</f>
        <v>CLOSED</v>
      </c>
      <c r="I54" s="10">
        <f ca="1">IF(ISBLANK(#REF!),"",IF(ISBLANK(E54),TODAY()-D54,E54-D54))</f>
        <v>1963</v>
      </c>
      <c r="J54" s="10" t="str">
        <f ca="1">IF(ISBLANK(#REF!),"",IF(I54&lt;=180,"LESS THAN 6 MONTHS",IF(AND(I54&lt;365,I54&gt;180),"BETWEEN 6 MONTHS AND 1 YEAR","MORE THAN 1 YEAR")))</f>
        <v>MORE THAN 1 YEAR</v>
      </c>
      <c r="K54" s="7">
        <f t="shared" si="0"/>
        <v>2012</v>
      </c>
      <c r="L54" s="7" t="str">
        <f t="shared" si="1"/>
        <v>Juillet</v>
      </c>
      <c r="M54" s="7">
        <f t="shared" si="2"/>
        <v>2017</v>
      </c>
      <c r="N54" s="7" t="str">
        <f t="shared" si="3"/>
        <v>Novembre</v>
      </c>
      <c r="O54" s="7">
        <f t="shared" si="4"/>
        <v>2017</v>
      </c>
      <c r="P54" s="19" t="str">
        <f t="shared" si="5"/>
        <v>Novembre</v>
      </c>
    </row>
    <row r="55" spans="1:16" s="11" customFormat="1" x14ac:dyDescent="0.25">
      <c r="A55" s="6" t="s">
        <v>69</v>
      </c>
      <c r="B55" s="7" t="s">
        <v>249</v>
      </c>
      <c r="C55" s="7" t="s">
        <v>3</v>
      </c>
      <c r="D55" s="9">
        <v>41172</v>
      </c>
      <c r="E55" s="9">
        <v>43084</v>
      </c>
      <c r="F55" s="9">
        <v>43084</v>
      </c>
      <c r="G55" s="8" t="e">
        <f ca="1">IF($C55="","",OFFSET(#REF!,MATCH($C55,#REF!,0)-1,0))</f>
        <v>#REF!</v>
      </c>
      <c r="H55" s="8" t="str">
        <f>IF(ISBLANK(#REF!),"",IF(OR(ISBLANK(D55),ISBLANK(E55)),"OPEN","CLOSED"))</f>
        <v>CLOSED</v>
      </c>
      <c r="I55" s="10">
        <f ca="1">IF(ISBLANK(#REF!),"",IF(ISBLANK(E55),TODAY()-D55,E55-D55))</f>
        <v>1912</v>
      </c>
      <c r="J55" s="10" t="str">
        <f ca="1">IF(ISBLANK(#REF!),"",IF(I55&lt;=180,"LESS THAN 6 MONTHS",IF(AND(I55&lt;365,I55&gt;180),"BETWEEN 6 MONTHS AND 1 YEAR","MORE THAN 1 YEAR")))</f>
        <v>MORE THAN 1 YEAR</v>
      </c>
      <c r="K55" s="7">
        <f t="shared" si="0"/>
        <v>2012</v>
      </c>
      <c r="L55" s="7" t="str">
        <f t="shared" si="1"/>
        <v>Septembre</v>
      </c>
      <c r="M55" s="7">
        <f t="shared" si="2"/>
        <v>2017</v>
      </c>
      <c r="N55" s="7" t="str">
        <f t="shared" si="3"/>
        <v>Décembre</v>
      </c>
      <c r="O55" s="7">
        <f t="shared" si="4"/>
        <v>2017</v>
      </c>
      <c r="P55" s="19" t="str">
        <f t="shared" si="5"/>
        <v>Décembre</v>
      </c>
    </row>
    <row r="56" spans="1:16" s="11" customFormat="1" x14ac:dyDescent="0.25">
      <c r="A56" s="6" t="s">
        <v>70</v>
      </c>
      <c r="B56" s="7" t="s">
        <v>250</v>
      </c>
      <c r="C56" s="7" t="s">
        <v>3</v>
      </c>
      <c r="D56" s="9">
        <v>41173</v>
      </c>
      <c r="E56" s="9">
        <v>43084</v>
      </c>
      <c r="F56" s="9">
        <v>43084</v>
      </c>
      <c r="G56" s="8" t="e">
        <f ca="1">IF($C56="","",OFFSET(#REF!,MATCH($C56,#REF!,0)-1,0))</f>
        <v>#REF!</v>
      </c>
      <c r="H56" s="8" t="str">
        <f>IF(ISBLANK(#REF!),"",IF(OR(ISBLANK(D56),ISBLANK(E56)),"OPEN","CLOSED"))</f>
        <v>CLOSED</v>
      </c>
      <c r="I56" s="10">
        <f ca="1">IF(ISBLANK(#REF!),"",IF(ISBLANK(E56),TODAY()-D56,E56-D56))</f>
        <v>1911</v>
      </c>
      <c r="J56" s="10" t="str">
        <f ca="1">IF(ISBLANK(#REF!),"",IF(I56&lt;=180,"LESS THAN 6 MONTHS",IF(AND(I56&lt;365,I56&gt;180),"BETWEEN 6 MONTHS AND 1 YEAR","MORE THAN 1 YEAR")))</f>
        <v>MORE THAN 1 YEAR</v>
      </c>
      <c r="K56" s="7">
        <f t="shared" si="0"/>
        <v>2012</v>
      </c>
      <c r="L56" s="7" t="str">
        <f t="shared" si="1"/>
        <v>Septembre</v>
      </c>
      <c r="M56" s="7">
        <f t="shared" si="2"/>
        <v>2017</v>
      </c>
      <c r="N56" s="7" t="str">
        <f t="shared" si="3"/>
        <v>Décembre</v>
      </c>
      <c r="O56" s="7">
        <f t="shared" si="4"/>
        <v>2017</v>
      </c>
      <c r="P56" s="19" t="str">
        <f t="shared" si="5"/>
        <v>Décembre</v>
      </c>
    </row>
    <row r="57" spans="1:16" s="11" customFormat="1" x14ac:dyDescent="0.25">
      <c r="A57" s="6" t="s">
        <v>71</v>
      </c>
      <c r="B57" s="7" t="s">
        <v>251</v>
      </c>
      <c r="C57" s="7" t="s">
        <v>6</v>
      </c>
      <c r="D57" s="9">
        <v>41207</v>
      </c>
      <c r="E57" s="9">
        <v>43084</v>
      </c>
      <c r="F57" s="9">
        <v>43084</v>
      </c>
      <c r="G57" s="8" t="e">
        <f ca="1">IF($C57="","",OFFSET(#REF!,MATCH($C57,#REF!,0)-1,0))</f>
        <v>#REF!</v>
      </c>
      <c r="H57" s="8" t="str">
        <f>IF(ISBLANK(#REF!),"",IF(OR(ISBLANK(D57),ISBLANK(E57)),"OPEN","CLOSED"))</f>
        <v>CLOSED</v>
      </c>
      <c r="I57" s="10">
        <f ca="1">IF(ISBLANK(#REF!),"",IF(ISBLANK(E57),TODAY()-D57,E57-D57))</f>
        <v>1877</v>
      </c>
      <c r="J57" s="10" t="str">
        <f ca="1">IF(ISBLANK(#REF!),"",IF(I57&lt;=180,"LESS THAN 6 MONTHS",IF(AND(I57&lt;365,I57&gt;180),"BETWEEN 6 MONTHS AND 1 YEAR","MORE THAN 1 YEAR")))</f>
        <v>MORE THAN 1 YEAR</v>
      </c>
      <c r="K57" s="7">
        <f t="shared" si="0"/>
        <v>2012</v>
      </c>
      <c r="L57" s="7" t="str">
        <f t="shared" si="1"/>
        <v>Octobre</v>
      </c>
      <c r="M57" s="7">
        <f t="shared" si="2"/>
        <v>2017</v>
      </c>
      <c r="N57" s="7" t="str">
        <f t="shared" si="3"/>
        <v>Décembre</v>
      </c>
      <c r="O57" s="7">
        <f t="shared" si="4"/>
        <v>2017</v>
      </c>
      <c r="P57" s="19" t="str">
        <f t="shared" si="5"/>
        <v>Décembre</v>
      </c>
    </row>
    <row r="58" spans="1:16" s="11" customFormat="1" x14ac:dyDescent="0.25">
      <c r="A58" s="6" t="s">
        <v>72</v>
      </c>
      <c r="B58" s="7" t="s">
        <v>252</v>
      </c>
      <c r="C58" s="7" t="s">
        <v>7</v>
      </c>
      <c r="D58" s="9">
        <v>41341</v>
      </c>
      <c r="E58" s="9"/>
      <c r="F58" s="9"/>
      <c r="G58" s="8" t="e">
        <f ca="1">IF($C58="","",OFFSET(#REF!,MATCH($C58,#REF!,0)-1,0))</f>
        <v>#REF!</v>
      </c>
      <c r="H58" s="8" t="str">
        <f>IF(ISBLANK(#REF!),"",IF(OR(ISBLANK(D58),ISBLANK(E58)),"OPEN","CLOSED"))</f>
        <v>OPEN</v>
      </c>
      <c r="I58" s="10">
        <f ca="1">IF(ISBLANK(#REF!),"",IF(ISBLANK(E58),TODAY()-D58,E58-D58))</f>
        <v>1792</v>
      </c>
      <c r="J58" s="10" t="str">
        <f ca="1">IF(ISBLANK(#REF!),"",IF(I58&lt;=180,"LESS THAN 6 MONTHS",IF(AND(I58&lt;365,I58&gt;180),"BETWEEN 6 MONTHS AND 1 YEAR","MORE THAN 1 YEAR")))</f>
        <v>MORE THAN 1 YEAR</v>
      </c>
      <c r="K58" s="7">
        <f t="shared" si="0"/>
        <v>2013</v>
      </c>
      <c r="L58" s="7" t="str">
        <f t="shared" si="1"/>
        <v>Mars</v>
      </c>
      <c r="M58" s="7" t="str">
        <f t="shared" si="2"/>
        <v/>
      </c>
      <c r="N58" s="7" t="str">
        <f t="shared" si="3"/>
        <v/>
      </c>
      <c r="O58" s="7" t="str">
        <f t="shared" si="4"/>
        <v/>
      </c>
      <c r="P58" s="19" t="str">
        <f t="shared" si="5"/>
        <v/>
      </c>
    </row>
    <row r="59" spans="1:16" s="11" customFormat="1" x14ac:dyDescent="0.25">
      <c r="A59" s="6" t="s">
        <v>73</v>
      </c>
      <c r="B59" s="7" t="s">
        <v>253</v>
      </c>
      <c r="C59" s="7" t="s">
        <v>6</v>
      </c>
      <c r="D59" s="9">
        <v>41352</v>
      </c>
      <c r="E59" s="9">
        <v>43084</v>
      </c>
      <c r="F59" s="9">
        <v>43084</v>
      </c>
      <c r="G59" s="8" t="e">
        <f ca="1">IF($C59="","",OFFSET(#REF!,MATCH($C59,#REF!,0)-1,0))</f>
        <v>#REF!</v>
      </c>
      <c r="H59" s="8" t="str">
        <f>IF(ISBLANK(#REF!),"",IF(OR(ISBLANK(D59),ISBLANK(E59)),"OPEN","CLOSED"))</f>
        <v>CLOSED</v>
      </c>
      <c r="I59" s="10">
        <f ca="1">IF(ISBLANK(#REF!),"",IF(ISBLANK(E59),TODAY()-D59,E59-D59))</f>
        <v>1732</v>
      </c>
      <c r="J59" s="10" t="str">
        <f ca="1">IF(ISBLANK(#REF!),"",IF(I59&lt;=180,"LESS THAN 6 MONTHS",IF(AND(I59&lt;365,I59&gt;180),"BETWEEN 6 MONTHS AND 1 YEAR","MORE THAN 1 YEAR")))</f>
        <v>MORE THAN 1 YEAR</v>
      </c>
      <c r="K59" s="7">
        <f t="shared" si="0"/>
        <v>2013</v>
      </c>
      <c r="L59" s="7" t="str">
        <f t="shared" si="1"/>
        <v>Mars</v>
      </c>
      <c r="M59" s="7">
        <f t="shared" si="2"/>
        <v>2017</v>
      </c>
      <c r="N59" s="7" t="str">
        <f t="shared" si="3"/>
        <v>Décembre</v>
      </c>
      <c r="O59" s="7">
        <f t="shared" si="4"/>
        <v>2017</v>
      </c>
      <c r="P59" s="19" t="str">
        <f t="shared" si="5"/>
        <v>Décembre</v>
      </c>
    </row>
    <row r="60" spans="1:16" s="11" customFormat="1" x14ac:dyDescent="0.25">
      <c r="A60" s="6" t="s">
        <v>74</v>
      </c>
      <c r="B60" s="7" t="s">
        <v>254</v>
      </c>
      <c r="C60" s="7" t="s">
        <v>6</v>
      </c>
      <c r="D60" s="9">
        <v>41361</v>
      </c>
      <c r="E60" s="9">
        <v>43084</v>
      </c>
      <c r="F60" s="9">
        <v>43084</v>
      </c>
      <c r="G60" s="8" t="e">
        <f ca="1">IF($C60="","",OFFSET(#REF!,MATCH($C60,#REF!,0)-1,0))</f>
        <v>#REF!</v>
      </c>
      <c r="H60" s="8" t="str">
        <f>IF(ISBLANK(#REF!),"",IF(OR(ISBLANK(D60),ISBLANK(E60)),"OPEN","CLOSED"))</f>
        <v>CLOSED</v>
      </c>
      <c r="I60" s="10">
        <f ca="1">IF(ISBLANK(#REF!),"",IF(ISBLANK(E60),TODAY()-D60,E60-D60))</f>
        <v>1723</v>
      </c>
      <c r="J60" s="10" t="str">
        <f ca="1">IF(ISBLANK(#REF!),"",IF(I60&lt;=180,"LESS THAN 6 MONTHS",IF(AND(I60&lt;365,I60&gt;180),"BETWEEN 6 MONTHS AND 1 YEAR","MORE THAN 1 YEAR")))</f>
        <v>MORE THAN 1 YEAR</v>
      </c>
      <c r="K60" s="7">
        <f t="shared" si="0"/>
        <v>2013</v>
      </c>
      <c r="L60" s="7" t="str">
        <f t="shared" si="1"/>
        <v>Mars</v>
      </c>
      <c r="M60" s="7">
        <f t="shared" si="2"/>
        <v>2017</v>
      </c>
      <c r="N60" s="7" t="str">
        <f t="shared" si="3"/>
        <v>Décembre</v>
      </c>
      <c r="O60" s="7">
        <f t="shared" si="4"/>
        <v>2017</v>
      </c>
      <c r="P60" s="19" t="str">
        <f t="shared" si="5"/>
        <v>Décembre</v>
      </c>
    </row>
    <row r="61" spans="1:16" s="11" customFormat="1" x14ac:dyDescent="0.25">
      <c r="A61" s="6" t="s">
        <v>75</v>
      </c>
      <c r="B61" s="7" t="s">
        <v>255</v>
      </c>
      <c r="C61" s="7" t="s">
        <v>6</v>
      </c>
      <c r="D61" s="9">
        <v>41582</v>
      </c>
      <c r="E61" s="9">
        <v>43084</v>
      </c>
      <c r="F61" s="9">
        <v>43084</v>
      </c>
      <c r="G61" s="8" t="e">
        <f ca="1">IF($C61="","",OFFSET(#REF!,MATCH($C61,#REF!,0)-1,0))</f>
        <v>#REF!</v>
      </c>
      <c r="H61" s="8" t="str">
        <f>IF(ISBLANK(#REF!),"",IF(OR(ISBLANK(D61),ISBLANK(E61)),"OPEN","CLOSED"))</f>
        <v>CLOSED</v>
      </c>
      <c r="I61" s="10">
        <f ca="1">IF(ISBLANK(#REF!),"",IF(ISBLANK(E61),TODAY()-D61,E61-D61))</f>
        <v>1502</v>
      </c>
      <c r="J61" s="10" t="str">
        <f ca="1">IF(ISBLANK(#REF!),"",IF(I61&lt;=180,"LESS THAN 6 MONTHS",IF(AND(I61&lt;365,I61&gt;180),"BETWEEN 6 MONTHS AND 1 YEAR","MORE THAN 1 YEAR")))</f>
        <v>MORE THAN 1 YEAR</v>
      </c>
      <c r="K61" s="7">
        <f t="shared" si="0"/>
        <v>2013</v>
      </c>
      <c r="L61" s="7" t="str">
        <f t="shared" si="1"/>
        <v>Novembre</v>
      </c>
      <c r="M61" s="7">
        <f t="shared" si="2"/>
        <v>2017</v>
      </c>
      <c r="N61" s="7" t="str">
        <f t="shared" si="3"/>
        <v>Décembre</v>
      </c>
      <c r="O61" s="7">
        <f t="shared" si="4"/>
        <v>2017</v>
      </c>
      <c r="P61" s="19" t="str">
        <f t="shared" si="5"/>
        <v>Décembre</v>
      </c>
    </row>
    <row r="62" spans="1:16" s="11" customFormat="1" x14ac:dyDescent="0.25">
      <c r="A62" s="6" t="s">
        <v>76</v>
      </c>
      <c r="B62" s="7" t="s">
        <v>256</v>
      </c>
      <c r="C62" s="7" t="s">
        <v>6</v>
      </c>
      <c r="D62" s="9">
        <v>41607</v>
      </c>
      <c r="E62" s="9">
        <v>43084</v>
      </c>
      <c r="F62" s="9">
        <v>43084</v>
      </c>
      <c r="G62" s="8" t="e">
        <f ca="1">IF($C62="","",OFFSET(#REF!,MATCH($C62,#REF!,0)-1,0))</f>
        <v>#REF!</v>
      </c>
      <c r="H62" s="8" t="str">
        <f>IF(ISBLANK(#REF!),"",IF(OR(ISBLANK(D62),ISBLANK(E62)),"OPEN","CLOSED"))</f>
        <v>CLOSED</v>
      </c>
      <c r="I62" s="10">
        <f ca="1">IF(ISBLANK(#REF!),"",IF(ISBLANK(E62),TODAY()-D62,E62-D62))</f>
        <v>1477</v>
      </c>
      <c r="J62" s="10" t="str">
        <f ca="1">IF(ISBLANK(#REF!),"",IF(I62&lt;=180,"LESS THAN 6 MONTHS",IF(AND(I62&lt;365,I62&gt;180),"BETWEEN 6 MONTHS AND 1 YEAR","MORE THAN 1 YEAR")))</f>
        <v>MORE THAN 1 YEAR</v>
      </c>
      <c r="K62" s="7">
        <f t="shared" si="0"/>
        <v>2013</v>
      </c>
      <c r="L62" s="7" t="str">
        <f t="shared" si="1"/>
        <v>Novembre</v>
      </c>
      <c r="M62" s="7">
        <f t="shared" si="2"/>
        <v>2017</v>
      </c>
      <c r="N62" s="7" t="str">
        <f t="shared" si="3"/>
        <v>Décembre</v>
      </c>
      <c r="O62" s="7">
        <f t="shared" si="4"/>
        <v>2017</v>
      </c>
      <c r="P62" s="19" t="str">
        <f t="shared" si="5"/>
        <v>Décembre</v>
      </c>
    </row>
    <row r="63" spans="1:16" s="11" customFormat="1" x14ac:dyDescent="0.25">
      <c r="A63" s="6" t="s">
        <v>77</v>
      </c>
      <c r="B63" s="7" t="s">
        <v>257</v>
      </c>
      <c r="C63" s="7" t="s">
        <v>6</v>
      </c>
      <c r="D63" s="9">
        <v>42075</v>
      </c>
      <c r="E63" s="9">
        <v>42544</v>
      </c>
      <c r="F63" s="9">
        <v>42544</v>
      </c>
      <c r="G63" s="8" t="e">
        <f ca="1">IF($C63="","",OFFSET(#REF!,MATCH($C63,#REF!,0)-1,0))</f>
        <v>#REF!</v>
      </c>
      <c r="H63" s="8" t="str">
        <f>IF(ISBLANK(#REF!),"",IF(OR(ISBLANK(D63),ISBLANK(E63)),"OPEN","CLOSED"))</f>
        <v>CLOSED</v>
      </c>
      <c r="I63" s="10">
        <f ca="1">IF(ISBLANK(#REF!),"",IF(ISBLANK(E63),TODAY()-D63,E63-D63))</f>
        <v>469</v>
      </c>
      <c r="J63" s="10" t="str">
        <f ca="1">IF(ISBLANK(#REF!),"",IF(I63&lt;=180,"LESS THAN 6 MONTHS",IF(AND(I63&lt;365,I63&gt;180),"BETWEEN 6 MONTHS AND 1 YEAR","MORE THAN 1 YEAR")))</f>
        <v>MORE THAN 1 YEAR</v>
      </c>
      <c r="K63" s="7">
        <f t="shared" si="0"/>
        <v>2015</v>
      </c>
      <c r="L63" s="7" t="str">
        <f t="shared" si="1"/>
        <v>Mars</v>
      </c>
      <c r="M63" s="7">
        <f t="shared" si="2"/>
        <v>2016</v>
      </c>
      <c r="N63" s="7" t="str">
        <f t="shared" si="3"/>
        <v>Juin</v>
      </c>
      <c r="O63" s="7">
        <f t="shared" si="4"/>
        <v>2016</v>
      </c>
      <c r="P63" s="19" t="str">
        <f t="shared" si="5"/>
        <v>Juin</v>
      </c>
    </row>
    <row r="64" spans="1:16" s="11" customFormat="1" x14ac:dyDescent="0.25">
      <c r="A64" s="6" t="s">
        <v>78</v>
      </c>
      <c r="B64" s="7" t="s">
        <v>258</v>
      </c>
      <c r="C64" s="7" t="s">
        <v>6</v>
      </c>
      <c r="D64" s="9">
        <v>42075</v>
      </c>
      <c r="E64" s="9"/>
      <c r="F64" s="9"/>
      <c r="G64" s="8" t="e">
        <f ca="1">IF($C64="","",OFFSET(#REF!,MATCH($C64,#REF!,0)-1,0))</f>
        <v>#REF!</v>
      </c>
      <c r="H64" s="8" t="str">
        <f>IF(ISBLANK(#REF!),"",IF(OR(ISBLANK(D64),ISBLANK(E64)),"OPEN","CLOSED"))</f>
        <v>OPEN</v>
      </c>
      <c r="I64" s="10">
        <f ca="1">IF(ISBLANK(#REF!),"",IF(ISBLANK(E64),TODAY()-D64,E64-D64))</f>
        <v>1058</v>
      </c>
      <c r="J64" s="10" t="str">
        <f ca="1">IF(ISBLANK(#REF!),"",IF(I64&lt;=180,"LESS THAN 6 MONTHS",IF(AND(I64&lt;365,I64&gt;180),"BETWEEN 6 MONTHS AND 1 YEAR","MORE THAN 1 YEAR")))</f>
        <v>MORE THAN 1 YEAR</v>
      </c>
      <c r="K64" s="7">
        <f t="shared" si="0"/>
        <v>2015</v>
      </c>
      <c r="L64" s="7" t="str">
        <f t="shared" si="1"/>
        <v>Mars</v>
      </c>
      <c r="M64" s="7" t="str">
        <f t="shared" si="2"/>
        <v/>
      </c>
      <c r="N64" s="7" t="str">
        <f t="shared" si="3"/>
        <v/>
      </c>
      <c r="O64" s="7" t="str">
        <f t="shared" si="4"/>
        <v/>
      </c>
      <c r="P64" s="19" t="str">
        <f t="shared" si="5"/>
        <v/>
      </c>
    </row>
    <row r="65" spans="1:16" s="11" customFormat="1" x14ac:dyDescent="0.25">
      <c r="A65" s="6" t="s">
        <v>79</v>
      </c>
      <c r="B65" s="7" t="s">
        <v>259</v>
      </c>
      <c r="C65" s="7" t="s">
        <v>7</v>
      </c>
      <c r="D65" s="9">
        <v>42135</v>
      </c>
      <c r="E65" s="9">
        <v>42383</v>
      </c>
      <c r="F65" s="9">
        <v>42383</v>
      </c>
      <c r="G65" s="8" t="e">
        <f ca="1">IF($C65="","",OFFSET(#REF!,MATCH($C65,#REF!,0)-1,0))</f>
        <v>#REF!</v>
      </c>
      <c r="H65" s="8" t="str">
        <f>IF(ISBLANK(#REF!),"",IF(OR(ISBLANK(D65),ISBLANK(E65)),"OPEN","CLOSED"))</f>
        <v>CLOSED</v>
      </c>
      <c r="I65" s="10">
        <f ca="1">IF(ISBLANK(#REF!),"",IF(ISBLANK(E65),TODAY()-D65,E65-D65))</f>
        <v>248</v>
      </c>
      <c r="J65" s="10" t="str">
        <f ca="1">IF(ISBLANK(#REF!),"",IF(I65&lt;=180,"LESS THAN 6 MONTHS",IF(AND(I65&lt;365,I65&gt;180),"BETWEEN 6 MONTHS AND 1 YEAR","MORE THAN 1 YEAR")))</f>
        <v>BETWEEN 6 MONTHS AND 1 YEAR</v>
      </c>
      <c r="K65" s="7">
        <f t="shared" si="0"/>
        <v>2015</v>
      </c>
      <c r="L65" s="7" t="str">
        <f t="shared" si="1"/>
        <v>Mai</v>
      </c>
      <c r="M65" s="7">
        <f t="shared" si="2"/>
        <v>2016</v>
      </c>
      <c r="N65" s="7" t="str">
        <f t="shared" si="3"/>
        <v>Janvier</v>
      </c>
      <c r="O65" s="7">
        <f t="shared" si="4"/>
        <v>2016</v>
      </c>
      <c r="P65" s="19" t="str">
        <f t="shared" si="5"/>
        <v>Janvier</v>
      </c>
    </row>
    <row r="66" spans="1:16" s="11" customFormat="1" x14ac:dyDescent="0.25">
      <c r="A66" s="6" t="s">
        <v>80</v>
      </c>
      <c r="B66" s="7" t="s">
        <v>260</v>
      </c>
      <c r="C66" s="7" t="s">
        <v>6</v>
      </c>
      <c r="D66" s="9">
        <v>42201</v>
      </c>
      <c r="E66" s="9"/>
      <c r="F66" s="9"/>
      <c r="G66" s="8" t="e">
        <f ca="1">IF($C66="","",OFFSET(#REF!,MATCH($C66,#REF!,0)-1,0))</f>
        <v>#REF!</v>
      </c>
      <c r="H66" s="8" t="str">
        <f>IF(ISBLANK(#REF!),"",IF(OR(ISBLANK(D66),ISBLANK(E66)),"OPEN","CLOSED"))</f>
        <v>OPEN</v>
      </c>
      <c r="I66" s="10">
        <f ca="1">IF(ISBLANK(#REF!),"",IF(ISBLANK(E66),TODAY()-D66,E66-D66))</f>
        <v>932</v>
      </c>
      <c r="J66" s="10" t="str">
        <f ca="1">IF(ISBLANK(#REF!),"",IF(I66&lt;=180,"LESS THAN 6 MONTHS",IF(AND(I66&lt;365,I66&gt;180),"BETWEEN 6 MONTHS AND 1 YEAR","MORE THAN 1 YEAR")))</f>
        <v>MORE THAN 1 YEAR</v>
      </c>
      <c r="K66" s="7">
        <f t="shared" ref="K66:K129" si="6">IF($D66="","",YEAR(D66))</f>
        <v>2015</v>
      </c>
      <c r="L66" s="7" t="str">
        <f t="shared" ref="L66:L129" si="7">IF($D66="","",CHOOSE(MONTH(D66),"Janvier","Février","Mars","Avril","Mai","Juin","Juillet","Aout","Septembre","Octobre","Novembre","Décembre"))</f>
        <v>Juillet</v>
      </c>
      <c r="M66" s="7" t="str">
        <f t="shared" ref="M66:M129" si="8">IF($E66="","",YEAR(E66))</f>
        <v/>
      </c>
      <c r="N66" s="7" t="str">
        <f t="shared" ref="N66:N129" si="9">IF($E66="","",CHOOSE(MONTH(E66),"Janvier","Février","Mars","Avril","Mai","Juin","Juillet","Aout","Septembre","Octobre","Novembre","Décembre"))</f>
        <v/>
      </c>
      <c r="O66" s="7" t="str">
        <f t="shared" ref="O66:O129" si="10">IF($F66="","",YEAR(F66))</f>
        <v/>
      </c>
      <c r="P66" s="19" t="str">
        <f t="shared" ref="P66:P129" si="11">IF($F66="","",CHOOSE(MONTH(F66),"Janvier","Février","Mars","Avril","Mai","Juin","Juillet","Aout","Septembre","Octobre","Novembre","Décembre"))</f>
        <v/>
      </c>
    </row>
    <row r="67" spans="1:16" s="11" customFormat="1" x14ac:dyDescent="0.25">
      <c r="A67" s="6" t="s">
        <v>81</v>
      </c>
      <c r="B67" s="7" t="s">
        <v>261</v>
      </c>
      <c r="C67" s="7" t="s">
        <v>7</v>
      </c>
      <c r="D67" s="9">
        <v>42261</v>
      </c>
      <c r="E67" s="9">
        <v>42328</v>
      </c>
      <c r="F67" s="9">
        <v>42328</v>
      </c>
      <c r="G67" s="8" t="e">
        <f ca="1">IF($C67="","",OFFSET(#REF!,MATCH($C67,#REF!,0)-1,0))</f>
        <v>#REF!</v>
      </c>
      <c r="H67" s="8" t="str">
        <f>IF(ISBLANK(#REF!),"",IF(OR(ISBLANK(D67),ISBLANK(E67)),"OPEN","CLOSED"))</f>
        <v>CLOSED</v>
      </c>
      <c r="I67" s="10">
        <f ca="1">IF(ISBLANK(#REF!),"",IF(ISBLANK(E67),TODAY()-D67,E67-D67))</f>
        <v>67</v>
      </c>
      <c r="J67" s="10" t="str">
        <f ca="1">IF(ISBLANK(#REF!),"",IF(I67&lt;=180,"LESS THAN 6 MONTHS",IF(AND(I67&lt;365,I67&gt;180),"BETWEEN 6 MONTHS AND 1 YEAR","MORE THAN 1 YEAR")))</f>
        <v>LESS THAN 6 MONTHS</v>
      </c>
      <c r="K67" s="7">
        <f t="shared" si="6"/>
        <v>2015</v>
      </c>
      <c r="L67" s="7" t="str">
        <f t="shared" si="7"/>
        <v>Septembre</v>
      </c>
      <c r="M67" s="7">
        <f t="shared" si="8"/>
        <v>2015</v>
      </c>
      <c r="N67" s="7" t="str">
        <f t="shared" si="9"/>
        <v>Novembre</v>
      </c>
      <c r="O67" s="7">
        <f t="shared" si="10"/>
        <v>2015</v>
      </c>
      <c r="P67" s="19" t="str">
        <f t="shared" si="11"/>
        <v>Novembre</v>
      </c>
    </row>
    <row r="68" spans="1:16" s="11" customFormat="1" x14ac:dyDescent="0.25">
      <c r="A68" s="6" t="s">
        <v>82</v>
      </c>
      <c r="B68" s="7" t="s">
        <v>262</v>
      </c>
      <c r="C68" s="7" t="s">
        <v>2</v>
      </c>
      <c r="D68" s="9">
        <v>42277</v>
      </c>
      <c r="E68" s="9"/>
      <c r="F68" s="9"/>
      <c r="G68" s="8" t="e">
        <f ca="1">IF($C68="","",OFFSET(#REF!,MATCH($C68,#REF!,0)-1,0))</f>
        <v>#REF!</v>
      </c>
      <c r="H68" s="8" t="str">
        <f>IF(ISBLANK(#REF!),"",IF(OR(ISBLANK(D68),ISBLANK(E68)),"OPEN","CLOSED"))</f>
        <v>OPEN</v>
      </c>
      <c r="I68" s="10">
        <f ca="1">IF(ISBLANK(#REF!),"",IF(ISBLANK(E68),TODAY()-D68,E68-D68))</f>
        <v>856</v>
      </c>
      <c r="J68" s="10" t="str">
        <f ca="1">IF(ISBLANK(#REF!),"",IF(I68&lt;=180,"LESS THAN 6 MONTHS",IF(AND(I68&lt;365,I68&gt;180),"BETWEEN 6 MONTHS AND 1 YEAR","MORE THAN 1 YEAR")))</f>
        <v>MORE THAN 1 YEAR</v>
      </c>
      <c r="K68" s="7">
        <f t="shared" si="6"/>
        <v>2015</v>
      </c>
      <c r="L68" s="7" t="str">
        <f t="shared" si="7"/>
        <v>Septembre</v>
      </c>
      <c r="M68" s="7" t="str">
        <f t="shared" si="8"/>
        <v/>
      </c>
      <c r="N68" s="7" t="str">
        <f t="shared" si="9"/>
        <v/>
      </c>
      <c r="O68" s="7" t="str">
        <f t="shared" si="10"/>
        <v/>
      </c>
      <c r="P68" s="19" t="str">
        <f t="shared" si="11"/>
        <v/>
      </c>
    </row>
    <row r="69" spans="1:16" s="11" customFormat="1" x14ac:dyDescent="0.25">
      <c r="A69" s="6" t="s">
        <v>83</v>
      </c>
      <c r="B69" s="7" t="s">
        <v>263</v>
      </c>
      <c r="C69" s="7" t="s">
        <v>6</v>
      </c>
      <c r="D69" s="9">
        <v>42277</v>
      </c>
      <c r="E69" s="9">
        <v>42328</v>
      </c>
      <c r="F69" s="9">
        <v>42328</v>
      </c>
      <c r="G69" s="8" t="e">
        <f ca="1">IF($C69="","",OFFSET(#REF!,MATCH($C69,#REF!,0)-1,0))</f>
        <v>#REF!</v>
      </c>
      <c r="H69" s="8" t="str">
        <f>IF(ISBLANK(#REF!),"",IF(OR(ISBLANK(D69),ISBLANK(E69)),"OPEN","CLOSED"))</f>
        <v>CLOSED</v>
      </c>
      <c r="I69" s="10">
        <f ca="1">IF(ISBLANK(#REF!),"",IF(ISBLANK(E69),TODAY()-D69,E69-D69))</f>
        <v>51</v>
      </c>
      <c r="J69" s="10" t="str">
        <f ca="1">IF(ISBLANK(#REF!),"",IF(I69&lt;=180,"LESS THAN 6 MONTHS",IF(AND(I69&lt;365,I69&gt;180),"BETWEEN 6 MONTHS AND 1 YEAR","MORE THAN 1 YEAR")))</f>
        <v>LESS THAN 6 MONTHS</v>
      </c>
      <c r="K69" s="7">
        <f t="shared" si="6"/>
        <v>2015</v>
      </c>
      <c r="L69" s="7" t="str">
        <f t="shared" si="7"/>
        <v>Septembre</v>
      </c>
      <c r="M69" s="7">
        <f t="shared" si="8"/>
        <v>2015</v>
      </c>
      <c r="N69" s="7" t="str">
        <f t="shared" si="9"/>
        <v>Novembre</v>
      </c>
      <c r="O69" s="7">
        <f t="shared" si="10"/>
        <v>2015</v>
      </c>
      <c r="P69" s="19" t="str">
        <f t="shared" si="11"/>
        <v>Novembre</v>
      </c>
    </row>
    <row r="70" spans="1:16" s="11" customFormat="1" x14ac:dyDescent="0.25">
      <c r="A70"/>
      <c r="B70" s="7" t="s">
        <v>266</v>
      </c>
      <c r="C70" s="7" t="s">
        <v>2</v>
      </c>
      <c r="D70" s="9">
        <v>42324</v>
      </c>
      <c r="E70" s="9">
        <v>42682</v>
      </c>
      <c r="F70" s="9">
        <v>42780</v>
      </c>
      <c r="G70" s="8" t="e">
        <f ca="1">IF($C70="","",OFFSET(#REF!,MATCH($C70,#REF!,0)-1,0))</f>
        <v>#REF!</v>
      </c>
      <c r="H70" s="8" t="str">
        <f>IF(ISBLANK(#REF!),"",IF(OR(ISBLANK(D70),ISBLANK(E70)),"OPEN","CLOSED"))</f>
        <v>CLOSED</v>
      </c>
      <c r="I70" s="10">
        <f ca="1">IF(ISBLANK(#REF!),"",IF(ISBLANK(E70),TODAY()-D70,E70-D70))</f>
        <v>358</v>
      </c>
      <c r="J70" s="10" t="str">
        <f ca="1">IF(ISBLANK(#REF!),"",IF(I70&lt;=180,"LESS THAN 6 MONTHS",IF(AND(I70&lt;365,I70&gt;180),"BETWEEN 6 MONTHS AND 1 YEAR","MORE THAN 1 YEAR")))</f>
        <v>BETWEEN 6 MONTHS AND 1 YEAR</v>
      </c>
      <c r="K70" s="7">
        <f t="shared" si="6"/>
        <v>2015</v>
      </c>
      <c r="L70" s="7" t="str">
        <f t="shared" si="7"/>
        <v>Novembre</v>
      </c>
      <c r="M70" s="7">
        <f t="shared" si="8"/>
        <v>2016</v>
      </c>
      <c r="N70" s="7" t="str">
        <f t="shared" si="9"/>
        <v>Novembre</v>
      </c>
      <c r="O70" s="7">
        <f t="shared" si="10"/>
        <v>2017</v>
      </c>
      <c r="P70" s="19" t="str">
        <f t="shared" si="11"/>
        <v>Février</v>
      </c>
    </row>
    <row r="71" spans="1:16" s="11" customFormat="1" x14ac:dyDescent="0.25">
      <c r="A71" s="6" t="s">
        <v>84</v>
      </c>
      <c r="B71" s="7" t="s">
        <v>264</v>
      </c>
      <c r="C71" s="7" t="s">
        <v>6</v>
      </c>
      <c r="D71" s="9">
        <v>42277</v>
      </c>
      <c r="E71" s="9">
        <v>42328</v>
      </c>
      <c r="F71" s="9">
        <v>42328</v>
      </c>
      <c r="G71" s="8" t="e">
        <f ca="1">IF($C71="","",OFFSET(#REF!,MATCH($C71,#REF!,0)-1,0))</f>
        <v>#REF!</v>
      </c>
      <c r="H71" s="8" t="str">
        <f>IF(ISBLANK(#REF!),"",IF(OR(ISBLANK(D71),ISBLANK(E71)),"OPEN","CLOSED"))</f>
        <v>CLOSED</v>
      </c>
      <c r="I71" s="10">
        <f ca="1">IF(ISBLANK(#REF!),"",IF(ISBLANK(E71),TODAY()-D71,E71-D71))</f>
        <v>51</v>
      </c>
      <c r="J71" s="10" t="str">
        <f ca="1">IF(ISBLANK(#REF!),"",IF(I71&lt;=180,"LESS THAN 6 MONTHS",IF(AND(I71&lt;365,I71&gt;180),"BETWEEN 6 MONTHS AND 1 YEAR","MORE THAN 1 YEAR")))</f>
        <v>LESS THAN 6 MONTHS</v>
      </c>
      <c r="K71" s="7">
        <f t="shared" si="6"/>
        <v>2015</v>
      </c>
      <c r="L71" s="7" t="str">
        <f t="shared" si="7"/>
        <v>Septembre</v>
      </c>
      <c r="M71" s="7">
        <f t="shared" si="8"/>
        <v>2015</v>
      </c>
      <c r="N71" s="7" t="str">
        <f t="shared" si="9"/>
        <v>Novembre</v>
      </c>
      <c r="O71" s="7">
        <f t="shared" si="10"/>
        <v>2015</v>
      </c>
      <c r="P71" s="19" t="str">
        <f t="shared" si="11"/>
        <v>Novembre</v>
      </c>
    </row>
    <row r="72" spans="1:16" s="11" customFormat="1" x14ac:dyDescent="0.25">
      <c r="A72" s="6" t="s">
        <v>85</v>
      </c>
      <c r="B72" s="7" t="s">
        <v>265</v>
      </c>
      <c r="C72" s="7" t="s">
        <v>6</v>
      </c>
      <c r="D72" s="9">
        <v>42324</v>
      </c>
      <c r="E72" s="9"/>
      <c r="F72" s="9"/>
      <c r="G72" s="8" t="e">
        <f ca="1">IF($C72="","",OFFSET(#REF!,MATCH($C72,#REF!,0)-1,0))</f>
        <v>#REF!</v>
      </c>
      <c r="H72" s="8" t="str">
        <f>IF(ISBLANK(#REF!),"",IF(OR(ISBLANK(D72),ISBLANK(E72)),"OPEN","CLOSED"))</f>
        <v>OPEN</v>
      </c>
      <c r="I72" s="10">
        <f ca="1">IF(ISBLANK(#REF!),"",IF(ISBLANK(E72),TODAY()-D72,E72-D72))</f>
        <v>809</v>
      </c>
      <c r="J72" s="10" t="str">
        <f ca="1">IF(ISBLANK(#REF!),"",IF(I72&lt;=180,"LESS THAN 6 MONTHS",IF(AND(I72&lt;365,I72&gt;180),"BETWEEN 6 MONTHS AND 1 YEAR","MORE THAN 1 YEAR")))</f>
        <v>MORE THAN 1 YEAR</v>
      </c>
      <c r="K72" s="7">
        <f t="shared" si="6"/>
        <v>2015</v>
      </c>
      <c r="L72" s="7" t="str">
        <f t="shared" si="7"/>
        <v>Novembre</v>
      </c>
      <c r="M72" s="7" t="str">
        <f t="shared" si="8"/>
        <v/>
      </c>
      <c r="N72" s="7" t="str">
        <f t="shared" si="9"/>
        <v/>
      </c>
      <c r="O72" s="7" t="str">
        <f t="shared" si="10"/>
        <v/>
      </c>
      <c r="P72" s="19" t="str">
        <f t="shared" si="11"/>
        <v/>
      </c>
    </row>
    <row r="73" spans="1:16" s="11" customFormat="1" x14ac:dyDescent="0.25">
      <c r="A73" s="6" t="s">
        <v>86</v>
      </c>
      <c r="B73" s="7" t="s">
        <v>267</v>
      </c>
      <c r="C73" s="7" t="s">
        <v>2</v>
      </c>
      <c r="D73" s="9">
        <v>42340</v>
      </c>
      <c r="E73" s="9"/>
      <c r="F73" s="9"/>
      <c r="G73" s="8" t="e">
        <f ca="1">IF($C73="","",OFFSET(#REF!,MATCH($C73,#REF!,0)-1,0))</f>
        <v>#REF!</v>
      </c>
      <c r="H73" s="8" t="str">
        <f>IF(ISBLANK(#REF!),"",IF(OR(ISBLANK(D73),ISBLANK(E73)),"OPEN","CLOSED"))</f>
        <v>OPEN</v>
      </c>
      <c r="I73" s="10">
        <f ca="1">IF(ISBLANK(#REF!),"",IF(ISBLANK(E73),TODAY()-D73,E73-D73))</f>
        <v>793</v>
      </c>
      <c r="J73" s="10" t="str">
        <f ca="1">IF(ISBLANK(#REF!),"",IF(I73&lt;=180,"LESS THAN 6 MONTHS",IF(AND(I73&lt;365,I73&gt;180),"BETWEEN 6 MONTHS AND 1 YEAR","MORE THAN 1 YEAR")))</f>
        <v>MORE THAN 1 YEAR</v>
      </c>
      <c r="K73" s="7">
        <f t="shared" si="6"/>
        <v>2015</v>
      </c>
      <c r="L73" s="7" t="str">
        <f t="shared" si="7"/>
        <v>Décembre</v>
      </c>
      <c r="M73" s="7" t="str">
        <f t="shared" si="8"/>
        <v/>
      </c>
      <c r="N73" s="7" t="str">
        <f t="shared" si="9"/>
        <v/>
      </c>
      <c r="O73" s="7" t="str">
        <f t="shared" si="10"/>
        <v/>
      </c>
      <c r="P73" s="19" t="str">
        <f t="shared" si="11"/>
        <v/>
      </c>
    </row>
    <row r="74" spans="1:16" s="11" customFormat="1" x14ac:dyDescent="0.25">
      <c r="A74" s="6" t="s">
        <v>87</v>
      </c>
      <c r="B74" s="7" t="s">
        <v>268</v>
      </c>
      <c r="C74" s="7" t="s">
        <v>6</v>
      </c>
      <c r="D74" s="9">
        <v>42342</v>
      </c>
      <c r="E74" s="9"/>
      <c r="F74" s="9"/>
      <c r="G74" s="8" t="e">
        <f ca="1">IF($C74="","",OFFSET(#REF!,MATCH($C74,#REF!,0)-1,0))</f>
        <v>#REF!</v>
      </c>
      <c r="H74" s="8" t="str">
        <f>IF(ISBLANK(#REF!),"",IF(OR(ISBLANK(D74),ISBLANK(E74)),"OPEN","CLOSED"))</f>
        <v>OPEN</v>
      </c>
      <c r="I74" s="10">
        <f ca="1">IF(ISBLANK(#REF!),"",IF(ISBLANK(E74),TODAY()-D74,E74-D74))</f>
        <v>791</v>
      </c>
      <c r="J74" s="10" t="str">
        <f ca="1">IF(ISBLANK(#REF!),"",IF(I74&lt;=180,"LESS THAN 6 MONTHS",IF(AND(I74&lt;365,I74&gt;180),"BETWEEN 6 MONTHS AND 1 YEAR","MORE THAN 1 YEAR")))</f>
        <v>MORE THAN 1 YEAR</v>
      </c>
      <c r="K74" s="7">
        <f t="shared" si="6"/>
        <v>2015</v>
      </c>
      <c r="L74" s="7" t="str">
        <f t="shared" si="7"/>
        <v>Décembre</v>
      </c>
      <c r="M74" s="7" t="str">
        <f t="shared" si="8"/>
        <v/>
      </c>
      <c r="N74" s="7" t="str">
        <f t="shared" si="9"/>
        <v/>
      </c>
      <c r="O74" s="7" t="str">
        <f t="shared" si="10"/>
        <v/>
      </c>
      <c r="P74" s="19" t="str">
        <f t="shared" si="11"/>
        <v/>
      </c>
    </row>
    <row r="75" spans="1:16" s="11" customFormat="1" x14ac:dyDescent="0.25">
      <c r="A75" s="6" t="s">
        <v>88</v>
      </c>
      <c r="B75" s="7" t="s">
        <v>269</v>
      </c>
      <c r="C75" s="7" t="s">
        <v>6</v>
      </c>
      <c r="D75" s="9">
        <v>42348</v>
      </c>
      <c r="E75" s="9"/>
      <c r="F75" s="9"/>
      <c r="G75" s="8" t="e">
        <f ca="1">IF($C75="","",OFFSET(#REF!,MATCH($C75,#REF!,0)-1,0))</f>
        <v>#REF!</v>
      </c>
      <c r="H75" s="8" t="str">
        <f>IF(ISBLANK(#REF!),"",IF(OR(ISBLANK(D75),ISBLANK(E75)),"OPEN","CLOSED"))</f>
        <v>OPEN</v>
      </c>
      <c r="I75" s="10">
        <f ca="1">IF(ISBLANK(#REF!),"",IF(ISBLANK(E75),TODAY()-D75,E75-D75))</f>
        <v>785</v>
      </c>
      <c r="J75" s="10" t="str">
        <f ca="1">IF(ISBLANK(#REF!),"",IF(I75&lt;=180,"LESS THAN 6 MONTHS",IF(AND(I75&lt;365,I75&gt;180),"BETWEEN 6 MONTHS AND 1 YEAR","MORE THAN 1 YEAR")))</f>
        <v>MORE THAN 1 YEAR</v>
      </c>
      <c r="K75" s="7">
        <f t="shared" si="6"/>
        <v>2015</v>
      </c>
      <c r="L75" s="7" t="str">
        <f t="shared" si="7"/>
        <v>Décembre</v>
      </c>
      <c r="M75" s="7" t="str">
        <f t="shared" si="8"/>
        <v/>
      </c>
      <c r="N75" s="7" t="str">
        <f t="shared" si="9"/>
        <v/>
      </c>
      <c r="O75" s="7" t="str">
        <f t="shared" si="10"/>
        <v/>
      </c>
      <c r="P75" s="19" t="str">
        <f t="shared" si="11"/>
        <v/>
      </c>
    </row>
    <row r="76" spans="1:16" s="11" customFormat="1" x14ac:dyDescent="0.25">
      <c r="A76" s="6" t="s">
        <v>90</v>
      </c>
      <c r="B76" s="7" t="s">
        <v>273</v>
      </c>
      <c r="C76" s="7" t="s">
        <v>4</v>
      </c>
      <c r="D76" s="9">
        <v>39785</v>
      </c>
      <c r="E76" s="9"/>
      <c r="F76" s="9"/>
      <c r="G76" s="8" t="e">
        <f ca="1">IF($C76="","",OFFSET(#REF!,MATCH($C76,#REF!,0)-1,0))</f>
        <v>#REF!</v>
      </c>
      <c r="H76" s="8" t="str">
        <f>IF(ISBLANK(#REF!),"",IF(OR(ISBLANK(D76),ISBLANK(E76)),"OPEN","CLOSED"))</f>
        <v>OPEN</v>
      </c>
      <c r="I76" s="10">
        <f ca="1">IF(ISBLANK(#REF!),"",IF(ISBLANK(E76),TODAY()-D76,E76-D76))</f>
        <v>3348</v>
      </c>
      <c r="J76" s="10" t="str">
        <f ca="1">IF(ISBLANK(#REF!),"",IF(I76&lt;=180,"LESS THAN 6 MONTHS",IF(AND(I76&lt;365,I76&gt;180),"BETWEEN 6 MONTHS AND 1 YEAR","MORE THAN 1 YEAR")))</f>
        <v>MORE THAN 1 YEAR</v>
      </c>
      <c r="K76" s="7">
        <f t="shared" si="6"/>
        <v>2008</v>
      </c>
      <c r="L76" s="7" t="str">
        <f t="shared" si="7"/>
        <v>Décembre</v>
      </c>
      <c r="M76" s="7" t="str">
        <f t="shared" si="8"/>
        <v/>
      </c>
      <c r="N76" s="7" t="str">
        <f t="shared" si="9"/>
        <v/>
      </c>
      <c r="O76" s="7" t="str">
        <f t="shared" si="10"/>
        <v/>
      </c>
      <c r="P76" s="19" t="str">
        <f t="shared" si="11"/>
        <v/>
      </c>
    </row>
    <row r="77" spans="1:16" s="11" customFormat="1" x14ac:dyDescent="0.25">
      <c r="A77" s="6" t="s">
        <v>91</v>
      </c>
      <c r="B77" s="7" t="s">
        <v>274</v>
      </c>
      <c r="C77" s="7" t="s">
        <v>8</v>
      </c>
      <c r="D77" s="9">
        <v>39994</v>
      </c>
      <c r="E77" s="9"/>
      <c r="F77" s="9"/>
      <c r="G77" s="8" t="e">
        <f ca="1">IF($C77="","",OFFSET(#REF!,MATCH($C77,#REF!,0)-1,0))</f>
        <v>#REF!</v>
      </c>
      <c r="H77" s="8" t="str">
        <f>IF(ISBLANK(#REF!),"",IF(OR(ISBLANK(D77),ISBLANK(E77)),"OPEN","CLOSED"))</f>
        <v>OPEN</v>
      </c>
      <c r="I77" s="10">
        <f ca="1">IF(ISBLANK(#REF!),"",IF(ISBLANK(E77),TODAY()-D77,E77-D77))</f>
        <v>3139</v>
      </c>
      <c r="J77" s="10" t="str">
        <f ca="1">IF(ISBLANK(#REF!),"",IF(I77&lt;=180,"LESS THAN 6 MONTHS",IF(AND(I77&lt;365,I77&gt;180),"BETWEEN 6 MONTHS AND 1 YEAR","MORE THAN 1 YEAR")))</f>
        <v>MORE THAN 1 YEAR</v>
      </c>
      <c r="K77" s="7">
        <f t="shared" si="6"/>
        <v>2009</v>
      </c>
      <c r="L77" s="7" t="str">
        <f t="shared" si="7"/>
        <v>Juin</v>
      </c>
      <c r="M77" s="7" t="str">
        <f t="shared" si="8"/>
        <v/>
      </c>
      <c r="N77" s="7" t="str">
        <f t="shared" si="9"/>
        <v/>
      </c>
      <c r="O77" s="7" t="str">
        <f t="shared" si="10"/>
        <v/>
      </c>
      <c r="P77" s="19" t="str">
        <f t="shared" si="11"/>
        <v/>
      </c>
    </row>
    <row r="78" spans="1:16" s="11" customFormat="1" x14ac:dyDescent="0.25">
      <c r="A78" s="6" t="s">
        <v>92</v>
      </c>
      <c r="B78" s="7" t="s">
        <v>275</v>
      </c>
      <c r="C78" s="7" t="s">
        <v>6</v>
      </c>
      <c r="D78" s="9">
        <v>40584</v>
      </c>
      <c r="E78" s="9"/>
      <c r="F78" s="9"/>
      <c r="G78" s="8" t="e">
        <f ca="1">IF($C78="","",OFFSET(#REF!,MATCH($C78,#REF!,0)-1,0))</f>
        <v>#REF!</v>
      </c>
      <c r="H78" s="8" t="str">
        <f>IF(ISBLANK(#REF!),"",IF(OR(ISBLANK(D78),ISBLANK(E78)),"OPEN","CLOSED"))</f>
        <v>OPEN</v>
      </c>
      <c r="I78" s="10">
        <f ca="1">IF(ISBLANK(#REF!),"",IF(ISBLANK(E78),TODAY()-D78,E78-D78))</f>
        <v>2549</v>
      </c>
      <c r="J78" s="10" t="str">
        <f ca="1">IF(ISBLANK(#REF!),"",IF(I78&lt;=180,"LESS THAN 6 MONTHS",IF(AND(I78&lt;365,I78&gt;180),"BETWEEN 6 MONTHS AND 1 YEAR","MORE THAN 1 YEAR")))</f>
        <v>MORE THAN 1 YEAR</v>
      </c>
      <c r="K78" s="7">
        <f t="shared" si="6"/>
        <v>2011</v>
      </c>
      <c r="L78" s="7" t="str">
        <f t="shared" si="7"/>
        <v>Février</v>
      </c>
      <c r="M78" s="7" t="str">
        <f t="shared" si="8"/>
        <v/>
      </c>
      <c r="N78" s="7" t="str">
        <f t="shared" si="9"/>
        <v/>
      </c>
      <c r="O78" s="7" t="str">
        <f t="shared" si="10"/>
        <v/>
      </c>
      <c r="P78" s="19" t="str">
        <f t="shared" si="11"/>
        <v/>
      </c>
    </row>
    <row r="79" spans="1:16" s="11" customFormat="1" x14ac:dyDescent="0.25">
      <c r="A79" s="6" t="s">
        <v>93</v>
      </c>
      <c r="B79" s="7" t="s">
        <v>272</v>
      </c>
      <c r="C79" s="7" t="s">
        <v>6</v>
      </c>
      <c r="D79" s="9">
        <v>41179</v>
      </c>
      <c r="E79" s="9"/>
      <c r="F79" s="9"/>
      <c r="G79" s="8" t="e">
        <f ca="1">IF($C79="","",OFFSET(#REF!,MATCH($C79,#REF!,0)-1,0))</f>
        <v>#REF!</v>
      </c>
      <c r="H79" s="8" t="str">
        <f>IF(ISBLANK(#REF!),"",IF(OR(ISBLANK(D79),ISBLANK(E79)),"OPEN","CLOSED"))</f>
        <v>OPEN</v>
      </c>
      <c r="I79" s="10">
        <f ca="1">IF(ISBLANK(#REF!),"",IF(ISBLANK(E79),TODAY()-D79,E79-D79))</f>
        <v>1954</v>
      </c>
      <c r="J79" s="10" t="str">
        <f ca="1">IF(ISBLANK(#REF!),"",IF(I79&lt;=180,"LESS THAN 6 MONTHS",IF(AND(I79&lt;365,I79&gt;180),"BETWEEN 6 MONTHS AND 1 YEAR","MORE THAN 1 YEAR")))</f>
        <v>MORE THAN 1 YEAR</v>
      </c>
      <c r="K79" s="7">
        <f t="shared" si="6"/>
        <v>2012</v>
      </c>
      <c r="L79" s="7" t="str">
        <f t="shared" si="7"/>
        <v>Septembre</v>
      </c>
      <c r="M79" s="7" t="str">
        <f t="shared" si="8"/>
        <v/>
      </c>
      <c r="N79" s="7" t="str">
        <f t="shared" si="9"/>
        <v/>
      </c>
      <c r="O79" s="7" t="str">
        <f t="shared" si="10"/>
        <v/>
      </c>
      <c r="P79" s="19" t="str">
        <f t="shared" si="11"/>
        <v/>
      </c>
    </row>
    <row r="80" spans="1:16" s="11" customFormat="1" x14ac:dyDescent="0.25">
      <c r="A80" s="6" t="s">
        <v>94</v>
      </c>
      <c r="B80" s="7" t="s">
        <v>276</v>
      </c>
      <c r="C80" s="7" t="s">
        <v>6</v>
      </c>
      <c r="D80" s="9">
        <v>41323</v>
      </c>
      <c r="E80" s="9"/>
      <c r="F80" s="9"/>
      <c r="G80" s="8" t="e">
        <f ca="1">IF($C80="","",OFFSET(#REF!,MATCH($C80,#REF!,0)-1,0))</f>
        <v>#REF!</v>
      </c>
      <c r="H80" s="8" t="str">
        <f>IF(ISBLANK(#REF!),"",IF(OR(ISBLANK(D80),ISBLANK(E80)),"OPEN","CLOSED"))</f>
        <v>OPEN</v>
      </c>
      <c r="I80" s="10">
        <f ca="1">IF(ISBLANK(#REF!),"",IF(ISBLANK(E80),TODAY()-D80,E80-D80))</f>
        <v>1810</v>
      </c>
      <c r="J80" s="10" t="str">
        <f ca="1">IF(ISBLANK(#REF!),"",IF(I80&lt;=180,"LESS THAN 6 MONTHS",IF(AND(I80&lt;365,I80&gt;180),"BETWEEN 6 MONTHS AND 1 YEAR","MORE THAN 1 YEAR")))</f>
        <v>MORE THAN 1 YEAR</v>
      </c>
      <c r="K80" s="7">
        <f t="shared" si="6"/>
        <v>2013</v>
      </c>
      <c r="L80" s="7" t="str">
        <f t="shared" si="7"/>
        <v>Février</v>
      </c>
      <c r="M80" s="7" t="str">
        <f t="shared" si="8"/>
        <v/>
      </c>
      <c r="N80" s="7" t="str">
        <f t="shared" si="9"/>
        <v/>
      </c>
      <c r="O80" s="7" t="str">
        <f t="shared" si="10"/>
        <v/>
      </c>
      <c r="P80" s="19" t="str">
        <f t="shared" si="11"/>
        <v/>
      </c>
    </row>
    <row r="81" spans="1:16" s="11" customFormat="1" x14ac:dyDescent="0.25">
      <c r="A81" s="6" t="s">
        <v>95</v>
      </c>
      <c r="B81" s="7" t="s">
        <v>277</v>
      </c>
      <c r="C81" s="7" t="s">
        <v>13</v>
      </c>
      <c r="D81" s="9">
        <v>41456</v>
      </c>
      <c r="E81" s="9"/>
      <c r="F81" s="9"/>
      <c r="G81" s="8" t="e">
        <f ca="1">IF($C81="","",OFFSET(#REF!,MATCH($C81,#REF!,0)-1,0))</f>
        <v>#REF!</v>
      </c>
      <c r="H81" s="8" t="str">
        <f>IF(ISBLANK(#REF!),"",IF(OR(ISBLANK(D81),ISBLANK(E81)),"OPEN","CLOSED"))</f>
        <v>OPEN</v>
      </c>
      <c r="I81" s="10">
        <f ca="1">IF(ISBLANK(#REF!),"",IF(ISBLANK(E81),TODAY()-D81,E81-D81))</f>
        <v>1677</v>
      </c>
      <c r="J81" s="10" t="str">
        <f ca="1">IF(ISBLANK(#REF!),"",IF(I81&lt;=180,"LESS THAN 6 MONTHS",IF(AND(I81&lt;365,I81&gt;180),"BETWEEN 6 MONTHS AND 1 YEAR","MORE THAN 1 YEAR")))</f>
        <v>MORE THAN 1 YEAR</v>
      </c>
      <c r="K81" s="7">
        <f t="shared" si="6"/>
        <v>2013</v>
      </c>
      <c r="L81" s="7" t="str">
        <f t="shared" si="7"/>
        <v>Juillet</v>
      </c>
      <c r="M81" s="7" t="str">
        <f t="shared" si="8"/>
        <v/>
      </c>
      <c r="N81" s="7" t="str">
        <f t="shared" si="9"/>
        <v/>
      </c>
      <c r="O81" s="7" t="str">
        <f t="shared" si="10"/>
        <v/>
      </c>
      <c r="P81" s="19" t="str">
        <f t="shared" si="11"/>
        <v/>
      </c>
    </row>
    <row r="82" spans="1:16" s="11" customFormat="1" x14ac:dyDescent="0.25">
      <c r="A82" s="6"/>
      <c r="B82" s="7" t="s">
        <v>271</v>
      </c>
      <c r="C82" s="7" t="s">
        <v>6</v>
      </c>
      <c r="D82" s="9">
        <v>42123</v>
      </c>
      <c r="E82" s="9"/>
      <c r="F82" s="9"/>
      <c r="G82" s="8" t="e">
        <f ca="1">IF($C82="","",OFFSET(#REF!,MATCH($C82,#REF!,0)-1,0))</f>
        <v>#REF!</v>
      </c>
      <c r="H82" s="8" t="str">
        <f>IF(ISBLANK(#REF!),"",IF(OR(ISBLANK(D82),ISBLANK(E82)),"OPEN","CLOSED"))</f>
        <v>OPEN</v>
      </c>
      <c r="I82" s="10">
        <f ca="1">IF(ISBLANK(#REF!),"",IF(ISBLANK(E82),TODAY()-D82,E82-D82))</f>
        <v>1010</v>
      </c>
      <c r="J82" s="10" t="str">
        <f ca="1">IF(ISBLANK(#REF!),"",IF(I82&lt;=180,"LESS THAN 6 MONTHS",IF(AND(I82&lt;365,I82&gt;180),"BETWEEN 6 MONTHS AND 1 YEAR","MORE THAN 1 YEAR")))</f>
        <v>MORE THAN 1 YEAR</v>
      </c>
      <c r="K82" s="7">
        <f t="shared" si="6"/>
        <v>2015</v>
      </c>
      <c r="L82" s="7" t="str">
        <f t="shared" si="7"/>
        <v>Avril</v>
      </c>
      <c r="M82" s="7" t="str">
        <f t="shared" si="8"/>
        <v/>
      </c>
      <c r="N82" s="7" t="str">
        <f t="shared" si="9"/>
        <v/>
      </c>
      <c r="O82" s="7" t="str">
        <f t="shared" si="10"/>
        <v/>
      </c>
      <c r="P82" s="19" t="str">
        <f t="shared" si="11"/>
        <v/>
      </c>
    </row>
    <row r="83" spans="1:16" s="11" customFormat="1" x14ac:dyDescent="0.25">
      <c r="A83" s="6" t="s">
        <v>89</v>
      </c>
      <c r="B83" s="7" t="s">
        <v>270</v>
      </c>
      <c r="C83" s="7" t="s">
        <v>6</v>
      </c>
      <c r="D83" s="9">
        <v>42341</v>
      </c>
      <c r="E83" s="9"/>
      <c r="F83" s="9"/>
      <c r="G83" s="8" t="e">
        <f ca="1">IF($C83="","",OFFSET(#REF!,MATCH($C83,#REF!,0)-1,0))</f>
        <v>#REF!</v>
      </c>
      <c r="H83" s="8" t="str">
        <f>IF(ISBLANK(#REF!),"",IF(OR(ISBLANK(D83),ISBLANK(E83)),"OPEN","CLOSED"))</f>
        <v>OPEN</v>
      </c>
      <c r="I83" s="10">
        <f ca="1">IF(ISBLANK(#REF!),"",IF(ISBLANK(E83),TODAY()-D83,E83-D83))</f>
        <v>792</v>
      </c>
      <c r="J83" s="10" t="str">
        <f ca="1">IF(ISBLANK(#REF!),"",IF(I83&lt;=180,"LESS THAN 6 MONTHS",IF(AND(I83&lt;365,I83&gt;180),"BETWEEN 6 MONTHS AND 1 YEAR","MORE THAN 1 YEAR")))</f>
        <v>MORE THAN 1 YEAR</v>
      </c>
      <c r="K83" s="7">
        <f t="shared" si="6"/>
        <v>2015</v>
      </c>
      <c r="L83" s="7" t="str">
        <f t="shared" si="7"/>
        <v>Décembre</v>
      </c>
      <c r="M83" s="7" t="str">
        <f t="shared" si="8"/>
        <v/>
      </c>
      <c r="N83" s="7" t="str">
        <f t="shared" si="9"/>
        <v/>
      </c>
      <c r="O83" s="7" t="str">
        <f t="shared" si="10"/>
        <v/>
      </c>
      <c r="P83" s="19" t="str">
        <f t="shared" si="11"/>
        <v/>
      </c>
    </row>
    <row r="84" spans="1:16" s="11" customFormat="1" x14ac:dyDescent="0.25">
      <c r="A84" s="6" t="s">
        <v>96</v>
      </c>
      <c r="B84" s="7" t="s">
        <v>278</v>
      </c>
      <c r="C84" s="7" t="s">
        <v>13</v>
      </c>
      <c r="D84" s="9">
        <v>42335</v>
      </c>
      <c r="E84" s="9">
        <v>42650</v>
      </c>
      <c r="F84" s="9">
        <v>42650</v>
      </c>
      <c r="G84" s="8" t="e">
        <f ca="1">IF($C84="","",OFFSET(#REF!,MATCH($C84,#REF!,0)-1,0))</f>
        <v>#REF!</v>
      </c>
      <c r="H84" s="8" t="str">
        <f>IF(ISBLANK(#REF!),"",IF(OR(ISBLANK(D84),ISBLANK(E84)),"OPEN","CLOSED"))</f>
        <v>CLOSED</v>
      </c>
      <c r="I84" s="10">
        <f ca="1">IF(ISBLANK(#REF!),"",IF(ISBLANK(E84),TODAY()-D84,E84-D84))</f>
        <v>315</v>
      </c>
      <c r="J84" s="10" t="str">
        <f ca="1">IF(ISBLANK(#REF!),"",IF(I84&lt;=180,"LESS THAN 6 MONTHS",IF(AND(I84&lt;365,I84&gt;180),"BETWEEN 6 MONTHS AND 1 YEAR","MORE THAN 1 YEAR")))</f>
        <v>BETWEEN 6 MONTHS AND 1 YEAR</v>
      </c>
      <c r="K84" s="7">
        <f t="shared" si="6"/>
        <v>2015</v>
      </c>
      <c r="L84" s="7" t="str">
        <f t="shared" si="7"/>
        <v>Novembre</v>
      </c>
      <c r="M84" s="7">
        <f t="shared" si="8"/>
        <v>2016</v>
      </c>
      <c r="N84" s="7" t="str">
        <f t="shared" si="9"/>
        <v>Octobre</v>
      </c>
      <c r="O84" s="7">
        <f t="shared" si="10"/>
        <v>2016</v>
      </c>
      <c r="P84" s="19" t="str">
        <f t="shared" si="11"/>
        <v>Octobre</v>
      </c>
    </row>
    <row r="85" spans="1:16" s="11" customFormat="1" x14ac:dyDescent="0.25">
      <c r="A85" s="6"/>
      <c r="B85" s="7" t="s">
        <v>327</v>
      </c>
      <c r="C85" s="7" t="s">
        <v>2</v>
      </c>
      <c r="D85" s="9">
        <v>39582</v>
      </c>
      <c r="E85" s="9"/>
      <c r="F85" s="9"/>
      <c r="G85" s="8" t="e">
        <f ca="1">IF($C85="","",OFFSET(#REF!,MATCH($C85,#REF!,0)-1,0))</f>
        <v>#REF!</v>
      </c>
      <c r="H85" s="8" t="str">
        <f>IF(ISBLANK(#REF!),"",IF(OR(ISBLANK(D85),ISBLANK(E85)),"OPEN","CLOSED"))</f>
        <v>OPEN</v>
      </c>
      <c r="I85" s="10">
        <f ca="1">IF(ISBLANK(#REF!),"",IF(ISBLANK(E85),TODAY()-D85,E85-D85))</f>
        <v>3551</v>
      </c>
      <c r="J85" s="10" t="str">
        <f ca="1">IF(ISBLANK(#REF!),"",IF(I85&lt;=180,"LESS THAN 6 MONTHS",IF(AND(I85&lt;365,I85&gt;180),"BETWEEN 6 MONTHS AND 1 YEAR","MORE THAN 1 YEAR")))</f>
        <v>MORE THAN 1 YEAR</v>
      </c>
      <c r="K85" s="7">
        <f t="shared" si="6"/>
        <v>2008</v>
      </c>
      <c r="L85" s="7" t="str">
        <f t="shared" si="7"/>
        <v>Mai</v>
      </c>
      <c r="M85" s="7" t="str">
        <f t="shared" si="8"/>
        <v/>
      </c>
      <c r="N85" s="7" t="str">
        <f t="shared" si="9"/>
        <v/>
      </c>
      <c r="O85" s="7" t="str">
        <f t="shared" si="10"/>
        <v/>
      </c>
      <c r="P85" s="19" t="str">
        <f t="shared" si="11"/>
        <v/>
      </c>
    </row>
    <row r="86" spans="1:16" s="11" customFormat="1" x14ac:dyDescent="0.25">
      <c r="A86" s="6"/>
      <c r="B86" s="7" t="s">
        <v>328</v>
      </c>
      <c r="C86" s="7" t="s">
        <v>2</v>
      </c>
      <c r="D86" s="9">
        <v>39981</v>
      </c>
      <c r="E86" s="9"/>
      <c r="F86" s="9"/>
      <c r="G86" s="8" t="e">
        <f ca="1">IF($C86="","",OFFSET(#REF!,MATCH($C86,#REF!,0)-1,0))</f>
        <v>#REF!</v>
      </c>
      <c r="H86" s="8" t="str">
        <f>IF(ISBLANK(#REF!),"",IF(OR(ISBLANK(D86),ISBLANK(E86)),"OPEN","CLOSED"))</f>
        <v>OPEN</v>
      </c>
      <c r="I86" s="10">
        <f ca="1">IF(ISBLANK(#REF!),"",IF(ISBLANK(E86),TODAY()-D86,E86-D86))</f>
        <v>3152</v>
      </c>
      <c r="J86" s="10" t="str">
        <f ca="1">IF(ISBLANK(#REF!),"",IF(I86&lt;=180,"LESS THAN 6 MONTHS",IF(AND(I86&lt;365,I86&gt;180),"BETWEEN 6 MONTHS AND 1 YEAR","MORE THAN 1 YEAR")))</f>
        <v>MORE THAN 1 YEAR</v>
      </c>
      <c r="K86" s="7">
        <f t="shared" si="6"/>
        <v>2009</v>
      </c>
      <c r="L86" s="7" t="str">
        <f t="shared" si="7"/>
        <v>Juin</v>
      </c>
      <c r="M86" s="7" t="str">
        <f t="shared" si="8"/>
        <v/>
      </c>
      <c r="N86" s="7" t="str">
        <f t="shared" si="9"/>
        <v/>
      </c>
      <c r="O86" s="7" t="str">
        <f t="shared" si="10"/>
        <v/>
      </c>
      <c r="P86" s="19" t="str">
        <f t="shared" si="11"/>
        <v/>
      </c>
    </row>
    <row r="87" spans="1:16" s="11" customFormat="1" x14ac:dyDescent="0.25">
      <c r="A87" s="6"/>
      <c r="B87" s="7" t="s">
        <v>329</v>
      </c>
      <c r="C87" s="7" t="s">
        <v>2</v>
      </c>
      <c r="D87" s="9">
        <v>40017</v>
      </c>
      <c r="E87" s="9"/>
      <c r="F87" s="9"/>
      <c r="G87" s="8" t="e">
        <f ca="1">IF($C87="","",OFFSET(#REF!,MATCH($C87,#REF!,0)-1,0))</f>
        <v>#REF!</v>
      </c>
      <c r="H87" s="8" t="str">
        <f>IF(ISBLANK(#REF!),"",IF(OR(ISBLANK(D87),ISBLANK(E87)),"OPEN","CLOSED"))</f>
        <v>OPEN</v>
      </c>
      <c r="I87" s="10">
        <f ca="1">IF(ISBLANK(#REF!),"",IF(ISBLANK(E87),TODAY()-D87,E87-D87))</f>
        <v>3116</v>
      </c>
      <c r="J87" s="10" t="str">
        <f ca="1">IF(ISBLANK(#REF!),"",IF(I87&lt;=180,"LESS THAN 6 MONTHS",IF(AND(I87&lt;365,I87&gt;180),"BETWEEN 6 MONTHS AND 1 YEAR","MORE THAN 1 YEAR")))</f>
        <v>MORE THAN 1 YEAR</v>
      </c>
      <c r="K87" s="7">
        <f t="shared" si="6"/>
        <v>2009</v>
      </c>
      <c r="L87" s="7" t="str">
        <f t="shared" si="7"/>
        <v>Juillet</v>
      </c>
      <c r="M87" s="7" t="str">
        <f t="shared" si="8"/>
        <v/>
      </c>
      <c r="N87" s="7" t="str">
        <f t="shared" si="9"/>
        <v/>
      </c>
      <c r="O87" s="7" t="str">
        <f t="shared" si="10"/>
        <v/>
      </c>
      <c r="P87" s="19" t="str">
        <f t="shared" si="11"/>
        <v/>
      </c>
    </row>
    <row r="88" spans="1:16" s="11" customFormat="1" x14ac:dyDescent="0.25">
      <c r="A88" s="6"/>
      <c r="B88" s="7" t="s">
        <v>330</v>
      </c>
      <c r="C88" s="7" t="s">
        <v>2</v>
      </c>
      <c r="D88" s="9">
        <v>40093</v>
      </c>
      <c r="E88" s="9"/>
      <c r="F88" s="9"/>
      <c r="G88" s="8" t="e">
        <f ca="1">IF($C88="","",OFFSET(#REF!,MATCH($C88,#REF!,0)-1,0))</f>
        <v>#REF!</v>
      </c>
      <c r="H88" s="8" t="str">
        <f>IF(ISBLANK(#REF!),"",IF(OR(ISBLANK(D88),ISBLANK(E88)),"OPEN","CLOSED"))</f>
        <v>OPEN</v>
      </c>
      <c r="I88" s="10">
        <f ca="1">IF(ISBLANK(#REF!),"",IF(ISBLANK(E88),TODAY()-D88,E88-D88))</f>
        <v>3040</v>
      </c>
      <c r="J88" s="10" t="str">
        <f ca="1">IF(ISBLANK(#REF!),"",IF(I88&lt;=180,"LESS THAN 6 MONTHS",IF(AND(I88&lt;365,I88&gt;180),"BETWEEN 6 MONTHS AND 1 YEAR","MORE THAN 1 YEAR")))</f>
        <v>MORE THAN 1 YEAR</v>
      </c>
      <c r="K88" s="7">
        <f t="shared" si="6"/>
        <v>2009</v>
      </c>
      <c r="L88" s="7" t="str">
        <f t="shared" si="7"/>
        <v>Octobre</v>
      </c>
      <c r="M88" s="7" t="str">
        <f t="shared" si="8"/>
        <v/>
      </c>
      <c r="N88" s="7" t="str">
        <f t="shared" si="9"/>
        <v/>
      </c>
      <c r="O88" s="7" t="str">
        <f t="shared" si="10"/>
        <v/>
      </c>
      <c r="P88" s="19" t="str">
        <f t="shared" si="11"/>
        <v/>
      </c>
    </row>
    <row r="89" spans="1:16" s="11" customFormat="1" x14ac:dyDescent="0.25">
      <c r="A89" s="6"/>
      <c r="B89" s="7" t="s">
        <v>331</v>
      </c>
      <c r="C89" s="7" t="s">
        <v>8</v>
      </c>
      <c r="D89" s="9">
        <v>40195</v>
      </c>
      <c r="E89" s="9">
        <v>42788</v>
      </c>
      <c r="F89" s="9">
        <v>42788</v>
      </c>
      <c r="G89" s="8" t="e">
        <f ca="1">IF($C89="","",OFFSET(#REF!,MATCH($C89,#REF!,0)-1,0))</f>
        <v>#REF!</v>
      </c>
      <c r="H89" s="8" t="str">
        <f>IF(ISBLANK(#REF!),"",IF(OR(ISBLANK(D89),ISBLANK(E89)),"OPEN","CLOSED"))</f>
        <v>CLOSED</v>
      </c>
      <c r="I89" s="10">
        <f ca="1">IF(ISBLANK(#REF!),"",IF(ISBLANK(E89),TODAY()-D89,E89-D89))</f>
        <v>2593</v>
      </c>
      <c r="J89" s="10" t="str">
        <f ca="1">IF(ISBLANK(#REF!),"",IF(I89&lt;=180,"LESS THAN 6 MONTHS",IF(AND(I89&lt;365,I89&gt;180),"BETWEEN 6 MONTHS AND 1 YEAR","MORE THAN 1 YEAR")))</f>
        <v>MORE THAN 1 YEAR</v>
      </c>
      <c r="K89" s="7">
        <f t="shared" si="6"/>
        <v>2010</v>
      </c>
      <c r="L89" s="7" t="str">
        <f t="shared" si="7"/>
        <v>Janvier</v>
      </c>
      <c r="M89" s="7">
        <f t="shared" si="8"/>
        <v>2017</v>
      </c>
      <c r="N89" s="7" t="str">
        <f t="shared" si="9"/>
        <v>Février</v>
      </c>
      <c r="O89" s="7">
        <f t="shared" si="10"/>
        <v>2017</v>
      </c>
      <c r="P89" s="19" t="str">
        <f t="shared" si="11"/>
        <v>Février</v>
      </c>
    </row>
    <row r="90" spans="1:16" s="11" customFormat="1" x14ac:dyDescent="0.25">
      <c r="A90" s="6"/>
      <c r="B90" s="7" t="s">
        <v>332</v>
      </c>
      <c r="C90" s="7" t="s">
        <v>6</v>
      </c>
      <c r="D90" s="9">
        <v>40357</v>
      </c>
      <c r="E90" s="9">
        <v>42765</v>
      </c>
      <c r="F90" s="9">
        <v>42766</v>
      </c>
      <c r="G90" s="8" t="e">
        <f ca="1">IF($C90="","",OFFSET(#REF!,MATCH($C90,#REF!,0)-1,0))</f>
        <v>#REF!</v>
      </c>
      <c r="H90" s="8" t="str">
        <f>IF(ISBLANK(#REF!),"",IF(OR(ISBLANK(D90),ISBLANK(E90)),"OPEN","CLOSED"))</f>
        <v>CLOSED</v>
      </c>
      <c r="I90" s="10">
        <f ca="1">IF(ISBLANK(#REF!),"",IF(ISBLANK(E90),TODAY()-D90,E90-D90))</f>
        <v>2408</v>
      </c>
      <c r="J90" s="10" t="str">
        <f ca="1">IF(ISBLANK(#REF!),"",IF(I90&lt;=180,"LESS THAN 6 MONTHS",IF(AND(I90&lt;365,I90&gt;180),"BETWEEN 6 MONTHS AND 1 YEAR","MORE THAN 1 YEAR")))</f>
        <v>MORE THAN 1 YEAR</v>
      </c>
      <c r="K90" s="7">
        <f t="shared" si="6"/>
        <v>2010</v>
      </c>
      <c r="L90" s="7" t="str">
        <f t="shared" si="7"/>
        <v>Juin</v>
      </c>
      <c r="M90" s="7">
        <f t="shared" si="8"/>
        <v>2017</v>
      </c>
      <c r="N90" s="7" t="str">
        <f t="shared" si="9"/>
        <v>Janvier</v>
      </c>
      <c r="O90" s="7">
        <f t="shared" si="10"/>
        <v>2017</v>
      </c>
      <c r="P90" s="19" t="str">
        <f t="shared" si="11"/>
        <v>Janvier</v>
      </c>
    </row>
    <row r="91" spans="1:16" s="11" customFormat="1" x14ac:dyDescent="0.25">
      <c r="A91" s="6"/>
      <c r="B91" s="7" t="s">
        <v>333</v>
      </c>
      <c r="C91" s="7" t="s">
        <v>6</v>
      </c>
      <c r="D91" s="9">
        <v>40402</v>
      </c>
      <c r="E91" s="9">
        <v>42788</v>
      </c>
      <c r="F91" s="9">
        <v>42788</v>
      </c>
      <c r="G91" s="8" t="e">
        <f ca="1">IF($C91="","",OFFSET(#REF!,MATCH($C91,#REF!,0)-1,0))</f>
        <v>#REF!</v>
      </c>
      <c r="H91" s="8" t="s">
        <v>385</v>
      </c>
      <c r="I91" s="10">
        <f ca="1">IF(ISBLANK(#REF!),"",IF(ISBLANK(E91),TODAY()-D91,E91-D91))</f>
        <v>2386</v>
      </c>
      <c r="J91" s="10" t="str">
        <f ca="1">IF(ISBLANK(#REF!),"",IF(I91&lt;=180,"LESS THAN 6 MONTHS",IF(AND(I91&lt;365,I91&gt;180),"BETWEEN 6 MONTHS AND 1 YEAR","MORE THAN 1 YEAR")))</f>
        <v>MORE THAN 1 YEAR</v>
      </c>
      <c r="K91" s="7">
        <f t="shared" si="6"/>
        <v>2010</v>
      </c>
      <c r="L91" s="7" t="str">
        <f t="shared" si="7"/>
        <v>Aout</v>
      </c>
      <c r="M91" s="7">
        <f t="shared" si="8"/>
        <v>2017</v>
      </c>
      <c r="N91" s="7" t="str">
        <f t="shared" si="9"/>
        <v>Février</v>
      </c>
      <c r="O91" s="7">
        <f t="shared" si="10"/>
        <v>2017</v>
      </c>
      <c r="P91" s="19" t="str">
        <f t="shared" si="11"/>
        <v>Février</v>
      </c>
    </row>
    <row r="92" spans="1:16" s="11" customFormat="1" x14ac:dyDescent="0.25">
      <c r="A92" s="6"/>
      <c r="B92" s="7" t="s">
        <v>334</v>
      </c>
      <c r="C92" s="7" t="s">
        <v>6</v>
      </c>
      <c r="D92" s="9">
        <v>40428</v>
      </c>
      <c r="E92" s="9"/>
      <c r="F92" s="9"/>
      <c r="G92" s="8" t="e">
        <f ca="1">IF($C92="","",OFFSET(#REF!,MATCH($C92,#REF!,0)-1,0))</f>
        <v>#REF!</v>
      </c>
      <c r="H92" s="8" t="str">
        <f>IF(ISBLANK(#REF!),"",IF(OR(ISBLANK(D92),ISBLANK(E92)),"OPEN","CLOSED"))</f>
        <v>OPEN</v>
      </c>
      <c r="I92" s="10">
        <f ca="1">IF(ISBLANK(#REF!),"",IF(ISBLANK(E92),TODAY()-D92,E92-D92))</f>
        <v>2705</v>
      </c>
      <c r="J92" s="10" t="str">
        <f ca="1">IF(ISBLANK(#REF!),"",IF(I92&lt;=180,"LESS THAN 6 MONTHS",IF(AND(I92&lt;365,I92&gt;180),"BETWEEN 6 MONTHS AND 1 YEAR","MORE THAN 1 YEAR")))</f>
        <v>MORE THAN 1 YEAR</v>
      </c>
      <c r="K92" s="7">
        <f t="shared" si="6"/>
        <v>2010</v>
      </c>
      <c r="L92" s="7" t="str">
        <f t="shared" si="7"/>
        <v>Septembre</v>
      </c>
      <c r="M92" s="7" t="str">
        <f t="shared" si="8"/>
        <v/>
      </c>
      <c r="N92" s="7" t="str">
        <f t="shared" si="9"/>
        <v/>
      </c>
      <c r="O92" s="7" t="str">
        <f t="shared" si="10"/>
        <v/>
      </c>
      <c r="P92" s="19" t="str">
        <f t="shared" si="11"/>
        <v/>
      </c>
    </row>
    <row r="93" spans="1:16" s="11" customFormat="1" x14ac:dyDescent="0.25">
      <c r="A93" s="6"/>
      <c r="B93" s="7" t="s">
        <v>335</v>
      </c>
      <c r="C93" s="7" t="s">
        <v>3</v>
      </c>
      <c r="D93" s="9">
        <v>40449</v>
      </c>
      <c r="E93" s="9"/>
      <c r="F93" s="9"/>
      <c r="G93" s="8" t="e">
        <f ca="1">IF($C93="","",OFFSET(#REF!,MATCH($C93,#REF!,0)-1,0))</f>
        <v>#REF!</v>
      </c>
      <c r="H93" s="8" t="str">
        <f>IF(ISBLANK(#REF!),"",IF(OR(ISBLANK(D93),ISBLANK(E93)),"OPEN","CLOSED"))</f>
        <v>OPEN</v>
      </c>
      <c r="I93" s="10">
        <f ca="1">IF(ISBLANK(#REF!),"",IF(ISBLANK(E93),TODAY()-D93,E93-D93))</f>
        <v>2684</v>
      </c>
      <c r="J93" s="10" t="str">
        <f ca="1">IF(ISBLANK(#REF!),"",IF(I93&lt;=180,"LESS THAN 6 MONTHS",IF(AND(I93&lt;365,I93&gt;180),"BETWEEN 6 MONTHS AND 1 YEAR","MORE THAN 1 YEAR")))</f>
        <v>MORE THAN 1 YEAR</v>
      </c>
      <c r="K93" s="7">
        <f t="shared" si="6"/>
        <v>2010</v>
      </c>
      <c r="L93" s="7" t="str">
        <f t="shared" si="7"/>
        <v>Septembre</v>
      </c>
      <c r="M93" s="7" t="str">
        <f t="shared" si="8"/>
        <v/>
      </c>
      <c r="N93" s="7" t="str">
        <f t="shared" si="9"/>
        <v/>
      </c>
      <c r="O93" s="7" t="str">
        <f t="shared" si="10"/>
        <v/>
      </c>
      <c r="P93" s="19" t="str">
        <f t="shared" si="11"/>
        <v/>
      </c>
    </row>
    <row r="94" spans="1:16" s="11" customFormat="1" x14ac:dyDescent="0.25">
      <c r="A94" s="6"/>
      <c r="B94" s="7" t="s">
        <v>336</v>
      </c>
      <c r="C94" s="7" t="s">
        <v>5</v>
      </c>
      <c r="D94" s="9">
        <v>40428</v>
      </c>
      <c r="E94" s="9"/>
      <c r="F94" s="9"/>
      <c r="G94" s="8" t="e">
        <f ca="1">IF($C94="","",OFFSET(#REF!,MATCH($C94,#REF!,0)-1,0))</f>
        <v>#REF!</v>
      </c>
      <c r="H94" s="8" t="str">
        <f>IF(ISBLANK(#REF!),"",IF(OR(ISBLANK(D94),ISBLANK(E94)),"OPEN","CLOSED"))</f>
        <v>OPEN</v>
      </c>
      <c r="I94" s="10">
        <f ca="1">IF(ISBLANK(#REF!),"",IF(ISBLANK(E94),TODAY()-D94,E94-D94))</f>
        <v>2705</v>
      </c>
      <c r="J94" s="10" t="str">
        <f ca="1">IF(ISBLANK(#REF!),"",IF(I94&lt;=180,"LESS THAN 6 MONTHS",IF(AND(I94&lt;365,I94&gt;180),"BETWEEN 6 MONTHS AND 1 YEAR","MORE THAN 1 YEAR")))</f>
        <v>MORE THAN 1 YEAR</v>
      </c>
      <c r="K94" s="7">
        <f t="shared" si="6"/>
        <v>2010</v>
      </c>
      <c r="L94" s="7" t="str">
        <f t="shared" si="7"/>
        <v>Septembre</v>
      </c>
      <c r="M94" s="7" t="str">
        <f t="shared" si="8"/>
        <v/>
      </c>
      <c r="N94" s="7" t="str">
        <f t="shared" si="9"/>
        <v/>
      </c>
      <c r="O94" s="7" t="str">
        <f t="shared" si="10"/>
        <v/>
      </c>
      <c r="P94" s="19" t="str">
        <f t="shared" si="11"/>
        <v/>
      </c>
    </row>
    <row r="95" spans="1:16" s="11" customFormat="1" x14ac:dyDescent="0.25">
      <c r="A95" s="6"/>
      <c r="B95" s="7" t="s">
        <v>337</v>
      </c>
      <c r="C95" s="7" t="s">
        <v>10</v>
      </c>
      <c r="D95" s="9">
        <v>40462</v>
      </c>
      <c r="E95" s="9"/>
      <c r="F95" s="9"/>
      <c r="G95" s="8" t="e">
        <f ca="1">IF($C95="","",OFFSET(#REF!,MATCH($C95,#REF!,0)-1,0))</f>
        <v>#REF!</v>
      </c>
      <c r="H95" s="8" t="str">
        <f>IF(ISBLANK(#REF!),"",IF(OR(ISBLANK(D95),ISBLANK(E95)),"OPEN","CLOSED"))</f>
        <v>OPEN</v>
      </c>
      <c r="I95" s="10">
        <f ca="1">IF(ISBLANK(#REF!),"",IF(ISBLANK(E95),TODAY()-D95,E95-D95))</f>
        <v>2671</v>
      </c>
      <c r="J95" s="10" t="str">
        <f ca="1">IF(ISBLANK(#REF!),"",IF(I95&lt;=180,"LESS THAN 6 MONTHS",IF(AND(I95&lt;365,I95&gt;180),"BETWEEN 6 MONTHS AND 1 YEAR","MORE THAN 1 YEAR")))</f>
        <v>MORE THAN 1 YEAR</v>
      </c>
      <c r="K95" s="7">
        <f t="shared" si="6"/>
        <v>2010</v>
      </c>
      <c r="L95" s="7" t="str">
        <f t="shared" si="7"/>
        <v>Octobre</v>
      </c>
      <c r="M95" s="7" t="str">
        <f t="shared" si="8"/>
        <v/>
      </c>
      <c r="N95" s="7" t="str">
        <f t="shared" si="9"/>
        <v/>
      </c>
      <c r="O95" s="7" t="str">
        <f t="shared" si="10"/>
        <v/>
      </c>
      <c r="P95" s="19" t="str">
        <f t="shared" si="11"/>
        <v/>
      </c>
    </row>
    <row r="96" spans="1:16" s="11" customFormat="1" x14ac:dyDescent="0.25">
      <c r="A96" s="6"/>
      <c r="B96" s="7" t="s">
        <v>338</v>
      </c>
      <c r="C96" s="7" t="s">
        <v>6</v>
      </c>
      <c r="D96" s="9">
        <v>40479</v>
      </c>
      <c r="E96" s="9"/>
      <c r="F96" s="9"/>
      <c r="G96" s="8" t="e">
        <f ca="1">IF($C96="","",OFFSET(#REF!,MATCH($C96,#REF!,0)-1,0))</f>
        <v>#REF!</v>
      </c>
      <c r="H96" s="8" t="str">
        <f>IF(ISBLANK(#REF!),"",IF(OR(ISBLANK(D96),ISBLANK(E96)),"OPEN","CLOSED"))</f>
        <v>OPEN</v>
      </c>
      <c r="I96" s="10">
        <f ca="1">IF(ISBLANK(#REF!),"",IF(ISBLANK(E96),TODAY()-D96,E96-D96))</f>
        <v>2654</v>
      </c>
      <c r="J96" s="10" t="str">
        <f ca="1">IF(ISBLANK(#REF!),"",IF(I96&lt;=180,"LESS THAN 6 MONTHS",IF(AND(I96&lt;365,I96&gt;180),"BETWEEN 6 MONTHS AND 1 YEAR","MORE THAN 1 YEAR")))</f>
        <v>MORE THAN 1 YEAR</v>
      </c>
      <c r="K96" s="7">
        <f t="shared" si="6"/>
        <v>2010</v>
      </c>
      <c r="L96" s="7" t="str">
        <f t="shared" si="7"/>
        <v>Octobre</v>
      </c>
      <c r="M96" s="7" t="str">
        <f t="shared" si="8"/>
        <v/>
      </c>
      <c r="N96" s="7" t="str">
        <f t="shared" si="9"/>
        <v/>
      </c>
      <c r="O96" s="7" t="str">
        <f t="shared" si="10"/>
        <v/>
      </c>
      <c r="P96" s="19" t="str">
        <f t="shared" si="11"/>
        <v/>
      </c>
    </row>
    <row r="97" spans="1:16" s="11" customFormat="1" x14ac:dyDescent="0.25">
      <c r="A97" s="6"/>
      <c r="B97" s="7" t="s">
        <v>339</v>
      </c>
      <c r="C97" s="7" t="s">
        <v>6</v>
      </c>
      <c r="D97" s="9">
        <v>40472</v>
      </c>
      <c r="E97" s="9"/>
      <c r="F97" s="9"/>
      <c r="G97" s="8" t="e">
        <f ca="1">IF($C97="","",OFFSET(#REF!,MATCH($C97,#REF!,0)-1,0))</f>
        <v>#REF!</v>
      </c>
      <c r="H97" s="8" t="str">
        <f>IF(ISBLANK(#REF!),"",IF(OR(ISBLANK(D97),ISBLANK(E97)),"OPEN","CLOSED"))</f>
        <v>OPEN</v>
      </c>
      <c r="I97" s="10">
        <f ca="1">IF(ISBLANK(#REF!),"",IF(ISBLANK(E97),TODAY()-D97,E97-D97))</f>
        <v>2661</v>
      </c>
      <c r="J97" s="10" t="str">
        <f ca="1">IF(ISBLANK(#REF!),"",IF(I97&lt;=180,"LESS THAN 6 MONTHS",IF(AND(I97&lt;365,I97&gt;180),"BETWEEN 6 MONTHS AND 1 YEAR","MORE THAN 1 YEAR")))</f>
        <v>MORE THAN 1 YEAR</v>
      </c>
      <c r="K97" s="7">
        <f t="shared" si="6"/>
        <v>2010</v>
      </c>
      <c r="L97" s="7" t="str">
        <f t="shared" si="7"/>
        <v>Octobre</v>
      </c>
      <c r="M97" s="7" t="str">
        <f t="shared" si="8"/>
        <v/>
      </c>
      <c r="N97" s="7" t="str">
        <f t="shared" si="9"/>
        <v/>
      </c>
      <c r="O97" s="7" t="str">
        <f t="shared" si="10"/>
        <v/>
      </c>
      <c r="P97" s="19" t="str">
        <f t="shared" si="11"/>
        <v/>
      </c>
    </row>
    <row r="98" spans="1:16" s="11" customFormat="1" x14ac:dyDescent="0.25">
      <c r="A98" s="6"/>
      <c r="B98" s="7" t="s">
        <v>340</v>
      </c>
      <c r="C98" s="7" t="s">
        <v>6</v>
      </c>
      <c r="D98" s="9">
        <v>40497</v>
      </c>
      <c r="E98" s="9"/>
      <c r="F98" s="9"/>
      <c r="G98" s="8" t="e">
        <f ca="1">IF($C98="","",OFFSET(#REF!,MATCH($C98,#REF!,0)-1,0))</f>
        <v>#REF!</v>
      </c>
      <c r="H98" s="8" t="str">
        <f>IF(ISBLANK(#REF!),"",IF(OR(ISBLANK(D98),ISBLANK(E98)),"OPEN","CLOSED"))</f>
        <v>OPEN</v>
      </c>
      <c r="I98" s="10">
        <f ca="1">IF(ISBLANK(#REF!),"",IF(ISBLANK(E98),TODAY()-D98,E98-D98))</f>
        <v>2636</v>
      </c>
      <c r="J98" s="10" t="str">
        <f ca="1">IF(ISBLANK(#REF!),"",IF(I98&lt;=180,"LESS THAN 6 MONTHS",IF(AND(I98&lt;365,I98&gt;180),"BETWEEN 6 MONTHS AND 1 YEAR","MORE THAN 1 YEAR")))</f>
        <v>MORE THAN 1 YEAR</v>
      </c>
      <c r="K98" s="7">
        <f t="shared" si="6"/>
        <v>2010</v>
      </c>
      <c r="L98" s="7" t="str">
        <f t="shared" si="7"/>
        <v>Novembre</v>
      </c>
      <c r="M98" s="7" t="str">
        <f t="shared" si="8"/>
        <v/>
      </c>
      <c r="N98" s="7" t="str">
        <f t="shared" si="9"/>
        <v/>
      </c>
      <c r="O98" s="7" t="str">
        <f t="shared" si="10"/>
        <v/>
      </c>
      <c r="P98" s="19" t="str">
        <f t="shared" si="11"/>
        <v/>
      </c>
    </row>
    <row r="99" spans="1:16" s="11" customFormat="1" x14ac:dyDescent="0.25">
      <c r="A99" s="6"/>
      <c r="B99" s="7" t="s">
        <v>341</v>
      </c>
      <c r="C99" s="7" t="s">
        <v>6</v>
      </c>
      <c r="D99" s="9">
        <v>40505</v>
      </c>
      <c r="E99" s="9"/>
      <c r="F99" s="9"/>
      <c r="G99" s="8" t="e">
        <f ca="1">IF($C99="","",OFFSET(#REF!,MATCH($C99,#REF!,0)-1,0))</f>
        <v>#REF!</v>
      </c>
      <c r="H99" s="8" t="str">
        <f>IF(ISBLANK(#REF!),"",IF(OR(ISBLANK(D99),ISBLANK(E99)),"OPEN","CLOSED"))</f>
        <v>OPEN</v>
      </c>
      <c r="I99" s="10">
        <f ca="1">IF(ISBLANK(#REF!),"",IF(ISBLANK(E99),TODAY()-D99,E99-D99))</f>
        <v>2628</v>
      </c>
      <c r="J99" s="10" t="str">
        <f ca="1">IF(ISBLANK(#REF!),"",IF(I99&lt;=180,"LESS THAN 6 MONTHS",IF(AND(I99&lt;365,I99&gt;180),"BETWEEN 6 MONTHS AND 1 YEAR","MORE THAN 1 YEAR")))</f>
        <v>MORE THAN 1 YEAR</v>
      </c>
      <c r="K99" s="7">
        <f t="shared" si="6"/>
        <v>2010</v>
      </c>
      <c r="L99" s="7" t="str">
        <f t="shared" si="7"/>
        <v>Novembre</v>
      </c>
      <c r="M99" s="7" t="str">
        <f t="shared" si="8"/>
        <v/>
      </c>
      <c r="N99" s="7" t="str">
        <f t="shared" si="9"/>
        <v/>
      </c>
      <c r="O99" s="7" t="str">
        <f t="shared" si="10"/>
        <v/>
      </c>
      <c r="P99" s="19" t="str">
        <f t="shared" si="11"/>
        <v/>
      </c>
    </row>
    <row r="100" spans="1:16" s="11" customFormat="1" x14ac:dyDescent="0.25">
      <c r="A100" s="6"/>
      <c r="B100" s="7" t="s">
        <v>342</v>
      </c>
      <c r="C100" s="7" t="s">
        <v>5</v>
      </c>
      <c r="D100" s="9">
        <v>40507</v>
      </c>
      <c r="E100" s="9"/>
      <c r="F100" s="9"/>
      <c r="G100" s="8" t="e">
        <f ca="1">IF($C100="","",OFFSET(#REF!,MATCH($C100,#REF!,0)-1,0))</f>
        <v>#REF!</v>
      </c>
      <c r="H100" s="8" t="str">
        <f>IF(ISBLANK(#REF!),"",IF(OR(ISBLANK(D100),ISBLANK(E100)),"OPEN","CLOSED"))</f>
        <v>OPEN</v>
      </c>
      <c r="I100" s="10">
        <f ca="1">IF(ISBLANK(#REF!),"",IF(ISBLANK(E100),TODAY()-D100,E100-D100))</f>
        <v>2626</v>
      </c>
      <c r="J100" s="10" t="str">
        <f ca="1">IF(ISBLANK(#REF!),"",IF(I100&lt;=180,"LESS THAN 6 MONTHS",IF(AND(I100&lt;365,I100&gt;180),"BETWEEN 6 MONTHS AND 1 YEAR","MORE THAN 1 YEAR")))</f>
        <v>MORE THAN 1 YEAR</v>
      </c>
      <c r="K100" s="7">
        <f t="shared" si="6"/>
        <v>2010</v>
      </c>
      <c r="L100" s="7" t="str">
        <f t="shared" si="7"/>
        <v>Novembre</v>
      </c>
      <c r="M100" s="7" t="str">
        <f t="shared" si="8"/>
        <v/>
      </c>
      <c r="N100" s="7" t="str">
        <f t="shared" si="9"/>
        <v/>
      </c>
      <c r="O100" s="7" t="str">
        <f t="shared" si="10"/>
        <v/>
      </c>
      <c r="P100" s="19" t="str">
        <f t="shared" si="11"/>
        <v/>
      </c>
    </row>
    <row r="101" spans="1:16" s="11" customFormat="1" x14ac:dyDescent="0.25">
      <c r="A101" s="6"/>
      <c r="B101" s="7" t="s">
        <v>343</v>
      </c>
      <c r="C101" s="7" t="s">
        <v>6</v>
      </c>
      <c r="D101" s="9">
        <v>40561</v>
      </c>
      <c r="E101" s="9"/>
      <c r="F101" s="9"/>
      <c r="G101" s="8" t="e">
        <f ca="1">IF($C101="","",OFFSET(#REF!,MATCH($C101,#REF!,0)-1,0))</f>
        <v>#REF!</v>
      </c>
      <c r="H101" s="8" t="str">
        <f>IF(ISBLANK(#REF!),"",IF(OR(ISBLANK(D101),ISBLANK(E101)),"OPEN","CLOSED"))</f>
        <v>OPEN</v>
      </c>
      <c r="I101" s="10">
        <f ca="1">IF(ISBLANK(#REF!),"",IF(ISBLANK(E101),TODAY()-D101,E101-D101))</f>
        <v>2572</v>
      </c>
      <c r="J101" s="10" t="str">
        <f ca="1">IF(ISBLANK(#REF!),"",IF(I101&lt;=180,"LESS THAN 6 MONTHS",IF(AND(I101&lt;365,I101&gt;180),"BETWEEN 6 MONTHS AND 1 YEAR","MORE THAN 1 YEAR")))</f>
        <v>MORE THAN 1 YEAR</v>
      </c>
      <c r="K101" s="7">
        <f t="shared" si="6"/>
        <v>2011</v>
      </c>
      <c r="L101" s="7" t="str">
        <f t="shared" si="7"/>
        <v>Janvier</v>
      </c>
      <c r="M101" s="7" t="str">
        <f t="shared" si="8"/>
        <v/>
      </c>
      <c r="N101" s="7" t="str">
        <f t="shared" si="9"/>
        <v/>
      </c>
      <c r="O101" s="7" t="str">
        <f t="shared" si="10"/>
        <v/>
      </c>
      <c r="P101" s="19" t="str">
        <f t="shared" si="11"/>
        <v/>
      </c>
    </row>
    <row r="102" spans="1:16" s="11" customFormat="1" x14ac:dyDescent="0.25">
      <c r="A102" s="6"/>
      <c r="B102" s="7" t="s">
        <v>344</v>
      </c>
      <c r="C102" s="7" t="s">
        <v>8</v>
      </c>
      <c r="D102" s="9">
        <v>40577</v>
      </c>
      <c r="E102" s="9"/>
      <c r="F102" s="9"/>
      <c r="G102" s="8" t="e">
        <f ca="1">IF($C102="","",OFFSET(#REF!,MATCH($C102,#REF!,0)-1,0))</f>
        <v>#REF!</v>
      </c>
      <c r="H102" s="8" t="str">
        <f>IF(ISBLANK(#REF!),"",IF(OR(ISBLANK(D102),ISBLANK(E102)),"OPEN","CLOSED"))</f>
        <v>OPEN</v>
      </c>
      <c r="I102" s="10">
        <f ca="1">IF(ISBLANK(#REF!),"",IF(ISBLANK(E102),TODAY()-D102,E102-D102))</f>
        <v>2556</v>
      </c>
      <c r="J102" s="10" t="str">
        <f ca="1">IF(ISBLANK(#REF!),"",IF(I102&lt;=180,"LESS THAN 6 MONTHS",IF(AND(I102&lt;365,I102&gt;180),"BETWEEN 6 MONTHS AND 1 YEAR","MORE THAN 1 YEAR")))</f>
        <v>MORE THAN 1 YEAR</v>
      </c>
      <c r="K102" s="7">
        <f t="shared" si="6"/>
        <v>2011</v>
      </c>
      <c r="L102" s="7" t="str">
        <f t="shared" si="7"/>
        <v>Février</v>
      </c>
      <c r="M102" s="7" t="str">
        <f t="shared" si="8"/>
        <v/>
      </c>
      <c r="N102" s="7" t="str">
        <f t="shared" si="9"/>
        <v/>
      </c>
      <c r="O102" s="7" t="str">
        <f t="shared" si="10"/>
        <v/>
      </c>
      <c r="P102" s="19" t="str">
        <f t="shared" si="11"/>
        <v/>
      </c>
    </row>
    <row r="103" spans="1:16" s="11" customFormat="1" x14ac:dyDescent="0.25">
      <c r="A103" s="6"/>
      <c r="B103" s="7" t="s">
        <v>345</v>
      </c>
      <c r="C103" s="7" t="s">
        <v>13</v>
      </c>
      <c r="D103" s="9">
        <v>40577</v>
      </c>
      <c r="E103" s="9"/>
      <c r="F103" s="9"/>
      <c r="G103" s="8" t="e">
        <f ca="1">IF($C103="","",OFFSET(#REF!,MATCH($C103,#REF!,0)-1,0))</f>
        <v>#REF!</v>
      </c>
      <c r="H103" s="8" t="str">
        <f>IF(ISBLANK(#REF!),"",IF(OR(ISBLANK(D103),ISBLANK(E103)),"OPEN","CLOSED"))</f>
        <v>OPEN</v>
      </c>
      <c r="I103" s="10">
        <f ca="1">IF(ISBLANK(#REF!),"",IF(ISBLANK(E103),TODAY()-D103,E103-D103))</f>
        <v>2556</v>
      </c>
      <c r="J103" s="10" t="str">
        <f ca="1">IF(ISBLANK(#REF!),"",IF(I103&lt;=180,"LESS THAN 6 MONTHS",IF(AND(I103&lt;365,I103&gt;180),"BETWEEN 6 MONTHS AND 1 YEAR","MORE THAN 1 YEAR")))</f>
        <v>MORE THAN 1 YEAR</v>
      </c>
      <c r="K103" s="7">
        <f t="shared" si="6"/>
        <v>2011</v>
      </c>
      <c r="L103" s="7" t="str">
        <f t="shared" si="7"/>
        <v>Février</v>
      </c>
      <c r="M103" s="7" t="str">
        <f t="shared" si="8"/>
        <v/>
      </c>
      <c r="N103" s="7" t="str">
        <f t="shared" si="9"/>
        <v/>
      </c>
      <c r="O103" s="7" t="str">
        <f t="shared" si="10"/>
        <v/>
      </c>
      <c r="P103" s="19" t="str">
        <f t="shared" si="11"/>
        <v/>
      </c>
    </row>
    <row r="104" spans="1:16" s="11" customFormat="1" x14ac:dyDescent="0.25">
      <c r="A104" s="6"/>
      <c r="B104" s="7" t="s">
        <v>346</v>
      </c>
      <c r="C104" s="7" t="s">
        <v>13</v>
      </c>
      <c r="D104" s="9">
        <v>40595</v>
      </c>
      <c r="E104" s="9"/>
      <c r="F104" s="9"/>
      <c r="G104" s="8" t="e">
        <f ca="1">IF($C104="","",OFFSET(#REF!,MATCH($C104,#REF!,0)-1,0))</f>
        <v>#REF!</v>
      </c>
      <c r="H104" s="8" t="str">
        <f>IF(ISBLANK(#REF!),"",IF(OR(ISBLANK(D104),ISBLANK(E104)),"OPEN","CLOSED"))</f>
        <v>OPEN</v>
      </c>
      <c r="I104" s="10">
        <f ca="1">IF(ISBLANK(#REF!),"",IF(ISBLANK(E104),TODAY()-D104,E104-D104))</f>
        <v>2538</v>
      </c>
      <c r="J104" s="10" t="str">
        <f ca="1">IF(ISBLANK(#REF!),"",IF(I104&lt;=180,"LESS THAN 6 MONTHS",IF(AND(I104&lt;365,I104&gt;180),"BETWEEN 6 MONTHS AND 1 YEAR","MORE THAN 1 YEAR")))</f>
        <v>MORE THAN 1 YEAR</v>
      </c>
      <c r="K104" s="7">
        <f t="shared" si="6"/>
        <v>2011</v>
      </c>
      <c r="L104" s="7" t="str">
        <f t="shared" si="7"/>
        <v>Février</v>
      </c>
      <c r="M104" s="7" t="str">
        <f t="shared" si="8"/>
        <v/>
      </c>
      <c r="N104" s="7" t="str">
        <f t="shared" si="9"/>
        <v/>
      </c>
      <c r="O104" s="7" t="str">
        <f t="shared" si="10"/>
        <v/>
      </c>
      <c r="P104" s="19" t="str">
        <f t="shared" si="11"/>
        <v/>
      </c>
    </row>
    <row r="105" spans="1:16" s="11" customFormat="1" x14ac:dyDescent="0.25">
      <c r="A105" s="6"/>
      <c r="B105" s="7" t="s">
        <v>347</v>
      </c>
      <c r="C105" s="7" t="s">
        <v>13</v>
      </c>
      <c r="D105" s="9">
        <v>40616</v>
      </c>
      <c r="E105" s="9"/>
      <c r="F105" s="9"/>
      <c r="G105" s="8" t="e">
        <f ca="1">IF($C105="","",OFFSET(#REF!,MATCH($C105,#REF!,0)-1,0))</f>
        <v>#REF!</v>
      </c>
      <c r="H105" s="8" t="str">
        <f>IF(ISBLANK(#REF!),"",IF(OR(ISBLANK(D105),ISBLANK(E105)),"OPEN","CLOSED"))</f>
        <v>OPEN</v>
      </c>
      <c r="I105" s="10">
        <f ca="1">IF(ISBLANK(#REF!),"",IF(ISBLANK(E105),TODAY()-D105,E105-D105))</f>
        <v>2517</v>
      </c>
      <c r="J105" s="10" t="str">
        <f ca="1">IF(ISBLANK(#REF!),"",IF(I105&lt;=180,"LESS THAN 6 MONTHS",IF(AND(I105&lt;365,I105&gt;180),"BETWEEN 6 MONTHS AND 1 YEAR","MORE THAN 1 YEAR")))</f>
        <v>MORE THAN 1 YEAR</v>
      </c>
      <c r="K105" s="7">
        <f t="shared" si="6"/>
        <v>2011</v>
      </c>
      <c r="L105" s="7" t="str">
        <f t="shared" si="7"/>
        <v>Mars</v>
      </c>
      <c r="M105" s="7" t="str">
        <f t="shared" si="8"/>
        <v/>
      </c>
      <c r="N105" s="7" t="str">
        <f t="shared" si="9"/>
        <v/>
      </c>
      <c r="O105" s="7" t="str">
        <f t="shared" si="10"/>
        <v/>
      </c>
      <c r="P105" s="19" t="str">
        <f t="shared" si="11"/>
        <v/>
      </c>
    </row>
    <row r="106" spans="1:16" s="11" customFormat="1" x14ac:dyDescent="0.25">
      <c r="A106" s="6"/>
      <c r="B106" s="7" t="s">
        <v>348</v>
      </c>
      <c r="C106" s="7" t="s">
        <v>13</v>
      </c>
      <c r="D106" s="9">
        <v>40645</v>
      </c>
      <c r="E106" s="9"/>
      <c r="F106" s="9"/>
      <c r="G106" s="8" t="e">
        <f ca="1">IF($C106="","",OFFSET(#REF!,MATCH($C106,#REF!,0)-1,0))</f>
        <v>#REF!</v>
      </c>
      <c r="H106" s="8" t="str">
        <f>IF(ISBLANK(#REF!),"",IF(OR(ISBLANK(D106),ISBLANK(E106)),"OPEN","CLOSED"))</f>
        <v>OPEN</v>
      </c>
      <c r="I106" s="10">
        <f ca="1">IF(ISBLANK(#REF!),"",IF(ISBLANK(E106),TODAY()-D106,E106-D106))</f>
        <v>2488</v>
      </c>
      <c r="J106" s="10" t="str">
        <f ca="1">IF(ISBLANK(#REF!),"",IF(I106&lt;=180,"LESS THAN 6 MONTHS",IF(AND(I106&lt;365,I106&gt;180),"BETWEEN 6 MONTHS AND 1 YEAR","MORE THAN 1 YEAR")))</f>
        <v>MORE THAN 1 YEAR</v>
      </c>
      <c r="K106" s="7">
        <f t="shared" si="6"/>
        <v>2011</v>
      </c>
      <c r="L106" s="7" t="str">
        <f t="shared" si="7"/>
        <v>Avril</v>
      </c>
      <c r="M106" s="7" t="str">
        <f t="shared" si="8"/>
        <v/>
      </c>
      <c r="N106" s="7" t="str">
        <f t="shared" si="9"/>
        <v/>
      </c>
      <c r="O106" s="7" t="str">
        <f t="shared" si="10"/>
        <v/>
      </c>
      <c r="P106" s="19" t="str">
        <f t="shared" si="11"/>
        <v/>
      </c>
    </row>
    <row r="107" spans="1:16" s="11" customFormat="1" x14ac:dyDescent="0.25">
      <c r="A107" s="6"/>
      <c r="B107" s="7" t="s">
        <v>349</v>
      </c>
      <c r="C107" s="7" t="s">
        <v>13</v>
      </c>
      <c r="D107" s="9">
        <v>40666</v>
      </c>
      <c r="E107" s="9"/>
      <c r="F107" s="9"/>
      <c r="G107" s="8" t="e">
        <f ca="1">IF($C107="","",OFFSET(#REF!,MATCH($C107,#REF!,0)-1,0))</f>
        <v>#REF!</v>
      </c>
      <c r="H107" s="8" t="str">
        <f>IF(ISBLANK(#REF!),"",IF(OR(ISBLANK(D107),ISBLANK(E107)),"OPEN","CLOSED"))</f>
        <v>OPEN</v>
      </c>
      <c r="I107" s="10">
        <f ca="1">IF(ISBLANK(#REF!),"",IF(ISBLANK(E107),TODAY()-D107,E107-D107))</f>
        <v>2467</v>
      </c>
      <c r="J107" s="10" t="str">
        <f ca="1">IF(ISBLANK(#REF!),"",IF(I107&lt;=180,"LESS THAN 6 MONTHS",IF(AND(I107&lt;365,I107&gt;180),"BETWEEN 6 MONTHS AND 1 YEAR","MORE THAN 1 YEAR")))</f>
        <v>MORE THAN 1 YEAR</v>
      </c>
      <c r="K107" s="7">
        <f t="shared" si="6"/>
        <v>2011</v>
      </c>
      <c r="L107" s="7" t="str">
        <f t="shared" si="7"/>
        <v>Mai</v>
      </c>
      <c r="M107" s="7" t="str">
        <f t="shared" si="8"/>
        <v/>
      </c>
      <c r="N107" s="7" t="str">
        <f t="shared" si="9"/>
        <v/>
      </c>
      <c r="O107" s="7" t="str">
        <f t="shared" si="10"/>
        <v/>
      </c>
      <c r="P107" s="19" t="str">
        <f t="shared" si="11"/>
        <v/>
      </c>
    </row>
    <row r="108" spans="1:16" s="11" customFormat="1" x14ac:dyDescent="0.25">
      <c r="A108" s="6"/>
      <c r="B108" s="7" t="s">
        <v>350</v>
      </c>
      <c r="C108" s="7" t="s">
        <v>3</v>
      </c>
      <c r="D108" s="9">
        <v>40711</v>
      </c>
      <c r="E108" s="9"/>
      <c r="F108" s="9"/>
      <c r="G108" s="8" t="e">
        <f ca="1">IF($C108="","",OFFSET(#REF!,MATCH($C108,#REF!,0)-1,0))</f>
        <v>#REF!</v>
      </c>
      <c r="H108" s="8" t="str">
        <f>IF(ISBLANK(#REF!),"",IF(OR(ISBLANK(D108),ISBLANK(E108)),"OPEN","CLOSED"))</f>
        <v>OPEN</v>
      </c>
      <c r="I108" s="10">
        <f ca="1">IF(ISBLANK(#REF!),"",IF(ISBLANK(E108),TODAY()-D108,E108-D108))</f>
        <v>2422</v>
      </c>
      <c r="J108" s="10" t="str">
        <f ca="1">IF(ISBLANK(#REF!),"",IF(I108&lt;=180,"LESS THAN 6 MONTHS",IF(AND(I108&lt;365,I108&gt;180),"BETWEEN 6 MONTHS AND 1 YEAR","MORE THAN 1 YEAR")))</f>
        <v>MORE THAN 1 YEAR</v>
      </c>
      <c r="K108" s="7">
        <f t="shared" si="6"/>
        <v>2011</v>
      </c>
      <c r="L108" s="7" t="str">
        <f t="shared" si="7"/>
        <v>Juin</v>
      </c>
      <c r="M108" s="7" t="str">
        <f t="shared" si="8"/>
        <v/>
      </c>
      <c r="N108" s="7" t="str">
        <f t="shared" si="9"/>
        <v/>
      </c>
      <c r="O108" s="7" t="str">
        <f t="shared" si="10"/>
        <v/>
      </c>
      <c r="P108" s="19" t="str">
        <f t="shared" si="11"/>
        <v/>
      </c>
    </row>
    <row r="109" spans="1:16" s="11" customFormat="1" x14ac:dyDescent="0.25">
      <c r="A109" s="6"/>
      <c r="B109" s="7" t="s">
        <v>351</v>
      </c>
      <c r="C109" s="7" t="s">
        <v>12</v>
      </c>
      <c r="D109" s="9">
        <v>40745</v>
      </c>
      <c r="E109" s="9"/>
      <c r="F109" s="9"/>
      <c r="G109" s="8" t="e">
        <f ca="1">IF($C109="","",OFFSET(#REF!,MATCH($C109,#REF!,0)-1,0))</f>
        <v>#REF!</v>
      </c>
      <c r="H109" s="8" t="str">
        <f>IF(ISBLANK(#REF!),"",IF(OR(ISBLANK(D109),ISBLANK(E109)),"OPEN","CLOSED"))</f>
        <v>OPEN</v>
      </c>
      <c r="I109" s="10">
        <f ca="1">IF(ISBLANK(#REF!),"",IF(ISBLANK(E109),TODAY()-D109,E109-D109))</f>
        <v>2388</v>
      </c>
      <c r="J109" s="10" t="str">
        <f ca="1">IF(ISBLANK(#REF!),"",IF(I109&lt;=180,"LESS THAN 6 MONTHS",IF(AND(I109&lt;365,I109&gt;180),"BETWEEN 6 MONTHS AND 1 YEAR","MORE THAN 1 YEAR")))</f>
        <v>MORE THAN 1 YEAR</v>
      </c>
      <c r="K109" s="7">
        <f t="shared" si="6"/>
        <v>2011</v>
      </c>
      <c r="L109" s="7" t="str">
        <f t="shared" si="7"/>
        <v>Juillet</v>
      </c>
      <c r="M109" s="7" t="str">
        <f t="shared" si="8"/>
        <v/>
      </c>
      <c r="N109" s="7" t="str">
        <f t="shared" si="9"/>
        <v/>
      </c>
      <c r="O109" s="7" t="str">
        <f t="shared" si="10"/>
        <v/>
      </c>
      <c r="P109" s="19" t="str">
        <f t="shared" si="11"/>
        <v/>
      </c>
    </row>
    <row r="110" spans="1:16" s="11" customFormat="1" x14ac:dyDescent="0.25">
      <c r="A110" s="6"/>
      <c r="B110" s="7" t="s">
        <v>352</v>
      </c>
      <c r="C110" s="7" t="s">
        <v>8</v>
      </c>
      <c r="D110" s="9">
        <v>40764</v>
      </c>
      <c r="E110" s="9"/>
      <c r="F110" s="9"/>
      <c r="G110" s="8" t="e">
        <f ca="1">IF($C110="","",OFFSET(#REF!,MATCH($C110,#REF!,0)-1,0))</f>
        <v>#REF!</v>
      </c>
      <c r="H110" s="8" t="str">
        <f>IF(ISBLANK(#REF!),"",IF(OR(ISBLANK(D110),ISBLANK(E110)),"OPEN","CLOSED"))</f>
        <v>OPEN</v>
      </c>
      <c r="I110" s="10">
        <f ca="1">IF(ISBLANK(#REF!),"",IF(ISBLANK(E110),TODAY()-D110,E110-D110))</f>
        <v>2369</v>
      </c>
      <c r="J110" s="10" t="str">
        <f ca="1">IF(ISBLANK(#REF!),"",IF(I110&lt;=180,"LESS THAN 6 MONTHS",IF(AND(I110&lt;365,I110&gt;180),"BETWEEN 6 MONTHS AND 1 YEAR","MORE THAN 1 YEAR")))</f>
        <v>MORE THAN 1 YEAR</v>
      </c>
      <c r="K110" s="7">
        <f t="shared" si="6"/>
        <v>2011</v>
      </c>
      <c r="L110" s="7" t="str">
        <f t="shared" si="7"/>
        <v>Aout</v>
      </c>
      <c r="M110" s="7" t="str">
        <f t="shared" si="8"/>
        <v/>
      </c>
      <c r="N110" s="7" t="str">
        <f t="shared" si="9"/>
        <v/>
      </c>
      <c r="O110" s="7" t="str">
        <f t="shared" si="10"/>
        <v/>
      </c>
      <c r="P110" s="19" t="str">
        <f t="shared" si="11"/>
        <v/>
      </c>
    </row>
    <row r="111" spans="1:16" s="11" customFormat="1" x14ac:dyDescent="0.25">
      <c r="A111" s="6"/>
      <c r="B111" s="7" t="s">
        <v>353</v>
      </c>
      <c r="C111" s="7" t="s">
        <v>6</v>
      </c>
      <c r="D111" s="9">
        <v>40794</v>
      </c>
      <c r="E111" s="9"/>
      <c r="F111" s="9"/>
      <c r="G111" s="8" t="e">
        <f ca="1">IF($C111="","",OFFSET(#REF!,MATCH($C111,#REF!,0)-1,0))</f>
        <v>#REF!</v>
      </c>
      <c r="H111" s="8" t="str">
        <f>IF(ISBLANK(#REF!),"",IF(OR(ISBLANK(D111),ISBLANK(E111)),"OPEN","CLOSED"))</f>
        <v>OPEN</v>
      </c>
      <c r="I111" s="10">
        <f ca="1">IF(ISBLANK(#REF!),"",IF(ISBLANK(E111),TODAY()-D111,E111-D111))</f>
        <v>2339</v>
      </c>
      <c r="J111" s="10" t="str">
        <f ca="1">IF(ISBLANK(#REF!),"",IF(I111&lt;=180,"LESS THAN 6 MONTHS",IF(AND(I111&lt;365,I111&gt;180),"BETWEEN 6 MONTHS AND 1 YEAR","MORE THAN 1 YEAR")))</f>
        <v>MORE THAN 1 YEAR</v>
      </c>
      <c r="K111" s="7">
        <f t="shared" si="6"/>
        <v>2011</v>
      </c>
      <c r="L111" s="7" t="str">
        <f t="shared" si="7"/>
        <v>Septembre</v>
      </c>
      <c r="M111" s="7" t="str">
        <f t="shared" si="8"/>
        <v/>
      </c>
      <c r="N111" s="7" t="str">
        <f t="shared" si="9"/>
        <v/>
      </c>
      <c r="O111" s="7" t="str">
        <f t="shared" si="10"/>
        <v/>
      </c>
      <c r="P111" s="19" t="str">
        <f t="shared" si="11"/>
        <v/>
      </c>
    </row>
    <row r="112" spans="1:16" s="11" customFormat="1" x14ac:dyDescent="0.25">
      <c r="A112" s="6"/>
      <c r="B112" s="7" t="s">
        <v>354</v>
      </c>
      <c r="C112" s="7" t="s">
        <v>8</v>
      </c>
      <c r="D112" s="9">
        <v>40798</v>
      </c>
      <c r="E112" s="9"/>
      <c r="F112" s="9"/>
      <c r="G112" s="8" t="e">
        <f ca="1">IF($C112="","",OFFSET(#REF!,MATCH($C112,#REF!,0)-1,0))</f>
        <v>#REF!</v>
      </c>
      <c r="H112" s="8" t="str">
        <f>IF(ISBLANK(#REF!),"",IF(OR(ISBLANK(D112),ISBLANK(E112)),"OPEN","CLOSED"))</f>
        <v>OPEN</v>
      </c>
      <c r="I112" s="10">
        <f ca="1">IF(ISBLANK(#REF!),"",IF(ISBLANK(E112),TODAY()-D112,E112-D112))</f>
        <v>2335</v>
      </c>
      <c r="J112" s="10" t="str">
        <f ca="1">IF(ISBLANK(#REF!),"",IF(I112&lt;=180,"LESS THAN 6 MONTHS",IF(AND(I112&lt;365,I112&gt;180),"BETWEEN 6 MONTHS AND 1 YEAR","MORE THAN 1 YEAR")))</f>
        <v>MORE THAN 1 YEAR</v>
      </c>
      <c r="K112" s="7">
        <f t="shared" si="6"/>
        <v>2011</v>
      </c>
      <c r="L112" s="7" t="str">
        <f t="shared" si="7"/>
        <v>Septembre</v>
      </c>
      <c r="M112" s="7" t="str">
        <f t="shared" si="8"/>
        <v/>
      </c>
      <c r="N112" s="7" t="str">
        <f t="shared" si="9"/>
        <v/>
      </c>
      <c r="O112" s="7" t="str">
        <f t="shared" si="10"/>
        <v/>
      </c>
      <c r="P112" s="19" t="str">
        <f t="shared" si="11"/>
        <v/>
      </c>
    </row>
    <row r="113" spans="1:16" s="11" customFormat="1" x14ac:dyDescent="0.25">
      <c r="A113" s="6"/>
      <c r="B113" s="7" t="s">
        <v>355</v>
      </c>
      <c r="C113" s="7" t="s">
        <v>8</v>
      </c>
      <c r="D113" s="9">
        <v>40802</v>
      </c>
      <c r="E113" s="9"/>
      <c r="F113" s="9"/>
      <c r="G113" s="8" t="e">
        <f ca="1">IF($C113="","",OFFSET(#REF!,MATCH($C113,#REF!,0)-1,0))</f>
        <v>#REF!</v>
      </c>
      <c r="H113" s="8" t="str">
        <f>IF(ISBLANK(#REF!),"",IF(OR(ISBLANK(D113),ISBLANK(E113)),"OPEN","CLOSED"))</f>
        <v>OPEN</v>
      </c>
      <c r="I113" s="10">
        <f ca="1">IF(ISBLANK(#REF!),"",IF(ISBLANK(E113),TODAY()-D113,E113-D113))</f>
        <v>2331</v>
      </c>
      <c r="J113" s="10" t="str">
        <f ca="1">IF(ISBLANK(#REF!),"",IF(I113&lt;=180,"LESS THAN 6 MONTHS",IF(AND(I113&lt;365,I113&gt;180),"BETWEEN 6 MONTHS AND 1 YEAR","MORE THAN 1 YEAR")))</f>
        <v>MORE THAN 1 YEAR</v>
      </c>
      <c r="K113" s="7">
        <f t="shared" si="6"/>
        <v>2011</v>
      </c>
      <c r="L113" s="7" t="str">
        <f t="shared" si="7"/>
        <v>Septembre</v>
      </c>
      <c r="M113" s="7" t="str">
        <f t="shared" si="8"/>
        <v/>
      </c>
      <c r="N113" s="7" t="str">
        <f t="shared" si="9"/>
        <v/>
      </c>
      <c r="O113" s="7" t="str">
        <f t="shared" si="10"/>
        <v/>
      </c>
      <c r="P113" s="19" t="str">
        <f t="shared" si="11"/>
        <v/>
      </c>
    </row>
    <row r="114" spans="1:16" s="11" customFormat="1" x14ac:dyDescent="0.25">
      <c r="A114" s="6"/>
      <c r="B114" s="7" t="s">
        <v>356</v>
      </c>
      <c r="C114" s="7" t="s">
        <v>6</v>
      </c>
      <c r="D114" s="9">
        <v>40898</v>
      </c>
      <c r="E114" s="9"/>
      <c r="F114" s="9"/>
      <c r="G114" s="8" t="e">
        <f ca="1">IF($C114="","",OFFSET(#REF!,MATCH($C114,#REF!,0)-1,0))</f>
        <v>#REF!</v>
      </c>
      <c r="H114" s="8" t="str">
        <f>IF(ISBLANK(#REF!),"",IF(OR(ISBLANK(D114),ISBLANK(E114)),"OPEN","CLOSED"))</f>
        <v>OPEN</v>
      </c>
      <c r="I114" s="10">
        <f ca="1">IF(ISBLANK(#REF!),"",IF(ISBLANK(E114),TODAY()-D114,E114-D114))</f>
        <v>2235</v>
      </c>
      <c r="J114" s="10" t="str">
        <f ca="1">IF(ISBLANK(#REF!),"",IF(I114&lt;=180,"LESS THAN 6 MONTHS",IF(AND(I114&lt;365,I114&gt;180),"BETWEEN 6 MONTHS AND 1 YEAR","MORE THAN 1 YEAR")))</f>
        <v>MORE THAN 1 YEAR</v>
      </c>
      <c r="K114" s="7">
        <f t="shared" si="6"/>
        <v>2011</v>
      </c>
      <c r="L114" s="7" t="str">
        <f t="shared" si="7"/>
        <v>Décembre</v>
      </c>
      <c r="M114" s="7" t="str">
        <f t="shared" si="8"/>
        <v/>
      </c>
      <c r="N114" s="7" t="str">
        <f t="shared" si="9"/>
        <v/>
      </c>
      <c r="O114" s="7" t="str">
        <f t="shared" si="10"/>
        <v/>
      </c>
      <c r="P114" s="19" t="str">
        <f t="shared" si="11"/>
        <v/>
      </c>
    </row>
    <row r="115" spans="1:16" s="11" customFormat="1" x14ac:dyDescent="0.25">
      <c r="A115" s="6"/>
      <c r="B115" s="7" t="s">
        <v>357</v>
      </c>
      <c r="C115" s="7" t="s">
        <v>6</v>
      </c>
      <c r="D115" s="9">
        <v>40923</v>
      </c>
      <c r="E115" s="9"/>
      <c r="F115" s="9"/>
      <c r="G115" s="8" t="e">
        <f ca="1">IF($C115="","",OFFSET(#REF!,MATCH($C115,#REF!,0)-1,0))</f>
        <v>#REF!</v>
      </c>
      <c r="H115" s="8" t="str">
        <f>IF(ISBLANK(#REF!),"",IF(OR(ISBLANK(D115),ISBLANK(E115)),"OPEN","CLOSED"))</f>
        <v>OPEN</v>
      </c>
      <c r="I115" s="10">
        <f ca="1">IF(ISBLANK(#REF!),"",IF(ISBLANK(E115),TODAY()-D115,E115-D115))</f>
        <v>2210</v>
      </c>
      <c r="J115" s="10" t="str">
        <f ca="1">IF(ISBLANK(#REF!),"",IF(I115&lt;=180,"LESS THAN 6 MONTHS",IF(AND(I115&lt;365,I115&gt;180),"BETWEEN 6 MONTHS AND 1 YEAR","MORE THAN 1 YEAR")))</f>
        <v>MORE THAN 1 YEAR</v>
      </c>
      <c r="K115" s="7">
        <f t="shared" si="6"/>
        <v>2012</v>
      </c>
      <c r="L115" s="7" t="str">
        <f t="shared" si="7"/>
        <v>Janvier</v>
      </c>
      <c r="M115" s="7" t="str">
        <f t="shared" si="8"/>
        <v/>
      </c>
      <c r="N115" s="7" t="str">
        <f t="shared" si="9"/>
        <v/>
      </c>
      <c r="O115" s="7" t="str">
        <f t="shared" si="10"/>
        <v/>
      </c>
      <c r="P115" s="19" t="str">
        <f t="shared" si="11"/>
        <v/>
      </c>
    </row>
    <row r="116" spans="1:16" s="11" customFormat="1" x14ac:dyDescent="0.25">
      <c r="A116" s="6"/>
      <c r="B116" s="7" t="s">
        <v>358</v>
      </c>
      <c r="C116" s="7" t="s">
        <v>12</v>
      </c>
      <c r="D116" s="9">
        <v>40970</v>
      </c>
      <c r="E116" s="9"/>
      <c r="F116" s="9"/>
      <c r="G116" s="8" t="e">
        <f ca="1">IF($C116="","",OFFSET(#REF!,MATCH($C116,#REF!,0)-1,0))</f>
        <v>#REF!</v>
      </c>
      <c r="H116" s="8" t="str">
        <f>IF(ISBLANK(#REF!),"",IF(OR(ISBLANK(D116),ISBLANK(E116)),"OPEN","CLOSED"))</f>
        <v>OPEN</v>
      </c>
      <c r="I116" s="10">
        <f ca="1">IF(ISBLANK(#REF!),"",IF(ISBLANK(E116),TODAY()-D116,E116-D116))</f>
        <v>2163</v>
      </c>
      <c r="J116" s="10" t="str">
        <f ca="1">IF(ISBLANK(#REF!),"",IF(I116&lt;=180,"LESS THAN 6 MONTHS",IF(AND(I116&lt;365,I116&gt;180),"BETWEEN 6 MONTHS AND 1 YEAR","MORE THAN 1 YEAR")))</f>
        <v>MORE THAN 1 YEAR</v>
      </c>
      <c r="K116" s="7">
        <f t="shared" si="6"/>
        <v>2012</v>
      </c>
      <c r="L116" s="7" t="str">
        <f t="shared" si="7"/>
        <v>Mars</v>
      </c>
      <c r="M116" s="7" t="str">
        <f t="shared" si="8"/>
        <v/>
      </c>
      <c r="N116" s="7" t="str">
        <f t="shared" si="9"/>
        <v/>
      </c>
      <c r="O116" s="7" t="str">
        <f t="shared" si="10"/>
        <v/>
      </c>
      <c r="P116" s="19" t="str">
        <f t="shared" si="11"/>
        <v/>
      </c>
    </row>
    <row r="117" spans="1:16" s="11" customFormat="1" x14ac:dyDescent="0.25">
      <c r="A117" s="6"/>
      <c r="B117" s="7" t="s">
        <v>359</v>
      </c>
      <c r="C117" s="7" t="s">
        <v>14</v>
      </c>
      <c r="D117" s="9">
        <v>40984</v>
      </c>
      <c r="E117" s="9"/>
      <c r="F117" s="9"/>
      <c r="G117" s="8" t="e">
        <f ca="1">IF($C117="","",OFFSET(#REF!,MATCH($C117,#REF!,0)-1,0))</f>
        <v>#REF!</v>
      </c>
      <c r="H117" s="8" t="str">
        <f>IF(ISBLANK(#REF!),"",IF(OR(ISBLANK(D117),ISBLANK(E117)),"OPEN","CLOSED"))</f>
        <v>OPEN</v>
      </c>
      <c r="I117" s="10">
        <f ca="1">IF(ISBLANK(#REF!),"",IF(ISBLANK(E117),TODAY()-D117,E117-D117))</f>
        <v>2149</v>
      </c>
      <c r="J117" s="10" t="str">
        <f ca="1">IF(ISBLANK(#REF!),"",IF(I117&lt;=180,"LESS THAN 6 MONTHS",IF(AND(I117&lt;365,I117&gt;180),"BETWEEN 6 MONTHS AND 1 YEAR","MORE THAN 1 YEAR")))</f>
        <v>MORE THAN 1 YEAR</v>
      </c>
      <c r="K117" s="7">
        <f t="shared" si="6"/>
        <v>2012</v>
      </c>
      <c r="L117" s="7" t="str">
        <f t="shared" si="7"/>
        <v>Mars</v>
      </c>
      <c r="M117" s="7" t="str">
        <f t="shared" si="8"/>
        <v/>
      </c>
      <c r="N117" s="7" t="str">
        <f t="shared" si="9"/>
        <v/>
      </c>
      <c r="O117" s="7" t="str">
        <f t="shared" si="10"/>
        <v/>
      </c>
      <c r="P117" s="19" t="str">
        <f t="shared" si="11"/>
        <v/>
      </c>
    </row>
    <row r="118" spans="1:16" s="11" customFormat="1" x14ac:dyDescent="0.25">
      <c r="A118" s="6"/>
      <c r="B118" s="7" t="s">
        <v>360</v>
      </c>
      <c r="C118" s="7" t="s">
        <v>8</v>
      </c>
      <c r="D118" s="9">
        <v>41135</v>
      </c>
      <c r="E118" s="9"/>
      <c r="F118" s="9"/>
      <c r="G118" s="8" t="e">
        <f ca="1">IF($C118="","",OFFSET(#REF!,MATCH($C118,#REF!,0)-1,0))</f>
        <v>#REF!</v>
      </c>
      <c r="H118" s="8" t="str">
        <f>IF(ISBLANK(#REF!),"",IF(OR(ISBLANK(D118),ISBLANK(E118)),"OPEN","CLOSED"))</f>
        <v>OPEN</v>
      </c>
      <c r="I118" s="10">
        <f ca="1">IF(ISBLANK(#REF!),"",IF(ISBLANK(E118),TODAY()-D118,E118-D118))</f>
        <v>1998</v>
      </c>
      <c r="J118" s="10" t="str">
        <f ca="1">IF(ISBLANK(#REF!),"",IF(I118&lt;=180,"LESS THAN 6 MONTHS",IF(AND(I118&lt;365,I118&gt;180),"BETWEEN 6 MONTHS AND 1 YEAR","MORE THAN 1 YEAR")))</f>
        <v>MORE THAN 1 YEAR</v>
      </c>
      <c r="K118" s="7">
        <f t="shared" si="6"/>
        <v>2012</v>
      </c>
      <c r="L118" s="7" t="str">
        <f t="shared" si="7"/>
        <v>Aout</v>
      </c>
      <c r="M118" s="7" t="str">
        <f t="shared" si="8"/>
        <v/>
      </c>
      <c r="N118" s="7" t="str">
        <f t="shared" si="9"/>
        <v/>
      </c>
      <c r="O118" s="7" t="str">
        <f t="shared" si="10"/>
        <v/>
      </c>
      <c r="P118" s="19" t="str">
        <f t="shared" si="11"/>
        <v/>
      </c>
    </row>
    <row r="119" spans="1:16" s="11" customFormat="1" x14ac:dyDescent="0.25">
      <c r="A119" s="6"/>
      <c r="B119" s="7" t="s">
        <v>361</v>
      </c>
      <c r="C119" s="7" t="s">
        <v>7</v>
      </c>
      <c r="D119" s="9">
        <v>41144</v>
      </c>
      <c r="E119" s="9"/>
      <c r="F119" s="9"/>
      <c r="G119" s="8" t="e">
        <f ca="1">IF($C119="","",OFFSET(#REF!,MATCH($C119,#REF!,0)-1,0))</f>
        <v>#REF!</v>
      </c>
      <c r="H119" s="8" t="str">
        <f>IF(ISBLANK(#REF!),"",IF(OR(ISBLANK(D119),ISBLANK(E119)),"OPEN","CLOSED"))</f>
        <v>OPEN</v>
      </c>
      <c r="I119" s="10">
        <f ca="1">IF(ISBLANK(#REF!),"",IF(ISBLANK(E119),TODAY()-D119,E119-D119))</f>
        <v>1989</v>
      </c>
      <c r="J119" s="10" t="str">
        <f ca="1">IF(ISBLANK(#REF!),"",IF(I119&lt;=180,"LESS THAN 6 MONTHS",IF(AND(I119&lt;365,I119&gt;180),"BETWEEN 6 MONTHS AND 1 YEAR","MORE THAN 1 YEAR")))</f>
        <v>MORE THAN 1 YEAR</v>
      </c>
      <c r="K119" s="7">
        <f t="shared" si="6"/>
        <v>2012</v>
      </c>
      <c r="L119" s="7" t="str">
        <f t="shared" si="7"/>
        <v>Aout</v>
      </c>
      <c r="M119" s="7" t="str">
        <f t="shared" si="8"/>
        <v/>
      </c>
      <c r="N119" s="7" t="str">
        <f t="shared" si="9"/>
        <v/>
      </c>
      <c r="O119" s="7" t="str">
        <f t="shared" si="10"/>
        <v/>
      </c>
      <c r="P119" s="19" t="str">
        <f t="shared" si="11"/>
        <v/>
      </c>
    </row>
    <row r="120" spans="1:16" s="11" customFormat="1" x14ac:dyDescent="0.25">
      <c r="A120" s="6"/>
      <c r="B120" s="7" t="s">
        <v>362</v>
      </c>
      <c r="C120" s="7" t="s">
        <v>11</v>
      </c>
      <c r="D120" s="9">
        <v>41106</v>
      </c>
      <c r="E120" s="9"/>
      <c r="F120" s="9"/>
      <c r="G120" s="8" t="e">
        <f ca="1">IF($C120="","",OFFSET(#REF!,MATCH($C120,#REF!,0)-1,0))</f>
        <v>#REF!</v>
      </c>
      <c r="H120" s="8" t="str">
        <f>IF(ISBLANK(#REF!),"",IF(OR(ISBLANK(D120),ISBLANK(E120)),"OPEN","CLOSED"))</f>
        <v>OPEN</v>
      </c>
      <c r="I120" s="10">
        <f ca="1">IF(ISBLANK(#REF!),"",IF(ISBLANK(E120),TODAY()-D120,E120-D120))</f>
        <v>2027</v>
      </c>
      <c r="J120" s="10" t="str">
        <f ca="1">IF(ISBLANK(#REF!),"",IF(I120&lt;=180,"LESS THAN 6 MONTHS",IF(AND(I120&lt;365,I120&gt;180),"BETWEEN 6 MONTHS AND 1 YEAR","MORE THAN 1 YEAR")))</f>
        <v>MORE THAN 1 YEAR</v>
      </c>
      <c r="K120" s="7">
        <f t="shared" si="6"/>
        <v>2012</v>
      </c>
      <c r="L120" s="7" t="str">
        <f t="shared" si="7"/>
        <v>Juillet</v>
      </c>
      <c r="M120" s="7" t="str">
        <f t="shared" si="8"/>
        <v/>
      </c>
      <c r="N120" s="7" t="str">
        <f t="shared" si="9"/>
        <v/>
      </c>
      <c r="O120" s="7" t="str">
        <f t="shared" si="10"/>
        <v/>
      </c>
      <c r="P120" s="19" t="str">
        <f t="shared" si="11"/>
        <v/>
      </c>
    </row>
    <row r="121" spans="1:16" s="11" customFormat="1" x14ac:dyDescent="0.25">
      <c r="A121" s="6"/>
      <c r="B121" s="7" t="s">
        <v>363</v>
      </c>
      <c r="C121" s="7" t="s">
        <v>14</v>
      </c>
      <c r="D121" s="9">
        <v>41144</v>
      </c>
      <c r="E121" s="9"/>
      <c r="F121" s="9"/>
      <c r="G121" s="8" t="e">
        <f ca="1">IF($C121="","",OFFSET(#REF!,MATCH($C121,#REF!,0)-1,0))</f>
        <v>#REF!</v>
      </c>
      <c r="H121" s="8" t="str">
        <f>IF(ISBLANK(#REF!),"",IF(OR(ISBLANK(D121),ISBLANK(E121)),"OPEN","CLOSED"))</f>
        <v>OPEN</v>
      </c>
      <c r="I121" s="10">
        <f ca="1">IF(ISBLANK(#REF!),"",IF(ISBLANK(E121),TODAY()-D121,E121-D121))</f>
        <v>1989</v>
      </c>
      <c r="J121" s="10" t="str">
        <f ca="1">IF(ISBLANK(#REF!),"",IF(I121&lt;=180,"LESS THAN 6 MONTHS",IF(AND(I121&lt;365,I121&gt;180),"BETWEEN 6 MONTHS AND 1 YEAR","MORE THAN 1 YEAR")))</f>
        <v>MORE THAN 1 YEAR</v>
      </c>
      <c r="K121" s="7">
        <f t="shared" si="6"/>
        <v>2012</v>
      </c>
      <c r="L121" s="7" t="str">
        <f t="shared" si="7"/>
        <v>Aout</v>
      </c>
      <c r="M121" s="7" t="str">
        <f t="shared" si="8"/>
        <v/>
      </c>
      <c r="N121" s="7" t="str">
        <f t="shared" si="9"/>
        <v/>
      </c>
      <c r="O121" s="7" t="str">
        <f t="shared" si="10"/>
        <v/>
      </c>
      <c r="P121" s="19" t="str">
        <f t="shared" si="11"/>
        <v/>
      </c>
    </row>
    <row r="122" spans="1:16" s="11" customFormat="1" x14ac:dyDescent="0.25">
      <c r="A122" s="6"/>
      <c r="B122" s="7" t="s">
        <v>364</v>
      </c>
      <c r="C122" s="7" t="s">
        <v>6</v>
      </c>
      <c r="D122" s="9">
        <v>41277</v>
      </c>
      <c r="E122" s="9"/>
      <c r="F122" s="9"/>
      <c r="G122" s="8" t="e">
        <f ca="1">IF($C122="","",OFFSET(#REF!,MATCH($C122,#REF!,0)-1,0))</f>
        <v>#REF!</v>
      </c>
      <c r="H122" s="8" t="str">
        <f>IF(ISBLANK(#REF!),"",IF(OR(ISBLANK(D122),ISBLANK(E122)),"OPEN","CLOSED"))</f>
        <v>OPEN</v>
      </c>
      <c r="I122" s="10">
        <f ca="1">IF(ISBLANK(#REF!),"",IF(ISBLANK(E122),TODAY()-D122,E122-D122))</f>
        <v>1856</v>
      </c>
      <c r="J122" s="10" t="str">
        <f ca="1">IF(ISBLANK(#REF!),"",IF(I122&lt;=180,"LESS THAN 6 MONTHS",IF(AND(I122&lt;365,I122&gt;180),"BETWEEN 6 MONTHS AND 1 YEAR","MORE THAN 1 YEAR")))</f>
        <v>MORE THAN 1 YEAR</v>
      </c>
      <c r="K122" s="7">
        <f t="shared" si="6"/>
        <v>2013</v>
      </c>
      <c r="L122" s="7" t="str">
        <f t="shared" si="7"/>
        <v>Janvier</v>
      </c>
      <c r="M122" s="7" t="str">
        <f t="shared" si="8"/>
        <v/>
      </c>
      <c r="N122" s="7" t="str">
        <f t="shared" si="9"/>
        <v/>
      </c>
      <c r="O122" s="7" t="str">
        <f t="shared" si="10"/>
        <v/>
      </c>
      <c r="P122" s="19" t="str">
        <f t="shared" si="11"/>
        <v/>
      </c>
    </row>
    <row r="123" spans="1:16" s="11" customFormat="1" x14ac:dyDescent="0.25">
      <c r="A123" s="6"/>
      <c r="B123" s="7" t="s">
        <v>365</v>
      </c>
      <c r="C123" s="7" t="s">
        <v>5</v>
      </c>
      <c r="D123" s="9">
        <v>41631</v>
      </c>
      <c r="E123" s="9"/>
      <c r="F123" s="9"/>
      <c r="G123" s="8" t="e">
        <f ca="1">IF($C123="","",OFFSET(#REF!,MATCH($C123,#REF!,0)-1,0))</f>
        <v>#REF!</v>
      </c>
      <c r="H123" s="8" t="str">
        <f>IF(ISBLANK(#REF!),"",IF(OR(ISBLANK(D123),ISBLANK(E123)),"OPEN","CLOSED"))</f>
        <v>OPEN</v>
      </c>
      <c r="I123" s="10">
        <f ca="1">IF(ISBLANK(#REF!),"",IF(ISBLANK(E123),TODAY()-D123,E123-D123))</f>
        <v>1502</v>
      </c>
      <c r="J123" s="10" t="str">
        <f ca="1">IF(ISBLANK(#REF!),"",IF(I123&lt;=180,"LESS THAN 6 MONTHS",IF(AND(I123&lt;365,I123&gt;180),"BETWEEN 6 MONTHS AND 1 YEAR","MORE THAN 1 YEAR")))</f>
        <v>MORE THAN 1 YEAR</v>
      </c>
      <c r="K123" s="7">
        <f t="shared" si="6"/>
        <v>2013</v>
      </c>
      <c r="L123" s="7" t="str">
        <f t="shared" si="7"/>
        <v>Décembre</v>
      </c>
      <c r="M123" s="7" t="str">
        <f t="shared" si="8"/>
        <v/>
      </c>
      <c r="N123" s="7" t="str">
        <f t="shared" si="9"/>
        <v/>
      </c>
      <c r="O123" s="7" t="str">
        <f t="shared" si="10"/>
        <v/>
      </c>
      <c r="P123" s="19" t="str">
        <f t="shared" si="11"/>
        <v/>
      </c>
    </row>
    <row r="124" spans="1:16" s="11" customFormat="1" x14ac:dyDescent="0.25">
      <c r="A124" s="6"/>
      <c r="B124" s="7" t="s">
        <v>366</v>
      </c>
      <c r="C124" s="7" t="s">
        <v>6</v>
      </c>
      <c r="D124" s="9">
        <v>41771</v>
      </c>
      <c r="E124" s="9"/>
      <c r="F124" s="9"/>
      <c r="G124" s="8" t="e">
        <f ca="1">IF($C124="","",OFFSET(#REF!,MATCH($C124,#REF!,0)-1,0))</f>
        <v>#REF!</v>
      </c>
      <c r="H124" s="8" t="str">
        <f>IF(ISBLANK(#REF!),"",IF(OR(ISBLANK(D124),ISBLANK(E124)),"OPEN","CLOSED"))</f>
        <v>OPEN</v>
      </c>
      <c r="I124" s="10">
        <f ca="1">IF(ISBLANK(#REF!),"",IF(ISBLANK(E124),TODAY()-D124,E124-D124))</f>
        <v>1362</v>
      </c>
      <c r="J124" s="10" t="str">
        <f ca="1">IF(ISBLANK(#REF!),"",IF(I124&lt;=180,"LESS THAN 6 MONTHS",IF(AND(I124&lt;365,I124&gt;180),"BETWEEN 6 MONTHS AND 1 YEAR","MORE THAN 1 YEAR")))</f>
        <v>MORE THAN 1 YEAR</v>
      </c>
      <c r="K124" s="7">
        <f t="shared" si="6"/>
        <v>2014</v>
      </c>
      <c r="L124" s="7" t="str">
        <f t="shared" si="7"/>
        <v>Mai</v>
      </c>
      <c r="M124" s="7" t="str">
        <f t="shared" si="8"/>
        <v/>
      </c>
      <c r="N124" s="7" t="str">
        <f t="shared" si="9"/>
        <v/>
      </c>
      <c r="O124" s="7" t="str">
        <f t="shared" si="10"/>
        <v/>
      </c>
      <c r="P124" s="19" t="str">
        <f t="shared" si="11"/>
        <v/>
      </c>
    </row>
    <row r="125" spans="1:16" s="11" customFormat="1" x14ac:dyDescent="0.25">
      <c r="A125" s="6"/>
      <c r="B125" s="7" t="s">
        <v>367</v>
      </c>
      <c r="C125" s="7" t="s">
        <v>8</v>
      </c>
      <c r="D125" s="9">
        <v>41893</v>
      </c>
      <c r="E125" s="9"/>
      <c r="F125" s="9"/>
      <c r="G125" s="8" t="e">
        <f ca="1">IF($C125="","",OFFSET(#REF!,MATCH($C125,#REF!,0)-1,0))</f>
        <v>#REF!</v>
      </c>
      <c r="H125" s="8" t="str">
        <f>IF(ISBLANK(#REF!),"",IF(OR(ISBLANK(D125),ISBLANK(E125)),"OPEN","CLOSED"))</f>
        <v>OPEN</v>
      </c>
      <c r="I125" s="10">
        <f ca="1">IF(ISBLANK(#REF!),"",IF(ISBLANK(E125),TODAY()-D125,E125-D125))</f>
        <v>1240</v>
      </c>
      <c r="J125" s="10" t="str">
        <f ca="1">IF(ISBLANK(#REF!),"",IF(I125&lt;=180,"LESS THAN 6 MONTHS",IF(AND(I125&lt;365,I125&gt;180),"BETWEEN 6 MONTHS AND 1 YEAR","MORE THAN 1 YEAR")))</f>
        <v>MORE THAN 1 YEAR</v>
      </c>
      <c r="K125" s="7">
        <f t="shared" si="6"/>
        <v>2014</v>
      </c>
      <c r="L125" s="7" t="str">
        <f t="shared" si="7"/>
        <v>Septembre</v>
      </c>
      <c r="M125" s="7" t="str">
        <f t="shared" si="8"/>
        <v/>
      </c>
      <c r="N125" s="7" t="str">
        <f t="shared" si="9"/>
        <v/>
      </c>
      <c r="O125" s="7" t="str">
        <f t="shared" si="10"/>
        <v/>
      </c>
      <c r="P125" s="19" t="str">
        <f t="shared" si="11"/>
        <v/>
      </c>
    </row>
    <row r="126" spans="1:16" s="11" customFormat="1" x14ac:dyDescent="0.25">
      <c r="A126" s="6"/>
      <c r="B126" s="7" t="s">
        <v>368</v>
      </c>
      <c r="C126" s="7" t="s">
        <v>6</v>
      </c>
      <c r="D126" s="9">
        <v>42054</v>
      </c>
      <c r="E126" s="9"/>
      <c r="F126" s="9"/>
      <c r="G126" s="8" t="e">
        <f ca="1">IF($C126="","",OFFSET(#REF!,MATCH($C126,#REF!,0)-1,0))</f>
        <v>#REF!</v>
      </c>
      <c r="H126" s="8" t="str">
        <f>IF(ISBLANK(#REF!),"",IF(OR(ISBLANK(D126),ISBLANK(E126)),"OPEN","CLOSED"))</f>
        <v>OPEN</v>
      </c>
      <c r="I126" s="10">
        <f ca="1">IF(ISBLANK(#REF!),"",IF(ISBLANK(E126),TODAY()-D126,E126-D126))</f>
        <v>1079</v>
      </c>
      <c r="J126" s="10" t="str">
        <f ca="1">IF(ISBLANK(#REF!),"",IF(I126&lt;=180,"LESS THAN 6 MONTHS",IF(AND(I126&lt;365,I126&gt;180),"BETWEEN 6 MONTHS AND 1 YEAR","MORE THAN 1 YEAR")))</f>
        <v>MORE THAN 1 YEAR</v>
      </c>
      <c r="K126" s="7">
        <f t="shared" si="6"/>
        <v>2015</v>
      </c>
      <c r="L126" s="7" t="str">
        <f t="shared" si="7"/>
        <v>Février</v>
      </c>
      <c r="M126" s="7" t="str">
        <f t="shared" si="8"/>
        <v/>
      </c>
      <c r="N126" s="7" t="str">
        <f t="shared" si="9"/>
        <v/>
      </c>
      <c r="O126" s="7" t="str">
        <f t="shared" si="10"/>
        <v/>
      </c>
      <c r="P126" s="19" t="str">
        <f t="shared" si="11"/>
        <v/>
      </c>
    </row>
    <row r="127" spans="1:16" s="11" customFormat="1" x14ac:dyDescent="0.25">
      <c r="A127" s="6"/>
      <c r="B127" s="7" t="s">
        <v>369</v>
      </c>
      <c r="C127" s="7" t="s">
        <v>6</v>
      </c>
      <c r="D127" s="9">
        <v>42113</v>
      </c>
      <c r="E127" s="9"/>
      <c r="F127" s="9"/>
      <c r="G127" s="8" t="e">
        <f ca="1">IF($C127="","",OFFSET(#REF!,MATCH($C127,#REF!,0)-1,0))</f>
        <v>#REF!</v>
      </c>
      <c r="H127" s="8" t="str">
        <f>IF(ISBLANK(#REF!),"",IF(OR(ISBLANK(D127),ISBLANK(E127)),"OPEN","CLOSED"))</f>
        <v>OPEN</v>
      </c>
      <c r="I127" s="10">
        <f ca="1">IF(ISBLANK(#REF!),"",IF(ISBLANK(E127),TODAY()-D127,E127-D127))</f>
        <v>1020</v>
      </c>
      <c r="J127" s="10" t="str">
        <f ca="1">IF(ISBLANK(#REF!),"",IF(I127&lt;=180,"LESS THAN 6 MONTHS",IF(AND(I127&lt;365,I127&gt;180),"BETWEEN 6 MONTHS AND 1 YEAR","MORE THAN 1 YEAR")))</f>
        <v>MORE THAN 1 YEAR</v>
      </c>
      <c r="K127" s="7">
        <f t="shared" si="6"/>
        <v>2015</v>
      </c>
      <c r="L127" s="7" t="str">
        <f t="shared" si="7"/>
        <v>Avril</v>
      </c>
      <c r="M127" s="7" t="str">
        <f t="shared" si="8"/>
        <v/>
      </c>
      <c r="N127" s="7" t="str">
        <f t="shared" si="9"/>
        <v/>
      </c>
      <c r="O127" s="7" t="str">
        <f t="shared" si="10"/>
        <v/>
      </c>
      <c r="P127" s="19" t="str">
        <f t="shared" si="11"/>
        <v/>
      </c>
    </row>
    <row r="128" spans="1:16" s="11" customFormat="1" x14ac:dyDescent="0.25">
      <c r="A128" s="6"/>
      <c r="B128" s="7" t="s">
        <v>370</v>
      </c>
      <c r="C128" s="7" t="s">
        <v>6</v>
      </c>
      <c r="D128" s="9">
        <v>42175</v>
      </c>
      <c r="E128" s="9"/>
      <c r="F128" s="9"/>
      <c r="G128" s="8" t="e">
        <f ca="1">IF($C128="","",OFFSET(#REF!,MATCH($C128,#REF!,0)-1,0))</f>
        <v>#REF!</v>
      </c>
      <c r="H128" s="8" t="str">
        <f>IF(ISBLANK(#REF!),"",IF(OR(ISBLANK(D128),ISBLANK(E128)),"OPEN","CLOSED"))</f>
        <v>OPEN</v>
      </c>
      <c r="I128" s="10">
        <f ca="1">IF(ISBLANK(#REF!),"",IF(ISBLANK(E128),TODAY()-D128,E128-D128))</f>
        <v>958</v>
      </c>
      <c r="J128" s="10" t="str">
        <f ca="1">IF(ISBLANK(#REF!),"",IF(I128&lt;=180,"LESS THAN 6 MONTHS",IF(AND(I128&lt;365,I128&gt;180),"BETWEEN 6 MONTHS AND 1 YEAR","MORE THAN 1 YEAR")))</f>
        <v>MORE THAN 1 YEAR</v>
      </c>
      <c r="K128" s="7">
        <f t="shared" si="6"/>
        <v>2015</v>
      </c>
      <c r="L128" s="7" t="str">
        <f t="shared" si="7"/>
        <v>Juin</v>
      </c>
      <c r="M128" s="7" t="str">
        <f t="shared" si="8"/>
        <v/>
      </c>
      <c r="N128" s="7" t="str">
        <f t="shared" si="9"/>
        <v/>
      </c>
      <c r="O128" s="7" t="str">
        <f t="shared" si="10"/>
        <v/>
      </c>
      <c r="P128" s="19" t="str">
        <f t="shared" si="11"/>
        <v/>
      </c>
    </row>
    <row r="129" spans="1:16" s="11" customFormat="1" x14ac:dyDescent="0.25">
      <c r="A129" s="6"/>
      <c r="B129" s="7" t="s">
        <v>299</v>
      </c>
      <c r="C129" s="7" t="s">
        <v>6</v>
      </c>
      <c r="D129" s="9">
        <v>39633</v>
      </c>
      <c r="E129" s="9">
        <v>39895</v>
      </c>
      <c r="F129" s="9"/>
      <c r="G129" s="8" t="e">
        <f ca="1">IF($C129="","",OFFSET(#REF!,MATCH($C129,#REF!,0)-1,0))</f>
        <v>#REF!</v>
      </c>
      <c r="H129" s="8" t="str">
        <f>IF(ISBLANK(#REF!),"",IF(OR(ISBLANK(D129),ISBLANK(E129)),"OPEN","CLOSED"))</f>
        <v>CLOSED</v>
      </c>
      <c r="I129" s="10">
        <f ca="1">IF(ISBLANK(#REF!),"",IF(ISBLANK(E129),TODAY()-D129,E129-D129))</f>
        <v>262</v>
      </c>
      <c r="J129" s="10" t="str">
        <f ca="1">IF(ISBLANK(#REF!),"",IF(I129&lt;=180,"LESS THAN 6 MONTHS",IF(AND(I129&lt;365,I129&gt;180),"BETWEEN 6 MONTHS AND 1 YEAR","MORE THAN 1 YEAR")))</f>
        <v>BETWEEN 6 MONTHS AND 1 YEAR</v>
      </c>
      <c r="K129" s="7">
        <f t="shared" si="6"/>
        <v>2008</v>
      </c>
      <c r="L129" s="7" t="str">
        <f t="shared" si="7"/>
        <v>Juillet</v>
      </c>
      <c r="M129" s="7">
        <f t="shared" si="8"/>
        <v>2009</v>
      </c>
      <c r="N129" s="7" t="str">
        <f t="shared" si="9"/>
        <v>Mars</v>
      </c>
      <c r="O129" s="7" t="str">
        <f t="shared" si="10"/>
        <v/>
      </c>
      <c r="P129" s="19" t="str">
        <f t="shared" si="11"/>
        <v/>
      </c>
    </row>
    <row r="130" spans="1:16" s="11" customFormat="1" x14ac:dyDescent="0.25">
      <c r="A130" s="6"/>
      <c r="B130" s="7" t="s">
        <v>300</v>
      </c>
      <c r="C130" s="7" t="s">
        <v>6</v>
      </c>
      <c r="D130" s="9">
        <v>39741</v>
      </c>
      <c r="E130" s="9">
        <v>40079</v>
      </c>
      <c r="F130" s="9"/>
      <c r="G130" s="8" t="e">
        <f ca="1">IF($C130="","",OFFSET(#REF!,MATCH($C130,#REF!,0)-1,0))</f>
        <v>#REF!</v>
      </c>
      <c r="H130" s="8" t="str">
        <f>IF(ISBLANK(#REF!),"",IF(OR(ISBLANK(D130),ISBLANK(E130)),"OPEN","CLOSED"))</f>
        <v>CLOSED</v>
      </c>
      <c r="I130" s="10">
        <f ca="1">IF(ISBLANK(#REF!),"",IF(ISBLANK(E130),TODAY()-D130,E130-D130))</f>
        <v>338</v>
      </c>
      <c r="J130" s="10" t="str">
        <f ca="1">IF(ISBLANK(#REF!),"",IF(I130&lt;=180,"LESS THAN 6 MONTHS",IF(AND(I130&lt;365,I130&gt;180),"BETWEEN 6 MONTHS AND 1 YEAR","MORE THAN 1 YEAR")))</f>
        <v>BETWEEN 6 MONTHS AND 1 YEAR</v>
      </c>
      <c r="K130" s="7">
        <f t="shared" ref="K130:K193" si="12">IF($D130="","",YEAR(D130))</f>
        <v>2008</v>
      </c>
      <c r="L130" s="7" t="str">
        <f t="shared" ref="L130:L193" si="13">IF($D130="","",CHOOSE(MONTH(D130),"Janvier","Février","Mars","Avril","Mai","Juin","Juillet","Aout","Septembre","Octobre","Novembre","Décembre"))</f>
        <v>Octobre</v>
      </c>
      <c r="M130" s="7">
        <f t="shared" ref="M130:M193" si="14">IF($E130="","",YEAR(E130))</f>
        <v>2009</v>
      </c>
      <c r="N130" s="7" t="str">
        <f t="shared" ref="N130:N193" si="15">IF($E130="","",CHOOSE(MONTH(E130),"Janvier","Février","Mars","Avril","Mai","Juin","Juillet","Aout","Septembre","Octobre","Novembre","Décembre"))</f>
        <v>Septembre</v>
      </c>
      <c r="O130" s="7" t="str">
        <f t="shared" ref="O130:O193" si="16">IF($F130="","",YEAR(F130))</f>
        <v/>
      </c>
      <c r="P130" s="19" t="str">
        <f t="shared" ref="P130:P193" si="17">IF($F130="","",CHOOSE(MONTH(F130),"Janvier","Février","Mars","Avril","Mai","Juin","Juillet","Aout","Septembre","Octobre","Novembre","Décembre"))</f>
        <v/>
      </c>
    </row>
    <row r="131" spans="1:16" s="11" customFormat="1" x14ac:dyDescent="0.25">
      <c r="A131" s="6"/>
      <c r="B131" s="7" t="s">
        <v>301</v>
      </c>
      <c r="C131" s="7" t="s">
        <v>6</v>
      </c>
      <c r="D131" s="9">
        <v>39741</v>
      </c>
      <c r="E131" s="9">
        <v>40079</v>
      </c>
      <c r="F131" s="9"/>
      <c r="G131" s="8" t="e">
        <f ca="1">IF($C131="","",OFFSET(#REF!,MATCH($C131,#REF!,0)-1,0))</f>
        <v>#REF!</v>
      </c>
      <c r="H131" s="8" t="str">
        <f>IF(ISBLANK(#REF!),"",IF(OR(ISBLANK(D131),ISBLANK(E131)),"OPEN","CLOSED"))</f>
        <v>CLOSED</v>
      </c>
      <c r="I131" s="10">
        <f ca="1">IF(ISBLANK(#REF!),"",IF(ISBLANK(E131),TODAY()-D131,E131-D131))</f>
        <v>338</v>
      </c>
      <c r="J131" s="10" t="str">
        <f ca="1">IF(ISBLANK(#REF!),"",IF(I131&lt;=180,"LESS THAN 6 MONTHS",IF(AND(I131&lt;365,I131&gt;180),"BETWEEN 6 MONTHS AND 1 YEAR","MORE THAN 1 YEAR")))</f>
        <v>BETWEEN 6 MONTHS AND 1 YEAR</v>
      </c>
      <c r="K131" s="7">
        <f t="shared" si="12"/>
        <v>2008</v>
      </c>
      <c r="L131" s="7" t="str">
        <f t="shared" si="13"/>
        <v>Octobre</v>
      </c>
      <c r="M131" s="7">
        <f t="shared" si="14"/>
        <v>2009</v>
      </c>
      <c r="N131" s="7" t="str">
        <f t="shared" si="15"/>
        <v>Septembre</v>
      </c>
      <c r="O131" s="7" t="str">
        <f t="shared" si="16"/>
        <v/>
      </c>
      <c r="P131" s="19" t="str">
        <f t="shared" si="17"/>
        <v/>
      </c>
    </row>
    <row r="132" spans="1:16" s="11" customFormat="1" x14ac:dyDescent="0.25">
      <c r="A132" s="6"/>
      <c r="B132" s="7" t="s">
        <v>302</v>
      </c>
      <c r="C132" s="7" t="s">
        <v>6</v>
      </c>
      <c r="D132" s="9">
        <v>39741</v>
      </c>
      <c r="E132" s="9">
        <v>40079</v>
      </c>
      <c r="F132" s="9"/>
      <c r="G132" s="8" t="e">
        <f ca="1">IF($C132="","",OFFSET(#REF!,MATCH($C132,#REF!,0)-1,0))</f>
        <v>#REF!</v>
      </c>
      <c r="H132" s="8" t="str">
        <f>IF(ISBLANK(#REF!),"",IF(OR(ISBLANK(D132),ISBLANK(E132)),"OPEN","CLOSED"))</f>
        <v>CLOSED</v>
      </c>
      <c r="I132" s="10">
        <f ca="1">IF(ISBLANK(#REF!),"",IF(ISBLANK(E132),TODAY()-D132,E132-D132))</f>
        <v>338</v>
      </c>
      <c r="J132" s="10" t="str">
        <f ca="1">IF(ISBLANK(#REF!),"",IF(I132&lt;=180,"LESS THAN 6 MONTHS",IF(AND(I132&lt;365,I132&gt;180),"BETWEEN 6 MONTHS AND 1 YEAR","MORE THAN 1 YEAR")))</f>
        <v>BETWEEN 6 MONTHS AND 1 YEAR</v>
      </c>
      <c r="K132" s="7">
        <f t="shared" si="12"/>
        <v>2008</v>
      </c>
      <c r="L132" s="7" t="str">
        <f t="shared" si="13"/>
        <v>Octobre</v>
      </c>
      <c r="M132" s="7">
        <f t="shared" si="14"/>
        <v>2009</v>
      </c>
      <c r="N132" s="7" t="str">
        <f t="shared" si="15"/>
        <v>Septembre</v>
      </c>
      <c r="O132" s="7" t="str">
        <f t="shared" si="16"/>
        <v/>
      </c>
      <c r="P132" s="19" t="str">
        <f t="shared" si="17"/>
        <v/>
      </c>
    </row>
    <row r="133" spans="1:16" s="11" customFormat="1" x14ac:dyDescent="0.25">
      <c r="A133" s="6"/>
      <c r="B133" s="7" t="s">
        <v>303</v>
      </c>
      <c r="C133" s="7" t="s">
        <v>6</v>
      </c>
      <c r="D133" s="9">
        <v>39741</v>
      </c>
      <c r="E133" s="9">
        <v>40079</v>
      </c>
      <c r="F133" s="9"/>
      <c r="G133" s="8" t="e">
        <f ca="1">IF($C133="","",OFFSET(#REF!,MATCH($C133,#REF!,0)-1,0))</f>
        <v>#REF!</v>
      </c>
      <c r="H133" s="8" t="str">
        <f>IF(ISBLANK(#REF!),"",IF(OR(ISBLANK(D133),ISBLANK(E133)),"OPEN","CLOSED"))</f>
        <v>CLOSED</v>
      </c>
      <c r="I133" s="10">
        <f ca="1">IF(ISBLANK(#REF!),"",IF(ISBLANK(E133),TODAY()-D133,E133-D133))</f>
        <v>338</v>
      </c>
      <c r="J133" s="10" t="str">
        <f ca="1">IF(ISBLANK(#REF!),"",IF(I133&lt;=180,"LESS THAN 6 MONTHS",IF(AND(I133&lt;365,I133&gt;180),"BETWEEN 6 MONTHS AND 1 YEAR","MORE THAN 1 YEAR")))</f>
        <v>BETWEEN 6 MONTHS AND 1 YEAR</v>
      </c>
      <c r="K133" s="7">
        <f t="shared" si="12"/>
        <v>2008</v>
      </c>
      <c r="L133" s="7" t="str">
        <f t="shared" si="13"/>
        <v>Octobre</v>
      </c>
      <c r="M133" s="7">
        <f t="shared" si="14"/>
        <v>2009</v>
      </c>
      <c r="N133" s="7" t="str">
        <f t="shared" si="15"/>
        <v>Septembre</v>
      </c>
      <c r="O133" s="7" t="str">
        <f t="shared" si="16"/>
        <v/>
      </c>
      <c r="P133" s="19" t="str">
        <f t="shared" si="17"/>
        <v/>
      </c>
    </row>
    <row r="134" spans="1:16" s="11" customFormat="1" x14ac:dyDescent="0.25">
      <c r="A134" s="6"/>
      <c r="B134" s="7" t="s">
        <v>324</v>
      </c>
      <c r="C134" s="7" t="s">
        <v>6</v>
      </c>
      <c r="D134" s="9">
        <v>39741</v>
      </c>
      <c r="E134" s="9">
        <v>40210</v>
      </c>
      <c r="F134" s="9"/>
      <c r="G134" s="8" t="e">
        <f ca="1">IF($C134="","",OFFSET(#REF!,MATCH($C134,#REF!,0)-1,0))</f>
        <v>#REF!</v>
      </c>
      <c r="H134" s="8" t="str">
        <f>IF(ISBLANK(#REF!),"",IF(OR(ISBLANK(D134),ISBLANK(E134)),"OPEN","CLOSED"))</f>
        <v>CLOSED</v>
      </c>
      <c r="I134" s="10">
        <f ca="1">IF(ISBLANK(#REF!),"",IF(ISBLANK(E134),TODAY()-D134,E134-D134))</f>
        <v>469</v>
      </c>
      <c r="J134" s="10" t="str">
        <f ca="1">IF(ISBLANK(#REF!),"",IF(I134&lt;=180,"LESS THAN 6 MONTHS",IF(AND(I134&lt;365,I134&gt;180),"BETWEEN 6 MONTHS AND 1 YEAR","MORE THAN 1 YEAR")))</f>
        <v>MORE THAN 1 YEAR</v>
      </c>
      <c r="K134" s="7">
        <f t="shared" si="12"/>
        <v>2008</v>
      </c>
      <c r="L134" s="7" t="str">
        <f t="shared" si="13"/>
        <v>Octobre</v>
      </c>
      <c r="M134" s="7">
        <f t="shared" si="14"/>
        <v>2010</v>
      </c>
      <c r="N134" s="7" t="str">
        <f t="shared" si="15"/>
        <v>Février</v>
      </c>
      <c r="O134" s="7" t="str">
        <f t="shared" si="16"/>
        <v/>
      </c>
      <c r="P134" s="19" t="str">
        <f t="shared" si="17"/>
        <v/>
      </c>
    </row>
    <row r="135" spans="1:16" s="11" customFormat="1" x14ac:dyDescent="0.25">
      <c r="A135" s="6"/>
      <c r="B135" s="7" t="s">
        <v>304</v>
      </c>
      <c r="C135" s="7" t="s">
        <v>6</v>
      </c>
      <c r="D135" s="9">
        <v>39897</v>
      </c>
      <c r="E135" s="9">
        <v>40210</v>
      </c>
      <c r="F135" s="9">
        <v>42648</v>
      </c>
      <c r="G135" s="8" t="e">
        <f ca="1">IF($C135="","",OFFSET(#REF!,MATCH($C135,#REF!,0)-1,0))</f>
        <v>#REF!</v>
      </c>
      <c r="H135" s="8" t="str">
        <f>IF(ISBLANK(#REF!),"",IF(OR(ISBLANK(D135),ISBLANK(E135)),"OPEN","CLOSED"))</f>
        <v>CLOSED</v>
      </c>
      <c r="I135" s="10">
        <f ca="1">IF(ISBLANK(#REF!),"",IF(ISBLANK(E135),TODAY()-D135,E135-D135))</f>
        <v>313</v>
      </c>
      <c r="J135" s="10" t="str">
        <f ca="1">IF(ISBLANK(#REF!),"",IF(I135&lt;=180,"LESS THAN 6 MONTHS",IF(AND(I135&lt;365,I135&gt;180),"BETWEEN 6 MONTHS AND 1 YEAR","MORE THAN 1 YEAR")))</f>
        <v>BETWEEN 6 MONTHS AND 1 YEAR</v>
      </c>
      <c r="K135" s="7">
        <f t="shared" si="12"/>
        <v>2009</v>
      </c>
      <c r="L135" s="7" t="str">
        <f t="shared" si="13"/>
        <v>Mars</v>
      </c>
      <c r="M135" s="7">
        <f t="shared" si="14"/>
        <v>2010</v>
      </c>
      <c r="N135" s="7" t="str">
        <f t="shared" si="15"/>
        <v>Février</v>
      </c>
      <c r="O135" s="7">
        <f t="shared" si="16"/>
        <v>2016</v>
      </c>
      <c r="P135" s="19" t="str">
        <f t="shared" si="17"/>
        <v>Octobre</v>
      </c>
    </row>
    <row r="136" spans="1:16" s="11" customFormat="1" x14ac:dyDescent="0.25">
      <c r="A136" s="6"/>
      <c r="B136" s="7" t="s">
        <v>305</v>
      </c>
      <c r="C136" s="7" t="s">
        <v>6</v>
      </c>
      <c r="D136" s="9">
        <v>40018</v>
      </c>
      <c r="E136" s="9">
        <v>40298</v>
      </c>
      <c r="F136" s="9">
        <v>41123</v>
      </c>
      <c r="G136" s="8" t="e">
        <f ca="1">IF($C136="","",OFFSET(#REF!,MATCH($C136,#REF!,0)-1,0))</f>
        <v>#REF!</v>
      </c>
      <c r="H136" s="8" t="str">
        <f>IF(ISBLANK(#REF!),"",IF(OR(ISBLANK(D136),ISBLANK(E136)),"OPEN","CLOSED"))</f>
        <v>CLOSED</v>
      </c>
      <c r="I136" s="10">
        <f ca="1">IF(ISBLANK(#REF!),"",IF(ISBLANK(E136),TODAY()-D136,E136-D136))</f>
        <v>280</v>
      </c>
      <c r="J136" s="10" t="str">
        <f ca="1">IF(ISBLANK(#REF!),"",IF(I136&lt;=180,"LESS THAN 6 MONTHS",IF(AND(I136&lt;365,I136&gt;180),"BETWEEN 6 MONTHS AND 1 YEAR","MORE THAN 1 YEAR")))</f>
        <v>BETWEEN 6 MONTHS AND 1 YEAR</v>
      </c>
      <c r="K136" s="7">
        <f t="shared" si="12"/>
        <v>2009</v>
      </c>
      <c r="L136" s="7" t="str">
        <f t="shared" si="13"/>
        <v>Juillet</v>
      </c>
      <c r="M136" s="7">
        <f t="shared" si="14"/>
        <v>2010</v>
      </c>
      <c r="N136" s="7" t="str">
        <f t="shared" si="15"/>
        <v>Avril</v>
      </c>
      <c r="O136" s="7">
        <f t="shared" si="16"/>
        <v>2012</v>
      </c>
      <c r="P136" s="19" t="str">
        <f t="shared" si="17"/>
        <v>Aout</v>
      </c>
    </row>
    <row r="137" spans="1:16" s="11" customFormat="1" x14ac:dyDescent="0.25">
      <c r="A137" s="6"/>
      <c r="B137" s="7" t="s">
        <v>306</v>
      </c>
      <c r="C137" s="7" t="s">
        <v>6</v>
      </c>
      <c r="D137" s="9">
        <v>40219</v>
      </c>
      <c r="E137" s="9">
        <v>40298</v>
      </c>
      <c r="F137" s="9">
        <v>42725</v>
      </c>
      <c r="G137" s="8" t="e">
        <f ca="1">IF($C137="","",OFFSET(#REF!,MATCH($C137,#REF!,0)-1,0))</f>
        <v>#REF!</v>
      </c>
      <c r="H137" s="8" t="str">
        <f>IF(ISBLANK(#REF!),"",IF(OR(ISBLANK(D137),ISBLANK(E137)),"OPEN","CLOSED"))</f>
        <v>CLOSED</v>
      </c>
      <c r="I137" s="10">
        <f ca="1">IF(ISBLANK(#REF!),"",IF(ISBLANK(E137),TODAY()-D137,E137-D137))</f>
        <v>79</v>
      </c>
      <c r="J137" s="10" t="str">
        <f ca="1">IF(ISBLANK(#REF!),"",IF(I137&lt;=180,"LESS THAN 6 MONTHS",IF(AND(I137&lt;365,I137&gt;180),"BETWEEN 6 MONTHS AND 1 YEAR","MORE THAN 1 YEAR")))</f>
        <v>LESS THAN 6 MONTHS</v>
      </c>
      <c r="K137" s="7">
        <f t="shared" si="12"/>
        <v>2010</v>
      </c>
      <c r="L137" s="7" t="str">
        <f t="shared" si="13"/>
        <v>Février</v>
      </c>
      <c r="M137" s="7">
        <f t="shared" si="14"/>
        <v>2010</v>
      </c>
      <c r="N137" s="7" t="str">
        <f t="shared" si="15"/>
        <v>Avril</v>
      </c>
      <c r="O137" s="7">
        <f t="shared" si="16"/>
        <v>2016</v>
      </c>
      <c r="P137" s="19" t="str">
        <f t="shared" si="17"/>
        <v>Décembre</v>
      </c>
    </row>
    <row r="138" spans="1:16" s="11" customFormat="1" x14ac:dyDescent="0.25">
      <c r="A138" s="6"/>
      <c r="B138" s="7" t="s">
        <v>307</v>
      </c>
      <c r="C138" s="7" t="s">
        <v>6</v>
      </c>
      <c r="D138" s="9">
        <v>40400</v>
      </c>
      <c r="E138" s="9"/>
      <c r="F138" s="9">
        <v>40886</v>
      </c>
      <c r="G138" s="8" t="e">
        <f ca="1">IF($C138="","",OFFSET(#REF!,MATCH($C138,#REF!,0)-1,0))</f>
        <v>#REF!</v>
      </c>
      <c r="H138" s="8" t="str">
        <f>IF(ISBLANK(#REF!),"",IF(OR(ISBLANK(D138),ISBLANK(E138)),"OPEN","CLOSED"))</f>
        <v>OPEN</v>
      </c>
      <c r="I138" s="10">
        <f ca="1">IF(ISBLANK(#REF!),"",IF(ISBLANK(E138),TODAY()-D138,E138-D138))</f>
        <v>2733</v>
      </c>
      <c r="J138" s="10" t="str">
        <f ca="1">IF(ISBLANK(#REF!),"",IF(I138&lt;=180,"LESS THAN 6 MONTHS",IF(AND(I138&lt;365,I138&gt;180),"BETWEEN 6 MONTHS AND 1 YEAR","MORE THAN 1 YEAR")))</f>
        <v>MORE THAN 1 YEAR</v>
      </c>
      <c r="K138" s="7">
        <f t="shared" si="12"/>
        <v>2010</v>
      </c>
      <c r="L138" s="7" t="str">
        <f t="shared" si="13"/>
        <v>Aout</v>
      </c>
      <c r="M138" s="7" t="str">
        <f t="shared" si="14"/>
        <v/>
      </c>
      <c r="N138" s="7" t="str">
        <f t="shared" si="15"/>
        <v/>
      </c>
      <c r="O138" s="7">
        <f t="shared" si="16"/>
        <v>2011</v>
      </c>
      <c r="P138" s="19" t="str">
        <f t="shared" si="17"/>
        <v>Décembre</v>
      </c>
    </row>
    <row r="139" spans="1:16" s="11" customFormat="1" x14ac:dyDescent="0.25">
      <c r="A139" s="6"/>
      <c r="B139" s="7" t="s">
        <v>308</v>
      </c>
      <c r="C139" s="7" t="s">
        <v>6</v>
      </c>
      <c r="D139" s="9">
        <v>40588</v>
      </c>
      <c r="E139" s="9"/>
      <c r="F139" s="9"/>
      <c r="G139" s="8" t="e">
        <f ca="1">IF($C139="","",OFFSET(#REF!,MATCH($C139,#REF!,0)-1,0))</f>
        <v>#REF!</v>
      </c>
      <c r="H139" s="8" t="str">
        <f>IF(ISBLANK(#REF!),"",IF(OR(ISBLANK(D139),ISBLANK(E139)),"OPEN","CLOSED"))</f>
        <v>OPEN</v>
      </c>
      <c r="I139" s="10">
        <f ca="1">IF(ISBLANK(#REF!),"",IF(ISBLANK(E139),TODAY()-D139,E139-D139))</f>
        <v>2545</v>
      </c>
      <c r="J139" s="10" t="str">
        <f ca="1">IF(ISBLANK(#REF!),"",IF(I139&lt;=180,"LESS THAN 6 MONTHS",IF(AND(I139&lt;365,I139&gt;180),"BETWEEN 6 MONTHS AND 1 YEAR","MORE THAN 1 YEAR")))</f>
        <v>MORE THAN 1 YEAR</v>
      </c>
      <c r="K139" s="7">
        <f t="shared" si="12"/>
        <v>2011</v>
      </c>
      <c r="L139" s="7" t="str">
        <f t="shared" si="13"/>
        <v>Février</v>
      </c>
      <c r="M139" s="7" t="str">
        <f t="shared" si="14"/>
        <v/>
      </c>
      <c r="N139" s="7" t="str">
        <f t="shared" si="15"/>
        <v/>
      </c>
      <c r="O139" s="7" t="str">
        <f t="shared" si="16"/>
        <v/>
      </c>
      <c r="P139" s="19" t="str">
        <f t="shared" si="17"/>
        <v/>
      </c>
    </row>
    <row r="140" spans="1:16" s="11" customFormat="1" x14ac:dyDescent="0.25">
      <c r="A140" s="6"/>
      <c r="B140" s="7" t="s">
        <v>309</v>
      </c>
      <c r="C140" s="7" t="s">
        <v>6</v>
      </c>
      <c r="D140" s="9">
        <v>40653</v>
      </c>
      <c r="E140" s="9"/>
      <c r="F140" s="9">
        <v>40886</v>
      </c>
      <c r="G140" s="8" t="e">
        <f ca="1">IF($C140="","",OFFSET(#REF!,MATCH($C140,#REF!,0)-1,0))</f>
        <v>#REF!</v>
      </c>
      <c r="H140" s="8" t="str">
        <f>IF(ISBLANK(#REF!),"",IF(OR(ISBLANK(D140),ISBLANK(E140)),"OPEN","CLOSED"))</f>
        <v>OPEN</v>
      </c>
      <c r="I140" s="10">
        <f ca="1">IF(ISBLANK(#REF!),"",IF(ISBLANK(E140),TODAY()-D140,E140-D140))</f>
        <v>2480</v>
      </c>
      <c r="J140" s="10" t="str">
        <f ca="1">IF(ISBLANK(#REF!),"",IF(I140&lt;=180,"LESS THAN 6 MONTHS",IF(AND(I140&lt;365,I140&gt;180),"BETWEEN 6 MONTHS AND 1 YEAR","MORE THAN 1 YEAR")))</f>
        <v>MORE THAN 1 YEAR</v>
      </c>
      <c r="K140" s="7">
        <f t="shared" si="12"/>
        <v>2011</v>
      </c>
      <c r="L140" s="7" t="str">
        <f t="shared" si="13"/>
        <v>Avril</v>
      </c>
      <c r="M140" s="7" t="str">
        <f t="shared" si="14"/>
        <v/>
      </c>
      <c r="N140" s="7" t="str">
        <f t="shared" si="15"/>
        <v/>
      </c>
      <c r="O140" s="7">
        <f t="shared" si="16"/>
        <v>2011</v>
      </c>
      <c r="P140" s="19" t="str">
        <f t="shared" si="17"/>
        <v>Décembre</v>
      </c>
    </row>
    <row r="141" spans="1:16" s="11" customFormat="1" x14ac:dyDescent="0.25">
      <c r="A141" s="6"/>
      <c r="B141" s="7" t="s">
        <v>310</v>
      </c>
      <c r="C141" s="7" t="s">
        <v>6</v>
      </c>
      <c r="D141" s="9">
        <v>41164</v>
      </c>
      <c r="E141" s="9">
        <v>41291</v>
      </c>
      <c r="F141" s="9">
        <v>42725</v>
      </c>
      <c r="G141" s="8" t="e">
        <f ca="1">IF($C141="","",OFFSET(#REF!,MATCH($C141,#REF!,0)-1,0))</f>
        <v>#REF!</v>
      </c>
      <c r="H141" s="8" t="str">
        <f>IF(ISBLANK(#REF!),"",IF(OR(ISBLANK(D141),ISBLANK(E141)),"OPEN","CLOSED"))</f>
        <v>CLOSED</v>
      </c>
      <c r="I141" s="10">
        <f ca="1">IF(ISBLANK(#REF!),"",IF(ISBLANK(E141),TODAY()-D141,E141-D141))</f>
        <v>127</v>
      </c>
      <c r="J141" s="10" t="str">
        <f ca="1">IF(ISBLANK(#REF!),"",IF(I141&lt;=180,"LESS THAN 6 MONTHS",IF(AND(I141&lt;365,I141&gt;180),"BETWEEN 6 MONTHS AND 1 YEAR","MORE THAN 1 YEAR")))</f>
        <v>LESS THAN 6 MONTHS</v>
      </c>
      <c r="K141" s="7">
        <f t="shared" si="12"/>
        <v>2012</v>
      </c>
      <c r="L141" s="7" t="str">
        <f t="shared" si="13"/>
        <v>Septembre</v>
      </c>
      <c r="M141" s="7">
        <f t="shared" si="14"/>
        <v>2013</v>
      </c>
      <c r="N141" s="7" t="str">
        <f t="shared" si="15"/>
        <v>Janvier</v>
      </c>
      <c r="O141" s="7">
        <f t="shared" si="16"/>
        <v>2016</v>
      </c>
      <c r="P141" s="19" t="str">
        <f t="shared" si="17"/>
        <v>Décembre</v>
      </c>
    </row>
    <row r="142" spans="1:16" s="11" customFormat="1" x14ac:dyDescent="0.25">
      <c r="A142" s="6"/>
      <c r="B142" s="7" t="s">
        <v>311</v>
      </c>
      <c r="C142" s="7" t="s">
        <v>6</v>
      </c>
      <c r="D142" s="9">
        <v>41164</v>
      </c>
      <c r="E142" s="9">
        <v>41253</v>
      </c>
      <c r="F142" s="9"/>
      <c r="G142" s="8" t="e">
        <f ca="1">IF($C142="","",OFFSET(#REF!,MATCH($C142,#REF!,0)-1,0))</f>
        <v>#REF!</v>
      </c>
      <c r="H142" s="8" t="str">
        <f>IF(ISBLANK(#REF!),"",IF(OR(ISBLANK(D142),ISBLANK(E142)),"OPEN","CLOSED"))</f>
        <v>CLOSED</v>
      </c>
      <c r="I142" s="10">
        <f ca="1">IF(ISBLANK(#REF!),"",IF(ISBLANK(E142),TODAY()-D142,E142-D142))</f>
        <v>89</v>
      </c>
      <c r="J142" s="10" t="str">
        <f ca="1">IF(ISBLANK(#REF!),"",IF(I142&lt;=180,"LESS THAN 6 MONTHS",IF(AND(I142&lt;365,I142&gt;180),"BETWEEN 6 MONTHS AND 1 YEAR","MORE THAN 1 YEAR")))</f>
        <v>LESS THAN 6 MONTHS</v>
      </c>
      <c r="K142" s="7">
        <f t="shared" si="12"/>
        <v>2012</v>
      </c>
      <c r="L142" s="7" t="str">
        <f t="shared" si="13"/>
        <v>Septembre</v>
      </c>
      <c r="M142" s="7">
        <f t="shared" si="14"/>
        <v>2012</v>
      </c>
      <c r="N142" s="7" t="str">
        <f t="shared" si="15"/>
        <v>Décembre</v>
      </c>
      <c r="O142" s="7" t="str">
        <f t="shared" si="16"/>
        <v/>
      </c>
      <c r="P142" s="19" t="str">
        <f t="shared" si="17"/>
        <v/>
      </c>
    </row>
    <row r="143" spans="1:16" s="11" customFormat="1" x14ac:dyDescent="0.25">
      <c r="A143" s="6"/>
      <c r="B143" s="7" t="s">
        <v>312</v>
      </c>
      <c r="C143" s="7" t="s">
        <v>6</v>
      </c>
      <c r="D143" s="9">
        <v>41164</v>
      </c>
      <c r="E143" s="9">
        <v>41253</v>
      </c>
      <c r="F143" s="9"/>
      <c r="G143" s="8" t="e">
        <f ca="1">IF($C143="","",OFFSET(#REF!,MATCH($C143,#REF!,0)-1,0))</f>
        <v>#REF!</v>
      </c>
      <c r="H143" s="8" t="str">
        <f>IF(ISBLANK(#REF!),"",IF(OR(ISBLANK(D143),ISBLANK(E143)),"OPEN","CLOSED"))</f>
        <v>CLOSED</v>
      </c>
      <c r="I143" s="10">
        <f ca="1">IF(ISBLANK(#REF!),"",IF(ISBLANK(E143),TODAY()-D143,E143-D143))</f>
        <v>89</v>
      </c>
      <c r="J143" s="10" t="str">
        <f ca="1">IF(ISBLANK(#REF!),"",IF(I143&lt;=180,"LESS THAN 6 MONTHS",IF(AND(I143&lt;365,I143&gt;180),"BETWEEN 6 MONTHS AND 1 YEAR","MORE THAN 1 YEAR")))</f>
        <v>LESS THAN 6 MONTHS</v>
      </c>
      <c r="K143" s="7">
        <f t="shared" si="12"/>
        <v>2012</v>
      </c>
      <c r="L143" s="7" t="str">
        <f t="shared" si="13"/>
        <v>Septembre</v>
      </c>
      <c r="M143" s="7">
        <f t="shared" si="14"/>
        <v>2012</v>
      </c>
      <c r="N143" s="7" t="str">
        <f t="shared" si="15"/>
        <v>Décembre</v>
      </c>
      <c r="O143" s="7" t="str">
        <f t="shared" si="16"/>
        <v/>
      </c>
      <c r="P143" s="19" t="str">
        <f t="shared" si="17"/>
        <v/>
      </c>
    </row>
    <row r="144" spans="1:16" s="11" customFormat="1" x14ac:dyDescent="0.25">
      <c r="A144" s="6"/>
      <c r="B144" s="7" t="s">
        <v>313</v>
      </c>
      <c r="C144" s="7" t="s">
        <v>6</v>
      </c>
      <c r="D144" s="9">
        <v>41171</v>
      </c>
      <c r="E144" s="9"/>
      <c r="F144" s="9"/>
      <c r="G144" s="8" t="e">
        <f ca="1">IF($C144="","",OFFSET(#REF!,MATCH($C144,#REF!,0)-1,0))</f>
        <v>#REF!</v>
      </c>
      <c r="H144" s="8" t="str">
        <f>IF(ISBLANK(#REF!),"",IF(OR(ISBLANK(D144),ISBLANK(E144)),"OPEN","CLOSED"))</f>
        <v>OPEN</v>
      </c>
      <c r="I144" s="10">
        <f ca="1">IF(ISBLANK(#REF!),"",IF(ISBLANK(E144),TODAY()-D144,E144-D144))</f>
        <v>1962</v>
      </c>
      <c r="J144" s="10" t="str">
        <f ca="1">IF(ISBLANK(#REF!),"",IF(I144&lt;=180,"LESS THAN 6 MONTHS",IF(AND(I144&lt;365,I144&gt;180),"BETWEEN 6 MONTHS AND 1 YEAR","MORE THAN 1 YEAR")))</f>
        <v>MORE THAN 1 YEAR</v>
      </c>
      <c r="K144" s="7">
        <f t="shared" si="12"/>
        <v>2012</v>
      </c>
      <c r="L144" s="7" t="str">
        <f t="shared" si="13"/>
        <v>Septembre</v>
      </c>
      <c r="M144" s="7" t="str">
        <f t="shared" si="14"/>
        <v/>
      </c>
      <c r="N144" s="7" t="str">
        <f t="shared" si="15"/>
        <v/>
      </c>
      <c r="O144" s="7" t="str">
        <f t="shared" si="16"/>
        <v/>
      </c>
      <c r="P144" s="19" t="str">
        <f t="shared" si="17"/>
        <v/>
      </c>
    </row>
    <row r="145" spans="1:16" s="11" customFormat="1" x14ac:dyDescent="0.25">
      <c r="A145" s="6"/>
      <c r="B145" s="7" t="s">
        <v>314</v>
      </c>
      <c r="C145" s="7" t="s">
        <v>6</v>
      </c>
      <c r="D145" s="9">
        <v>41452</v>
      </c>
      <c r="E145" s="9">
        <v>41561</v>
      </c>
      <c r="F145" s="9"/>
      <c r="G145" s="8" t="e">
        <f ca="1">IF($C145="","",OFFSET(#REF!,MATCH($C145,#REF!,0)-1,0))</f>
        <v>#REF!</v>
      </c>
      <c r="H145" s="8" t="str">
        <f>IF(ISBLANK(#REF!),"",IF(OR(ISBLANK(D145),ISBLANK(E145)),"OPEN","CLOSED"))</f>
        <v>CLOSED</v>
      </c>
      <c r="I145" s="10">
        <f ca="1">IF(ISBLANK(#REF!),"",IF(ISBLANK(E145),TODAY()-D145,E145-D145))</f>
        <v>109</v>
      </c>
      <c r="J145" s="10" t="str">
        <f ca="1">IF(ISBLANK(#REF!),"",IF(I145&lt;=180,"LESS THAN 6 MONTHS",IF(AND(I145&lt;365,I145&gt;180),"BETWEEN 6 MONTHS AND 1 YEAR","MORE THAN 1 YEAR")))</f>
        <v>LESS THAN 6 MONTHS</v>
      </c>
      <c r="K145" s="7">
        <f t="shared" si="12"/>
        <v>2013</v>
      </c>
      <c r="L145" s="7" t="str">
        <f t="shared" si="13"/>
        <v>Juin</v>
      </c>
      <c r="M145" s="7">
        <f t="shared" si="14"/>
        <v>2013</v>
      </c>
      <c r="N145" s="7" t="str">
        <f t="shared" si="15"/>
        <v>Octobre</v>
      </c>
      <c r="O145" s="7" t="str">
        <f t="shared" si="16"/>
        <v/>
      </c>
      <c r="P145" s="19" t="str">
        <f t="shared" si="17"/>
        <v/>
      </c>
    </row>
    <row r="146" spans="1:16" s="11" customFormat="1" x14ac:dyDescent="0.25">
      <c r="A146" s="6"/>
      <c r="B146" s="7" t="s">
        <v>315</v>
      </c>
      <c r="C146" s="7" t="s">
        <v>6</v>
      </c>
      <c r="D146" s="9">
        <v>41681</v>
      </c>
      <c r="E146" s="9">
        <v>41815</v>
      </c>
      <c r="F146" s="9"/>
      <c r="G146" s="8" t="e">
        <f ca="1">IF($C146="","",OFFSET(#REF!,MATCH($C146,#REF!,0)-1,0))</f>
        <v>#REF!</v>
      </c>
      <c r="H146" s="8" t="str">
        <f>IF(ISBLANK(#REF!),"",IF(OR(ISBLANK(D146),ISBLANK(E146)),"OPEN","CLOSED"))</f>
        <v>CLOSED</v>
      </c>
      <c r="I146" s="10">
        <f ca="1">IF(ISBLANK(#REF!),"",IF(ISBLANK(E146),TODAY()-D146,E146-D146))</f>
        <v>134</v>
      </c>
      <c r="J146" s="10" t="str">
        <f ca="1">IF(ISBLANK(#REF!),"",IF(I146&lt;=180,"LESS THAN 6 MONTHS",IF(AND(I146&lt;365,I146&gt;180),"BETWEEN 6 MONTHS AND 1 YEAR","MORE THAN 1 YEAR")))</f>
        <v>LESS THAN 6 MONTHS</v>
      </c>
      <c r="K146" s="7">
        <f t="shared" si="12"/>
        <v>2014</v>
      </c>
      <c r="L146" s="7" t="str">
        <f t="shared" si="13"/>
        <v>Février</v>
      </c>
      <c r="M146" s="7">
        <f t="shared" si="14"/>
        <v>2014</v>
      </c>
      <c r="N146" s="7" t="str">
        <f t="shared" si="15"/>
        <v>Juin</v>
      </c>
      <c r="O146" s="7" t="str">
        <f t="shared" si="16"/>
        <v/>
      </c>
      <c r="P146" s="19" t="str">
        <f t="shared" si="17"/>
        <v/>
      </c>
    </row>
    <row r="147" spans="1:16" s="11" customFormat="1" x14ac:dyDescent="0.25">
      <c r="A147" s="6"/>
      <c r="B147" s="7" t="s">
        <v>316</v>
      </c>
      <c r="C147" s="7" t="s">
        <v>7</v>
      </c>
      <c r="D147" s="9">
        <v>41740</v>
      </c>
      <c r="E147" s="9">
        <v>41815</v>
      </c>
      <c r="F147" s="9"/>
      <c r="G147" s="8" t="e">
        <f ca="1">IF($C147="","",OFFSET(#REF!,MATCH($C147,#REF!,0)-1,0))</f>
        <v>#REF!</v>
      </c>
      <c r="H147" s="8" t="str">
        <f>IF(ISBLANK(#REF!),"",IF(OR(ISBLANK(D147),ISBLANK(E147)),"OPEN","CLOSED"))</f>
        <v>CLOSED</v>
      </c>
      <c r="I147" s="10">
        <f ca="1">IF(ISBLANK(#REF!),"",IF(ISBLANK(E147),TODAY()-D147,E147-D147))</f>
        <v>75</v>
      </c>
      <c r="J147" s="10" t="str">
        <f ca="1">IF(ISBLANK(#REF!),"",IF(I147&lt;=180,"LESS THAN 6 MONTHS",IF(AND(I147&lt;365,I147&gt;180),"BETWEEN 6 MONTHS AND 1 YEAR","MORE THAN 1 YEAR")))</f>
        <v>LESS THAN 6 MONTHS</v>
      </c>
      <c r="K147" s="7">
        <f t="shared" si="12"/>
        <v>2014</v>
      </c>
      <c r="L147" s="7" t="str">
        <f t="shared" si="13"/>
        <v>Avril</v>
      </c>
      <c r="M147" s="7">
        <f t="shared" si="14"/>
        <v>2014</v>
      </c>
      <c r="N147" s="7" t="str">
        <f t="shared" si="15"/>
        <v>Juin</v>
      </c>
      <c r="O147" s="7" t="str">
        <f t="shared" si="16"/>
        <v/>
      </c>
      <c r="P147" s="19" t="str">
        <f t="shared" si="17"/>
        <v/>
      </c>
    </row>
    <row r="148" spans="1:16" s="11" customFormat="1" x14ac:dyDescent="0.25">
      <c r="A148" s="6"/>
      <c r="B148" s="7" t="s">
        <v>317</v>
      </c>
      <c r="C148" s="7" t="s">
        <v>6</v>
      </c>
      <c r="D148" s="9">
        <v>41864</v>
      </c>
      <c r="E148" s="9"/>
      <c r="F148" s="9"/>
      <c r="G148" s="8" t="e">
        <f ca="1">IF($C148="","",OFFSET(#REF!,MATCH($C148,#REF!,0)-1,0))</f>
        <v>#REF!</v>
      </c>
      <c r="H148" s="8" t="str">
        <f>IF(ISBLANK(#REF!),"",IF(OR(ISBLANK(D148),ISBLANK(E148)),"OPEN","CLOSED"))</f>
        <v>OPEN</v>
      </c>
      <c r="I148" s="10">
        <f ca="1">IF(ISBLANK(#REF!),"",IF(ISBLANK(E148),TODAY()-D148,E148-D148))</f>
        <v>1269</v>
      </c>
      <c r="J148" s="10" t="str">
        <f ca="1">IF(ISBLANK(#REF!),"",IF(I148&lt;=180,"LESS THAN 6 MONTHS",IF(AND(I148&lt;365,I148&gt;180),"BETWEEN 6 MONTHS AND 1 YEAR","MORE THAN 1 YEAR")))</f>
        <v>MORE THAN 1 YEAR</v>
      </c>
      <c r="K148" s="7">
        <f t="shared" si="12"/>
        <v>2014</v>
      </c>
      <c r="L148" s="7" t="str">
        <f t="shared" si="13"/>
        <v>Aout</v>
      </c>
      <c r="M148" s="7" t="str">
        <f t="shared" si="14"/>
        <v/>
      </c>
      <c r="N148" s="7" t="str">
        <f t="shared" si="15"/>
        <v/>
      </c>
      <c r="O148" s="7" t="str">
        <f t="shared" si="16"/>
        <v/>
      </c>
      <c r="P148" s="19" t="str">
        <f t="shared" si="17"/>
        <v/>
      </c>
    </row>
    <row r="149" spans="1:16" s="11" customFormat="1" x14ac:dyDescent="0.25">
      <c r="A149" s="6"/>
      <c r="B149" s="7" t="s">
        <v>318</v>
      </c>
      <c r="C149" s="7" t="s">
        <v>6</v>
      </c>
      <c r="D149" s="9">
        <v>41892</v>
      </c>
      <c r="E149" s="9"/>
      <c r="F149" s="9">
        <v>42725</v>
      </c>
      <c r="G149" s="8" t="e">
        <f ca="1">IF($C149="","",OFFSET(#REF!,MATCH($C149,#REF!,0)-1,0))</f>
        <v>#REF!</v>
      </c>
      <c r="H149" s="8" t="str">
        <f>IF(ISBLANK(#REF!),"",IF(OR(ISBLANK(D149),ISBLANK(E149)),"OPEN","CLOSED"))</f>
        <v>OPEN</v>
      </c>
      <c r="I149" s="10">
        <f ca="1">IF(ISBLANK(#REF!),"",IF(ISBLANK(E149),TODAY()-D149,E149-D149))</f>
        <v>1241</v>
      </c>
      <c r="J149" s="10" t="str">
        <f ca="1">IF(ISBLANK(#REF!),"",IF(I149&lt;=180,"LESS THAN 6 MONTHS",IF(AND(I149&lt;365,I149&gt;180),"BETWEEN 6 MONTHS AND 1 YEAR","MORE THAN 1 YEAR")))</f>
        <v>MORE THAN 1 YEAR</v>
      </c>
      <c r="K149" s="7">
        <f t="shared" si="12"/>
        <v>2014</v>
      </c>
      <c r="L149" s="7" t="str">
        <f t="shared" si="13"/>
        <v>Septembre</v>
      </c>
      <c r="M149" s="7" t="str">
        <f t="shared" si="14"/>
        <v/>
      </c>
      <c r="N149" s="7" t="str">
        <f t="shared" si="15"/>
        <v/>
      </c>
      <c r="O149" s="7">
        <f t="shared" si="16"/>
        <v>2016</v>
      </c>
      <c r="P149" s="19" t="str">
        <f t="shared" si="17"/>
        <v>Décembre</v>
      </c>
    </row>
    <row r="150" spans="1:16" s="11" customFormat="1" x14ac:dyDescent="0.25">
      <c r="A150" s="6"/>
      <c r="B150" s="7" t="s">
        <v>319</v>
      </c>
      <c r="C150" s="7" t="s">
        <v>5</v>
      </c>
      <c r="D150" s="9">
        <v>41936</v>
      </c>
      <c r="E150" s="9"/>
      <c r="F150" s="9"/>
      <c r="G150" s="8" t="e">
        <f ca="1">IF($C150="","",OFFSET(#REF!,MATCH($C150,#REF!,0)-1,0))</f>
        <v>#REF!</v>
      </c>
      <c r="H150" s="8" t="str">
        <f>IF(ISBLANK(#REF!),"",IF(OR(ISBLANK(D150),ISBLANK(E150)),"OPEN","CLOSED"))</f>
        <v>OPEN</v>
      </c>
      <c r="I150" s="10">
        <f ca="1">IF(ISBLANK(#REF!),"",IF(ISBLANK(E150),TODAY()-D150,E150-D150))</f>
        <v>1197</v>
      </c>
      <c r="J150" s="10" t="str">
        <f ca="1">IF(ISBLANK(#REF!),"",IF(I150&lt;=180,"LESS THAN 6 MONTHS",IF(AND(I150&lt;365,I150&gt;180),"BETWEEN 6 MONTHS AND 1 YEAR","MORE THAN 1 YEAR")))</f>
        <v>MORE THAN 1 YEAR</v>
      </c>
      <c r="K150" s="7">
        <f t="shared" si="12"/>
        <v>2014</v>
      </c>
      <c r="L150" s="7" t="str">
        <f t="shared" si="13"/>
        <v>Octobre</v>
      </c>
      <c r="M150" s="7" t="str">
        <f t="shared" si="14"/>
        <v/>
      </c>
      <c r="N150" s="7" t="str">
        <f t="shared" si="15"/>
        <v/>
      </c>
      <c r="O150" s="7" t="str">
        <f t="shared" si="16"/>
        <v/>
      </c>
      <c r="P150" s="19" t="str">
        <f t="shared" si="17"/>
        <v/>
      </c>
    </row>
    <row r="151" spans="1:16" s="11" customFormat="1" x14ac:dyDescent="0.25">
      <c r="A151" s="6"/>
      <c r="B151" s="7" t="s">
        <v>320</v>
      </c>
      <c r="C151" s="7" t="s">
        <v>6</v>
      </c>
      <c r="D151" s="9">
        <v>41995</v>
      </c>
      <c r="E151" s="9">
        <v>42123</v>
      </c>
      <c r="F151" s="9"/>
      <c r="G151" s="8" t="e">
        <f ca="1">IF($C151="","",OFFSET(#REF!,MATCH($C151,#REF!,0)-1,0))</f>
        <v>#REF!</v>
      </c>
      <c r="H151" s="8" t="str">
        <f>IF(ISBLANK(#REF!),"",IF(OR(ISBLANK(D151),ISBLANK(E151)),"OPEN","CLOSED"))</f>
        <v>CLOSED</v>
      </c>
      <c r="I151" s="10">
        <f ca="1">IF(ISBLANK(#REF!),"",IF(ISBLANK(E151),TODAY()-D151,E151-D151))</f>
        <v>128</v>
      </c>
      <c r="J151" s="10" t="str">
        <f ca="1">IF(ISBLANK(#REF!),"",IF(I151&lt;=180,"LESS THAN 6 MONTHS",IF(AND(I151&lt;365,I151&gt;180),"BETWEEN 6 MONTHS AND 1 YEAR","MORE THAN 1 YEAR")))</f>
        <v>LESS THAN 6 MONTHS</v>
      </c>
      <c r="K151" s="7">
        <f t="shared" si="12"/>
        <v>2014</v>
      </c>
      <c r="L151" s="7" t="str">
        <f t="shared" si="13"/>
        <v>Décembre</v>
      </c>
      <c r="M151" s="7">
        <f t="shared" si="14"/>
        <v>2015</v>
      </c>
      <c r="N151" s="7" t="str">
        <f t="shared" si="15"/>
        <v>Avril</v>
      </c>
      <c r="O151" s="7" t="str">
        <f t="shared" si="16"/>
        <v/>
      </c>
      <c r="P151" s="19" t="str">
        <f t="shared" si="17"/>
        <v/>
      </c>
    </row>
    <row r="152" spans="1:16" s="11" customFormat="1" x14ac:dyDescent="0.25">
      <c r="A152" s="6"/>
      <c r="B152" s="7" t="s">
        <v>321</v>
      </c>
      <c r="C152" s="7" t="s">
        <v>6</v>
      </c>
      <c r="D152" s="9">
        <v>41996</v>
      </c>
      <c r="E152" s="9">
        <v>42123</v>
      </c>
      <c r="F152" s="9"/>
      <c r="G152" s="8" t="e">
        <f ca="1">IF($C152="","",OFFSET(#REF!,MATCH($C152,#REF!,0)-1,0))</f>
        <v>#REF!</v>
      </c>
      <c r="H152" s="8" t="str">
        <f>IF(ISBLANK(#REF!),"",IF(OR(ISBLANK(D152),ISBLANK(E152)),"OPEN","CLOSED"))</f>
        <v>CLOSED</v>
      </c>
      <c r="I152" s="10">
        <f ca="1">IF(ISBLANK(#REF!),"",IF(ISBLANK(E152),TODAY()-D152,E152-D152))</f>
        <v>127</v>
      </c>
      <c r="J152" s="10" t="str">
        <f ca="1">IF(ISBLANK(#REF!),"",IF(I152&lt;=180,"LESS THAN 6 MONTHS",IF(AND(I152&lt;365,I152&gt;180),"BETWEEN 6 MONTHS AND 1 YEAR","MORE THAN 1 YEAR")))</f>
        <v>LESS THAN 6 MONTHS</v>
      </c>
      <c r="K152" s="7">
        <f t="shared" si="12"/>
        <v>2014</v>
      </c>
      <c r="L152" s="7" t="str">
        <f t="shared" si="13"/>
        <v>Décembre</v>
      </c>
      <c r="M152" s="7">
        <f t="shared" si="14"/>
        <v>2015</v>
      </c>
      <c r="N152" s="7" t="str">
        <f t="shared" si="15"/>
        <v>Avril</v>
      </c>
      <c r="O152" s="7" t="str">
        <f t="shared" si="16"/>
        <v/>
      </c>
      <c r="P152" s="19" t="str">
        <f t="shared" si="17"/>
        <v/>
      </c>
    </row>
    <row r="153" spans="1:16" s="11" customFormat="1" x14ac:dyDescent="0.25">
      <c r="A153" s="6"/>
      <c r="B153" s="7" t="s">
        <v>322</v>
      </c>
      <c r="C153" s="7" t="s">
        <v>6</v>
      </c>
      <c r="D153" s="9">
        <v>42031</v>
      </c>
      <c r="E153" s="9">
        <v>42123</v>
      </c>
      <c r="F153" s="9"/>
      <c r="G153" s="8" t="e">
        <f ca="1">IF($C153="","",OFFSET(#REF!,MATCH($C153,#REF!,0)-1,0))</f>
        <v>#REF!</v>
      </c>
      <c r="H153" s="8" t="str">
        <f>IF(ISBLANK(#REF!),"",IF(OR(ISBLANK(D153),ISBLANK(E153)),"OPEN","CLOSED"))</f>
        <v>CLOSED</v>
      </c>
      <c r="I153" s="10">
        <f ca="1">IF(ISBLANK(#REF!),"",IF(ISBLANK(E153),TODAY()-D153,E153-D153))</f>
        <v>92</v>
      </c>
      <c r="J153" s="10" t="str">
        <f ca="1">IF(ISBLANK(#REF!),"",IF(I153&lt;=180,"LESS THAN 6 MONTHS",IF(AND(I153&lt;365,I153&gt;180),"BETWEEN 6 MONTHS AND 1 YEAR","MORE THAN 1 YEAR")))</f>
        <v>LESS THAN 6 MONTHS</v>
      </c>
      <c r="K153" s="7">
        <f t="shared" si="12"/>
        <v>2015</v>
      </c>
      <c r="L153" s="7" t="str">
        <f t="shared" si="13"/>
        <v>Janvier</v>
      </c>
      <c r="M153" s="7">
        <f t="shared" si="14"/>
        <v>2015</v>
      </c>
      <c r="N153" s="7" t="str">
        <f t="shared" si="15"/>
        <v>Avril</v>
      </c>
      <c r="O153" s="7" t="str">
        <f t="shared" si="16"/>
        <v/>
      </c>
      <c r="P153" s="19" t="str">
        <f t="shared" si="17"/>
        <v/>
      </c>
    </row>
    <row r="154" spans="1:16" s="11" customFormat="1" x14ac:dyDescent="0.25">
      <c r="A154" s="6"/>
      <c r="B154" s="7" t="s">
        <v>323</v>
      </c>
      <c r="C154" s="7" t="s">
        <v>8</v>
      </c>
      <c r="D154" s="9">
        <v>42222</v>
      </c>
      <c r="E154" s="9"/>
      <c r="F154" s="9"/>
      <c r="G154" s="8" t="e">
        <f ca="1">IF($C154="","",OFFSET(#REF!,MATCH($C154,#REF!,0)-1,0))</f>
        <v>#REF!</v>
      </c>
      <c r="H154" s="8" t="str">
        <f>IF(ISBLANK(#REF!),"",IF(OR(ISBLANK(D154),ISBLANK(E154)),"OPEN","CLOSED"))</f>
        <v>OPEN</v>
      </c>
      <c r="I154" s="10">
        <f ca="1">IF(ISBLANK(#REF!),"",IF(ISBLANK(E154),TODAY()-D154,E154-D154))</f>
        <v>911</v>
      </c>
      <c r="J154" s="10" t="str">
        <f ca="1">IF(ISBLANK(#REF!),"",IF(I154&lt;=180,"LESS THAN 6 MONTHS",IF(AND(I154&lt;365,I154&gt;180),"BETWEEN 6 MONTHS AND 1 YEAR","MORE THAN 1 YEAR")))</f>
        <v>MORE THAN 1 YEAR</v>
      </c>
      <c r="K154" s="7">
        <f t="shared" si="12"/>
        <v>2015</v>
      </c>
      <c r="L154" s="7" t="str">
        <f t="shared" si="13"/>
        <v>Aout</v>
      </c>
      <c r="M154" s="7" t="str">
        <f t="shared" si="14"/>
        <v/>
      </c>
      <c r="N154" s="7" t="str">
        <f t="shared" si="15"/>
        <v/>
      </c>
      <c r="O154" s="7" t="str">
        <f t="shared" si="16"/>
        <v/>
      </c>
      <c r="P154" s="19" t="str">
        <f t="shared" si="17"/>
        <v/>
      </c>
    </row>
    <row r="155" spans="1:16" s="11" customFormat="1" x14ac:dyDescent="0.25">
      <c r="A155" s="6"/>
      <c r="B155" s="7" t="s">
        <v>325</v>
      </c>
      <c r="C155" s="7" t="s">
        <v>6</v>
      </c>
      <c r="D155" s="9">
        <v>41123</v>
      </c>
      <c r="E155" s="9"/>
      <c r="F155" s="9"/>
      <c r="G155" s="8" t="e">
        <f ca="1">IF($C155="","",OFFSET(#REF!,MATCH($C155,#REF!,0)-1,0))</f>
        <v>#REF!</v>
      </c>
      <c r="H155" s="8" t="str">
        <f>IF(ISBLANK(#REF!),"",IF(OR(ISBLANK(D155),ISBLANK(E155)),"OPEN","CLOSED"))</f>
        <v>OPEN</v>
      </c>
      <c r="I155" s="10">
        <f ca="1">IF(ISBLANK(#REF!),"",IF(ISBLANK(E155),TODAY()-D155,E155-D155))</f>
        <v>2010</v>
      </c>
      <c r="J155" s="10" t="str">
        <f ca="1">IF(ISBLANK(#REF!),"",IF(I155&lt;=180,"LESS THAN 6 MONTHS",IF(AND(I155&lt;365,I155&gt;180),"BETWEEN 6 MONTHS AND 1 YEAR","MORE THAN 1 YEAR")))</f>
        <v>MORE THAN 1 YEAR</v>
      </c>
      <c r="K155" s="7">
        <f t="shared" si="12"/>
        <v>2012</v>
      </c>
      <c r="L155" s="7" t="str">
        <f t="shared" si="13"/>
        <v>Aout</v>
      </c>
      <c r="M155" s="7" t="str">
        <f t="shared" si="14"/>
        <v/>
      </c>
      <c r="N155" s="7" t="str">
        <f t="shared" si="15"/>
        <v/>
      </c>
      <c r="O155" s="7" t="str">
        <f t="shared" si="16"/>
        <v/>
      </c>
      <c r="P155" s="19" t="str">
        <f t="shared" si="17"/>
        <v/>
      </c>
    </row>
    <row r="156" spans="1:16" s="11" customFormat="1" x14ac:dyDescent="0.25">
      <c r="A156" s="6"/>
      <c r="B156" s="7" t="s">
        <v>326</v>
      </c>
      <c r="C156" s="7" t="s">
        <v>6</v>
      </c>
      <c r="D156" s="9">
        <v>42144</v>
      </c>
      <c r="E156" s="9"/>
      <c r="F156" s="9"/>
      <c r="G156" s="8" t="e">
        <f ca="1">IF($C156="","",OFFSET(#REF!,MATCH($C156,#REF!,0)-1,0))</f>
        <v>#REF!</v>
      </c>
      <c r="H156" s="8" t="str">
        <f>IF(ISBLANK(#REF!),"",IF(OR(ISBLANK(D156),ISBLANK(E156)),"OPEN","CLOSED"))</f>
        <v>OPEN</v>
      </c>
      <c r="I156" s="10">
        <f ca="1">IF(ISBLANK(#REF!),"",IF(ISBLANK(E156),TODAY()-D156,E156-D156))</f>
        <v>989</v>
      </c>
      <c r="J156" s="10" t="str">
        <f ca="1">IF(ISBLANK(#REF!),"",IF(I156&lt;=180,"LESS THAN 6 MONTHS",IF(AND(I156&lt;365,I156&gt;180),"BETWEEN 6 MONTHS AND 1 YEAR","MORE THAN 1 YEAR")))</f>
        <v>MORE THAN 1 YEAR</v>
      </c>
      <c r="K156" s="7">
        <f t="shared" si="12"/>
        <v>2015</v>
      </c>
      <c r="L156" s="7" t="str">
        <f t="shared" si="13"/>
        <v>Mai</v>
      </c>
      <c r="M156" s="7" t="str">
        <f t="shared" si="14"/>
        <v/>
      </c>
      <c r="N156" s="7" t="str">
        <f t="shared" si="15"/>
        <v/>
      </c>
      <c r="O156" s="7" t="str">
        <f t="shared" si="16"/>
        <v/>
      </c>
      <c r="P156" s="19" t="str">
        <f t="shared" si="17"/>
        <v/>
      </c>
    </row>
    <row r="157" spans="1:16" s="11" customFormat="1" x14ac:dyDescent="0.25">
      <c r="A157" s="6"/>
      <c r="B157" s="7" t="s">
        <v>279</v>
      </c>
      <c r="C157" s="7" t="s">
        <v>6</v>
      </c>
      <c r="D157" s="9">
        <v>41681</v>
      </c>
      <c r="E157" s="9"/>
      <c r="F157" s="9"/>
      <c r="G157" s="8" t="e">
        <f ca="1">IF($C157="","",OFFSET(#REF!,MATCH($C157,#REF!,0)-1,0))</f>
        <v>#REF!</v>
      </c>
      <c r="H157" s="8" t="str">
        <f>IF(ISBLANK(#REF!),"",IF(OR(ISBLANK(D157),ISBLANK(E157)),"OPEN","CLOSED"))</f>
        <v>OPEN</v>
      </c>
      <c r="I157" s="10">
        <f ca="1">IF(ISBLANK(#REF!),"",IF(ISBLANK(E157),TODAY()-D157,E157-D157))</f>
        <v>1452</v>
      </c>
      <c r="J157" s="10" t="str">
        <f ca="1">IF(ISBLANK(#REF!),"",IF(I157&lt;=180,"LESS THAN 6 MONTHS",IF(AND(I157&lt;365,I157&gt;180),"BETWEEN 6 MONTHS AND 1 YEAR","MORE THAN 1 YEAR")))</f>
        <v>MORE THAN 1 YEAR</v>
      </c>
      <c r="K157" s="7">
        <f t="shared" si="12"/>
        <v>2014</v>
      </c>
      <c r="L157" s="7" t="str">
        <f t="shared" si="13"/>
        <v>Février</v>
      </c>
      <c r="M157" s="7" t="str">
        <f t="shared" si="14"/>
        <v/>
      </c>
      <c r="N157" s="7" t="str">
        <f t="shared" si="15"/>
        <v/>
      </c>
      <c r="O157" s="7" t="str">
        <f t="shared" si="16"/>
        <v/>
      </c>
      <c r="P157" s="19" t="str">
        <f t="shared" si="17"/>
        <v/>
      </c>
    </row>
    <row r="158" spans="1:16" s="11" customFormat="1" x14ac:dyDescent="0.25">
      <c r="A158" s="6"/>
      <c r="B158" s="7" t="s">
        <v>280</v>
      </c>
      <c r="C158" s="7" t="s">
        <v>2</v>
      </c>
      <c r="D158" s="9">
        <v>41690</v>
      </c>
      <c r="E158" s="9"/>
      <c r="F158" s="9"/>
      <c r="G158" s="8" t="e">
        <f ca="1">IF($C158="","",OFFSET(#REF!,MATCH($C158,#REF!,0)-1,0))</f>
        <v>#REF!</v>
      </c>
      <c r="H158" s="8" t="str">
        <f>IF(ISBLANK(#REF!),"",IF(OR(ISBLANK(D158),ISBLANK(E158)),"OPEN","CLOSED"))</f>
        <v>OPEN</v>
      </c>
      <c r="I158" s="10">
        <f ca="1">IF(ISBLANK(#REF!),"",IF(ISBLANK(E158),TODAY()-D158,E158-D158))</f>
        <v>1443</v>
      </c>
      <c r="J158" s="10" t="str">
        <f ca="1">IF(ISBLANK(#REF!),"",IF(I158&lt;=180,"LESS THAN 6 MONTHS",IF(AND(I158&lt;365,I158&gt;180),"BETWEEN 6 MONTHS AND 1 YEAR","MORE THAN 1 YEAR")))</f>
        <v>MORE THAN 1 YEAR</v>
      </c>
      <c r="K158" s="7">
        <f t="shared" si="12"/>
        <v>2014</v>
      </c>
      <c r="L158" s="7" t="str">
        <f t="shared" si="13"/>
        <v>Février</v>
      </c>
      <c r="M158" s="7" t="str">
        <f t="shared" si="14"/>
        <v/>
      </c>
      <c r="N158" s="7" t="str">
        <f t="shared" si="15"/>
        <v/>
      </c>
      <c r="O158" s="7" t="str">
        <f t="shared" si="16"/>
        <v/>
      </c>
      <c r="P158" s="19" t="str">
        <f t="shared" si="17"/>
        <v/>
      </c>
    </row>
    <row r="159" spans="1:16" s="11" customFormat="1" x14ac:dyDescent="0.25">
      <c r="A159" s="6"/>
      <c r="B159" s="7" t="s">
        <v>281</v>
      </c>
      <c r="C159" s="7" t="s">
        <v>2</v>
      </c>
      <c r="D159" s="9">
        <v>41690</v>
      </c>
      <c r="E159" s="9"/>
      <c r="F159" s="9"/>
      <c r="G159" s="8" t="e">
        <f ca="1">IF($C159="","",OFFSET(#REF!,MATCH($C159,#REF!,0)-1,0))</f>
        <v>#REF!</v>
      </c>
      <c r="H159" s="8" t="str">
        <f>IF(ISBLANK(#REF!),"",IF(OR(ISBLANK(D159),ISBLANK(E159)),"OPEN","CLOSED"))</f>
        <v>OPEN</v>
      </c>
      <c r="I159" s="10">
        <f ca="1">IF(ISBLANK(#REF!),"",IF(ISBLANK(E159),TODAY()-D159,E159-D159))</f>
        <v>1443</v>
      </c>
      <c r="J159" s="10" t="str">
        <f ca="1">IF(ISBLANK(#REF!),"",IF(I159&lt;=180,"LESS THAN 6 MONTHS",IF(AND(I159&lt;365,I159&gt;180),"BETWEEN 6 MONTHS AND 1 YEAR","MORE THAN 1 YEAR")))</f>
        <v>MORE THAN 1 YEAR</v>
      </c>
      <c r="K159" s="7">
        <f t="shared" si="12"/>
        <v>2014</v>
      </c>
      <c r="L159" s="7" t="str">
        <f t="shared" si="13"/>
        <v>Février</v>
      </c>
      <c r="M159" s="7" t="str">
        <f t="shared" si="14"/>
        <v/>
      </c>
      <c r="N159" s="7" t="str">
        <f t="shared" si="15"/>
        <v/>
      </c>
      <c r="O159" s="7" t="str">
        <f t="shared" si="16"/>
        <v/>
      </c>
      <c r="P159" s="19" t="str">
        <f t="shared" si="17"/>
        <v/>
      </c>
    </row>
    <row r="160" spans="1:16" s="11" customFormat="1" x14ac:dyDescent="0.25">
      <c r="A160" s="6"/>
      <c r="B160" s="7" t="s">
        <v>282</v>
      </c>
      <c r="C160" s="7" t="s">
        <v>2</v>
      </c>
      <c r="D160" s="9">
        <v>41690</v>
      </c>
      <c r="E160" s="9"/>
      <c r="F160" s="9"/>
      <c r="G160" s="8" t="e">
        <f ca="1">IF($C160="","",OFFSET(#REF!,MATCH($C160,#REF!,0)-1,0))</f>
        <v>#REF!</v>
      </c>
      <c r="H160" s="8" t="str">
        <f>IF(ISBLANK(#REF!),"",IF(OR(ISBLANK(D160),ISBLANK(E160)),"OPEN","CLOSED"))</f>
        <v>OPEN</v>
      </c>
      <c r="I160" s="10">
        <f ca="1">IF(ISBLANK(#REF!),"",IF(ISBLANK(E160),TODAY()-D160,E160-D160))</f>
        <v>1443</v>
      </c>
      <c r="J160" s="10" t="str">
        <f ca="1">IF(ISBLANK(#REF!),"",IF(I160&lt;=180,"LESS THAN 6 MONTHS",IF(AND(I160&lt;365,I160&gt;180),"BETWEEN 6 MONTHS AND 1 YEAR","MORE THAN 1 YEAR")))</f>
        <v>MORE THAN 1 YEAR</v>
      </c>
      <c r="K160" s="7">
        <f t="shared" si="12"/>
        <v>2014</v>
      </c>
      <c r="L160" s="7" t="str">
        <f t="shared" si="13"/>
        <v>Février</v>
      </c>
      <c r="M160" s="7" t="str">
        <f t="shared" si="14"/>
        <v/>
      </c>
      <c r="N160" s="7" t="str">
        <f t="shared" si="15"/>
        <v/>
      </c>
      <c r="O160" s="7" t="str">
        <f t="shared" si="16"/>
        <v/>
      </c>
      <c r="P160" s="19" t="str">
        <f t="shared" si="17"/>
        <v/>
      </c>
    </row>
    <row r="161" spans="1:16" s="11" customFormat="1" x14ac:dyDescent="0.25">
      <c r="A161" s="6"/>
      <c r="B161" s="7" t="s">
        <v>283</v>
      </c>
      <c r="C161" s="7" t="s">
        <v>6</v>
      </c>
      <c r="D161" s="9">
        <v>41710</v>
      </c>
      <c r="E161" s="9">
        <v>42963</v>
      </c>
      <c r="F161" s="9">
        <v>42963</v>
      </c>
      <c r="G161" s="8" t="e">
        <f ca="1">IF($C161="","",OFFSET(#REF!,MATCH($C161,#REF!,0)-1,0))</f>
        <v>#REF!</v>
      </c>
      <c r="H161" s="8" t="str">
        <f>IF(ISBLANK(#REF!),"",IF(OR(ISBLANK(D161),ISBLANK(E161)),"OPEN","CLOSED"))</f>
        <v>CLOSED</v>
      </c>
      <c r="I161" s="10">
        <f ca="1">IF(ISBLANK(#REF!),"",IF(ISBLANK(E161),TODAY()-D161,E161-D161))</f>
        <v>1253</v>
      </c>
      <c r="J161" s="10" t="str">
        <f ca="1">IF(ISBLANK(#REF!),"",IF(I161&lt;=180,"LESS THAN 6 MONTHS",IF(AND(I161&lt;365,I161&gt;180),"BETWEEN 6 MONTHS AND 1 YEAR","MORE THAN 1 YEAR")))</f>
        <v>MORE THAN 1 YEAR</v>
      </c>
      <c r="K161" s="7">
        <f t="shared" si="12"/>
        <v>2014</v>
      </c>
      <c r="L161" s="7" t="str">
        <f t="shared" si="13"/>
        <v>Mars</v>
      </c>
      <c r="M161" s="7">
        <f t="shared" si="14"/>
        <v>2017</v>
      </c>
      <c r="N161" s="7" t="str">
        <f t="shared" si="15"/>
        <v>Aout</v>
      </c>
      <c r="O161" s="7">
        <f t="shared" si="16"/>
        <v>2017</v>
      </c>
      <c r="P161" s="19" t="str">
        <f t="shared" si="17"/>
        <v>Aout</v>
      </c>
    </row>
    <row r="162" spans="1:16" s="11" customFormat="1" x14ac:dyDescent="0.25">
      <c r="A162" s="6"/>
      <c r="B162" s="7" t="s">
        <v>284</v>
      </c>
      <c r="C162" s="7" t="s">
        <v>2</v>
      </c>
      <c r="D162" s="9">
        <v>41744</v>
      </c>
      <c r="E162" s="9"/>
      <c r="F162" s="9"/>
      <c r="G162" s="8" t="e">
        <f ca="1">IF($C162="","",OFFSET(#REF!,MATCH($C162,#REF!,0)-1,0))</f>
        <v>#REF!</v>
      </c>
      <c r="H162" s="8" t="str">
        <f>IF(ISBLANK(#REF!),"",IF(OR(ISBLANK(D162),ISBLANK(E162)),"OPEN","CLOSED"))</f>
        <v>OPEN</v>
      </c>
      <c r="I162" s="10">
        <f ca="1">IF(ISBLANK(#REF!),"",IF(ISBLANK(E162),TODAY()-D162,E162-D162))</f>
        <v>1389</v>
      </c>
      <c r="J162" s="10" t="str">
        <f ca="1">IF(ISBLANK(#REF!),"",IF(I162&lt;=180,"LESS THAN 6 MONTHS",IF(AND(I162&lt;365,I162&gt;180),"BETWEEN 6 MONTHS AND 1 YEAR","MORE THAN 1 YEAR")))</f>
        <v>MORE THAN 1 YEAR</v>
      </c>
      <c r="K162" s="7">
        <f t="shared" si="12"/>
        <v>2014</v>
      </c>
      <c r="L162" s="7" t="str">
        <f t="shared" si="13"/>
        <v>Avril</v>
      </c>
      <c r="M162" s="7" t="str">
        <f t="shared" si="14"/>
        <v/>
      </c>
      <c r="N162" s="7" t="str">
        <f t="shared" si="15"/>
        <v/>
      </c>
      <c r="O162" s="7" t="str">
        <f t="shared" si="16"/>
        <v/>
      </c>
      <c r="P162" s="19" t="str">
        <f t="shared" si="17"/>
        <v/>
      </c>
    </row>
    <row r="163" spans="1:16" s="11" customFormat="1" x14ac:dyDescent="0.25">
      <c r="A163" s="6"/>
      <c r="B163" s="7" t="s">
        <v>285</v>
      </c>
      <c r="C163" s="7" t="s">
        <v>6</v>
      </c>
      <c r="D163" s="9">
        <v>41752</v>
      </c>
      <c r="E163" s="9"/>
      <c r="F163" s="9"/>
      <c r="G163" s="8" t="e">
        <f ca="1">IF($C163="","",OFFSET(#REF!,MATCH($C163,#REF!,0)-1,0))</f>
        <v>#REF!</v>
      </c>
      <c r="H163" s="8" t="str">
        <f>IF(ISBLANK(#REF!),"",IF(OR(ISBLANK(D163),ISBLANK(E163)),"OPEN","CLOSED"))</f>
        <v>OPEN</v>
      </c>
      <c r="I163" s="10">
        <f ca="1">IF(ISBLANK(#REF!),"",IF(ISBLANK(E163),TODAY()-D163,E163-D163))</f>
        <v>1381</v>
      </c>
      <c r="J163" s="10" t="str">
        <f ca="1">IF(ISBLANK(#REF!),"",IF(I163&lt;=180,"LESS THAN 6 MONTHS",IF(AND(I163&lt;365,I163&gt;180),"BETWEEN 6 MONTHS AND 1 YEAR","MORE THAN 1 YEAR")))</f>
        <v>MORE THAN 1 YEAR</v>
      </c>
      <c r="K163" s="7">
        <f t="shared" si="12"/>
        <v>2014</v>
      </c>
      <c r="L163" s="7" t="str">
        <f t="shared" si="13"/>
        <v>Avril</v>
      </c>
      <c r="M163" s="7" t="str">
        <f t="shared" si="14"/>
        <v/>
      </c>
      <c r="N163" s="7" t="str">
        <f t="shared" si="15"/>
        <v/>
      </c>
      <c r="O163" s="7" t="str">
        <f t="shared" si="16"/>
        <v/>
      </c>
      <c r="P163" s="19" t="str">
        <f t="shared" si="17"/>
        <v/>
      </c>
    </row>
    <row r="164" spans="1:16" s="11" customFormat="1" x14ac:dyDescent="0.25">
      <c r="A164" s="6"/>
      <c r="B164" s="7" t="s">
        <v>286</v>
      </c>
      <c r="C164" s="7" t="s">
        <v>6</v>
      </c>
      <c r="D164" s="9">
        <v>41771</v>
      </c>
      <c r="E164" s="9">
        <v>42479</v>
      </c>
      <c r="F164" s="9">
        <v>42479</v>
      </c>
      <c r="G164" s="8" t="e">
        <f ca="1">IF($C164="","",OFFSET(#REF!,MATCH($C164,#REF!,0)-1,0))</f>
        <v>#REF!</v>
      </c>
      <c r="H164" s="8" t="str">
        <f>IF(ISBLANK(#REF!),"",IF(OR(ISBLANK(D164),ISBLANK(E164)),"OPEN","CLOSED"))</f>
        <v>CLOSED</v>
      </c>
      <c r="I164" s="10">
        <f ca="1">IF(ISBLANK(#REF!),"",IF(ISBLANK(E164),TODAY()-D164,E164-D164))</f>
        <v>708</v>
      </c>
      <c r="J164" s="10" t="str">
        <f ca="1">IF(ISBLANK(#REF!),"",IF(I164&lt;=180,"LESS THAN 6 MONTHS",IF(AND(I164&lt;365,I164&gt;180),"BETWEEN 6 MONTHS AND 1 YEAR","MORE THAN 1 YEAR")))</f>
        <v>MORE THAN 1 YEAR</v>
      </c>
      <c r="K164" s="7">
        <f t="shared" si="12"/>
        <v>2014</v>
      </c>
      <c r="L164" s="7" t="str">
        <f t="shared" si="13"/>
        <v>Mai</v>
      </c>
      <c r="M164" s="7">
        <f t="shared" si="14"/>
        <v>2016</v>
      </c>
      <c r="N164" s="7" t="str">
        <f t="shared" si="15"/>
        <v>Avril</v>
      </c>
      <c r="O164" s="7">
        <f t="shared" si="16"/>
        <v>2016</v>
      </c>
      <c r="P164" s="19" t="str">
        <f t="shared" si="17"/>
        <v>Avril</v>
      </c>
    </row>
    <row r="165" spans="1:16" s="11" customFormat="1" x14ac:dyDescent="0.25">
      <c r="A165" s="6"/>
      <c r="B165" s="7" t="s">
        <v>287</v>
      </c>
      <c r="C165" s="7" t="s">
        <v>6</v>
      </c>
      <c r="D165" s="9">
        <v>41778</v>
      </c>
      <c r="E165" s="9"/>
      <c r="F165" s="9"/>
      <c r="G165" s="8" t="e">
        <f ca="1">IF($C165="","",OFFSET(#REF!,MATCH($C165,#REF!,0)-1,0))</f>
        <v>#REF!</v>
      </c>
      <c r="H165" s="8" t="str">
        <f>IF(ISBLANK(#REF!),"",IF(OR(ISBLANK(D165),ISBLANK(E165)),"OPEN","CLOSED"))</f>
        <v>OPEN</v>
      </c>
      <c r="I165" s="10">
        <f ca="1">IF(ISBLANK(#REF!),"",IF(ISBLANK(E165),TODAY()-D165,E165-D165))</f>
        <v>1355</v>
      </c>
      <c r="J165" s="10" t="str">
        <f ca="1">IF(ISBLANK(#REF!),"",IF(I165&lt;=180,"LESS THAN 6 MONTHS",IF(AND(I165&lt;365,I165&gt;180),"BETWEEN 6 MONTHS AND 1 YEAR","MORE THAN 1 YEAR")))</f>
        <v>MORE THAN 1 YEAR</v>
      </c>
      <c r="K165" s="7">
        <f t="shared" si="12"/>
        <v>2014</v>
      </c>
      <c r="L165" s="7" t="str">
        <f t="shared" si="13"/>
        <v>Mai</v>
      </c>
      <c r="M165" s="7" t="str">
        <f t="shared" si="14"/>
        <v/>
      </c>
      <c r="N165" s="7" t="str">
        <f t="shared" si="15"/>
        <v/>
      </c>
      <c r="O165" s="7" t="str">
        <f t="shared" si="16"/>
        <v/>
      </c>
      <c r="P165" s="19" t="str">
        <f t="shared" si="17"/>
        <v/>
      </c>
    </row>
    <row r="166" spans="1:16" s="11" customFormat="1" x14ac:dyDescent="0.25">
      <c r="A166" s="6"/>
      <c r="B166" s="7" t="s">
        <v>288</v>
      </c>
      <c r="C166" s="7" t="s">
        <v>6</v>
      </c>
      <c r="D166" s="9">
        <v>41786</v>
      </c>
      <c r="E166" s="9"/>
      <c r="F166" s="9"/>
      <c r="G166" s="8" t="e">
        <f ca="1">IF($C166="","",OFFSET(#REF!,MATCH($C166,#REF!,0)-1,0))</f>
        <v>#REF!</v>
      </c>
      <c r="H166" s="8" t="str">
        <f>IF(ISBLANK(#REF!),"",IF(OR(ISBLANK(D166),ISBLANK(E166)),"OPEN","CLOSED"))</f>
        <v>OPEN</v>
      </c>
      <c r="I166" s="10">
        <f ca="1">IF(ISBLANK(#REF!),"",IF(ISBLANK(E166),TODAY()-D166,E166-D166))</f>
        <v>1347</v>
      </c>
      <c r="J166" s="10" t="str">
        <f ca="1">IF(ISBLANK(#REF!),"",IF(I166&lt;=180,"LESS THAN 6 MONTHS",IF(AND(I166&lt;365,I166&gt;180),"BETWEEN 6 MONTHS AND 1 YEAR","MORE THAN 1 YEAR")))</f>
        <v>MORE THAN 1 YEAR</v>
      </c>
      <c r="K166" s="7">
        <f t="shared" si="12"/>
        <v>2014</v>
      </c>
      <c r="L166" s="7" t="str">
        <f t="shared" si="13"/>
        <v>Mai</v>
      </c>
      <c r="M166" s="7" t="str">
        <f t="shared" si="14"/>
        <v/>
      </c>
      <c r="N166" s="7" t="str">
        <f t="shared" si="15"/>
        <v/>
      </c>
      <c r="O166" s="7" t="str">
        <f t="shared" si="16"/>
        <v/>
      </c>
      <c r="P166" s="19" t="str">
        <f t="shared" si="17"/>
        <v/>
      </c>
    </row>
    <row r="167" spans="1:16" s="11" customFormat="1" x14ac:dyDescent="0.25">
      <c r="A167" s="6"/>
      <c r="B167" s="7" t="s">
        <v>289</v>
      </c>
      <c r="C167" s="7" t="s">
        <v>2</v>
      </c>
      <c r="D167" s="9">
        <v>41917</v>
      </c>
      <c r="E167" s="9"/>
      <c r="F167" s="9"/>
      <c r="G167" s="8" t="e">
        <f ca="1">IF($C167="","",OFFSET(#REF!,MATCH($C167,#REF!,0)-1,0))</f>
        <v>#REF!</v>
      </c>
      <c r="H167" s="8" t="str">
        <f>IF(ISBLANK(#REF!),"",IF(OR(ISBLANK(D167),ISBLANK(E167)),"OPEN","CLOSED"))</f>
        <v>OPEN</v>
      </c>
      <c r="I167" s="10">
        <f ca="1">IF(ISBLANK(#REF!),"",IF(ISBLANK(E167),TODAY()-D167,E167-D167))</f>
        <v>1216</v>
      </c>
      <c r="J167" s="10" t="str">
        <f ca="1">IF(ISBLANK(#REF!),"",IF(I167&lt;=180,"LESS THAN 6 MONTHS",IF(AND(I167&lt;365,I167&gt;180),"BETWEEN 6 MONTHS AND 1 YEAR","MORE THAN 1 YEAR")))</f>
        <v>MORE THAN 1 YEAR</v>
      </c>
      <c r="K167" s="7">
        <f t="shared" si="12"/>
        <v>2014</v>
      </c>
      <c r="L167" s="7" t="str">
        <f t="shared" si="13"/>
        <v>Octobre</v>
      </c>
      <c r="M167" s="7" t="str">
        <f t="shared" si="14"/>
        <v/>
      </c>
      <c r="N167" s="7" t="str">
        <f t="shared" si="15"/>
        <v/>
      </c>
      <c r="O167" s="7" t="str">
        <f t="shared" si="16"/>
        <v/>
      </c>
      <c r="P167" s="19" t="str">
        <f t="shared" si="17"/>
        <v/>
      </c>
    </row>
    <row r="168" spans="1:16" s="11" customFormat="1" x14ac:dyDescent="0.25">
      <c r="A168" s="6"/>
      <c r="B168" s="7" t="s">
        <v>290</v>
      </c>
      <c r="C168" s="7" t="s">
        <v>8</v>
      </c>
      <c r="D168" s="9">
        <v>41920</v>
      </c>
      <c r="E168" s="9"/>
      <c r="F168" s="9"/>
      <c r="G168" s="8" t="e">
        <f ca="1">IF($C168="","",OFFSET(#REF!,MATCH($C168,#REF!,0)-1,0))</f>
        <v>#REF!</v>
      </c>
      <c r="H168" s="8" t="str">
        <f>IF(ISBLANK(#REF!),"",IF(OR(ISBLANK(D168),ISBLANK(E168)),"OPEN","CLOSED"))</f>
        <v>OPEN</v>
      </c>
      <c r="I168" s="10">
        <f ca="1">IF(ISBLANK(#REF!),"",IF(ISBLANK(E168),TODAY()-D168,E168-D168))</f>
        <v>1213</v>
      </c>
      <c r="J168" s="10" t="str">
        <f ca="1">IF(ISBLANK(#REF!),"",IF(I168&lt;=180,"LESS THAN 6 MONTHS",IF(AND(I168&lt;365,I168&gt;180),"BETWEEN 6 MONTHS AND 1 YEAR","MORE THAN 1 YEAR")))</f>
        <v>MORE THAN 1 YEAR</v>
      </c>
      <c r="K168" s="7">
        <f t="shared" si="12"/>
        <v>2014</v>
      </c>
      <c r="L168" s="7" t="str">
        <f t="shared" si="13"/>
        <v>Octobre</v>
      </c>
      <c r="M168" s="7" t="str">
        <f t="shared" si="14"/>
        <v/>
      </c>
      <c r="N168" s="7" t="str">
        <f t="shared" si="15"/>
        <v/>
      </c>
      <c r="O168" s="7" t="str">
        <f t="shared" si="16"/>
        <v/>
      </c>
      <c r="P168" s="19" t="str">
        <f t="shared" si="17"/>
        <v/>
      </c>
    </row>
    <row r="169" spans="1:16" s="11" customFormat="1" x14ac:dyDescent="0.25">
      <c r="A169" s="6"/>
      <c r="B169" s="7" t="s">
        <v>291</v>
      </c>
      <c r="C169" s="7" t="s">
        <v>7</v>
      </c>
      <c r="D169" s="9">
        <v>41934</v>
      </c>
      <c r="E169" s="9"/>
      <c r="F169" s="9"/>
      <c r="G169" s="8" t="e">
        <f ca="1">IF($C169="","",OFFSET(#REF!,MATCH($C169,#REF!,0)-1,0))</f>
        <v>#REF!</v>
      </c>
      <c r="H169" s="8" t="str">
        <f>IF(ISBLANK(#REF!),"",IF(OR(ISBLANK(D169),ISBLANK(E169)),"OPEN","CLOSED"))</f>
        <v>OPEN</v>
      </c>
      <c r="I169" s="10">
        <f ca="1">IF(ISBLANK(#REF!),"",IF(ISBLANK(E169),TODAY()-D169,E169-D169))</f>
        <v>1199</v>
      </c>
      <c r="J169" s="10" t="str">
        <f ca="1">IF(ISBLANK(#REF!),"",IF(I169&lt;=180,"LESS THAN 6 MONTHS",IF(AND(I169&lt;365,I169&gt;180),"BETWEEN 6 MONTHS AND 1 YEAR","MORE THAN 1 YEAR")))</f>
        <v>MORE THAN 1 YEAR</v>
      </c>
      <c r="K169" s="7">
        <f t="shared" si="12"/>
        <v>2014</v>
      </c>
      <c r="L169" s="7" t="str">
        <f t="shared" si="13"/>
        <v>Octobre</v>
      </c>
      <c r="M169" s="7" t="str">
        <f t="shared" si="14"/>
        <v/>
      </c>
      <c r="N169" s="7" t="str">
        <f t="shared" si="15"/>
        <v/>
      </c>
      <c r="O169" s="7" t="str">
        <f t="shared" si="16"/>
        <v/>
      </c>
      <c r="P169" s="19" t="str">
        <f t="shared" si="17"/>
        <v/>
      </c>
    </row>
    <row r="170" spans="1:16" s="11" customFormat="1" x14ac:dyDescent="0.25">
      <c r="A170" s="6"/>
      <c r="B170" s="7" t="s">
        <v>292</v>
      </c>
      <c r="C170" s="7" t="s">
        <v>2</v>
      </c>
      <c r="D170" s="9">
        <v>42175</v>
      </c>
      <c r="E170" s="9"/>
      <c r="F170" s="9"/>
      <c r="G170" s="8" t="e">
        <f ca="1">IF($C170="","",OFFSET(#REF!,MATCH($C170,#REF!,0)-1,0))</f>
        <v>#REF!</v>
      </c>
      <c r="H170" s="8" t="str">
        <f>IF(ISBLANK(#REF!),"",IF(OR(ISBLANK(D170),ISBLANK(E170)),"OPEN","CLOSED"))</f>
        <v>OPEN</v>
      </c>
      <c r="I170" s="10">
        <f ca="1">IF(ISBLANK(#REF!),"",IF(ISBLANK(E170),TODAY()-D170,E170-D170))</f>
        <v>958</v>
      </c>
      <c r="J170" s="10" t="str">
        <f ca="1">IF(ISBLANK(#REF!),"",IF(I170&lt;=180,"LESS THAN 6 MONTHS",IF(AND(I170&lt;365,I170&gt;180),"BETWEEN 6 MONTHS AND 1 YEAR","MORE THAN 1 YEAR")))</f>
        <v>MORE THAN 1 YEAR</v>
      </c>
      <c r="K170" s="7">
        <f t="shared" si="12"/>
        <v>2015</v>
      </c>
      <c r="L170" s="7" t="str">
        <f t="shared" si="13"/>
        <v>Juin</v>
      </c>
      <c r="M170" s="7" t="str">
        <f t="shared" si="14"/>
        <v/>
      </c>
      <c r="N170" s="7" t="str">
        <f t="shared" si="15"/>
        <v/>
      </c>
      <c r="O170" s="7" t="str">
        <f t="shared" si="16"/>
        <v/>
      </c>
      <c r="P170" s="19" t="str">
        <f t="shared" si="17"/>
        <v/>
      </c>
    </row>
    <row r="171" spans="1:16" s="11" customFormat="1" x14ac:dyDescent="0.25">
      <c r="A171" s="6"/>
      <c r="B171" s="7" t="s">
        <v>293</v>
      </c>
      <c r="C171" s="7" t="s">
        <v>6</v>
      </c>
      <c r="D171" s="9">
        <v>42177</v>
      </c>
      <c r="E171" s="9"/>
      <c r="F171" s="9"/>
      <c r="G171" s="8" t="e">
        <f ca="1">IF($C171="","",OFFSET(#REF!,MATCH($C171,#REF!,0)-1,0))</f>
        <v>#REF!</v>
      </c>
      <c r="H171" s="8" t="str">
        <f>IF(ISBLANK(#REF!),"",IF(OR(ISBLANK(D171),ISBLANK(E171)),"OPEN","CLOSED"))</f>
        <v>OPEN</v>
      </c>
      <c r="I171" s="10">
        <f ca="1">IF(ISBLANK(#REF!),"",IF(ISBLANK(E171),TODAY()-D171,E171-D171))</f>
        <v>956</v>
      </c>
      <c r="J171" s="10" t="str">
        <f ca="1">IF(ISBLANK(#REF!),"",IF(I171&lt;=180,"LESS THAN 6 MONTHS",IF(AND(I171&lt;365,I171&gt;180),"BETWEEN 6 MONTHS AND 1 YEAR","MORE THAN 1 YEAR")))</f>
        <v>MORE THAN 1 YEAR</v>
      </c>
      <c r="K171" s="7">
        <f t="shared" si="12"/>
        <v>2015</v>
      </c>
      <c r="L171" s="7" t="str">
        <f t="shared" si="13"/>
        <v>Juin</v>
      </c>
      <c r="M171" s="7" t="str">
        <f t="shared" si="14"/>
        <v/>
      </c>
      <c r="N171" s="7" t="str">
        <f t="shared" si="15"/>
        <v/>
      </c>
      <c r="O171" s="7" t="str">
        <f t="shared" si="16"/>
        <v/>
      </c>
      <c r="P171" s="19" t="str">
        <f t="shared" si="17"/>
        <v/>
      </c>
    </row>
    <row r="172" spans="1:16" s="11" customFormat="1" x14ac:dyDescent="0.25">
      <c r="A172" s="6"/>
      <c r="B172" s="7" t="s">
        <v>294</v>
      </c>
      <c r="C172" s="7" t="s">
        <v>6</v>
      </c>
      <c r="D172" s="9">
        <v>42201</v>
      </c>
      <c r="E172" s="9">
        <v>42964</v>
      </c>
      <c r="F172" s="9">
        <v>42964</v>
      </c>
      <c r="G172" s="8" t="e">
        <f ca="1">IF($C172="","",OFFSET(#REF!,MATCH($C172,#REF!,0)-1,0))</f>
        <v>#REF!</v>
      </c>
      <c r="H172" s="8" t="str">
        <f>IF(ISBLANK(#REF!),"",IF(OR(ISBLANK(D172),ISBLANK(E172)),"OPEN","CLOSED"))</f>
        <v>CLOSED</v>
      </c>
      <c r="I172" s="10">
        <f ca="1">IF(ISBLANK(#REF!),"",IF(ISBLANK(E172),TODAY()-D172,E172-D172))</f>
        <v>763</v>
      </c>
      <c r="J172" s="10" t="str">
        <f ca="1">IF(ISBLANK(#REF!),"",IF(I172&lt;=180,"LESS THAN 6 MONTHS",IF(AND(I172&lt;365,I172&gt;180),"BETWEEN 6 MONTHS AND 1 YEAR","MORE THAN 1 YEAR")))</f>
        <v>MORE THAN 1 YEAR</v>
      </c>
      <c r="K172" s="7">
        <f t="shared" si="12"/>
        <v>2015</v>
      </c>
      <c r="L172" s="7" t="str">
        <f t="shared" si="13"/>
        <v>Juillet</v>
      </c>
      <c r="M172" s="7">
        <f t="shared" si="14"/>
        <v>2017</v>
      </c>
      <c r="N172" s="7" t="str">
        <f t="shared" si="15"/>
        <v>Aout</v>
      </c>
      <c r="O172" s="7">
        <f t="shared" si="16"/>
        <v>2017</v>
      </c>
      <c r="P172" s="19" t="str">
        <f t="shared" si="17"/>
        <v>Aout</v>
      </c>
    </row>
    <row r="173" spans="1:16" s="11" customFormat="1" x14ac:dyDescent="0.25">
      <c r="A173" s="6"/>
      <c r="B173" s="7" t="s">
        <v>295</v>
      </c>
      <c r="C173" s="7" t="s">
        <v>8</v>
      </c>
      <c r="D173" s="9">
        <v>42195</v>
      </c>
      <c r="E173" s="9"/>
      <c r="F173" s="9"/>
      <c r="G173" s="8" t="e">
        <f ca="1">IF($C173="","",OFFSET(#REF!,MATCH($C173,#REF!,0)-1,0))</f>
        <v>#REF!</v>
      </c>
      <c r="H173" s="8" t="str">
        <f>IF(ISBLANK(#REF!),"",IF(OR(ISBLANK(D173),ISBLANK(E173)),"OPEN","CLOSED"))</f>
        <v>OPEN</v>
      </c>
      <c r="I173" s="10">
        <f ca="1">IF(ISBLANK(#REF!),"",IF(ISBLANK(E173),TODAY()-D173,E173-D173))</f>
        <v>938</v>
      </c>
      <c r="J173" s="10" t="str">
        <f ca="1">IF(ISBLANK(#REF!),"",IF(I173&lt;=180,"LESS THAN 6 MONTHS",IF(AND(I173&lt;365,I173&gt;180),"BETWEEN 6 MONTHS AND 1 YEAR","MORE THAN 1 YEAR")))</f>
        <v>MORE THAN 1 YEAR</v>
      </c>
      <c r="K173" s="7">
        <f t="shared" si="12"/>
        <v>2015</v>
      </c>
      <c r="L173" s="7" t="str">
        <f t="shared" si="13"/>
        <v>Juillet</v>
      </c>
      <c r="M173" s="7" t="str">
        <f t="shared" si="14"/>
        <v/>
      </c>
      <c r="N173" s="7" t="str">
        <f t="shared" si="15"/>
        <v/>
      </c>
      <c r="O173" s="7" t="str">
        <f t="shared" si="16"/>
        <v/>
      </c>
      <c r="P173" s="19" t="str">
        <f t="shared" si="17"/>
        <v/>
      </c>
    </row>
    <row r="174" spans="1:16" s="11" customFormat="1" x14ac:dyDescent="0.25">
      <c r="A174" s="6"/>
      <c r="B174" s="7" t="s">
        <v>296</v>
      </c>
      <c r="C174" s="7" t="s">
        <v>2</v>
      </c>
      <c r="D174" s="9">
        <v>42209</v>
      </c>
      <c r="E174" s="9"/>
      <c r="F174" s="9"/>
      <c r="G174" s="8" t="e">
        <f ca="1">IF($C174="","",OFFSET(#REF!,MATCH($C174,#REF!,0)-1,0))</f>
        <v>#REF!</v>
      </c>
      <c r="H174" s="8" t="str">
        <f>IF(ISBLANK(#REF!),"",IF(OR(ISBLANK(D174),ISBLANK(E174)),"OPEN","CLOSED"))</f>
        <v>OPEN</v>
      </c>
      <c r="I174" s="10">
        <f ca="1">IF(ISBLANK(#REF!),"",IF(ISBLANK(E174),TODAY()-D174,E174-D174))</f>
        <v>924</v>
      </c>
      <c r="J174" s="10" t="str">
        <f ca="1">IF(ISBLANK(#REF!),"",IF(I174&lt;=180,"LESS THAN 6 MONTHS",IF(AND(I174&lt;365,I174&gt;180),"BETWEEN 6 MONTHS AND 1 YEAR","MORE THAN 1 YEAR")))</f>
        <v>MORE THAN 1 YEAR</v>
      </c>
      <c r="K174" s="7">
        <f t="shared" si="12"/>
        <v>2015</v>
      </c>
      <c r="L174" s="7" t="str">
        <f t="shared" si="13"/>
        <v>Juillet</v>
      </c>
      <c r="M174" s="7" t="str">
        <f t="shared" si="14"/>
        <v/>
      </c>
      <c r="N174" s="7" t="str">
        <f t="shared" si="15"/>
        <v/>
      </c>
      <c r="O174" s="7" t="str">
        <f t="shared" si="16"/>
        <v/>
      </c>
      <c r="P174" s="19" t="str">
        <f t="shared" si="17"/>
        <v/>
      </c>
    </row>
    <row r="175" spans="1:16" s="11" customFormat="1" x14ac:dyDescent="0.25">
      <c r="A175" s="6"/>
      <c r="B175" s="7" t="s">
        <v>297</v>
      </c>
      <c r="C175" s="7" t="s">
        <v>6</v>
      </c>
      <c r="D175" s="9">
        <v>42318</v>
      </c>
      <c r="E175" s="9"/>
      <c r="F175" s="9"/>
      <c r="G175" s="8" t="e">
        <f ca="1">IF($C175="","",OFFSET(#REF!,MATCH($C175,#REF!,0)-1,0))</f>
        <v>#REF!</v>
      </c>
      <c r="H175" s="8" t="str">
        <f>IF(ISBLANK(#REF!),"",IF(OR(ISBLANK(D175),ISBLANK(E175)),"OPEN","CLOSED"))</f>
        <v>OPEN</v>
      </c>
      <c r="I175" s="10">
        <f ca="1">IF(ISBLANK(#REF!),"",IF(ISBLANK(E175),TODAY()-D175,E175-D175))</f>
        <v>815</v>
      </c>
      <c r="J175" s="10" t="str">
        <f ca="1">IF(ISBLANK(#REF!),"",IF(I175&lt;=180,"LESS THAN 6 MONTHS",IF(AND(I175&lt;365,I175&gt;180),"BETWEEN 6 MONTHS AND 1 YEAR","MORE THAN 1 YEAR")))</f>
        <v>MORE THAN 1 YEAR</v>
      </c>
      <c r="K175" s="7">
        <f t="shared" si="12"/>
        <v>2015</v>
      </c>
      <c r="L175" s="7" t="str">
        <f t="shared" si="13"/>
        <v>Novembre</v>
      </c>
      <c r="M175" s="7" t="str">
        <f t="shared" si="14"/>
        <v/>
      </c>
      <c r="N175" s="7" t="str">
        <f t="shared" si="15"/>
        <v/>
      </c>
      <c r="O175" s="7" t="str">
        <f t="shared" si="16"/>
        <v/>
      </c>
      <c r="P175" s="19" t="str">
        <f t="shared" si="17"/>
        <v/>
      </c>
    </row>
    <row r="176" spans="1:16" s="11" customFormat="1" x14ac:dyDescent="0.25">
      <c r="A176" s="6"/>
      <c r="B176" s="7" t="s">
        <v>298</v>
      </c>
      <c r="C176" s="7" t="s">
        <v>6</v>
      </c>
      <c r="D176" s="9">
        <v>42333</v>
      </c>
      <c r="E176" s="9"/>
      <c r="F176" s="9"/>
      <c r="G176" s="8" t="e">
        <f ca="1">IF($C176="","",OFFSET(#REF!,MATCH($C176,#REF!,0)-1,0))</f>
        <v>#REF!</v>
      </c>
      <c r="H176" s="8" t="str">
        <f>IF(ISBLANK(#REF!),"",IF(OR(ISBLANK(D176),ISBLANK(E176)),"OPEN","CLOSED"))</f>
        <v>OPEN</v>
      </c>
      <c r="I176" s="10">
        <f ca="1">IF(ISBLANK(#REF!),"",IF(ISBLANK(E176),TODAY()-D176,E176-D176))</f>
        <v>800</v>
      </c>
      <c r="J176" s="10" t="str">
        <f ca="1">IF(ISBLANK(#REF!),"",IF(I176&lt;=180,"LESS THAN 6 MONTHS",IF(AND(I176&lt;365,I176&gt;180),"BETWEEN 6 MONTHS AND 1 YEAR","MORE THAN 1 YEAR")))</f>
        <v>MORE THAN 1 YEAR</v>
      </c>
      <c r="K176" s="7">
        <f t="shared" si="12"/>
        <v>2015</v>
      </c>
      <c r="L176" s="7" t="str">
        <f t="shared" si="13"/>
        <v>Novembre</v>
      </c>
      <c r="M176" s="7" t="str">
        <f t="shared" si="14"/>
        <v/>
      </c>
      <c r="N176" s="7" t="str">
        <f t="shared" si="15"/>
        <v/>
      </c>
      <c r="O176" s="7" t="str">
        <f t="shared" si="16"/>
        <v/>
      </c>
      <c r="P176" s="19" t="str">
        <f t="shared" si="17"/>
        <v/>
      </c>
    </row>
    <row r="177" spans="1:16" s="11" customFormat="1" x14ac:dyDescent="0.25">
      <c r="A177" s="6"/>
      <c r="B177" s="7" t="s">
        <v>371</v>
      </c>
      <c r="C177" s="7" t="s">
        <v>6</v>
      </c>
      <c r="D177" s="9">
        <v>42326</v>
      </c>
      <c r="E177" s="9">
        <v>42349</v>
      </c>
      <c r="F177" s="9">
        <v>42349</v>
      </c>
      <c r="G177" s="8" t="e">
        <f ca="1">IF($C177="","",OFFSET(#REF!,MATCH($C177,#REF!,0)-1,0))</f>
        <v>#REF!</v>
      </c>
      <c r="H177" s="8" t="str">
        <f>IF(ISBLANK(#REF!),"",IF(OR(ISBLANK(D177),ISBLANK(E177)),"OPEN","CLOSED"))</f>
        <v>CLOSED</v>
      </c>
      <c r="I177" s="10">
        <f ca="1">IF(ISBLANK(#REF!),"",IF(ISBLANK(E177),TODAY()-D177,E177-D177))</f>
        <v>23</v>
      </c>
      <c r="J177" s="10" t="str">
        <f ca="1">IF(ISBLANK(#REF!),"",IF(I177&lt;=180,"LESS THAN 6 MONTHS",IF(AND(I177&lt;365,I177&gt;180),"BETWEEN 6 MONTHS AND 1 YEAR","MORE THAN 1 YEAR")))</f>
        <v>LESS THAN 6 MONTHS</v>
      </c>
      <c r="K177" s="7">
        <f t="shared" si="12"/>
        <v>2015</v>
      </c>
      <c r="L177" s="7" t="str">
        <f t="shared" si="13"/>
        <v>Novembre</v>
      </c>
      <c r="M177" s="7">
        <f t="shared" si="14"/>
        <v>2015</v>
      </c>
      <c r="N177" s="7" t="str">
        <f t="shared" si="15"/>
        <v>Décembre</v>
      </c>
      <c r="O177" s="7">
        <f t="shared" si="16"/>
        <v>2015</v>
      </c>
      <c r="P177" s="19" t="str">
        <f t="shared" si="17"/>
        <v>Décembre</v>
      </c>
    </row>
    <row r="178" spans="1:16" s="11" customFormat="1" ht="128.25" customHeight="1" x14ac:dyDescent="0.25">
      <c r="A178" s="6"/>
      <c r="B178" s="7" t="s">
        <v>372</v>
      </c>
      <c r="C178" s="7" t="s">
        <v>6</v>
      </c>
      <c r="D178" s="9">
        <v>42116</v>
      </c>
      <c r="E178" s="9">
        <v>42349</v>
      </c>
      <c r="F178" s="9">
        <v>42349</v>
      </c>
      <c r="G178" s="8" t="e">
        <f ca="1">IF($C178="","",OFFSET(#REF!,MATCH($C178,#REF!,0)-1,0))</f>
        <v>#REF!</v>
      </c>
      <c r="H178" s="8" t="str">
        <f>IF(ISBLANK(#REF!),"",IF(OR(ISBLANK(D178),ISBLANK(E178)),"OPEN","CLOSED"))</f>
        <v>CLOSED</v>
      </c>
      <c r="I178" s="10">
        <f ca="1">IF(ISBLANK(#REF!),"",IF(ISBLANK(E178),TODAY()-D178,E178-D178))</f>
        <v>233</v>
      </c>
      <c r="J178" s="10" t="str">
        <f ca="1">IF(ISBLANK(#REF!),"",IF(I178&lt;=180,"LESS THAN 6 MONTHS",IF(AND(I178&lt;365,I178&gt;180),"BETWEEN 6 MONTHS AND 1 YEAR","MORE THAN 1 YEAR")))</f>
        <v>BETWEEN 6 MONTHS AND 1 YEAR</v>
      </c>
      <c r="K178" s="7">
        <f t="shared" si="12"/>
        <v>2015</v>
      </c>
      <c r="L178" s="7" t="str">
        <f t="shared" si="13"/>
        <v>Avril</v>
      </c>
      <c r="M178" s="7">
        <f t="shared" si="14"/>
        <v>2015</v>
      </c>
      <c r="N178" s="7" t="str">
        <f t="shared" si="15"/>
        <v>Décembre</v>
      </c>
      <c r="O178" s="7">
        <f t="shared" si="16"/>
        <v>2015</v>
      </c>
      <c r="P178" s="19" t="str">
        <f t="shared" si="17"/>
        <v>Décembre</v>
      </c>
    </row>
    <row r="179" spans="1:16" s="11" customFormat="1" x14ac:dyDescent="0.25">
      <c r="A179" s="6"/>
      <c r="B179" s="7" t="s">
        <v>373</v>
      </c>
      <c r="C179" s="7" t="s">
        <v>6</v>
      </c>
      <c r="D179" s="9">
        <v>42116</v>
      </c>
      <c r="E179" s="9">
        <v>42349</v>
      </c>
      <c r="F179" s="9">
        <v>42349</v>
      </c>
      <c r="G179" s="8" t="e">
        <f ca="1">IF($C179="","",OFFSET(#REF!,MATCH($C179,#REF!,0)-1,0))</f>
        <v>#REF!</v>
      </c>
      <c r="H179" s="8" t="str">
        <f>IF(ISBLANK(#REF!),"",IF(OR(ISBLANK(D179),ISBLANK(E179)),"OPEN","CLOSED"))</f>
        <v>CLOSED</v>
      </c>
      <c r="I179" s="10">
        <f ca="1">IF(ISBLANK(#REF!),"",IF(ISBLANK(E179),TODAY()-D179,E179-D179))</f>
        <v>233</v>
      </c>
      <c r="J179" s="10" t="str">
        <f ca="1">IF(ISBLANK(#REF!),"",IF(I179&lt;=180,"LESS THAN 6 MONTHS",IF(AND(I179&lt;365,I179&gt;180),"BETWEEN 6 MONTHS AND 1 YEAR","MORE THAN 1 YEAR")))</f>
        <v>BETWEEN 6 MONTHS AND 1 YEAR</v>
      </c>
      <c r="K179" s="7">
        <f t="shared" si="12"/>
        <v>2015</v>
      </c>
      <c r="L179" s="7" t="str">
        <f t="shared" si="13"/>
        <v>Avril</v>
      </c>
      <c r="M179" s="7">
        <f t="shared" si="14"/>
        <v>2015</v>
      </c>
      <c r="N179" s="7" t="str">
        <f t="shared" si="15"/>
        <v>Décembre</v>
      </c>
      <c r="O179" s="7">
        <f t="shared" si="16"/>
        <v>2015</v>
      </c>
      <c r="P179" s="19" t="str">
        <f t="shared" si="17"/>
        <v>Décembre</v>
      </c>
    </row>
    <row r="180" spans="1:16" s="11" customFormat="1" x14ac:dyDescent="0.25">
      <c r="A180" s="6"/>
      <c r="B180" s="7" t="s">
        <v>374</v>
      </c>
      <c r="C180" s="7" t="s">
        <v>6</v>
      </c>
      <c r="D180" s="9">
        <v>42159</v>
      </c>
      <c r="E180" s="9">
        <v>42349</v>
      </c>
      <c r="F180" s="9">
        <v>42349</v>
      </c>
      <c r="G180" s="8" t="e">
        <f ca="1">IF($C180="","",OFFSET(#REF!,MATCH($C180,#REF!,0)-1,0))</f>
        <v>#REF!</v>
      </c>
      <c r="H180" s="8" t="str">
        <f>IF(ISBLANK(#REF!),"",IF(OR(ISBLANK(D180),ISBLANK(E180)),"OPEN","CLOSED"))</f>
        <v>CLOSED</v>
      </c>
      <c r="I180" s="10">
        <f ca="1">IF(ISBLANK(#REF!),"",IF(ISBLANK(E180),TODAY()-D180,E180-D180))</f>
        <v>190</v>
      </c>
      <c r="J180" s="10" t="str">
        <f ca="1">IF(ISBLANK(#REF!),"",IF(I180&lt;=180,"LESS THAN 6 MONTHS",IF(AND(I180&lt;365,I180&gt;180),"BETWEEN 6 MONTHS AND 1 YEAR","MORE THAN 1 YEAR")))</f>
        <v>BETWEEN 6 MONTHS AND 1 YEAR</v>
      </c>
      <c r="K180" s="7">
        <f t="shared" si="12"/>
        <v>2015</v>
      </c>
      <c r="L180" s="7" t="str">
        <f t="shared" si="13"/>
        <v>Juin</v>
      </c>
      <c r="M180" s="7">
        <f t="shared" si="14"/>
        <v>2015</v>
      </c>
      <c r="N180" s="7" t="str">
        <f t="shared" si="15"/>
        <v>Décembre</v>
      </c>
      <c r="O180" s="7">
        <f t="shared" si="16"/>
        <v>2015</v>
      </c>
      <c r="P180" s="19" t="str">
        <f t="shared" si="17"/>
        <v>Décembre</v>
      </c>
    </row>
    <row r="181" spans="1:16" s="11" customFormat="1" x14ac:dyDescent="0.25">
      <c r="A181" s="6"/>
      <c r="B181" s="7" t="s">
        <v>375</v>
      </c>
      <c r="C181" s="7" t="s">
        <v>6</v>
      </c>
      <c r="D181" s="9">
        <v>42159</v>
      </c>
      <c r="E181" s="9">
        <v>42349</v>
      </c>
      <c r="F181" s="9">
        <v>42349</v>
      </c>
      <c r="G181" s="8" t="e">
        <f ca="1">IF($C181="","",OFFSET(#REF!,MATCH($C181,#REF!,0)-1,0))</f>
        <v>#REF!</v>
      </c>
      <c r="H181" s="8" t="str">
        <f>IF(ISBLANK(#REF!),"",IF(OR(ISBLANK(D181),ISBLANK(E181)),"OPEN","CLOSED"))</f>
        <v>CLOSED</v>
      </c>
      <c r="I181" s="10">
        <f ca="1">IF(ISBLANK(#REF!),"",IF(ISBLANK(E181),TODAY()-D181,E181-D181))</f>
        <v>190</v>
      </c>
      <c r="J181" s="10" t="str">
        <f ca="1">IF(ISBLANK(#REF!),"",IF(I181&lt;=180,"LESS THAN 6 MONTHS",IF(AND(I181&lt;365,I181&gt;180),"BETWEEN 6 MONTHS AND 1 YEAR","MORE THAN 1 YEAR")))</f>
        <v>BETWEEN 6 MONTHS AND 1 YEAR</v>
      </c>
      <c r="K181" s="7">
        <f t="shared" si="12"/>
        <v>2015</v>
      </c>
      <c r="L181" s="7" t="str">
        <f t="shared" si="13"/>
        <v>Juin</v>
      </c>
      <c r="M181" s="7">
        <f t="shared" si="14"/>
        <v>2015</v>
      </c>
      <c r="N181" s="7" t="str">
        <f t="shared" si="15"/>
        <v>Décembre</v>
      </c>
      <c r="O181" s="7">
        <f t="shared" si="16"/>
        <v>2015</v>
      </c>
      <c r="P181" s="19" t="str">
        <f t="shared" si="17"/>
        <v>Décembre</v>
      </c>
    </row>
    <row r="182" spans="1:16" s="11" customFormat="1" x14ac:dyDescent="0.25">
      <c r="A182" s="6"/>
      <c r="B182" s="7" t="s">
        <v>376</v>
      </c>
      <c r="C182" s="7" t="s">
        <v>6</v>
      </c>
      <c r="D182" s="9">
        <v>42159</v>
      </c>
      <c r="E182" s="9">
        <v>42349</v>
      </c>
      <c r="F182" s="9">
        <v>42349</v>
      </c>
      <c r="G182" s="8" t="e">
        <f ca="1">IF($C182="","",OFFSET(#REF!,MATCH($C182,#REF!,0)-1,0))</f>
        <v>#REF!</v>
      </c>
      <c r="H182" s="8" t="str">
        <f>IF(ISBLANK(#REF!),"",IF(OR(ISBLANK(D182),ISBLANK(E182)),"OPEN","CLOSED"))</f>
        <v>CLOSED</v>
      </c>
      <c r="I182" s="10">
        <f ca="1">IF(ISBLANK(#REF!),"",IF(ISBLANK(E182),TODAY()-D182,E182-D182))</f>
        <v>190</v>
      </c>
      <c r="J182" s="10" t="str">
        <f ca="1">IF(ISBLANK(#REF!),"",IF(I182&lt;=180,"LESS THAN 6 MONTHS",IF(AND(I182&lt;365,I182&gt;180),"BETWEEN 6 MONTHS AND 1 YEAR","MORE THAN 1 YEAR")))</f>
        <v>BETWEEN 6 MONTHS AND 1 YEAR</v>
      </c>
      <c r="K182" s="7">
        <f t="shared" si="12"/>
        <v>2015</v>
      </c>
      <c r="L182" s="7" t="str">
        <f t="shared" si="13"/>
        <v>Juin</v>
      </c>
      <c r="M182" s="7">
        <f t="shared" si="14"/>
        <v>2015</v>
      </c>
      <c r="N182" s="7" t="str">
        <f t="shared" si="15"/>
        <v>Décembre</v>
      </c>
      <c r="O182" s="7">
        <f t="shared" si="16"/>
        <v>2015</v>
      </c>
      <c r="P182" s="19" t="str">
        <f t="shared" si="17"/>
        <v>Décembre</v>
      </c>
    </row>
    <row r="183" spans="1:16" s="11" customFormat="1" x14ac:dyDescent="0.25">
      <c r="A183" s="6"/>
      <c r="B183" s="7" t="s">
        <v>377</v>
      </c>
      <c r="C183" s="7" t="s">
        <v>6</v>
      </c>
      <c r="D183" s="9">
        <v>42159</v>
      </c>
      <c r="E183" s="9">
        <v>42349</v>
      </c>
      <c r="F183" s="9">
        <v>42349</v>
      </c>
      <c r="G183" s="8" t="e">
        <f ca="1">IF($C183="","",OFFSET(#REF!,MATCH($C183,#REF!,0)-1,0))</f>
        <v>#REF!</v>
      </c>
      <c r="H183" s="8" t="str">
        <f>IF(ISBLANK(#REF!),"",IF(OR(ISBLANK(D183),ISBLANK(E183)),"OPEN","CLOSED"))</f>
        <v>CLOSED</v>
      </c>
      <c r="I183" s="10">
        <f ca="1">IF(ISBLANK(#REF!),"",IF(ISBLANK(E183),TODAY()-D183,E183-D183))</f>
        <v>190</v>
      </c>
      <c r="J183" s="10" t="str">
        <f ca="1">IF(ISBLANK(#REF!),"",IF(I183&lt;=180,"LESS THAN 6 MONTHS",IF(AND(I183&lt;365,I183&gt;180),"BETWEEN 6 MONTHS AND 1 YEAR","MORE THAN 1 YEAR")))</f>
        <v>BETWEEN 6 MONTHS AND 1 YEAR</v>
      </c>
      <c r="K183" s="7">
        <f t="shared" si="12"/>
        <v>2015</v>
      </c>
      <c r="L183" s="7" t="str">
        <f t="shared" si="13"/>
        <v>Juin</v>
      </c>
      <c r="M183" s="7">
        <f t="shared" si="14"/>
        <v>2015</v>
      </c>
      <c r="N183" s="7" t="str">
        <f t="shared" si="15"/>
        <v>Décembre</v>
      </c>
      <c r="O183" s="7">
        <f t="shared" si="16"/>
        <v>2015</v>
      </c>
      <c r="P183" s="19" t="str">
        <f t="shared" si="17"/>
        <v>Décembre</v>
      </c>
    </row>
    <row r="184" spans="1:16" s="11" customFormat="1" x14ac:dyDescent="0.25">
      <c r="A184" s="6"/>
      <c r="B184" s="7" t="s">
        <v>378</v>
      </c>
      <c r="C184" s="7" t="s">
        <v>7</v>
      </c>
      <c r="D184" s="9">
        <v>42342</v>
      </c>
      <c r="E184" s="9">
        <v>42342</v>
      </c>
      <c r="F184" s="9">
        <v>42342</v>
      </c>
      <c r="G184" s="8" t="e">
        <f ca="1">IF($C184="","",OFFSET(#REF!,MATCH($C184,#REF!,0)-1,0))</f>
        <v>#REF!</v>
      </c>
      <c r="H184" s="8" t="str">
        <f>IF(ISBLANK(#REF!),"",IF(OR(ISBLANK(D184),ISBLANK(E184)),"OPEN","CLOSED"))</f>
        <v>CLOSED</v>
      </c>
      <c r="I184" s="10">
        <f ca="1">IF(ISBLANK(#REF!),"",IF(ISBLANK(E184),TODAY()-D184,E184-D184))</f>
        <v>0</v>
      </c>
      <c r="J184" s="10" t="str">
        <f ca="1">IF(ISBLANK(#REF!),"",IF(I184&lt;=180,"LESS THAN 6 MONTHS",IF(AND(I184&lt;365,I184&gt;180),"BETWEEN 6 MONTHS AND 1 YEAR","MORE THAN 1 YEAR")))</f>
        <v>LESS THAN 6 MONTHS</v>
      </c>
      <c r="K184" s="7">
        <f t="shared" si="12"/>
        <v>2015</v>
      </c>
      <c r="L184" s="7" t="str">
        <f t="shared" si="13"/>
        <v>Décembre</v>
      </c>
      <c r="M184" s="7">
        <f t="shared" si="14"/>
        <v>2015</v>
      </c>
      <c r="N184" s="7" t="str">
        <f t="shared" si="15"/>
        <v>Décembre</v>
      </c>
      <c r="O184" s="7">
        <f t="shared" si="16"/>
        <v>2015</v>
      </c>
      <c r="P184" s="19" t="str">
        <f t="shared" si="17"/>
        <v>Décembre</v>
      </c>
    </row>
    <row r="185" spans="1:16" s="11" customFormat="1" x14ac:dyDescent="0.25">
      <c r="A185" s="6"/>
      <c r="B185" s="7" t="s">
        <v>379</v>
      </c>
      <c r="C185" s="7" t="s">
        <v>6</v>
      </c>
      <c r="D185" s="9">
        <v>42342</v>
      </c>
      <c r="E185" s="9">
        <v>42342</v>
      </c>
      <c r="F185" s="9">
        <v>42342</v>
      </c>
      <c r="G185" s="8" t="e">
        <f ca="1">IF($C185="","",OFFSET(#REF!,MATCH($C185,#REF!,0)-1,0))</f>
        <v>#REF!</v>
      </c>
      <c r="H185" s="8" t="str">
        <f>IF(ISBLANK(#REF!),"",IF(OR(ISBLANK(D185),ISBLANK(E185)),"OPEN","CLOSED"))</f>
        <v>CLOSED</v>
      </c>
      <c r="I185" s="10">
        <f ca="1">IF(ISBLANK(#REF!),"",IF(ISBLANK(E185),TODAY()-D185,E185-D185))</f>
        <v>0</v>
      </c>
      <c r="J185" s="10" t="str">
        <f ca="1">IF(ISBLANK(#REF!),"",IF(I185&lt;=180,"LESS THAN 6 MONTHS",IF(AND(I185&lt;365,I185&gt;180),"BETWEEN 6 MONTHS AND 1 YEAR","MORE THAN 1 YEAR")))</f>
        <v>LESS THAN 6 MONTHS</v>
      </c>
      <c r="K185" s="7">
        <f t="shared" si="12"/>
        <v>2015</v>
      </c>
      <c r="L185" s="7" t="str">
        <f t="shared" si="13"/>
        <v>Décembre</v>
      </c>
      <c r="M185" s="7">
        <f t="shared" si="14"/>
        <v>2015</v>
      </c>
      <c r="N185" s="7" t="str">
        <f t="shared" si="15"/>
        <v>Décembre</v>
      </c>
      <c r="O185" s="7">
        <f t="shared" si="16"/>
        <v>2015</v>
      </c>
      <c r="P185" s="19" t="str">
        <f t="shared" si="17"/>
        <v>Décembre</v>
      </c>
    </row>
    <row r="186" spans="1:16" s="11" customFormat="1" x14ac:dyDescent="0.25">
      <c r="A186" s="6"/>
      <c r="B186" s="7" t="s">
        <v>381</v>
      </c>
      <c r="C186" s="7" t="s">
        <v>7</v>
      </c>
      <c r="D186" s="9">
        <v>42348</v>
      </c>
      <c r="E186" s="9">
        <v>42394</v>
      </c>
      <c r="F186" s="9">
        <v>42394</v>
      </c>
      <c r="G186" s="8" t="e">
        <f ca="1">IF($C186="","",OFFSET(#REF!,MATCH($C186,#REF!,0)-1,0))</f>
        <v>#REF!</v>
      </c>
      <c r="H186" s="8" t="str">
        <f>IF(ISBLANK(#REF!),"",IF(OR(ISBLANK(D186),ISBLANK(E186)),"OPEN","CLOSED"))</f>
        <v>CLOSED</v>
      </c>
      <c r="I186" s="10">
        <f ca="1">IF(ISBLANK(#REF!),"",IF(ISBLANK(E186),TODAY()-D186,E186-D186))</f>
        <v>46</v>
      </c>
      <c r="J186" s="10" t="str">
        <f ca="1">IF(ISBLANK(#REF!),"",IF(I186&lt;=180,"LESS THAN 6 MONTHS",IF(AND(I186&lt;365,I186&gt;180),"BETWEEN 6 MONTHS AND 1 YEAR","MORE THAN 1 YEAR")))</f>
        <v>LESS THAN 6 MONTHS</v>
      </c>
      <c r="K186" s="7">
        <f t="shared" si="12"/>
        <v>2015</v>
      </c>
      <c r="L186" s="7" t="str">
        <f t="shared" si="13"/>
        <v>Décembre</v>
      </c>
      <c r="M186" s="7">
        <f t="shared" si="14"/>
        <v>2016</v>
      </c>
      <c r="N186" s="7" t="str">
        <f t="shared" si="15"/>
        <v>Janvier</v>
      </c>
      <c r="O186" s="7">
        <f t="shared" si="16"/>
        <v>2016</v>
      </c>
      <c r="P186" s="19" t="str">
        <f t="shared" si="17"/>
        <v>Janvier</v>
      </c>
    </row>
    <row r="187" spans="1:16" s="11" customFormat="1" x14ac:dyDescent="0.25">
      <c r="A187" s="6"/>
      <c r="B187" s="7" t="s">
        <v>382</v>
      </c>
      <c r="C187" s="7" t="s">
        <v>7</v>
      </c>
      <c r="D187" s="9">
        <v>42310</v>
      </c>
      <c r="E187" s="9">
        <v>42325</v>
      </c>
      <c r="F187" s="9"/>
      <c r="G187" s="8" t="e">
        <f ca="1">IF($C187="","",OFFSET(#REF!,MATCH($C187,#REF!,0)-1,0))</f>
        <v>#REF!</v>
      </c>
      <c r="H187" s="8" t="str">
        <f>IF(ISBLANK(#REF!),"",IF(OR(ISBLANK(D187),ISBLANK(E187)),"OPEN","CLOSED"))</f>
        <v>CLOSED</v>
      </c>
      <c r="I187" s="10">
        <f ca="1">IF(ISBLANK(#REF!),"",IF(ISBLANK(E187),TODAY()-D187,E187-D187))</f>
        <v>15</v>
      </c>
      <c r="J187" s="10" t="str">
        <f ca="1">IF(ISBLANK(#REF!),"",IF(I187&lt;=180,"LESS THAN 6 MONTHS",IF(AND(I187&lt;365,I187&gt;180),"BETWEEN 6 MONTHS AND 1 YEAR","MORE THAN 1 YEAR")))</f>
        <v>LESS THAN 6 MONTHS</v>
      </c>
      <c r="K187" s="7">
        <f t="shared" si="12"/>
        <v>2015</v>
      </c>
      <c r="L187" s="7" t="str">
        <f t="shared" si="13"/>
        <v>Novembre</v>
      </c>
      <c r="M187" s="7">
        <f t="shared" si="14"/>
        <v>2015</v>
      </c>
      <c r="N187" s="7" t="str">
        <f t="shared" si="15"/>
        <v>Novembre</v>
      </c>
      <c r="O187" s="7" t="str">
        <f t="shared" si="16"/>
        <v/>
      </c>
      <c r="P187" s="19" t="str">
        <f t="shared" si="17"/>
        <v/>
      </c>
    </row>
    <row r="188" spans="1:16" s="11" customFormat="1" x14ac:dyDescent="0.25">
      <c r="A188" s="6"/>
      <c r="B188" s="7" t="s">
        <v>383</v>
      </c>
      <c r="C188" s="7" t="s">
        <v>7</v>
      </c>
      <c r="D188" s="9">
        <v>42310</v>
      </c>
      <c r="E188" s="9">
        <v>42325</v>
      </c>
      <c r="F188" s="9"/>
      <c r="G188" s="8" t="e">
        <f ca="1">IF($C188="","",OFFSET(#REF!,MATCH($C188,#REF!,0)-1,0))</f>
        <v>#REF!</v>
      </c>
      <c r="H188" s="8" t="str">
        <f>IF(ISBLANK(#REF!),"",IF(OR(ISBLANK(D188),ISBLANK(E188)),"OPEN","CLOSED"))</f>
        <v>CLOSED</v>
      </c>
      <c r="I188" s="10">
        <f ca="1">IF(ISBLANK(#REF!),"",IF(ISBLANK(E188),TODAY()-D188,E188-D188))</f>
        <v>15</v>
      </c>
      <c r="J188" s="10" t="str">
        <f ca="1">IF(ISBLANK(#REF!),"",IF(I188&lt;=180,"LESS THAN 6 MONTHS",IF(AND(I188&lt;365,I188&gt;180),"BETWEEN 6 MONTHS AND 1 YEAR","MORE THAN 1 YEAR")))</f>
        <v>LESS THAN 6 MONTHS</v>
      </c>
      <c r="K188" s="7">
        <f t="shared" si="12"/>
        <v>2015</v>
      </c>
      <c r="L188" s="7" t="str">
        <f t="shared" si="13"/>
        <v>Novembre</v>
      </c>
      <c r="M188" s="7">
        <f t="shared" si="14"/>
        <v>2015</v>
      </c>
      <c r="N188" s="7" t="str">
        <f t="shared" si="15"/>
        <v>Novembre</v>
      </c>
      <c r="O188" s="7" t="str">
        <f t="shared" si="16"/>
        <v/>
      </c>
      <c r="P188" s="19" t="str">
        <f t="shared" si="17"/>
        <v/>
      </c>
    </row>
    <row r="189" spans="1:16" s="11" customFormat="1" x14ac:dyDescent="0.25">
      <c r="A189" s="6"/>
      <c r="B189" s="7" t="s">
        <v>387</v>
      </c>
      <c r="C189" s="7" t="s">
        <v>6</v>
      </c>
      <c r="D189" s="9">
        <v>41795</v>
      </c>
      <c r="E189" s="9">
        <v>42094</v>
      </c>
      <c r="F189" s="9">
        <v>42094</v>
      </c>
      <c r="G189" s="8" t="e">
        <f ca="1">IF($C189="","",OFFSET(#REF!,MATCH($C189,#REF!,0)-1,0))</f>
        <v>#REF!</v>
      </c>
      <c r="H189" s="8" t="str">
        <f>IF(ISBLANK(#REF!),"",IF(OR(ISBLANK(D189),ISBLANK(E189)),"OPEN","CLOSED"))</f>
        <v>CLOSED</v>
      </c>
      <c r="I189" s="10">
        <f ca="1">IF(ISBLANK(#REF!),"",IF(ISBLANK(E189),TODAY()-D189,E189-D189))</f>
        <v>299</v>
      </c>
      <c r="J189" s="10" t="str">
        <f ca="1">IF(ISBLANK(#REF!),"",IF(I189&lt;=180,"LESS THAN 6 MONTHS",IF(AND(I189&lt;365,I189&gt;180),"BETWEEN 6 MONTHS AND 1 YEAR","MORE THAN 1 YEAR")))</f>
        <v>BETWEEN 6 MONTHS AND 1 YEAR</v>
      </c>
      <c r="K189" s="7">
        <f t="shared" si="12"/>
        <v>2014</v>
      </c>
      <c r="L189" s="7" t="str">
        <f t="shared" si="13"/>
        <v>Juin</v>
      </c>
      <c r="M189" s="7">
        <f t="shared" si="14"/>
        <v>2015</v>
      </c>
      <c r="N189" s="7" t="str">
        <f t="shared" si="15"/>
        <v>Mars</v>
      </c>
      <c r="O189" s="7">
        <f t="shared" si="16"/>
        <v>2015</v>
      </c>
      <c r="P189" s="19" t="str">
        <f t="shared" si="17"/>
        <v>Mars</v>
      </c>
    </row>
    <row r="190" spans="1:16" s="11" customFormat="1" x14ac:dyDescent="0.25">
      <c r="A190" s="6"/>
      <c r="B190" s="7" t="s">
        <v>386</v>
      </c>
      <c r="C190" s="7" t="s">
        <v>8</v>
      </c>
      <c r="D190" s="9">
        <v>42142</v>
      </c>
      <c r="E190" s="9">
        <v>42650</v>
      </c>
      <c r="F190" s="9">
        <v>42650</v>
      </c>
      <c r="G190" s="8" t="e">
        <f ca="1">IF($C190="","",OFFSET(#REF!,MATCH($C190,#REF!,0)-1,0))</f>
        <v>#REF!</v>
      </c>
      <c r="H190" s="8" t="str">
        <f>IF(ISBLANK(#REF!),"",IF(OR(ISBLANK(D190),ISBLANK(E190)),"OPEN","CLOSED"))</f>
        <v>CLOSED</v>
      </c>
      <c r="I190" s="10">
        <f ca="1">IF(ISBLANK(#REF!),"",IF(ISBLANK(E190),TODAY()-D190,E190-D190))</f>
        <v>508</v>
      </c>
      <c r="J190" s="10" t="str">
        <f ca="1">IF(ISBLANK(#REF!),"",IF(I190&lt;=180,"LESS THAN 6 MONTHS",IF(AND(I190&lt;365,I190&gt;180),"BETWEEN 6 MONTHS AND 1 YEAR","MORE THAN 1 YEAR")))</f>
        <v>MORE THAN 1 YEAR</v>
      </c>
      <c r="K190" s="7">
        <f t="shared" si="12"/>
        <v>2015</v>
      </c>
      <c r="L190" s="7" t="str">
        <f t="shared" si="13"/>
        <v>Mai</v>
      </c>
      <c r="M190" s="7">
        <f t="shared" si="14"/>
        <v>2016</v>
      </c>
      <c r="N190" s="7" t="str">
        <f t="shared" si="15"/>
        <v>Octobre</v>
      </c>
      <c r="O190" s="7">
        <f t="shared" si="16"/>
        <v>2016</v>
      </c>
      <c r="P190" s="19" t="str">
        <f t="shared" si="17"/>
        <v>Octobre</v>
      </c>
    </row>
    <row r="191" spans="1:16" s="11" customFormat="1" x14ac:dyDescent="0.25">
      <c r="A191" s="6" t="s">
        <v>97</v>
      </c>
      <c r="B191" s="7" t="s">
        <v>415</v>
      </c>
      <c r="C191" s="7" t="s">
        <v>8</v>
      </c>
      <c r="D191" s="9">
        <v>42377</v>
      </c>
      <c r="E191" s="9"/>
      <c r="F191" s="9"/>
      <c r="G191" s="8" t="e">
        <f ca="1">IF($C191="","",OFFSET(#REF!,MATCH($C191,#REF!,0)-1,0))</f>
        <v>#REF!</v>
      </c>
      <c r="H191" s="8" t="str">
        <f>IF(ISBLANK(#REF!),"",IF(OR(ISBLANK(D191),ISBLANK(E191)),"OPEN","CLOSED"))</f>
        <v>OPEN</v>
      </c>
      <c r="I191" s="10">
        <f ca="1">IF(ISBLANK(#REF!),"",IF(ISBLANK(E191),TODAY()-D191,E191-D191))</f>
        <v>756</v>
      </c>
      <c r="J191" s="10" t="str">
        <f ca="1">IF(ISBLANK(#REF!),"",IF(I191&lt;=180,"LESS THAN 6 MONTHS",IF(AND(I191&lt;365,I191&gt;180),"BETWEEN 6 MONTHS AND 1 YEAR","MORE THAN 1 YEAR")))</f>
        <v>MORE THAN 1 YEAR</v>
      </c>
      <c r="K191" s="7">
        <f t="shared" si="12"/>
        <v>2016</v>
      </c>
      <c r="L191" s="7" t="str">
        <f t="shared" si="13"/>
        <v>Janvier</v>
      </c>
      <c r="M191" s="7" t="str">
        <f t="shared" si="14"/>
        <v/>
      </c>
      <c r="N191" s="7" t="str">
        <f t="shared" si="15"/>
        <v/>
      </c>
      <c r="O191" s="7" t="str">
        <f t="shared" si="16"/>
        <v/>
      </c>
      <c r="P191" s="19" t="str">
        <f t="shared" si="17"/>
        <v/>
      </c>
    </row>
    <row r="192" spans="1:16" s="11" customFormat="1" x14ac:dyDescent="0.25">
      <c r="A192" s="6" t="s">
        <v>98</v>
      </c>
      <c r="B192" s="7" t="e">
        <f ca="1">IF(ISBLANK(#REF!),"",CONCATENATE(RIGHT(K192,2),"-",IF(#REF!="","",OFFSET(#REF!,MATCH(#REF!,#REF!,0)-1,0)),"-",A192))</f>
        <v>#REF!</v>
      </c>
      <c r="C192" s="7" t="s">
        <v>7</v>
      </c>
      <c r="D192" s="9">
        <v>42395</v>
      </c>
      <c r="E192" s="9">
        <v>42970</v>
      </c>
      <c r="F192" s="9">
        <v>42970</v>
      </c>
      <c r="G192" s="8" t="e">
        <f ca="1">IF($C192="","",OFFSET(#REF!,MATCH($C192,#REF!,0)-1,0))</f>
        <v>#REF!</v>
      </c>
      <c r="H192" s="8" t="str">
        <f>IF(ISBLANK(#REF!),"",IF(OR(ISBLANK(D192),ISBLANK(E192)),"OPEN","CLOSED"))</f>
        <v>CLOSED</v>
      </c>
      <c r="I192" s="10">
        <f ca="1">IF(ISBLANK(#REF!),"",IF(ISBLANK(E192),TODAY()-D192,E192-D192))</f>
        <v>575</v>
      </c>
      <c r="J192" s="10" t="str">
        <f ca="1">IF(ISBLANK(#REF!),"",IF(I192&lt;=180,"LESS THAN 6 MONTHS",IF(AND(I192&lt;365,I192&gt;180),"BETWEEN 6 MONTHS AND 1 YEAR","MORE THAN 1 YEAR")))</f>
        <v>MORE THAN 1 YEAR</v>
      </c>
      <c r="K192" s="7">
        <f t="shared" si="12"/>
        <v>2016</v>
      </c>
      <c r="L192" s="7" t="str">
        <f t="shared" si="13"/>
        <v>Janvier</v>
      </c>
      <c r="M192" s="7">
        <f t="shared" si="14"/>
        <v>2017</v>
      </c>
      <c r="N192" s="7" t="str">
        <f t="shared" si="15"/>
        <v>Aout</v>
      </c>
      <c r="O192" s="7">
        <f t="shared" si="16"/>
        <v>2017</v>
      </c>
      <c r="P192" s="19" t="str">
        <f t="shared" si="17"/>
        <v>Aout</v>
      </c>
    </row>
    <row r="193" spans="1:16" s="11" customFormat="1" x14ac:dyDescent="0.25">
      <c r="A193" s="6" t="s">
        <v>99</v>
      </c>
      <c r="B193" s="7" t="e">
        <f ca="1">IF(ISBLANK(#REF!),"",CONCATENATE(RIGHT(K193,2),"-",IF(#REF!="","",OFFSET(#REF!,MATCH(#REF!,#REF!,0)-1,0)),"-",A193))</f>
        <v>#REF!</v>
      </c>
      <c r="C193" s="7" t="s">
        <v>6</v>
      </c>
      <c r="D193" s="9">
        <v>42403</v>
      </c>
      <c r="E193" s="9"/>
      <c r="F193" s="9"/>
      <c r="G193" s="8" t="e">
        <f ca="1">IF($C193="","",OFFSET(#REF!,MATCH($C193,#REF!,0)-1,0))</f>
        <v>#REF!</v>
      </c>
      <c r="H193" s="8" t="str">
        <f>IF(ISBLANK(#REF!),"",IF(OR(ISBLANK(D193),ISBLANK(E193)),"OPEN","CLOSED"))</f>
        <v>OPEN</v>
      </c>
      <c r="I193" s="10">
        <f ca="1">IF(ISBLANK(#REF!),"",IF(ISBLANK(E193),TODAY()-D193,E193-D193))</f>
        <v>730</v>
      </c>
      <c r="J193" s="10" t="str">
        <f ca="1">IF(ISBLANK(#REF!),"",IF(I193&lt;=180,"LESS THAN 6 MONTHS",IF(AND(I193&lt;365,I193&gt;180),"BETWEEN 6 MONTHS AND 1 YEAR","MORE THAN 1 YEAR")))</f>
        <v>MORE THAN 1 YEAR</v>
      </c>
      <c r="K193" s="7">
        <f t="shared" si="12"/>
        <v>2016</v>
      </c>
      <c r="L193" s="7" t="str">
        <f t="shared" si="13"/>
        <v>Février</v>
      </c>
      <c r="M193" s="7" t="str">
        <f t="shared" si="14"/>
        <v/>
      </c>
      <c r="N193" s="7" t="str">
        <f t="shared" si="15"/>
        <v/>
      </c>
      <c r="O193" s="7" t="str">
        <f t="shared" si="16"/>
        <v/>
      </c>
      <c r="P193" s="19" t="str">
        <f t="shared" si="17"/>
        <v/>
      </c>
    </row>
    <row r="194" spans="1:16" s="11" customFormat="1" x14ac:dyDescent="0.25">
      <c r="A194" s="6" t="s">
        <v>100</v>
      </c>
      <c r="B194" s="7" t="e">
        <f ca="1">IF(ISBLANK(#REF!),"",CONCATENATE(RIGHT(K194,2),"-",IF(#REF!="","",OFFSET(#REF!,MATCH(#REF!,#REF!,0)-1,0)),"-",A194))</f>
        <v>#REF!</v>
      </c>
      <c r="C194" s="7" t="s">
        <v>6</v>
      </c>
      <c r="D194" s="9">
        <v>42424</v>
      </c>
      <c r="E194" s="9">
        <v>42745</v>
      </c>
      <c r="F194" s="9">
        <v>42736</v>
      </c>
      <c r="G194" s="8" t="e">
        <f ca="1">IF($C194="","",OFFSET(#REF!,MATCH($C194,#REF!,0)-1,0))</f>
        <v>#REF!</v>
      </c>
      <c r="H194" s="8" t="str">
        <f>IF(ISBLANK(#REF!),"",IF(OR(ISBLANK(D194),ISBLANK(E194)),"OPEN","CLOSED"))</f>
        <v>CLOSED</v>
      </c>
      <c r="I194" s="10">
        <f ca="1">IF(ISBLANK(#REF!),"",IF(ISBLANK(E194),TODAY()-D194,E194-D194))</f>
        <v>321</v>
      </c>
      <c r="J194" s="10" t="str">
        <f ca="1">IF(ISBLANK(#REF!),"",IF(I194&lt;=180,"LESS THAN 6 MONTHS",IF(AND(I194&lt;365,I194&gt;180),"BETWEEN 6 MONTHS AND 1 YEAR","MORE THAN 1 YEAR")))</f>
        <v>BETWEEN 6 MONTHS AND 1 YEAR</v>
      </c>
      <c r="K194" s="7">
        <f t="shared" ref="K194:K257" si="18">IF($D194="","",YEAR(D194))</f>
        <v>2016</v>
      </c>
      <c r="L194" s="7" t="str">
        <f t="shared" ref="L194:L257" si="19">IF($D194="","",CHOOSE(MONTH(D194),"Janvier","Février","Mars","Avril","Mai","Juin","Juillet","Aout","Septembre","Octobre","Novembre","Décembre"))</f>
        <v>Février</v>
      </c>
      <c r="M194" s="7">
        <f t="shared" ref="M194:M257" si="20">IF($E194="","",YEAR(E194))</f>
        <v>2017</v>
      </c>
      <c r="N194" s="7" t="str">
        <f t="shared" ref="N194:N257" si="21">IF($E194="","",CHOOSE(MONTH(E194),"Janvier","Février","Mars","Avril","Mai","Juin","Juillet","Aout","Septembre","Octobre","Novembre","Décembre"))</f>
        <v>Janvier</v>
      </c>
      <c r="O194" s="7">
        <f t="shared" ref="O194:O257" si="22">IF($F194="","",YEAR(F194))</f>
        <v>2017</v>
      </c>
      <c r="P194" s="19" t="str">
        <f t="shared" ref="P194:P257" si="23">IF($F194="","",CHOOSE(MONTH(F194),"Janvier","Février","Mars","Avril","Mai","Juin","Juillet","Aout","Septembre","Octobre","Novembre","Décembre"))</f>
        <v>Janvier</v>
      </c>
    </row>
    <row r="195" spans="1:16" s="11" customFormat="1" x14ac:dyDescent="0.25">
      <c r="A195" s="6" t="s">
        <v>101</v>
      </c>
      <c r="B195" s="7" t="e">
        <f ca="1">IF(ISBLANK(#REF!),"",CONCATENATE(RIGHT(K195,2),"-",IF(#REF!="","",OFFSET(#REF!,MATCH(#REF!,#REF!,0)-1,0)),"-",A195))</f>
        <v>#REF!</v>
      </c>
      <c r="C195" s="7" t="s">
        <v>6</v>
      </c>
      <c r="D195" s="9">
        <v>42430</v>
      </c>
      <c r="E195" s="9">
        <v>42682</v>
      </c>
      <c r="F195" s="9">
        <v>42682</v>
      </c>
      <c r="G195" s="8" t="e">
        <f ca="1">IF($C195="","",OFFSET(#REF!,MATCH($C195,#REF!,0)-1,0))</f>
        <v>#REF!</v>
      </c>
      <c r="H195" s="8" t="str">
        <f>IF(ISBLANK(#REF!),"",IF(OR(ISBLANK(D195),ISBLANK(E195)),"OPEN","CLOSED"))</f>
        <v>CLOSED</v>
      </c>
      <c r="I195" s="10">
        <f ca="1">IF(ISBLANK(#REF!),"",IF(ISBLANK(E195),TODAY()-D195,E195-D195))</f>
        <v>252</v>
      </c>
      <c r="J195" s="10" t="str">
        <f ca="1">IF(ISBLANK(#REF!),"",IF(I195&lt;=180,"LESS THAN 6 MONTHS",IF(AND(I195&lt;365,I195&gt;180),"BETWEEN 6 MONTHS AND 1 YEAR","MORE THAN 1 YEAR")))</f>
        <v>BETWEEN 6 MONTHS AND 1 YEAR</v>
      </c>
      <c r="K195" s="7">
        <f t="shared" si="18"/>
        <v>2016</v>
      </c>
      <c r="L195" s="7" t="str">
        <f t="shared" si="19"/>
        <v>Mars</v>
      </c>
      <c r="M195" s="7">
        <f t="shared" si="20"/>
        <v>2016</v>
      </c>
      <c r="N195" s="7" t="str">
        <f t="shared" si="21"/>
        <v>Novembre</v>
      </c>
      <c r="O195" s="7">
        <f t="shared" si="22"/>
        <v>2016</v>
      </c>
      <c r="P195" s="19" t="str">
        <f t="shared" si="23"/>
        <v>Novembre</v>
      </c>
    </row>
    <row r="196" spans="1:16" s="11" customFormat="1" x14ac:dyDescent="0.25">
      <c r="A196" s="6" t="s">
        <v>102</v>
      </c>
      <c r="B196" s="7" t="e">
        <f ca="1">IF(ISBLANK(#REF!),"",CONCATENATE(RIGHT(K196,2),"-",IF(#REF!="","",OFFSET(#REF!,MATCH(#REF!,#REF!,0)-1,0)),"-",A196))</f>
        <v>#REF!</v>
      </c>
      <c r="C196" s="7" t="s">
        <v>7</v>
      </c>
      <c r="D196" s="9">
        <v>42464</v>
      </c>
      <c r="E196" s="9">
        <v>42487</v>
      </c>
      <c r="F196" s="9">
        <v>42487</v>
      </c>
      <c r="G196" s="8" t="e">
        <f ca="1">IF($C196="","",OFFSET(#REF!,MATCH($C196,#REF!,0)-1,0))</f>
        <v>#REF!</v>
      </c>
      <c r="H196" s="8" t="str">
        <f>IF(ISBLANK(#REF!),"",IF(OR(ISBLANK(D196),ISBLANK(E196)),"OPEN","CLOSED"))</f>
        <v>CLOSED</v>
      </c>
      <c r="I196" s="10">
        <f ca="1">IF(ISBLANK(#REF!),"",IF(ISBLANK(E196),TODAY()-D196,E196-D196))</f>
        <v>23</v>
      </c>
      <c r="J196" s="10" t="str">
        <f ca="1">IF(ISBLANK(#REF!),"",IF(I196&lt;=180,"LESS THAN 6 MONTHS",IF(AND(I196&lt;365,I196&gt;180),"BETWEEN 6 MONTHS AND 1 YEAR","MORE THAN 1 YEAR")))</f>
        <v>LESS THAN 6 MONTHS</v>
      </c>
      <c r="K196" s="7">
        <f t="shared" si="18"/>
        <v>2016</v>
      </c>
      <c r="L196" s="7" t="str">
        <f t="shared" si="19"/>
        <v>Avril</v>
      </c>
      <c r="M196" s="7">
        <f t="shared" si="20"/>
        <v>2016</v>
      </c>
      <c r="N196" s="7" t="str">
        <f t="shared" si="21"/>
        <v>Avril</v>
      </c>
      <c r="O196" s="7">
        <f t="shared" si="22"/>
        <v>2016</v>
      </c>
      <c r="P196" s="19" t="str">
        <f t="shared" si="23"/>
        <v>Avril</v>
      </c>
    </row>
    <row r="197" spans="1:16" s="11" customFormat="1" x14ac:dyDescent="0.25">
      <c r="A197" s="6" t="s">
        <v>103</v>
      </c>
      <c r="B197" s="7" t="e">
        <f ca="1">IF(ISBLANK(#REF!),"",CONCATENATE(RIGHT(K197,2),"-",IF(#REF!="","",OFFSET(#REF!,MATCH(#REF!,#REF!,0)-1,0)),"-",A197))</f>
        <v>#REF!</v>
      </c>
      <c r="C197" s="7" t="s">
        <v>6</v>
      </c>
      <c r="D197" s="9">
        <v>42464</v>
      </c>
      <c r="E197" s="9"/>
      <c r="F197" s="9"/>
      <c r="G197" s="8" t="e">
        <f ca="1">IF($C197="","",OFFSET(#REF!,MATCH($C197,#REF!,0)-1,0))</f>
        <v>#REF!</v>
      </c>
      <c r="H197" s="8" t="str">
        <f>IF(ISBLANK(#REF!),"",IF(OR(ISBLANK(D197),ISBLANK(E197)),"OPEN","CLOSED"))</f>
        <v>OPEN</v>
      </c>
      <c r="I197" s="10">
        <f ca="1">IF(ISBLANK(#REF!),"",IF(ISBLANK(E197),TODAY()-D197,E197-D197))</f>
        <v>669</v>
      </c>
      <c r="J197" s="10" t="str">
        <f ca="1">IF(ISBLANK(#REF!),"",IF(I197&lt;=180,"LESS THAN 6 MONTHS",IF(AND(I197&lt;365,I197&gt;180),"BETWEEN 6 MONTHS AND 1 YEAR","MORE THAN 1 YEAR")))</f>
        <v>MORE THAN 1 YEAR</v>
      </c>
      <c r="K197" s="7">
        <f t="shared" si="18"/>
        <v>2016</v>
      </c>
      <c r="L197" s="7" t="str">
        <f t="shared" si="19"/>
        <v>Avril</v>
      </c>
      <c r="M197" s="7" t="str">
        <f t="shared" si="20"/>
        <v/>
      </c>
      <c r="N197" s="7" t="str">
        <f t="shared" si="21"/>
        <v/>
      </c>
      <c r="O197" s="7" t="str">
        <f t="shared" si="22"/>
        <v/>
      </c>
      <c r="P197" s="19" t="str">
        <f t="shared" si="23"/>
        <v/>
      </c>
    </row>
    <row r="198" spans="1:16" s="11" customFormat="1" x14ac:dyDescent="0.25">
      <c r="A198" s="6" t="s">
        <v>104</v>
      </c>
      <c r="B198" s="7" t="e">
        <f ca="1">IF(ISBLANK(#REF!),"",CONCATENATE(RIGHT(K198,2),"-",IF(#REF!="","",OFFSET(#REF!,MATCH(#REF!,#REF!,0)-1,0)),"-",A198))</f>
        <v>#REF!</v>
      </c>
      <c r="C198" s="7" t="s">
        <v>6</v>
      </c>
      <c r="D198" s="9">
        <v>42464</v>
      </c>
      <c r="E198" s="9"/>
      <c r="F198" s="9"/>
      <c r="G198" s="8" t="e">
        <f ca="1">IF($C198="","",OFFSET(#REF!,MATCH($C198,#REF!,0)-1,0))</f>
        <v>#REF!</v>
      </c>
      <c r="H198" s="8" t="str">
        <f>IF(ISBLANK(#REF!),"",IF(OR(ISBLANK(D198),ISBLANK(E198)),"OPEN","CLOSED"))</f>
        <v>OPEN</v>
      </c>
      <c r="I198" s="10">
        <f ca="1">IF(ISBLANK(#REF!),"",IF(ISBLANK(E198),TODAY()-D198,E198-D198))</f>
        <v>669</v>
      </c>
      <c r="J198" s="10" t="str">
        <f ca="1">IF(ISBLANK(#REF!),"",IF(I198&lt;=180,"LESS THAN 6 MONTHS",IF(AND(I198&lt;365,I198&gt;180),"BETWEEN 6 MONTHS AND 1 YEAR","MORE THAN 1 YEAR")))</f>
        <v>MORE THAN 1 YEAR</v>
      </c>
      <c r="K198" s="7">
        <f t="shared" si="18"/>
        <v>2016</v>
      </c>
      <c r="L198" s="7" t="str">
        <f t="shared" si="19"/>
        <v>Avril</v>
      </c>
      <c r="M198" s="7" t="str">
        <f t="shared" si="20"/>
        <v/>
      </c>
      <c r="N198" s="7" t="str">
        <f t="shared" si="21"/>
        <v/>
      </c>
      <c r="O198" s="7" t="str">
        <f t="shared" si="22"/>
        <v/>
      </c>
      <c r="P198" s="19" t="str">
        <f t="shared" si="23"/>
        <v/>
      </c>
    </row>
    <row r="199" spans="1:16" s="11" customFormat="1" x14ac:dyDescent="0.25">
      <c r="A199" s="6" t="s">
        <v>105</v>
      </c>
      <c r="B199" s="7" t="e">
        <f ca="1">IF(ISBLANK(#REF!),"",CONCATENATE(RIGHT(K199,2),"-",IF(#REF!="","",OFFSET(#REF!,MATCH(#REF!,#REF!,0)-1,0)),"-",A199))</f>
        <v>#REF!</v>
      </c>
      <c r="C199" s="7" t="s">
        <v>8</v>
      </c>
      <c r="D199" s="9">
        <v>42499</v>
      </c>
      <c r="E199" s="9">
        <v>42864</v>
      </c>
      <c r="F199" s="9">
        <v>42864</v>
      </c>
      <c r="G199" s="8" t="e">
        <f ca="1">IF($C199="","",OFFSET(#REF!,MATCH($C199,#REF!,0)-1,0))</f>
        <v>#REF!</v>
      </c>
      <c r="H199" s="8" t="str">
        <f>IF(ISBLANK(#REF!),"",IF(OR(ISBLANK(D199),ISBLANK(E199)),"OPEN","CLOSED"))</f>
        <v>CLOSED</v>
      </c>
      <c r="I199" s="10">
        <f ca="1">IF(ISBLANK(#REF!),"",IF(ISBLANK(E199),TODAY()-D199,E199-D199))</f>
        <v>365</v>
      </c>
      <c r="J199" s="10" t="str">
        <f ca="1">IF(ISBLANK(#REF!),"",IF(I199&lt;=180,"LESS THAN 6 MONTHS",IF(AND(I199&lt;365,I199&gt;180),"BETWEEN 6 MONTHS AND 1 YEAR","MORE THAN 1 YEAR")))</f>
        <v>MORE THAN 1 YEAR</v>
      </c>
      <c r="K199" s="7">
        <f t="shared" si="18"/>
        <v>2016</v>
      </c>
      <c r="L199" s="7" t="str">
        <f t="shared" si="19"/>
        <v>Mai</v>
      </c>
      <c r="M199" s="7">
        <f t="shared" si="20"/>
        <v>2017</v>
      </c>
      <c r="N199" s="7" t="str">
        <f t="shared" si="21"/>
        <v>Mai</v>
      </c>
      <c r="O199" s="7">
        <f t="shared" si="22"/>
        <v>2017</v>
      </c>
      <c r="P199" s="19" t="str">
        <f t="shared" si="23"/>
        <v>Mai</v>
      </c>
    </row>
    <row r="200" spans="1:16" s="11" customFormat="1" x14ac:dyDescent="0.25">
      <c r="A200" s="6" t="s">
        <v>106</v>
      </c>
      <c r="B200" s="7" t="e">
        <f ca="1">IF(ISBLANK(#REF!),"",CONCATENATE(RIGHT(K200,2),"-",IF(#REF!="","",OFFSET(#REF!,MATCH(#REF!,#REF!,0)-1,0)),"-",A200))</f>
        <v>#REF!</v>
      </c>
      <c r="C200" s="7" t="s">
        <v>2</v>
      </c>
      <c r="D200" s="9">
        <v>42502</v>
      </c>
      <c r="E200" s="9">
        <v>42864</v>
      </c>
      <c r="F200" s="9"/>
      <c r="G200" s="8" t="e">
        <f ca="1">IF($C200="","",OFFSET(#REF!,MATCH($C200,#REF!,0)-1,0))</f>
        <v>#REF!</v>
      </c>
      <c r="H200" s="8" t="str">
        <f>IF(ISBLANK(#REF!),"",IF(OR(ISBLANK(D200),ISBLANK(E200)),"OPEN","CLOSED"))</f>
        <v>CLOSED</v>
      </c>
      <c r="I200" s="10">
        <f ca="1">IF(ISBLANK(#REF!),"",IF(ISBLANK(E200),TODAY()-D200,E200-D200))</f>
        <v>362</v>
      </c>
      <c r="J200" s="10" t="str">
        <f ca="1">IF(ISBLANK(#REF!),"",IF(I200&lt;=180,"LESS THAN 6 MONTHS",IF(AND(I200&lt;365,I200&gt;180),"BETWEEN 6 MONTHS AND 1 YEAR","MORE THAN 1 YEAR")))</f>
        <v>BETWEEN 6 MONTHS AND 1 YEAR</v>
      </c>
      <c r="K200" s="7">
        <f t="shared" si="18"/>
        <v>2016</v>
      </c>
      <c r="L200" s="7" t="str">
        <f t="shared" si="19"/>
        <v>Mai</v>
      </c>
      <c r="M200" s="7">
        <f t="shared" si="20"/>
        <v>2017</v>
      </c>
      <c r="N200" s="7" t="str">
        <f t="shared" si="21"/>
        <v>Mai</v>
      </c>
      <c r="O200" s="7" t="str">
        <f t="shared" si="22"/>
        <v/>
      </c>
      <c r="P200" s="19" t="str">
        <f t="shared" si="23"/>
        <v/>
      </c>
    </row>
    <row r="201" spans="1:16" s="11" customFormat="1" x14ac:dyDescent="0.25">
      <c r="A201" s="6" t="s">
        <v>107</v>
      </c>
      <c r="B201" s="7" t="e">
        <f ca="1">IF(ISBLANK(#REF!),"",CONCATENATE(RIGHT(K201,2),"-",IF(#REF!="","",OFFSET(#REF!,MATCH(#REF!,#REF!,0)-1,0)),"-",A201))</f>
        <v>#REF!</v>
      </c>
      <c r="C201" s="7" t="s">
        <v>2</v>
      </c>
      <c r="D201" s="9">
        <v>42507</v>
      </c>
      <c r="E201" s="9"/>
      <c r="F201" s="9"/>
      <c r="G201" s="8" t="e">
        <f ca="1">IF($C201="","",OFFSET(#REF!,MATCH($C201,#REF!,0)-1,0))</f>
        <v>#REF!</v>
      </c>
      <c r="H201" s="8" t="str">
        <f>IF(ISBLANK(#REF!),"",IF(OR(ISBLANK(D201),ISBLANK(E201)),"OPEN","CLOSED"))</f>
        <v>OPEN</v>
      </c>
      <c r="I201" s="10">
        <f ca="1">IF(ISBLANK(#REF!),"",IF(ISBLANK(E201),TODAY()-D201,E201-D201))</f>
        <v>626</v>
      </c>
      <c r="J201" s="10" t="str">
        <f ca="1">IF(ISBLANK(#REF!),"",IF(I201&lt;=180,"LESS THAN 6 MONTHS",IF(AND(I201&lt;365,I201&gt;180),"BETWEEN 6 MONTHS AND 1 YEAR","MORE THAN 1 YEAR")))</f>
        <v>MORE THAN 1 YEAR</v>
      </c>
      <c r="K201" s="7">
        <f t="shared" si="18"/>
        <v>2016</v>
      </c>
      <c r="L201" s="7" t="str">
        <f t="shared" si="19"/>
        <v>Mai</v>
      </c>
      <c r="M201" s="7" t="str">
        <f t="shared" si="20"/>
        <v/>
      </c>
      <c r="N201" s="7" t="str">
        <f t="shared" si="21"/>
        <v/>
      </c>
      <c r="O201" s="7" t="str">
        <f t="shared" si="22"/>
        <v/>
      </c>
      <c r="P201" s="19" t="str">
        <f t="shared" si="23"/>
        <v/>
      </c>
    </row>
    <row r="202" spans="1:16" s="11" customFormat="1" x14ac:dyDescent="0.25">
      <c r="A202" s="6" t="s">
        <v>108</v>
      </c>
      <c r="B202" s="12" t="e">
        <f ca="1">IF(ISBLANK(#REF!),"",CONCATENATE(RIGHT(K202,2),"-",IF(#REF!="","",OFFSET(#REF!,MATCH(#REF!,#REF!,0)-1,0)),"-",A202))</f>
        <v>#REF!</v>
      </c>
      <c r="C202" s="7" t="s">
        <v>3</v>
      </c>
      <c r="D202" s="9">
        <v>42510</v>
      </c>
      <c r="E202" s="9">
        <v>42864</v>
      </c>
      <c r="F202" s="9">
        <v>42864</v>
      </c>
      <c r="G202" s="8" t="e">
        <f ca="1">IF($C202="","",OFFSET(#REF!,MATCH($C202,#REF!,0)-1,0))</f>
        <v>#REF!</v>
      </c>
      <c r="H202" s="8" t="str">
        <f>IF(ISBLANK(#REF!),"",IF(OR(ISBLANK(D202),ISBLANK(E202)),"OPEN","CLOSED"))</f>
        <v>CLOSED</v>
      </c>
      <c r="I202" s="10">
        <f ca="1">IF(ISBLANK(#REF!),"",IF(ISBLANK(E202),TODAY()-D202,E202-D202))</f>
        <v>354</v>
      </c>
      <c r="J202" s="10" t="str">
        <f ca="1">IF(ISBLANK(#REF!),"",IF(I202&lt;=180,"LESS THAN 6 MONTHS",IF(AND(I202&lt;365,I202&gt;180),"BETWEEN 6 MONTHS AND 1 YEAR","MORE THAN 1 YEAR")))</f>
        <v>BETWEEN 6 MONTHS AND 1 YEAR</v>
      </c>
      <c r="K202" s="7">
        <f t="shared" si="18"/>
        <v>2016</v>
      </c>
      <c r="L202" s="7" t="str">
        <f t="shared" si="19"/>
        <v>Mai</v>
      </c>
      <c r="M202" s="7">
        <f t="shared" si="20"/>
        <v>2017</v>
      </c>
      <c r="N202" s="7" t="str">
        <f t="shared" si="21"/>
        <v>Mai</v>
      </c>
      <c r="O202" s="7">
        <f t="shared" si="22"/>
        <v>2017</v>
      </c>
      <c r="P202" s="19" t="str">
        <f t="shared" si="23"/>
        <v>Mai</v>
      </c>
    </row>
    <row r="203" spans="1:16" s="11" customFormat="1" x14ac:dyDescent="0.25">
      <c r="A203" s="6" t="s">
        <v>109</v>
      </c>
      <c r="B203" s="7" t="s">
        <v>384</v>
      </c>
      <c r="C203" s="7" t="s">
        <v>2</v>
      </c>
      <c r="D203" s="9">
        <v>42520</v>
      </c>
      <c r="E203" s="9"/>
      <c r="F203" s="9"/>
      <c r="G203" s="8" t="e">
        <f ca="1">IF($C203="","",OFFSET(#REF!,MATCH($C203,#REF!,0)-1,0))</f>
        <v>#REF!</v>
      </c>
      <c r="H203" s="8" t="str">
        <f>IF(ISBLANK(#REF!),"",IF(OR(ISBLANK(D203),ISBLANK(E203)),"OPEN","CLOSED"))</f>
        <v>OPEN</v>
      </c>
      <c r="I203" s="10">
        <f ca="1">IF(ISBLANK(#REF!),"",IF(ISBLANK(E203),TODAY()-D203,E203-D203))</f>
        <v>613</v>
      </c>
      <c r="J203" s="10" t="str">
        <f ca="1">IF(ISBLANK(#REF!),"",IF(I203&lt;=180,"LESS THAN 6 MONTHS",IF(AND(I203&lt;365,I203&gt;180),"BETWEEN 6 MONTHS AND 1 YEAR","MORE THAN 1 YEAR")))</f>
        <v>MORE THAN 1 YEAR</v>
      </c>
      <c r="K203" s="7">
        <f t="shared" si="18"/>
        <v>2016</v>
      </c>
      <c r="L203" s="7" t="str">
        <f t="shared" si="19"/>
        <v>Mai</v>
      </c>
      <c r="M203" s="7" t="str">
        <f t="shared" si="20"/>
        <v/>
      </c>
      <c r="N203" s="7" t="str">
        <f t="shared" si="21"/>
        <v/>
      </c>
      <c r="O203" s="7" t="str">
        <f t="shared" si="22"/>
        <v/>
      </c>
      <c r="P203" s="19" t="str">
        <f t="shared" si="23"/>
        <v/>
      </c>
    </row>
    <row r="204" spans="1:16" s="11" customFormat="1" x14ac:dyDescent="0.25">
      <c r="A204" s="6" t="s">
        <v>110</v>
      </c>
      <c r="B204" s="7" t="e">
        <f ca="1">IF(ISBLANK(#REF!),"",CONCATENATE(RIGHT(K204,2),"-",IF(#REF!="","",OFFSET(#REF!,MATCH(#REF!,#REF!,0)-1,0)),"-",A204))</f>
        <v>#REF!</v>
      </c>
      <c r="C204" s="7" t="s">
        <v>6</v>
      </c>
      <c r="D204" s="9">
        <v>42536</v>
      </c>
      <c r="E204" s="9">
        <v>42767</v>
      </c>
      <c r="F204" s="9">
        <v>42768</v>
      </c>
      <c r="G204" s="8" t="e">
        <f ca="1">IF($C204="","",OFFSET(#REF!,MATCH($C204,#REF!,0)-1,0))</f>
        <v>#REF!</v>
      </c>
      <c r="H204" s="8" t="str">
        <f>IF(ISBLANK(#REF!),"",IF(OR(ISBLANK(D204),ISBLANK(E204)),"OPEN","CLOSED"))</f>
        <v>CLOSED</v>
      </c>
      <c r="I204" s="10">
        <f ca="1">IF(ISBLANK(#REF!),"",IF(ISBLANK(E204),TODAY()-D204,E204-D204))</f>
        <v>231</v>
      </c>
      <c r="J204" s="10" t="str">
        <f ca="1">IF(ISBLANK(#REF!),"",IF(I204&lt;=180,"LESS THAN 6 MONTHS",IF(AND(I204&lt;365,I204&gt;180),"BETWEEN 6 MONTHS AND 1 YEAR","MORE THAN 1 YEAR")))</f>
        <v>BETWEEN 6 MONTHS AND 1 YEAR</v>
      </c>
      <c r="K204" s="7">
        <f t="shared" si="18"/>
        <v>2016</v>
      </c>
      <c r="L204" s="7" t="str">
        <f t="shared" si="19"/>
        <v>Juin</v>
      </c>
      <c r="M204" s="7">
        <f t="shared" si="20"/>
        <v>2017</v>
      </c>
      <c r="N204" s="7" t="str">
        <f t="shared" si="21"/>
        <v>Février</v>
      </c>
      <c r="O204" s="7">
        <f t="shared" si="22"/>
        <v>2017</v>
      </c>
      <c r="P204" s="19" t="str">
        <f t="shared" si="23"/>
        <v>Février</v>
      </c>
    </row>
    <row r="205" spans="1:16" s="11" customFormat="1" x14ac:dyDescent="0.25">
      <c r="A205" s="6" t="s">
        <v>111</v>
      </c>
      <c r="B205" s="7" t="e">
        <f ca="1">IF(ISBLANK(#REF!),"",CONCATENATE(RIGHT(K205,2),"-",IF(#REF!="","",OFFSET(#REF!,MATCH(#REF!,#REF!,0)-1,0)),"-",A205))</f>
        <v>#REF!</v>
      </c>
      <c r="C205" s="7" t="s">
        <v>6</v>
      </c>
      <c r="D205" s="9">
        <v>42551</v>
      </c>
      <c r="E205" s="9">
        <v>42664</v>
      </c>
      <c r="F205" s="9">
        <v>42654</v>
      </c>
      <c r="G205" s="8" t="e">
        <f ca="1">IF($C205="","",OFFSET(#REF!,MATCH($C205,#REF!,0)-1,0))</f>
        <v>#REF!</v>
      </c>
      <c r="H205" s="8" t="str">
        <f>IF(ISBLANK(#REF!),"",IF(OR(ISBLANK(D205),ISBLANK(E205)),"OPEN","CLOSED"))</f>
        <v>CLOSED</v>
      </c>
      <c r="I205" s="10">
        <f ca="1">IF(ISBLANK(#REF!),"",IF(ISBLANK(E205),TODAY()-D205,E205-D205))</f>
        <v>113</v>
      </c>
      <c r="J205" s="10" t="str">
        <f ca="1">IF(ISBLANK(#REF!),"",IF(I205&lt;=180,"LESS THAN 6 MONTHS",IF(AND(I205&lt;365,I205&gt;180),"BETWEEN 6 MONTHS AND 1 YEAR","MORE THAN 1 YEAR")))</f>
        <v>LESS THAN 6 MONTHS</v>
      </c>
      <c r="K205" s="7">
        <f t="shared" si="18"/>
        <v>2016</v>
      </c>
      <c r="L205" s="7" t="str">
        <f t="shared" si="19"/>
        <v>Juin</v>
      </c>
      <c r="M205" s="7">
        <f t="shared" si="20"/>
        <v>2016</v>
      </c>
      <c r="N205" s="7" t="str">
        <f t="shared" si="21"/>
        <v>Octobre</v>
      </c>
      <c r="O205" s="7">
        <f t="shared" si="22"/>
        <v>2016</v>
      </c>
      <c r="P205" s="19" t="str">
        <f t="shared" si="23"/>
        <v>Octobre</v>
      </c>
    </row>
    <row r="206" spans="1:16" s="11" customFormat="1" x14ac:dyDescent="0.25">
      <c r="A206" s="6" t="s">
        <v>112</v>
      </c>
      <c r="B206" s="7" t="e">
        <f ca="1">IF(ISBLANK(#REF!),"",CONCATENATE(RIGHT(K206,2),"-",IF(#REF!="","",OFFSET(#REF!,MATCH(#REF!,#REF!,0)-1,0)),"-",A206))</f>
        <v>#REF!</v>
      </c>
      <c r="C206" s="7" t="s">
        <v>14</v>
      </c>
      <c r="D206" s="9">
        <v>42571</v>
      </c>
      <c r="E206" s="9">
        <v>42937</v>
      </c>
      <c r="F206" s="9">
        <v>42937</v>
      </c>
      <c r="G206" s="8" t="e">
        <f ca="1">IF($C206="","",OFFSET(#REF!,MATCH($C206,#REF!,0)-1,0))</f>
        <v>#REF!</v>
      </c>
      <c r="H206" s="8" t="str">
        <f>IF(ISBLANK(#REF!),"",IF(OR(ISBLANK(D206),ISBLANK(E206)),"OPEN","CLOSED"))</f>
        <v>CLOSED</v>
      </c>
      <c r="I206" s="10">
        <f ca="1">IF(ISBLANK(#REF!),"",IF(ISBLANK(E206),TODAY()-D206,E206-D206))</f>
        <v>366</v>
      </c>
      <c r="J206" s="10" t="str">
        <f ca="1">IF(ISBLANK(#REF!),"",IF(I206&lt;=180,"LESS THAN 6 MONTHS",IF(AND(I206&lt;365,I206&gt;180),"BETWEEN 6 MONTHS AND 1 YEAR","MORE THAN 1 YEAR")))</f>
        <v>MORE THAN 1 YEAR</v>
      </c>
      <c r="K206" s="7">
        <f t="shared" si="18"/>
        <v>2016</v>
      </c>
      <c r="L206" s="7" t="str">
        <f t="shared" si="19"/>
        <v>Juillet</v>
      </c>
      <c r="M206" s="7">
        <f t="shared" si="20"/>
        <v>2017</v>
      </c>
      <c r="N206" s="7" t="str">
        <f t="shared" si="21"/>
        <v>Juillet</v>
      </c>
      <c r="O206" s="7">
        <f t="shared" si="22"/>
        <v>2017</v>
      </c>
      <c r="P206" s="19" t="str">
        <f t="shared" si="23"/>
        <v>Juillet</v>
      </c>
    </row>
    <row r="207" spans="1:16" s="11" customFormat="1" x14ac:dyDescent="0.25">
      <c r="A207" s="6" t="s">
        <v>113</v>
      </c>
      <c r="B207" s="7" t="e">
        <f ca="1">IF(ISBLANK(#REF!),"",CONCATENATE(RIGHT(K207,2),"-",IF(#REF!="","",OFFSET(#REF!,MATCH(#REF!,#REF!,0)-1,0)),"-",A207))</f>
        <v>#REF!</v>
      </c>
      <c r="C207" s="7" t="s">
        <v>7</v>
      </c>
      <c r="D207" s="9">
        <v>42600</v>
      </c>
      <c r="E207" s="9">
        <v>42604</v>
      </c>
      <c r="F207" s="9">
        <v>42604</v>
      </c>
      <c r="G207" s="8" t="e">
        <f ca="1">IF($C207="","",OFFSET(#REF!,MATCH($C207,#REF!,0)-1,0))</f>
        <v>#REF!</v>
      </c>
      <c r="H207" s="8" t="str">
        <f>IF(ISBLANK(#REF!),"",IF(OR(ISBLANK(D207),ISBLANK(E207)),"OPEN","CLOSED"))</f>
        <v>CLOSED</v>
      </c>
      <c r="I207" s="10">
        <f ca="1">IF(ISBLANK(#REF!),"",IF(ISBLANK(E207),TODAY()-D207,E207-D207))</f>
        <v>4</v>
      </c>
      <c r="J207" s="10" t="str">
        <f ca="1">IF(ISBLANK(#REF!),"",IF(I207&lt;=180,"LESS THAN 6 MONTHS",IF(AND(I207&lt;365,I207&gt;180),"BETWEEN 6 MONTHS AND 1 YEAR","MORE THAN 1 YEAR")))</f>
        <v>LESS THAN 6 MONTHS</v>
      </c>
      <c r="K207" s="7">
        <f t="shared" si="18"/>
        <v>2016</v>
      </c>
      <c r="L207" s="7" t="str">
        <f t="shared" si="19"/>
        <v>Aout</v>
      </c>
      <c r="M207" s="7">
        <f t="shared" si="20"/>
        <v>2016</v>
      </c>
      <c r="N207" s="7" t="str">
        <f t="shared" si="21"/>
        <v>Aout</v>
      </c>
      <c r="O207" s="7">
        <f t="shared" si="22"/>
        <v>2016</v>
      </c>
      <c r="P207" s="19" t="str">
        <f t="shared" si="23"/>
        <v>Aout</v>
      </c>
    </row>
    <row r="208" spans="1:16" s="11" customFormat="1" x14ac:dyDescent="0.25">
      <c r="A208" s="6" t="s">
        <v>114</v>
      </c>
      <c r="B208" s="7" t="e">
        <f ca="1">IF(ISBLANK(#REF!),"",CONCATENATE(RIGHT(K208,2),"-",IF(#REF!="","",OFFSET(#REF!,MATCH(#REF!,#REF!,0)-1,0)),"-",A208))</f>
        <v>#REF!</v>
      </c>
      <c r="C208" s="7" t="s">
        <v>6</v>
      </c>
      <c r="D208" s="9">
        <v>42606</v>
      </c>
      <c r="E208" s="9">
        <v>42794</v>
      </c>
      <c r="F208" s="9">
        <v>42816</v>
      </c>
      <c r="G208" s="8" t="e">
        <f ca="1">IF($C208="","",OFFSET(#REF!,MATCH($C208,#REF!,0)-1,0))</f>
        <v>#REF!</v>
      </c>
      <c r="H208" s="8" t="str">
        <f>IF(ISBLANK(#REF!),"",IF(OR(ISBLANK(D208),ISBLANK(E208)),"OPEN","CLOSED"))</f>
        <v>CLOSED</v>
      </c>
      <c r="I208" s="10">
        <f ca="1">IF(ISBLANK(#REF!),"",IF(ISBLANK(E208),TODAY()-D208,E208-D208))</f>
        <v>188</v>
      </c>
      <c r="J208" s="10" t="str">
        <f ca="1">IF(ISBLANK(#REF!),"",IF(I208&lt;=180,"LESS THAN 6 MONTHS",IF(AND(I208&lt;365,I208&gt;180),"BETWEEN 6 MONTHS AND 1 YEAR","MORE THAN 1 YEAR")))</f>
        <v>BETWEEN 6 MONTHS AND 1 YEAR</v>
      </c>
      <c r="K208" s="7">
        <f t="shared" si="18"/>
        <v>2016</v>
      </c>
      <c r="L208" s="7" t="str">
        <f t="shared" si="19"/>
        <v>Aout</v>
      </c>
      <c r="M208" s="7">
        <f t="shared" si="20"/>
        <v>2017</v>
      </c>
      <c r="N208" s="7" t="str">
        <f t="shared" si="21"/>
        <v>Février</v>
      </c>
      <c r="O208" s="7">
        <f t="shared" si="22"/>
        <v>2017</v>
      </c>
      <c r="P208" s="19" t="str">
        <f t="shared" si="23"/>
        <v>Mars</v>
      </c>
    </row>
    <row r="209" spans="1:16" s="11" customFormat="1" x14ac:dyDescent="0.25">
      <c r="A209" s="6" t="s">
        <v>115</v>
      </c>
      <c r="B209" s="7" t="e">
        <f ca="1">IF(ISBLANK(#REF!),"",CONCATENATE(RIGHT(K209,2),"-",IF(#REF!="","",OFFSET(#REF!,MATCH(#REF!,#REF!,0)-1,0)),"-",A209))</f>
        <v>#REF!</v>
      </c>
      <c r="C209" s="7" t="s">
        <v>6</v>
      </c>
      <c r="D209" s="9">
        <v>42606</v>
      </c>
      <c r="E209" s="9">
        <v>42664</v>
      </c>
      <c r="F209" s="9">
        <v>42664</v>
      </c>
      <c r="G209" s="8" t="e">
        <f ca="1">IF($C209="","",OFFSET(#REF!,MATCH($C209,#REF!,0)-1,0))</f>
        <v>#REF!</v>
      </c>
      <c r="H209" s="8" t="str">
        <f>IF(ISBLANK(#REF!),"",IF(OR(ISBLANK(D209),ISBLANK(E209)),"OPEN","CLOSED"))</f>
        <v>CLOSED</v>
      </c>
      <c r="I209" s="10">
        <f ca="1">IF(ISBLANK(#REF!),"",IF(ISBLANK(E209),TODAY()-D209,E209-D209))</f>
        <v>58</v>
      </c>
      <c r="J209" s="10" t="str">
        <f ca="1">IF(ISBLANK(#REF!),"",IF(I209&lt;=180,"LESS THAN 6 MONTHS",IF(AND(I209&lt;365,I209&gt;180),"BETWEEN 6 MONTHS AND 1 YEAR","MORE THAN 1 YEAR")))</f>
        <v>LESS THAN 6 MONTHS</v>
      </c>
      <c r="K209" s="7">
        <f t="shared" si="18"/>
        <v>2016</v>
      </c>
      <c r="L209" s="7" t="str">
        <f t="shared" si="19"/>
        <v>Aout</v>
      </c>
      <c r="M209" s="7">
        <f t="shared" si="20"/>
        <v>2016</v>
      </c>
      <c r="N209" s="7" t="str">
        <f t="shared" si="21"/>
        <v>Octobre</v>
      </c>
      <c r="O209" s="7">
        <f t="shared" si="22"/>
        <v>2016</v>
      </c>
      <c r="P209" s="19" t="str">
        <f t="shared" si="23"/>
        <v>Octobre</v>
      </c>
    </row>
    <row r="210" spans="1:16" s="11" customFormat="1" x14ac:dyDescent="0.25">
      <c r="A210" s="6" t="s">
        <v>116</v>
      </c>
      <c r="B210" s="7" t="e">
        <f ca="1">IF(ISBLANK(#REF!),"",CONCATENATE(RIGHT(K210,2),"-",IF(#REF!="","",OFFSET(#REF!,MATCH(#REF!,#REF!,0)-1,0)),"-",A210))</f>
        <v>#REF!</v>
      </c>
      <c r="C210" s="7" t="s">
        <v>2</v>
      </c>
      <c r="D210" s="9">
        <v>42612</v>
      </c>
      <c r="E210" s="9"/>
      <c r="F210" s="9"/>
      <c r="G210" s="8" t="e">
        <f ca="1">IF($C210="","",OFFSET(#REF!,MATCH($C210,#REF!,0)-1,0))</f>
        <v>#REF!</v>
      </c>
      <c r="H210" s="8" t="str">
        <f>IF(ISBLANK(#REF!),"",IF(OR(ISBLANK(D210),ISBLANK(E210)),"OPEN","CLOSED"))</f>
        <v>OPEN</v>
      </c>
      <c r="I210" s="10">
        <f ca="1">IF(ISBLANK(#REF!),"",IF(ISBLANK(E210),TODAY()-D210,E210-D210))</f>
        <v>521</v>
      </c>
      <c r="J210" s="10" t="str">
        <f ca="1">IF(ISBLANK(#REF!),"",IF(I210&lt;=180,"LESS THAN 6 MONTHS",IF(AND(I210&lt;365,I210&gt;180),"BETWEEN 6 MONTHS AND 1 YEAR","MORE THAN 1 YEAR")))</f>
        <v>MORE THAN 1 YEAR</v>
      </c>
      <c r="K210" s="7">
        <f t="shared" si="18"/>
        <v>2016</v>
      </c>
      <c r="L210" s="7" t="str">
        <f t="shared" si="19"/>
        <v>Aout</v>
      </c>
      <c r="M210" s="7" t="str">
        <f t="shared" si="20"/>
        <v/>
      </c>
      <c r="N210" s="7" t="str">
        <f t="shared" si="21"/>
        <v/>
      </c>
      <c r="O210" s="7" t="str">
        <f t="shared" si="22"/>
        <v/>
      </c>
      <c r="P210" s="19" t="str">
        <f t="shared" si="23"/>
        <v/>
      </c>
    </row>
    <row r="211" spans="1:16" s="11" customFormat="1" x14ac:dyDescent="0.25">
      <c r="A211" s="6" t="s">
        <v>117</v>
      </c>
      <c r="B211" s="7" t="s">
        <v>388</v>
      </c>
      <c r="C211" s="7" t="s">
        <v>4</v>
      </c>
      <c r="D211" s="9">
        <v>42628</v>
      </c>
      <c r="E211" s="9"/>
      <c r="F211" s="9"/>
      <c r="G211" s="8" t="e">
        <f ca="1">IF($C211="","",OFFSET(#REF!,MATCH($C211,#REF!,0)-1,0))</f>
        <v>#REF!</v>
      </c>
      <c r="H211" s="8" t="str">
        <f>IF(ISBLANK(#REF!),"",IF(OR(ISBLANK(D211),ISBLANK(E211)),"OPEN","CLOSED"))</f>
        <v>OPEN</v>
      </c>
      <c r="I211" s="10">
        <f ca="1">IF(ISBLANK(#REF!),"",IF(ISBLANK(E211),TODAY()-D211,E211-D211))</f>
        <v>505</v>
      </c>
      <c r="J211" s="10" t="str">
        <f ca="1">IF(ISBLANK(#REF!),"",IF(I211&lt;=180,"LESS THAN 6 MONTHS",IF(AND(I211&lt;365,I211&gt;180),"BETWEEN 6 MONTHS AND 1 YEAR","MORE THAN 1 YEAR")))</f>
        <v>MORE THAN 1 YEAR</v>
      </c>
      <c r="K211" s="7">
        <f t="shared" si="18"/>
        <v>2016</v>
      </c>
      <c r="L211" s="7" t="str">
        <f t="shared" si="19"/>
        <v>Septembre</v>
      </c>
      <c r="M211" s="7" t="str">
        <f t="shared" si="20"/>
        <v/>
      </c>
      <c r="N211" s="7" t="str">
        <f t="shared" si="21"/>
        <v/>
      </c>
      <c r="O211" s="7" t="str">
        <f t="shared" si="22"/>
        <v/>
      </c>
      <c r="P211" s="19" t="str">
        <f t="shared" si="23"/>
        <v/>
      </c>
    </row>
    <row r="212" spans="1:16" s="11" customFormat="1" x14ac:dyDescent="0.25">
      <c r="A212" s="6" t="s">
        <v>118</v>
      </c>
      <c r="B212" s="7" t="e">
        <f ca="1">IF(ISBLANK(#REF!),"",CONCATENATE(RIGHT(K212,2),"-",IF(#REF!="","",OFFSET(#REF!,MATCH(#REF!,#REF!,0)-1,0)),"-",A212))</f>
        <v>#REF!</v>
      </c>
      <c r="C212" s="7" t="s">
        <v>2</v>
      </c>
      <c r="D212" s="9">
        <v>42628</v>
      </c>
      <c r="E212" s="9"/>
      <c r="F212" s="9"/>
      <c r="G212" s="8" t="e">
        <f ca="1">IF($C212="","",OFFSET(#REF!,MATCH($C212,#REF!,0)-1,0))</f>
        <v>#REF!</v>
      </c>
      <c r="H212" s="8" t="str">
        <f>IF(ISBLANK(#REF!),"",IF(OR(ISBLANK(D212),ISBLANK(E212)),"OPEN","CLOSED"))</f>
        <v>OPEN</v>
      </c>
      <c r="I212" s="10">
        <f ca="1">IF(ISBLANK(#REF!),"",IF(ISBLANK(E212),TODAY()-D212,E212-D212))</f>
        <v>505</v>
      </c>
      <c r="J212" s="10" t="str">
        <f ca="1">IF(ISBLANK(#REF!),"",IF(I212&lt;=180,"LESS THAN 6 MONTHS",IF(AND(I212&lt;365,I212&gt;180),"BETWEEN 6 MONTHS AND 1 YEAR","MORE THAN 1 YEAR")))</f>
        <v>MORE THAN 1 YEAR</v>
      </c>
      <c r="K212" s="7">
        <f t="shared" si="18"/>
        <v>2016</v>
      </c>
      <c r="L212" s="7" t="str">
        <f t="shared" si="19"/>
        <v>Septembre</v>
      </c>
      <c r="M212" s="7" t="str">
        <f t="shared" si="20"/>
        <v/>
      </c>
      <c r="N212" s="7" t="str">
        <f t="shared" si="21"/>
        <v/>
      </c>
      <c r="O212" s="7" t="str">
        <f t="shared" si="22"/>
        <v/>
      </c>
      <c r="P212" s="19" t="str">
        <f t="shared" si="23"/>
        <v/>
      </c>
    </row>
    <row r="213" spans="1:16" s="11" customFormat="1" x14ac:dyDescent="0.25">
      <c r="A213" s="6" t="s">
        <v>119</v>
      </c>
      <c r="B213" s="7" t="s">
        <v>413</v>
      </c>
      <c r="C213" s="7" t="s">
        <v>6</v>
      </c>
      <c r="D213" s="9">
        <v>42633</v>
      </c>
      <c r="E213" s="9">
        <v>42706</v>
      </c>
      <c r="F213" s="9">
        <v>42870</v>
      </c>
      <c r="G213" s="8" t="e">
        <f ca="1">IF($C213="","",OFFSET(#REF!,MATCH($C213,#REF!,0)-1,0))</f>
        <v>#REF!</v>
      </c>
      <c r="H213" s="8" t="str">
        <f>IF(ISBLANK(#REF!),"",IF(OR(ISBLANK(D213),ISBLANK(E213)),"OPEN","CLOSED"))</f>
        <v>CLOSED</v>
      </c>
      <c r="I213" s="10">
        <f ca="1">IF(ISBLANK(#REF!),"",IF(ISBLANK(E213),TODAY()-D213,E213-D213))</f>
        <v>73</v>
      </c>
      <c r="J213" s="10" t="str">
        <f ca="1">IF(ISBLANK(#REF!),"",IF(I213&lt;=180,"LESS THAN 6 MONTHS",IF(AND(I213&lt;365,I213&gt;180),"BETWEEN 6 MONTHS AND 1 YEAR","MORE THAN 1 YEAR")))</f>
        <v>LESS THAN 6 MONTHS</v>
      </c>
      <c r="K213" s="7">
        <f t="shared" si="18"/>
        <v>2016</v>
      </c>
      <c r="L213" s="7" t="str">
        <f t="shared" si="19"/>
        <v>Septembre</v>
      </c>
      <c r="M213" s="7">
        <f t="shared" si="20"/>
        <v>2016</v>
      </c>
      <c r="N213" s="7" t="str">
        <f t="shared" si="21"/>
        <v>Décembre</v>
      </c>
      <c r="O213" s="7">
        <f t="shared" si="22"/>
        <v>2017</v>
      </c>
      <c r="P213" s="19" t="str">
        <f t="shared" si="23"/>
        <v>Mai</v>
      </c>
    </row>
    <row r="214" spans="1:16" s="11" customFormat="1" x14ac:dyDescent="0.25">
      <c r="A214" s="6" t="s">
        <v>120</v>
      </c>
      <c r="B214" s="7" t="e">
        <f ca="1">IF(ISBLANK(#REF!),"",CONCATENATE(RIGHT(K214,2),"-",IF(#REF!="","",OFFSET(#REF!,MATCH(#REF!,#REF!,0)-1,0)),"-",A214))</f>
        <v>#REF!</v>
      </c>
      <c r="C214" s="7" t="s">
        <v>7</v>
      </c>
      <c r="D214" s="9">
        <v>42639</v>
      </c>
      <c r="E214" s="9"/>
      <c r="F214" s="9"/>
      <c r="G214" s="8" t="e">
        <f ca="1">IF($C214="","",OFFSET(#REF!,MATCH($C214,#REF!,0)-1,0))</f>
        <v>#REF!</v>
      </c>
      <c r="H214" s="8" t="str">
        <f>IF(ISBLANK(#REF!),"",IF(OR(ISBLANK(D214),ISBLANK(E214)),"OPEN","CLOSED"))</f>
        <v>OPEN</v>
      </c>
      <c r="I214" s="10">
        <f ca="1">IF(ISBLANK(#REF!),"",IF(ISBLANK(E214),TODAY()-D214,E214-D214))</f>
        <v>494</v>
      </c>
      <c r="J214" s="10" t="str">
        <f ca="1">IF(ISBLANK(#REF!),"",IF(I214&lt;=180,"LESS THAN 6 MONTHS",IF(AND(I214&lt;365,I214&gt;180),"BETWEEN 6 MONTHS AND 1 YEAR","MORE THAN 1 YEAR")))</f>
        <v>MORE THAN 1 YEAR</v>
      </c>
      <c r="K214" s="7">
        <f t="shared" si="18"/>
        <v>2016</v>
      </c>
      <c r="L214" s="7" t="str">
        <f t="shared" si="19"/>
        <v>Septembre</v>
      </c>
      <c r="M214" s="7" t="str">
        <f t="shared" si="20"/>
        <v/>
      </c>
      <c r="N214" s="7" t="str">
        <f t="shared" si="21"/>
        <v/>
      </c>
      <c r="O214" s="7" t="str">
        <f t="shared" si="22"/>
        <v/>
      </c>
      <c r="P214" s="19" t="str">
        <f t="shared" si="23"/>
        <v/>
      </c>
    </row>
    <row r="215" spans="1:16" s="11" customFormat="1" ht="28.15" customHeight="1" x14ac:dyDescent="0.25">
      <c r="A215" s="6" t="s">
        <v>121</v>
      </c>
      <c r="B215" s="7" t="e">
        <f ca="1">IF(ISBLANK(#REF!),"",CONCATENATE(RIGHT(K215,2),"-",IF(#REF!="","",OFFSET(#REF!,MATCH(#REF!,#REF!,0)-1,0)),"-",A215))</f>
        <v>#REF!</v>
      </c>
      <c r="C215" s="7" t="s">
        <v>6</v>
      </c>
      <c r="D215" s="9">
        <v>42640</v>
      </c>
      <c r="E215" s="9">
        <v>42768</v>
      </c>
      <c r="F215" s="9">
        <v>42768</v>
      </c>
      <c r="G215" s="8" t="e">
        <f ca="1">IF($C215="","",OFFSET(#REF!,MATCH($C215,#REF!,0)-1,0))</f>
        <v>#REF!</v>
      </c>
      <c r="H215" s="8" t="str">
        <f>IF(ISBLANK(#REF!),"",IF(OR(ISBLANK(D215),ISBLANK(E215)),"OPEN","CLOSED"))</f>
        <v>CLOSED</v>
      </c>
      <c r="I215" s="10">
        <f ca="1">IF(ISBLANK(#REF!),"",IF(ISBLANK(E215),TODAY()-D215,E215-D215))</f>
        <v>128</v>
      </c>
      <c r="J215" s="10" t="str">
        <f ca="1">IF(ISBLANK(#REF!),"",IF(I215&lt;=180,"LESS THAN 6 MONTHS",IF(AND(I215&lt;365,I215&gt;180),"BETWEEN 6 MONTHS AND 1 YEAR","MORE THAN 1 YEAR")))</f>
        <v>LESS THAN 6 MONTHS</v>
      </c>
      <c r="K215" s="7">
        <f t="shared" si="18"/>
        <v>2016</v>
      </c>
      <c r="L215" s="7" t="str">
        <f t="shared" si="19"/>
        <v>Septembre</v>
      </c>
      <c r="M215" s="7">
        <f t="shared" si="20"/>
        <v>2017</v>
      </c>
      <c r="N215" s="7" t="str">
        <f t="shared" si="21"/>
        <v>Février</v>
      </c>
      <c r="O215" s="7">
        <f t="shared" si="22"/>
        <v>2017</v>
      </c>
      <c r="P215" s="19" t="str">
        <f t="shared" si="23"/>
        <v>Février</v>
      </c>
    </row>
    <row r="216" spans="1:16" s="11" customFormat="1" x14ac:dyDescent="0.25">
      <c r="A216" s="6" t="s">
        <v>122</v>
      </c>
      <c r="B216" s="7" t="s">
        <v>389</v>
      </c>
      <c r="C216" s="7" t="s">
        <v>6</v>
      </c>
      <c r="D216" s="9">
        <v>42654</v>
      </c>
      <c r="E216" s="9">
        <v>42768</v>
      </c>
      <c r="F216" s="9">
        <v>42768</v>
      </c>
      <c r="G216" s="8" t="e">
        <f ca="1">IF($C216="","",OFFSET(#REF!,MATCH($C216,#REF!,0)-1,0))</f>
        <v>#REF!</v>
      </c>
      <c r="H216" s="8" t="str">
        <f>IF(ISBLANK(#REF!),"",IF(OR(ISBLANK(D216),ISBLANK(E216)),"OPEN","CLOSED"))</f>
        <v>CLOSED</v>
      </c>
      <c r="I216" s="10">
        <f ca="1">IF(ISBLANK(#REF!),"",IF(ISBLANK(E216),TODAY()-D216,E216-D216))</f>
        <v>114</v>
      </c>
      <c r="J216" s="10" t="str">
        <f ca="1">IF(ISBLANK(#REF!),"",IF(I216&lt;=180,"LESS THAN 6 MONTHS",IF(AND(I216&lt;365,I216&gt;180),"BETWEEN 6 MONTHS AND 1 YEAR","MORE THAN 1 YEAR")))</f>
        <v>LESS THAN 6 MONTHS</v>
      </c>
      <c r="K216" s="7">
        <f t="shared" si="18"/>
        <v>2016</v>
      </c>
      <c r="L216" s="7" t="str">
        <f t="shared" si="19"/>
        <v>Octobre</v>
      </c>
      <c r="M216" s="7">
        <f t="shared" si="20"/>
        <v>2017</v>
      </c>
      <c r="N216" s="7" t="str">
        <f t="shared" si="21"/>
        <v>Février</v>
      </c>
      <c r="O216" s="7">
        <f t="shared" si="22"/>
        <v>2017</v>
      </c>
      <c r="P216" s="19" t="str">
        <f t="shared" si="23"/>
        <v>Février</v>
      </c>
    </row>
    <row r="217" spans="1:16" s="11" customFormat="1" x14ac:dyDescent="0.25">
      <c r="A217" s="6" t="s">
        <v>123</v>
      </c>
      <c r="B217" s="7" t="e">
        <f ca="1">IF(ISBLANK(#REF!),"",CONCATENATE(RIGHT(K217,2),"-",IF(#REF!="","",OFFSET(#REF!,MATCH(#REF!,#REF!,0)-1,0)),"-",A217))</f>
        <v>#REF!</v>
      </c>
      <c r="C217" s="7" t="s">
        <v>6</v>
      </c>
      <c r="D217" s="9">
        <v>42655</v>
      </c>
      <c r="E217" s="9">
        <v>42906</v>
      </c>
      <c r="F217" s="9">
        <v>42912</v>
      </c>
      <c r="G217" s="8" t="e">
        <f ca="1">IF($C217="","",OFFSET(#REF!,MATCH($C217,#REF!,0)-1,0))</f>
        <v>#REF!</v>
      </c>
      <c r="H217" s="8" t="str">
        <f>IF(ISBLANK(#REF!),"",IF(OR(ISBLANK(D217),ISBLANK(E217)),"OPEN","CLOSED"))</f>
        <v>CLOSED</v>
      </c>
      <c r="I217" s="10">
        <f ca="1">IF(ISBLANK(#REF!),"",IF(ISBLANK(E217),TODAY()-D217,E217-D217))</f>
        <v>251</v>
      </c>
      <c r="J217" s="10" t="str">
        <f ca="1">IF(ISBLANK(#REF!),"",IF(I217&lt;=180,"LESS THAN 6 MONTHS",IF(AND(I217&lt;365,I217&gt;180),"BETWEEN 6 MONTHS AND 1 YEAR","MORE THAN 1 YEAR")))</f>
        <v>BETWEEN 6 MONTHS AND 1 YEAR</v>
      </c>
      <c r="K217" s="7">
        <f t="shared" si="18"/>
        <v>2016</v>
      </c>
      <c r="L217" s="7" t="str">
        <f t="shared" si="19"/>
        <v>Octobre</v>
      </c>
      <c r="M217" s="7">
        <f t="shared" si="20"/>
        <v>2017</v>
      </c>
      <c r="N217" s="7" t="str">
        <f t="shared" si="21"/>
        <v>Juin</v>
      </c>
      <c r="O217" s="7">
        <f t="shared" si="22"/>
        <v>2017</v>
      </c>
      <c r="P217" s="19" t="str">
        <f t="shared" si="23"/>
        <v>Juin</v>
      </c>
    </row>
    <row r="218" spans="1:16" s="11" customFormat="1" x14ac:dyDescent="0.25">
      <c r="A218" s="6" t="s">
        <v>124</v>
      </c>
      <c r="B218" s="7" t="e">
        <f ca="1">IF(ISBLANK(#REF!),"",CONCATENATE(RIGHT(K218,2),"-",IF(#REF!="","",OFFSET(#REF!,MATCH(#REF!,#REF!,0)-1,0)),"-",A218))</f>
        <v>#REF!</v>
      </c>
      <c r="C218" s="7" t="s">
        <v>8</v>
      </c>
      <c r="D218" s="9">
        <v>42664</v>
      </c>
      <c r="E218" s="9"/>
      <c r="F218" s="9"/>
      <c r="G218" s="8" t="e">
        <f ca="1">IF($C218="","",OFFSET(#REF!,MATCH($C218,#REF!,0)-1,0))</f>
        <v>#REF!</v>
      </c>
      <c r="H218" s="8" t="str">
        <f>IF(ISBLANK(#REF!),"",IF(OR(ISBLANK(D218),ISBLANK(E218)),"OPEN","CLOSED"))</f>
        <v>OPEN</v>
      </c>
      <c r="I218" s="10">
        <f ca="1">IF(ISBLANK(#REF!),"",IF(ISBLANK(E218),TODAY()-D218,E218-D218))</f>
        <v>469</v>
      </c>
      <c r="J218" s="10" t="str">
        <f ca="1">IF(ISBLANK(#REF!),"",IF(I218&lt;=180,"LESS THAN 6 MONTHS",IF(AND(I218&lt;365,I218&gt;180),"BETWEEN 6 MONTHS AND 1 YEAR","MORE THAN 1 YEAR")))</f>
        <v>MORE THAN 1 YEAR</v>
      </c>
      <c r="K218" s="7">
        <f t="shared" si="18"/>
        <v>2016</v>
      </c>
      <c r="L218" s="7" t="str">
        <f t="shared" si="19"/>
        <v>Octobre</v>
      </c>
      <c r="M218" s="7" t="str">
        <f t="shared" si="20"/>
        <v/>
      </c>
      <c r="N218" s="7" t="str">
        <f t="shared" si="21"/>
        <v/>
      </c>
      <c r="O218" s="7" t="str">
        <f t="shared" si="22"/>
        <v/>
      </c>
      <c r="P218" s="19" t="str">
        <f t="shared" si="23"/>
        <v/>
      </c>
    </row>
    <row r="219" spans="1:16" s="11" customFormat="1" x14ac:dyDescent="0.25">
      <c r="A219" s="6" t="s">
        <v>125</v>
      </c>
      <c r="B219" s="7" t="e">
        <f ca="1">IF(ISBLANK(#REF!),"",CONCATENATE(RIGHT(K219,2),"-",IF(#REF!="","",OFFSET(#REF!,MATCH(#REF!,#REF!,0)-1,0)),"-",A219))</f>
        <v>#REF!</v>
      </c>
      <c r="C219" s="7" t="s">
        <v>2</v>
      </c>
      <c r="D219" s="9">
        <v>42681</v>
      </c>
      <c r="E219" s="9"/>
      <c r="F219" s="9"/>
      <c r="G219" s="8" t="e">
        <f ca="1">IF($C219="","",OFFSET(#REF!,MATCH($C219,#REF!,0)-1,0))</f>
        <v>#REF!</v>
      </c>
      <c r="H219" s="8" t="str">
        <f>IF(ISBLANK(#REF!),"",IF(OR(ISBLANK(D219),ISBLANK(E219)),"OPEN","CLOSED"))</f>
        <v>OPEN</v>
      </c>
      <c r="I219" s="10">
        <f ca="1">IF(ISBLANK(#REF!),"",IF(ISBLANK(E219),TODAY()-D219,E219-D219))</f>
        <v>452</v>
      </c>
      <c r="J219" s="10" t="str">
        <f ca="1">IF(ISBLANK(#REF!),"",IF(I219&lt;=180,"LESS THAN 6 MONTHS",IF(AND(I219&lt;365,I219&gt;180),"BETWEEN 6 MONTHS AND 1 YEAR","MORE THAN 1 YEAR")))</f>
        <v>MORE THAN 1 YEAR</v>
      </c>
      <c r="K219" s="7">
        <f t="shared" si="18"/>
        <v>2016</v>
      </c>
      <c r="L219" s="7" t="str">
        <f t="shared" si="19"/>
        <v>Novembre</v>
      </c>
      <c r="M219" s="7" t="str">
        <f t="shared" si="20"/>
        <v/>
      </c>
      <c r="N219" s="7" t="str">
        <f t="shared" si="21"/>
        <v/>
      </c>
      <c r="O219" s="7" t="str">
        <f t="shared" si="22"/>
        <v/>
      </c>
      <c r="P219" s="19" t="str">
        <f t="shared" si="23"/>
        <v/>
      </c>
    </row>
    <row r="220" spans="1:16" s="11" customFormat="1" x14ac:dyDescent="0.25">
      <c r="A220" s="6" t="s">
        <v>126</v>
      </c>
      <c r="B220" s="7" t="e">
        <f ca="1">IF(ISBLANK(#REF!),"",CONCATENATE(RIGHT(K220,2),"-",IF(#REF!="","",OFFSET(#REF!,MATCH(#REF!,#REF!,0)-1,0)),"-",A220))</f>
        <v>#REF!</v>
      </c>
      <c r="C220" s="7" t="s">
        <v>2</v>
      </c>
      <c r="D220" s="9">
        <v>42678</v>
      </c>
      <c r="E220" s="9">
        <v>42741</v>
      </c>
      <c r="F220" s="9">
        <v>42741</v>
      </c>
      <c r="G220" s="8" t="e">
        <f ca="1">IF($C220="","",OFFSET(#REF!,MATCH($C220,#REF!,0)-1,0))</f>
        <v>#REF!</v>
      </c>
      <c r="H220" s="8" t="str">
        <f>IF(ISBLANK(#REF!),"",IF(OR(ISBLANK(D220),ISBLANK(E220)),"OPEN","CLOSED"))</f>
        <v>CLOSED</v>
      </c>
      <c r="I220" s="10">
        <f ca="1">IF(ISBLANK(#REF!),"",IF(ISBLANK(E220),TODAY()-D220,E220-D220))</f>
        <v>63</v>
      </c>
      <c r="J220" s="10" t="str">
        <f ca="1">IF(ISBLANK(#REF!),"",IF(I220&lt;=180,"LESS THAN 6 MONTHS",IF(AND(I220&lt;365,I220&gt;180),"BETWEEN 6 MONTHS AND 1 YEAR","MORE THAN 1 YEAR")))</f>
        <v>LESS THAN 6 MONTHS</v>
      </c>
      <c r="K220" s="7">
        <f t="shared" si="18"/>
        <v>2016</v>
      </c>
      <c r="L220" s="7" t="str">
        <f t="shared" si="19"/>
        <v>Novembre</v>
      </c>
      <c r="M220" s="7">
        <f t="shared" si="20"/>
        <v>2017</v>
      </c>
      <c r="N220" s="7" t="str">
        <f t="shared" si="21"/>
        <v>Janvier</v>
      </c>
      <c r="O220" s="7">
        <f t="shared" si="22"/>
        <v>2017</v>
      </c>
      <c r="P220" s="19" t="str">
        <f t="shared" si="23"/>
        <v>Janvier</v>
      </c>
    </row>
    <row r="221" spans="1:16" s="11" customFormat="1" x14ac:dyDescent="0.25">
      <c r="A221" s="6" t="s">
        <v>127</v>
      </c>
      <c r="B221" s="7" t="e">
        <f ca="1">IF(ISBLANK(#REF!),"",CONCATENATE(RIGHT(K221,2),"-",IF(#REF!="","",OFFSET(#REF!,MATCH(#REF!,#REF!,0)-1,0)),"-",A221))</f>
        <v>#REF!</v>
      </c>
      <c r="C221" s="7" t="s">
        <v>3</v>
      </c>
      <c r="D221" s="9">
        <v>42711</v>
      </c>
      <c r="E221" s="9">
        <v>42993</v>
      </c>
      <c r="F221" s="9">
        <v>42993</v>
      </c>
      <c r="G221" s="8" t="e">
        <f ca="1">IF($C221="","",OFFSET(#REF!,MATCH($C221,#REF!,0)-1,0))</f>
        <v>#REF!</v>
      </c>
      <c r="H221" s="8" t="str">
        <f>IF(ISBLANK(#REF!),"",IF(OR(ISBLANK(D221),ISBLANK(E221)),"OPEN","CLOSED"))</f>
        <v>CLOSED</v>
      </c>
      <c r="I221" s="10">
        <f ca="1">IF(ISBLANK(#REF!),"",IF(ISBLANK(E221),TODAY()-D221,E221-D221))</f>
        <v>282</v>
      </c>
      <c r="J221" s="10" t="str">
        <f ca="1">IF(ISBLANK(#REF!),"",IF(I221&lt;=180,"LESS THAN 6 MONTHS",IF(AND(I221&lt;365,I221&gt;180),"BETWEEN 6 MONTHS AND 1 YEAR","MORE THAN 1 YEAR")))</f>
        <v>BETWEEN 6 MONTHS AND 1 YEAR</v>
      </c>
      <c r="K221" s="7">
        <f t="shared" si="18"/>
        <v>2016</v>
      </c>
      <c r="L221" s="7" t="str">
        <f t="shared" si="19"/>
        <v>Décembre</v>
      </c>
      <c r="M221" s="7">
        <f t="shared" si="20"/>
        <v>2017</v>
      </c>
      <c r="N221" s="7" t="str">
        <f t="shared" si="21"/>
        <v>Septembre</v>
      </c>
      <c r="O221" s="7">
        <f t="shared" si="22"/>
        <v>2017</v>
      </c>
      <c r="P221" s="19" t="str">
        <f t="shared" si="23"/>
        <v>Septembre</v>
      </c>
    </row>
    <row r="222" spans="1:16" s="11" customFormat="1" x14ac:dyDescent="0.25">
      <c r="A222" s="6" t="s">
        <v>128</v>
      </c>
      <c r="B222" s="7" t="s">
        <v>394</v>
      </c>
      <c r="C222" s="7" t="s">
        <v>2</v>
      </c>
      <c r="D222" s="9">
        <v>42713</v>
      </c>
      <c r="E222" s="9"/>
      <c r="F222" s="9"/>
      <c r="G222" s="8" t="e">
        <f ca="1">IF($C222="","",OFFSET(#REF!,MATCH($C222,#REF!,0)-1,0))</f>
        <v>#REF!</v>
      </c>
      <c r="H222" s="8" t="str">
        <f>IF(ISBLANK(#REF!),"",IF(OR(ISBLANK(D222),ISBLANK(E222)),"OPEN","CLOSED"))</f>
        <v>OPEN</v>
      </c>
      <c r="I222" s="10">
        <f ca="1">IF(ISBLANK(#REF!),"",IF(ISBLANK(E222),TODAY()-D222,E222-D222))</f>
        <v>420</v>
      </c>
      <c r="J222" s="10" t="str">
        <f ca="1">IF(ISBLANK(#REF!),"",IF(I222&lt;=180,"LESS THAN 6 MONTHS",IF(AND(I222&lt;365,I222&gt;180),"BETWEEN 6 MONTHS AND 1 YEAR","MORE THAN 1 YEAR")))</f>
        <v>MORE THAN 1 YEAR</v>
      </c>
      <c r="K222" s="7">
        <f t="shared" si="18"/>
        <v>2016</v>
      </c>
      <c r="L222" s="7" t="str">
        <f t="shared" si="19"/>
        <v>Décembre</v>
      </c>
      <c r="M222" s="7" t="str">
        <f t="shared" si="20"/>
        <v/>
      </c>
      <c r="N222" s="7" t="str">
        <f t="shared" si="21"/>
        <v/>
      </c>
      <c r="O222" s="7" t="str">
        <f t="shared" si="22"/>
        <v/>
      </c>
      <c r="P222" s="19" t="str">
        <f t="shared" si="23"/>
        <v/>
      </c>
    </row>
    <row r="223" spans="1:16" s="11" customFormat="1" x14ac:dyDescent="0.25">
      <c r="A223" s="6" t="s">
        <v>129</v>
      </c>
      <c r="B223" s="7" t="e">
        <f ca="1">IF(ISBLANK(#REF!),"",CONCATENATE(RIGHT(K223,2),"-",IF(#REF!="","",OFFSET(#REF!,MATCH(#REF!,#REF!,0)-1,0)),"-",A223))</f>
        <v>#REF!</v>
      </c>
      <c r="C223" s="7" t="s">
        <v>6</v>
      </c>
      <c r="D223" s="9">
        <v>42716</v>
      </c>
      <c r="E223" s="9">
        <v>42740</v>
      </c>
      <c r="F223" s="9">
        <v>42740</v>
      </c>
      <c r="G223" s="8" t="e">
        <f ca="1">IF($C223="","",OFFSET(#REF!,MATCH($C223,#REF!,0)-1,0))</f>
        <v>#REF!</v>
      </c>
      <c r="H223" s="8" t="str">
        <f>IF(ISBLANK(#REF!),"",IF(OR(ISBLANK(D223),ISBLANK(E223)),"OPEN","CLOSED"))</f>
        <v>CLOSED</v>
      </c>
      <c r="I223" s="10">
        <f ca="1">IF(ISBLANK(#REF!),"",IF(ISBLANK(E223),TODAY()-D223,E223-D223))</f>
        <v>24</v>
      </c>
      <c r="J223" s="10" t="str">
        <f ca="1">IF(ISBLANK(#REF!),"",IF(I223&lt;=180,"LESS THAN 6 MONTHS",IF(AND(I223&lt;365,I223&gt;180),"BETWEEN 6 MONTHS AND 1 YEAR","MORE THAN 1 YEAR")))</f>
        <v>LESS THAN 6 MONTHS</v>
      </c>
      <c r="K223" s="7">
        <f t="shared" si="18"/>
        <v>2016</v>
      </c>
      <c r="L223" s="7" t="str">
        <f t="shared" si="19"/>
        <v>Décembre</v>
      </c>
      <c r="M223" s="7">
        <f t="shared" si="20"/>
        <v>2017</v>
      </c>
      <c r="N223" s="7" t="str">
        <f t="shared" si="21"/>
        <v>Janvier</v>
      </c>
      <c r="O223" s="7">
        <f t="shared" si="22"/>
        <v>2017</v>
      </c>
      <c r="P223" s="19" t="str">
        <f t="shared" si="23"/>
        <v>Janvier</v>
      </c>
    </row>
    <row r="224" spans="1:16" s="11" customFormat="1" x14ac:dyDescent="0.25">
      <c r="A224" s="6" t="s">
        <v>130</v>
      </c>
      <c r="B224" s="7" t="e">
        <f ca="1">IF(ISBLANK(#REF!),"",CONCATENATE(RIGHT(K224,2),"-",IF(#REF!="","",OFFSET(#REF!,MATCH(#REF!,#REF!,0)-1,0)),"-",A224))</f>
        <v>#REF!</v>
      </c>
      <c r="C224" s="7" t="s">
        <v>6</v>
      </c>
      <c r="D224" s="9">
        <v>42720</v>
      </c>
      <c r="E224" s="9">
        <v>42977</v>
      </c>
      <c r="F224" s="9">
        <v>42993</v>
      </c>
      <c r="G224" s="8" t="e">
        <f ca="1">IF($C224="","",OFFSET(#REF!,MATCH($C224,#REF!,0)-1,0))</f>
        <v>#REF!</v>
      </c>
      <c r="H224" s="8" t="str">
        <f>IF(ISBLANK(#REF!),"",IF(OR(ISBLANK(D224),ISBLANK(E224)),"OPEN","CLOSED"))</f>
        <v>CLOSED</v>
      </c>
      <c r="I224" s="10">
        <f ca="1">IF(ISBLANK(#REF!),"",IF(ISBLANK(E224),TODAY()-D224,E224-D224))</f>
        <v>257</v>
      </c>
      <c r="J224" s="10" t="str">
        <f ca="1">IF(ISBLANK(#REF!),"",IF(I224&lt;=180,"LESS THAN 6 MONTHS",IF(AND(I224&lt;365,I224&gt;180),"BETWEEN 6 MONTHS AND 1 YEAR","MORE THAN 1 YEAR")))</f>
        <v>BETWEEN 6 MONTHS AND 1 YEAR</v>
      </c>
      <c r="K224" s="7">
        <f t="shared" si="18"/>
        <v>2016</v>
      </c>
      <c r="L224" s="7" t="str">
        <f t="shared" si="19"/>
        <v>Décembre</v>
      </c>
      <c r="M224" s="7">
        <f t="shared" si="20"/>
        <v>2017</v>
      </c>
      <c r="N224" s="7" t="str">
        <f t="shared" si="21"/>
        <v>Aout</v>
      </c>
      <c r="O224" s="7">
        <f t="shared" si="22"/>
        <v>2017</v>
      </c>
      <c r="P224" s="19" t="str">
        <f t="shared" si="23"/>
        <v>Septembre</v>
      </c>
    </row>
    <row r="225" spans="1:16" s="11" customFormat="1" x14ac:dyDescent="0.25">
      <c r="A225" s="6" t="s">
        <v>131</v>
      </c>
      <c r="B225" s="7" t="s">
        <v>395</v>
      </c>
      <c r="C225" s="7" t="s">
        <v>2</v>
      </c>
      <c r="D225" s="9">
        <v>42724</v>
      </c>
      <c r="E225" s="9"/>
      <c r="F225" s="9"/>
      <c r="G225" s="8" t="e">
        <f ca="1">IF($C225="","",OFFSET(#REF!,MATCH($C225,#REF!,0)-1,0))</f>
        <v>#REF!</v>
      </c>
      <c r="H225" s="8" t="str">
        <f>IF(ISBLANK(#REF!),"",IF(OR(ISBLANK(D225),ISBLANK(E225)),"OPEN","CLOSED"))</f>
        <v>OPEN</v>
      </c>
      <c r="I225" s="10">
        <f ca="1">IF(ISBLANK(#REF!),"",IF(ISBLANK(E225),TODAY()-D225,E225-D225))</f>
        <v>409</v>
      </c>
      <c r="J225" s="10" t="str">
        <f ca="1">IF(ISBLANK(#REF!),"",IF(I225&lt;=180,"LESS THAN 6 MONTHS",IF(AND(I225&lt;365,I225&gt;180),"BETWEEN 6 MONTHS AND 1 YEAR","MORE THAN 1 YEAR")))</f>
        <v>MORE THAN 1 YEAR</v>
      </c>
      <c r="K225" s="7">
        <f t="shared" si="18"/>
        <v>2016</v>
      </c>
      <c r="L225" s="7" t="str">
        <f t="shared" si="19"/>
        <v>Décembre</v>
      </c>
      <c r="M225" s="7" t="str">
        <f t="shared" si="20"/>
        <v/>
      </c>
      <c r="N225" s="7" t="str">
        <f t="shared" si="21"/>
        <v/>
      </c>
      <c r="O225" s="7" t="str">
        <f t="shared" si="22"/>
        <v/>
      </c>
      <c r="P225" s="19" t="str">
        <f t="shared" si="23"/>
        <v/>
      </c>
    </row>
    <row r="226" spans="1:16" s="11" customFormat="1" x14ac:dyDescent="0.25">
      <c r="A226" s="6" t="s">
        <v>132</v>
      </c>
      <c r="B226" s="7" t="s">
        <v>396</v>
      </c>
      <c r="C226" s="7" t="s">
        <v>4</v>
      </c>
      <c r="D226" s="9">
        <v>42719</v>
      </c>
      <c r="E226" s="9"/>
      <c r="F226" s="9"/>
      <c r="G226" s="8" t="e">
        <f ca="1">IF($C226="","",OFFSET(#REF!,MATCH($C226,#REF!,0)-1,0))</f>
        <v>#REF!</v>
      </c>
      <c r="H226" s="8" t="str">
        <f>IF(ISBLANK(#REF!),"",IF(OR(ISBLANK(D226),ISBLANK(E226)),"OPEN","CLOSED"))</f>
        <v>OPEN</v>
      </c>
      <c r="I226" s="10">
        <f ca="1">IF(ISBLANK(#REF!),"",IF(ISBLANK(E226),TODAY()-D226,E226-D226))</f>
        <v>414</v>
      </c>
      <c r="J226" s="10" t="str">
        <f ca="1">IF(ISBLANK(#REF!),"",IF(I226&lt;=180,"LESS THAN 6 MONTHS",IF(AND(I226&lt;365,I226&gt;180),"BETWEEN 6 MONTHS AND 1 YEAR","MORE THAN 1 YEAR")))</f>
        <v>MORE THAN 1 YEAR</v>
      </c>
      <c r="K226" s="7">
        <f t="shared" si="18"/>
        <v>2016</v>
      </c>
      <c r="L226" s="7" t="str">
        <f t="shared" si="19"/>
        <v>Décembre</v>
      </c>
      <c r="M226" s="7" t="str">
        <f t="shared" si="20"/>
        <v/>
      </c>
      <c r="N226" s="7" t="str">
        <f t="shared" si="21"/>
        <v/>
      </c>
      <c r="O226" s="7" t="str">
        <f t="shared" si="22"/>
        <v/>
      </c>
      <c r="P226" s="19" t="str">
        <f t="shared" si="23"/>
        <v/>
      </c>
    </row>
    <row r="227" spans="1:16" s="11" customFormat="1" x14ac:dyDescent="0.25">
      <c r="A227" s="6" t="s">
        <v>133</v>
      </c>
      <c r="B227" s="7" t="s">
        <v>397</v>
      </c>
      <c r="C227" s="7" t="s">
        <v>7</v>
      </c>
      <c r="D227" s="9">
        <v>42719</v>
      </c>
      <c r="E227" s="9"/>
      <c r="F227" s="9"/>
      <c r="G227" s="8" t="e">
        <f ca="1">IF($C227="","",OFFSET(#REF!,MATCH($C227,#REF!,0)-1,0))</f>
        <v>#REF!</v>
      </c>
      <c r="H227" s="8" t="str">
        <f>IF(ISBLANK(#REF!),"",IF(OR(ISBLANK(D227),ISBLANK(E227)),"OPEN","CLOSED"))</f>
        <v>OPEN</v>
      </c>
      <c r="I227" s="10">
        <f ca="1">IF(ISBLANK(#REF!),"",IF(ISBLANK(E227),TODAY()-D227,E227-D227))</f>
        <v>414</v>
      </c>
      <c r="J227" s="10" t="str">
        <f ca="1">IF(ISBLANK(#REF!),"",IF(I227&lt;=180,"LESS THAN 6 MONTHS",IF(AND(I227&lt;365,I227&gt;180),"BETWEEN 6 MONTHS AND 1 YEAR","MORE THAN 1 YEAR")))</f>
        <v>MORE THAN 1 YEAR</v>
      </c>
      <c r="K227" s="7">
        <f t="shared" si="18"/>
        <v>2016</v>
      </c>
      <c r="L227" s="7" t="str">
        <f t="shared" si="19"/>
        <v>Décembre</v>
      </c>
      <c r="M227" s="7" t="str">
        <f t="shared" si="20"/>
        <v/>
      </c>
      <c r="N227" s="7" t="str">
        <f t="shared" si="21"/>
        <v/>
      </c>
      <c r="O227" s="7" t="str">
        <f t="shared" si="22"/>
        <v/>
      </c>
      <c r="P227" s="19" t="str">
        <f t="shared" si="23"/>
        <v/>
      </c>
    </row>
    <row r="228" spans="1:16" s="11" customFormat="1" x14ac:dyDescent="0.25">
      <c r="A228" s="6" t="s">
        <v>134</v>
      </c>
      <c r="B228" s="7" t="e">
        <f ca="1">IF(ISBLANK(#REF!),"",CONCATENATE(RIGHT(K228,2),"-",IF(#REF!="","",OFFSET(#REF!,MATCH(#REF!,#REF!,0)-1,0)),"-",A228))</f>
        <v>#REF!</v>
      </c>
      <c r="C228" s="7" t="s">
        <v>6</v>
      </c>
      <c r="D228" s="9">
        <v>42727</v>
      </c>
      <c r="E228" s="9">
        <v>42768</v>
      </c>
      <c r="F228" s="9">
        <v>42768</v>
      </c>
      <c r="G228" s="8" t="e">
        <f ca="1">IF($C228="","",OFFSET(#REF!,MATCH($C228,#REF!,0)-1,0))</f>
        <v>#REF!</v>
      </c>
      <c r="H228" s="8" t="str">
        <f>IF(ISBLANK(#REF!),"",IF(OR(ISBLANK(D228),ISBLANK(E228)),"OPEN","CLOSED"))</f>
        <v>CLOSED</v>
      </c>
      <c r="I228" s="10">
        <f ca="1">IF(ISBLANK(#REF!),"",IF(ISBLANK(E228),TODAY()-D228,E228-D228))</f>
        <v>41</v>
      </c>
      <c r="J228" s="10" t="str">
        <f ca="1">IF(ISBLANK(#REF!),"",IF(I228&lt;=180,"LESS THAN 6 MONTHS",IF(AND(I228&lt;365,I228&gt;180),"BETWEEN 6 MONTHS AND 1 YEAR","MORE THAN 1 YEAR")))</f>
        <v>LESS THAN 6 MONTHS</v>
      </c>
      <c r="K228" s="7">
        <f t="shared" si="18"/>
        <v>2016</v>
      </c>
      <c r="L228" s="7" t="str">
        <f t="shared" si="19"/>
        <v>Décembre</v>
      </c>
      <c r="M228" s="7">
        <f t="shared" si="20"/>
        <v>2017</v>
      </c>
      <c r="N228" s="7" t="str">
        <f t="shared" si="21"/>
        <v>Février</v>
      </c>
      <c r="O228" s="7">
        <f t="shared" si="22"/>
        <v>2017</v>
      </c>
      <c r="P228" s="19" t="str">
        <f t="shared" si="23"/>
        <v>Février</v>
      </c>
    </row>
    <row r="229" spans="1:16" s="11" customFormat="1" x14ac:dyDescent="0.25">
      <c r="A229" s="6" t="s">
        <v>135</v>
      </c>
      <c r="B229" s="7" t="e">
        <f ca="1">IF(ISBLANK(#REF!),"",CONCATENATE(RIGHT(K229,2),"-",IF(#REF!="","",OFFSET(#REF!,MATCH(#REF!,#REF!,0)-1,0)),"-",A229))</f>
        <v>#REF!</v>
      </c>
      <c r="C229" s="7" t="s">
        <v>6</v>
      </c>
      <c r="D229" s="9">
        <v>42727</v>
      </c>
      <c r="E229" s="9">
        <v>42797</v>
      </c>
      <c r="F229" s="9">
        <v>42797</v>
      </c>
      <c r="G229" s="8" t="e">
        <f ca="1">IF($C229="","",OFFSET(#REF!,MATCH($C229,#REF!,0)-1,0))</f>
        <v>#REF!</v>
      </c>
      <c r="H229" s="8" t="str">
        <f>IF(ISBLANK(#REF!),"",IF(OR(ISBLANK(D229),ISBLANK(E229)),"OPEN","CLOSED"))</f>
        <v>CLOSED</v>
      </c>
      <c r="I229" s="10">
        <f ca="1">IF(ISBLANK(#REF!),"",IF(ISBLANK(E229),TODAY()-D229,E229-D229))</f>
        <v>70</v>
      </c>
      <c r="J229" s="10" t="str">
        <f ca="1">IF(ISBLANK(#REF!),"",IF(I229&lt;=180,"LESS THAN 6 MONTHS",IF(AND(I229&lt;365,I229&gt;180),"BETWEEN 6 MONTHS AND 1 YEAR","MORE THAN 1 YEAR")))</f>
        <v>LESS THAN 6 MONTHS</v>
      </c>
      <c r="K229" s="7">
        <f t="shared" si="18"/>
        <v>2016</v>
      </c>
      <c r="L229" s="7" t="str">
        <f t="shared" si="19"/>
        <v>Décembre</v>
      </c>
      <c r="M229" s="7">
        <f t="shared" si="20"/>
        <v>2017</v>
      </c>
      <c r="N229" s="7" t="str">
        <f t="shared" si="21"/>
        <v>Mars</v>
      </c>
      <c r="O229" s="7">
        <f t="shared" si="22"/>
        <v>2017</v>
      </c>
      <c r="P229" s="19" t="str">
        <f t="shared" si="23"/>
        <v>Mars</v>
      </c>
    </row>
    <row r="230" spans="1:16" s="11" customFormat="1" x14ac:dyDescent="0.25">
      <c r="A230" s="6" t="s">
        <v>136</v>
      </c>
      <c r="B230" s="7" t="e">
        <f ca="1">IF(ISBLANK(#REF!),"",CONCATENATE(RIGHT(K230,2),"-",IF(#REF!="","",OFFSET(#REF!,MATCH(#REF!,#REF!,0)-1,0)),"-",A230))</f>
        <v>#REF!</v>
      </c>
      <c r="C230" s="7" t="s">
        <v>6</v>
      </c>
      <c r="D230" s="9">
        <v>42741</v>
      </c>
      <c r="E230" s="9">
        <v>42755</v>
      </c>
      <c r="F230" s="9">
        <v>42755</v>
      </c>
      <c r="G230" s="8" t="e">
        <f ca="1">IF($C230="","",OFFSET(#REF!,MATCH($C230,#REF!,0)-1,0))</f>
        <v>#REF!</v>
      </c>
      <c r="H230" s="8" t="str">
        <f>IF(ISBLANK(#REF!),"",IF(OR(ISBLANK(D230),ISBLANK(E230)),"OPEN","CLOSED"))</f>
        <v>CLOSED</v>
      </c>
      <c r="I230" s="10">
        <f ca="1">IF(ISBLANK(#REF!),"",IF(ISBLANK(E230),TODAY()-D230,E230-D230))</f>
        <v>14</v>
      </c>
      <c r="J230" s="10" t="str">
        <f ca="1">IF(ISBLANK(#REF!),"",IF(I230&lt;=180,"LESS THAN 6 MONTHS",IF(AND(I230&lt;365,I230&gt;180),"BETWEEN 6 MONTHS AND 1 YEAR","MORE THAN 1 YEAR")))</f>
        <v>LESS THAN 6 MONTHS</v>
      </c>
      <c r="K230" s="7">
        <f t="shared" si="18"/>
        <v>2017</v>
      </c>
      <c r="L230" s="7" t="str">
        <f t="shared" si="19"/>
        <v>Janvier</v>
      </c>
      <c r="M230" s="7">
        <f t="shared" si="20"/>
        <v>2017</v>
      </c>
      <c r="N230" s="7" t="str">
        <f t="shared" si="21"/>
        <v>Janvier</v>
      </c>
      <c r="O230" s="7">
        <f t="shared" si="22"/>
        <v>2017</v>
      </c>
      <c r="P230" s="19" t="str">
        <f t="shared" si="23"/>
        <v>Janvier</v>
      </c>
    </row>
    <row r="231" spans="1:16" s="11" customFormat="1" x14ac:dyDescent="0.25">
      <c r="A231" s="6" t="s">
        <v>137</v>
      </c>
      <c r="B231" s="7" t="e">
        <f ca="1">IF(ISBLANK(#REF!),"",CONCATENATE(RIGHT(K231,2),"-",IF(#REF!="","",OFFSET(#REF!,MATCH(#REF!,#REF!,0)-1,0)),"-",A231))</f>
        <v>#REF!</v>
      </c>
      <c r="C231" s="7" t="s">
        <v>2</v>
      </c>
      <c r="D231" s="9">
        <v>42748</v>
      </c>
      <c r="E231" s="9"/>
      <c r="F231" s="9"/>
      <c r="G231" s="8" t="e">
        <f ca="1">IF($C231="","",OFFSET(#REF!,MATCH($C231,#REF!,0)-1,0))</f>
        <v>#REF!</v>
      </c>
      <c r="H231" s="8" t="str">
        <f>IF(ISBLANK(#REF!),"",IF(OR(ISBLANK(D231),ISBLANK(E231)),"OPEN","CLOSED"))</f>
        <v>OPEN</v>
      </c>
      <c r="I231" s="10">
        <f ca="1">IF(ISBLANK(#REF!),"",IF(ISBLANK(E231),TODAY()-D231,E231-D231))</f>
        <v>385</v>
      </c>
      <c r="J231" s="10" t="str">
        <f ca="1">IF(ISBLANK(#REF!),"",IF(I231&lt;=180,"LESS THAN 6 MONTHS",IF(AND(I231&lt;365,I231&gt;180),"BETWEEN 6 MONTHS AND 1 YEAR","MORE THAN 1 YEAR")))</f>
        <v>MORE THAN 1 YEAR</v>
      </c>
      <c r="K231" s="7">
        <f t="shared" si="18"/>
        <v>2017</v>
      </c>
      <c r="L231" s="7" t="str">
        <f t="shared" si="19"/>
        <v>Janvier</v>
      </c>
      <c r="M231" s="7" t="str">
        <f t="shared" si="20"/>
        <v/>
      </c>
      <c r="N231" s="7" t="str">
        <f t="shared" si="21"/>
        <v/>
      </c>
      <c r="O231" s="7" t="str">
        <f t="shared" si="22"/>
        <v/>
      </c>
      <c r="P231" s="19" t="str">
        <f t="shared" si="23"/>
        <v/>
      </c>
    </row>
    <row r="232" spans="1:16" s="11" customFormat="1" x14ac:dyDescent="0.25">
      <c r="A232" s="6" t="s">
        <v>138</v>
      </c>
      <c r="B232" s="7" t="e">
        <f ca="1">IF(ISBLANK(#REF!),"",CONCATENATE(RIGHT(K232,2),"-",IF(#REF!="","",OFFSET(#REF!,MATCH(#REF!,#REF!,0)-1,0)),"-",A232))</f>
        <v>#REF!</v>
      </c>
      <c r="C232" s="7" t="s">
        <v>6</v>
      </c>
      <c r="D232" s="9">
        <v>42753</v>
      </c>
      <c r="E232" s="9">
        <v>42993</v>
      </c>
      <c r="F232" s="9">
        <v>43000</v>
      </c>
      <c r="G232" s="8" t="e">
        <f ca="1">IF($C232="","",OFFSET(#REF!,MATCH($C232,#REF!,0)-1,0))</f>
        <v>#REF!</v>
      </c>
      <c r="H232" s="8" t="str">
        <f>IF(ISBLANK(#REF!),"",IF(OR(ISBLANK(D232),ISBLANK(E232)),"OPEN","CLOSED"))</f>
        <v>CLOSED</v>
      </c>
      <c r="I232" s="10">
        <f ca="1">IF(ISBLANK(#REF!),"",IF(ISBLANK(E232),TODAY()-D232,E232-D232))</f>
        <v>240</v>
      </c>
      <c r="J232" s="10" t="str">
        <f ca="1">IF(ISBLANK(#REF!),"",IF(I232&lt;=180,"LESS THAN 6 MONTHS",IF(AND(I232&lt;365,I232&gt;180),"BETWEEN 6 MONTHS AND 1 YEAR","MORE THAN 1 YEAR")))</f>
        <v>BETWEEN 6 MONTHS AND 1 YEAR</v>
      </c>
      <c r="K232" s="7">
        <f t="shared" si="18"/>
        <v>2017</v>
      </c>
      <c r="L232" s="7" t="str">
        <f t="shared" si="19"/>
        <v>Janvier</v>
      </c>
      <c r="M232" s="7">
        <f t="shared" si="20"/>
        <v>2017</v>
      </c>
      <c r="N232" s="7" t="str">
        <f t="shared" si="21"/>
        <v>Septembre</v>
      </c>
      <c r="O232" s="7">
        <f t="shared" si="22"/>
        <v>2017</v>
      </c>
      <c r="P232" s="19" t="str">
        <f t="shared" si="23"/>
        <v>Septembre</v>
      </c>
    </row>
    <row r="233" spans="1:16" s="11" customFormat="1" x14ac:dyDescent="0.25">
      <c r="A233" s="6" t="s">
        <v>139</v>
      </c>
      <c r="B233" s="7" t="e">
        <f ca="1">IF(ISBLANK(#REF!),"",CONCATENATE(RIGHT(K233,2),"-",IF(#REF!="","",OFFSET(#REF!,MATCH(#REF!,#REF!,0)-1,0)),"-",A233))</f>
        <v>#REF!</v>
      </c>
      <c r="C233" s="7" t="s">
        <v>6</v>
      </c>
      <c r="D233" s="9">
        <v>42754</v>
      </c>
      <c r="E233" s="9">
        <v>42810</v>
      </c>
      <c r="F233" s="9">
        <v>42816</v>
      </c>
      <c r="G233" s="8" t="e">
        <f ca="1">IF($C233="","",OFFSET(#REF!,MATCH($C233,#REF!,0)-1,0))</f>
        <v>#REF!</v>
      </c>
      <c r="H233" s="8" t="str">
        <f>IF(ISBLANK(#REF!),"",IF(OR(ISBLANK(D233),ISBLANK(E233)),"OPEN","CLOSED"))</f>
        <v>CLOSED</v>
      </c>
      <c r="I233" s="10">
        <f ca="1">IF(ISBLANK(#REF!),"",IF(ISBLANK(E233),TODAY()-D233,E233-D233))</f>
        <v>56</v>
      </c>
      <c r="J233" s="10" t="str">
        <f ca="1">IF(ISBLANK(#REF!),"",IF(I233&lt;=180,"LESS THAN 6 MONTHS",IF(AND(I233&lt;365,I233&gt;180),"BETWEEN 6 MONTHS AND 1 YEAR","MORE THAN 1 YEAR")))</f>
        <v>LESS THAN 6 MONTHS</v>
      </c>
      <c r="K233" s="7">
        <f t="shared" si="18"/>
        <v>2017</v>
      </c>
      <c r="L233" s="7" t="str">
        <f t="shared" si="19"/>
        <v>Janvier</v>
      </c>
      <c r="M233" s="7">
        <f t="shared" si="20"/>
        <v>2017</v>
      </c>
      <c r="N233" s="7" t="str">
        <f t="shared" si="21"/>
        <v>Mars</v>
      </c>
      <c r="O233" s="7">
        <f t="shared" si="22"/>
        <v>2017</v>
      </c>
      <c r="P233" s="19" t="str">
        <f t="shared" si="23"/>
        <v>Mars</v>
      </c>
    </row>
    <row r="234" spans="1:16" s="11" customFormat="1" x14ac:dyDescent="0.25">
      <c r="A234" s="6" t="s">
        <v>140</v>
      </c>
      <c r="B234" s="7" t="e">
        <f ca="1">IF(ISBLANK(#REF!),"",CONCATENATE(RIGHT(K234,2),"-",IF(#REF!="","",OFFSET(#REF!,MATCH(#REF!,#REF!,0)-1,0)),"-",A234))</f>
        <v>#REF!</v>
      </c>
      <c r="C234" s="7" t="s">
        <v>8</v>
      </c>
      <c r="D234" s="9">
        <v>42752</v>
      </c>
      <c r="E234" s="9">
        <v>42762</v>
      </c>
      <c r="F234" s="9"/>
      <c r="G234" s="8" t="e">
        <f ca="1">IF($C234="","",OFFSET(#REF!,MATCH($C234,#REF!,0)-1,0))</f>
        <v>#REF!</v>
      </c>
      <c r="H234" s="8" t="str">
        <f>IF(ISBLANK(#REF!),"",IF(OR(ISBLANK(D234),ISBLANK(E234)),"OPEN","CLOSED"))</f>
        <v>CLOSED</v>
      </c>
      <c r="I234" s="10">
        <f ca="1">IF(ISBLANK(#REF!),"",IF(ISBLANK(E234),TODAY()-D234,E234-D234))</f>
        <v>10</v>
      </c>
      <c r="J234" s="10" t="str">
        <f ca="1">IF(ISBLANK(#REF!),"",IF(I234&lt;=180,"LESS THAN 6 MONTHS",IF(AND(I234&lt;365,I234&gt;180),"BETWEEN 6 MONTHS AND 1 YEAR","MORE THAN 1 YEAR")))</f>
        <v>LESS THAN 6 MONTHS</v>
      </c>
      <c r="K234" s="7">
        <f t="shared" si="18"/>
        <v>2017</v>
      </c>
      <c r="L234" s="7" t="str">
        <f t="shared" si="19"/>
        <v>Janvier</v>
      </c>
      <c r="M234" s="7">
        <f t="shared" si="20"/>
        <v>2017</v>
      </c>
      <c r="N234" s="7" t="str">
        <f t="shared" si="21"/>
        <v>Janvier</v>
      </c>
      <c r="O234" s="7" t="str">
        <f t="shared" si="22"/>
        <v/>
      </c>
      <c r="P234" s="19" t="str">
        <f t="shared" si="23"/>
        <v/>
      </c>
    </row>
    <row r="235" spans="1:16" s="11" customFormat="1" x14ac:dyDescent="0.25">
      <c r="A235" s="6" t="s">
        <v>141</v>
      </c>
      <c r="B235" s="7" t="s">
        <v>399</v>
      </c>
      <c r="C235" s="7" t="s">
        <v>4</v>
      </c>
      <c r="D235" s="9">
        <v>42738</v>
      </c>
      <c r="E235" s="9"/>
      <c r="F235" s="9"/>
      <c r="G235" s="8" t="e">
        <f ca="1">IF($C235="","",OFFSET(#REF!,MATCH($C235,#REF!,0)-1,0))</f>
        <v>#REF!</v>
      </c>
      <c r="H235" s="8" t="str">
        <f>IF(ISBLANK(#REF!),"",IF(OR(ISBLANK(D235),ISBLANK(E235)),"OPEN","CLOSED"))</f>
        <v>OPEN</v>
      </c>
      <c r="I235" s="10">
        <f ca="1">IF(ISBLANK(#REF!),"",IF(ISBLANK(E235),TODAY()-D235,E235-D235))</f>
        <v>395</v>
      </c>
      <c r="J235" s="10" t="str">
        <f ca="1">IF(ISBLANK(#REF!),"",IF(I235&lt;=180,"LESS THAN 6 MONTHS",IF(AND(I235&lt;365,I235&gt;180),"BETWEEN 6 MONTHS AND 1 YEAR","MORE THAN 1 YEAR")))</f>
        <v>MORE THAN 1 YEAR</v>
      </c>
      <c r="K235" s="7">
        <f t="shared" si="18"/>
        <v>2017</v>
      </c>
      <c r="L235" s="7" t="str">
        <f t="shared" si="19"/>
        <v>Janvier</v>
      </c>
      <c r="M235" s="7" t="str">
        <f t="shared" si="20"/>
        <v/>
      </c>
      <c r="N235" s="7" t="str">
        <f t="shared" si="21"/>
        <v/>
      </c>
      <c r="O235" s="7" t="str">
        <f t="shared" si="22"/>
        <v/>
      </c>
      <c r="P235" s="19" t="str">
        <f t="shared" si="23"/>
        <v/>
      </c>
    </row>
    <row r="236" spans="1:16" s="11" customFormat="1" x14ac:dyDescent="0.25">
      <c r="A236" s="6" t="s">
        <v>142</v>
      </c>
      <c r="B236" s="7" t="s">
        <v>400</v>
      </c>
      <c r="C236" s="7" t="s">
        <v>6</v>
      </c>
      <c r="D236" s="9">
        <v>42767</v>
      </c>
      <c r="E236" s="9">
        <v>42854</v>
      </c>
      <c r="F236" s="9">
        <v>42854</v>
      </c>
      <c r="G236" s="8" t="e">
        <f ca="1">IF($C236="","",OFFSET(#REF!,MATCH($C236,#REF!,0)-1,0))</f>
        <v>#REF!</v>
      </c>
      <c r="H236" s="8" t="str">
        <f>IF(ISBLANK(#REF!),"",IF(OR(ISBLANK(D236),ISBLANK(E236)),"OPEN","CLOSED"))</f>
        <v>CLOSED</v>
      </c>
      <c r="I236" s="10">
        <f ca="1">IF(ISBLANK(#REF!),"",IF(ISBLANK(E236),TODAY()-D236,E236-D236))</f>
        <v>87</v>
      </c>
      <c r="J236" s="10" t="str">
        <f ca="1">IF(ISBLANK(#REF!),"",IF(I236&lt;=180,"LESS THAN 6 MONTHS",IF(AND(I236&lt;365,I236&gt;180),"BETWEEN 6 MONTHS AND 1 YEAR","MORE THAN 1 YEAR")))</f>
        <v>LESS THAN 6 MONTHS</v>
      </c>
      <c r="K236" s="7">
        <f t="shared" si="18"/>
        <v>2017</v>
      </c>
      <c r="L236" s="7" t="str">
        <f t="shared" si="19"/>
        <v>Février</v>
      </c>
      <c r="M236" s="7">
        <f t="shared" si="20"/>
        <v>2017</v>
      </c>
      <c r="N236" s="7" t="str">
        <f t="shared" si="21"/>
        <v>Avril</v>
      </c>
      <c r="O236" s="7">
        <f t="shared" si="22"/>
        <v>2017</v>
      </c>
      <c r="P236" s="19" t="str">
        <f t="shared" si="23"/>
        <v>Avril</v>
      </c>
    </row>
    <row r="237" spans="1:16" s="11" customFormat="1" x14ac:dyDescent="0.25">
      <c r="A237" s="6" t="s">
        <v>143</v>
      </c>
      <c r="B237" s="7" t="s">
        <v>401</v>
      </c>
      <c r="C237" s="7" t="s">
        <v>6</v>
      </c>
      <c r="D237" s="9">
        <v>42774</v>
      </c>
      <c r="E237" s="9">
        <v>43054</v>
      </c>
      <c r="F237" s="9">
        <v>43054</v>
      </c>
      <c r="G237" s="8" t="e">
        <f ca="1">IF($C237="","",OFFSET(#REF!,MATCH($C237,#REF!,0)-1,0))</f>
        <v>#REF!</v>
      </c>
      <c r="H237" s="8" t="str">
        <f>IF(ISBLANK(#REF!),"",IF(OR(ISBLANK(D237),ISBLANK(E237)),"OPEN","CLOSED"))</f>
        <v>CLOSED</v>
      </c>
      <c r="I237" s="10">
        <f ca="1">IF(ISBLANK(#REF!),"",IF(ISBLANK(E237),TODAY()-D237,E237-D237))</f>
        <v>280</v>
      </c>
      <c r="J237" s="10" t="str">
        <f ca="1">IF(ISBLANK(#REF!),"",IF(I237&lt;=180,"LESS THAN 6 MONTHS",IF(AND(I237&lt;365,I237&gt;180),"BETWEEN 6 MONTHS AND 1 YEAR","MORE THAN 1 YEAR")))</f>
        <v>BETWEEN 6 MONTHS AND 1 YEAR</v>
      </c>
      <c r="K237" s="7">
        <f t="shared" si="18"/>
        <v>2017</v>
      </c>
      <c r="L237" s="7" t="str">
        <f t="shared" si="19"/>
        <v>Février</v>
      </c>
      <c r="M237" s="7">
        <f t="shared" si="20"/>
        <v>2017</v>
      </c>
      <c r="N237" s="7" t="str">
        <f t="shared" si="21"/>
        <v>Novembre</v>
      </c>
      <c r="O237" s="7">
        <f t="shared" si="22"/>
        <v>2017</v>
      </c>
      <c r="P237" s="19" t="str">
        <f t="shared" si="23"/>
        <v>Novembre</v>
      </c>
    </row>
    <row r="238" spans="1:16" s="11" customFormat="1" x14ac:dyDescent="0.25">
      <c r="A238" s="6" t="s">
        <v>144</v>
      </c>
      <c r="B238" s="7" t="s">
        <v>402</v>
      </c>
      <c r="C238" s="7" t="s">
        <v>2</v>
      </c>
      <c r="D238" s="13">
        <v>42200</v>
      </c>
      <c r="E238" s="9"/>
      <c r="F238" s="9"/>
      <c r="G238" s="8" t="e">
        <f ca="1">IF($C238="","",OFFSET(#REF!,MATCH($C238,#REF!,0)-1,0))</f>
        <v>#REF!</v>
      </c>
      <c r="H238" s="8" t="str">
        <f>IF(ISBLANK(#REF!),"",IF(OR(ISBLANK(D238),ISBLANK(E238)),"OPEN","CLOSED"))</f>
        <v>OPEN</v>
      </c>
      <c r="I238" s="10">
        <f ca="1">IF(ISBLANK(#REF!),"",IF(ISBLANK(E238),TODAY()-D238,E238-D238))</f>
        <v>933</v>
      </c>
      <c r="J238" s="10" t="str">
        <f ca="1">IF(ISBLANK(#REF!),"",IF(I238&lt;=180,"LESS THAN 6 MONTHS",IF(AND(I238&lt;365,I238&gt;180),"BETWEEN 6 MONTHS AND 1 YEAR","MORE THAN 1 YEAR")))</f>
        <v>MORE THAN 1 YEAR</v>
      </c>
      <c r="K238" s="7">
        <f t="shared" si="18"/>
        <v>2015</v>
      </c>
      <c r="L238" s="7" t="str">
        <f t="shared" si="19"/>
        <v>Juillet</v>
      </c>
      <c r="M238" s="7" t="str">
        <f t="shared" si="20"/>
        <v/>
      </c>
      <c r="N238" s="7" t="str">
        <f t="shared" si="21"/>
        <v/>
      </c>
      <c r="O238" s="7" t="str">
        <f t="shared" si="22"/>
        <v/>
      </c>
      <c r="P238" s="19" t="str">
        <f t="shared" si="23"/>
        <v/>
      </c>
    </row>
    <row r="239" spans="1:16" s="11" customFormat="1" x14ac:dyDescent="0.25">
      <c r="A239" s="6" t="s">
        <v>145</v>
      </c>
      <c r="B239" s="7" t="e">
        <f ca="1">IF(ISBLANK(#REF!),"",CONCATENATE(RIGHT(K239,2),"-",IF(#REF!="","",OFFSET(#REF!,MATCH(#REF!,#REF!,0)-1,0)),"-",A239))</f>
        <v>#REF!</v>
      </c>
      <c r="C239" s="7" t="s">
        <v>8</v>
      </c>
      <c r="D239" s="9">
        <v>42776</v>
      </c>
      <c r="E239" s="9"/>
      <c r="F239" s="9"/>
      <c r="G239" s="8" t="e">
        <f ca="1">IF($C239="","",OFFSET(#REF!,MATCH($C239,#REF!,0)-1,0))</f>
        <v>#REF!</v>
      </c>
      <c r="H239" s="8" t="str">
        <f>IF(ISBLANK(#REF!),"",IF(OR(ISBLANK(D239),ISBLANK(E239)),"OPEN","CLOSED"))</f>
        <v>OPEN</v>
      </c>
      <c r="I239" s="10">
        <f ca="1">IF(ISBLANK(#REF!),"",IF(ISBLANK(E239),TODAY()-D239,E239-D239))</f>
        <v>357</v>
      </c>
      <c r="J239" s="10" t="str">
        <f ca="1">IF(ISBLANK(#REF!),"",IF(I239&lt;=180,"LESS THAN 6 MONTHS",IF(AND(I239&lt;365,I239&gt;180),"BETWEEN 6 MONTHS AND 1 YEAR","MORE THAN 1 YEAR")))</f>
        <v>BETWEEN 6 MONTHS AND 1 YEAR</v>
      </c>
      <c r="K239" s="7">
        <f t="shared" si="18"/>
        <v>2017</v>
      </c>
      <c r="L239" s="7" t="str">
        <f t="shared" si="19"/>
        <v>Février</v>
      </c>
      <c r="M239" s="7" t="str">
        <f t="shared" si="20"/>
        <v/>
      </c>
      <c r="N239" s="7" t="str">
        <f t="shared" si="21"/>
        <v/>
      </c>
      <c r="O239" s="7" t="str">
        <f t="shared" si="22"/>
        <v/>
      </c>
      <c r="P239" s="19" t="str">
        <f t="shared" si="23"/>
        <v/>
      </c>
    </row>
    <row r="240" spans="1:16" s="11" customFormat="1" x14ac:dyDescent="0.25">
      <c r="A240" s="6" t="s">
        <v>146</v>
      </c>
      <c r="B240" s="7" t="e">
        <f ca="1">IF(ISBLANK(#REF!),"",CONCATENATE(RIGHT(K240,2),"-",IF(#REF!="","",OFFSET(#REF!,MATCH(#REF!,#REF!,0)-1,0)),"-",A240))</f>
        <v>#REF!</v>
      </c>
      <c r="C240" s="7" t="s">
        <v>2</v>
      </c>
      <c r="D240" s="9">
        <v>42781</v>
      </c>
      <c r="E240" s="9"/>
      <c r="F240" s="9"/>
      <c r="G240" s="8" t="e">
        <f ca="1">IF($C240="","",OFFSET(#REF!,MATCH($C240,#REF!,0)-1,0))</f>
        <v>#REF!</v>
      </c>
      <c r="H240" s="8" t="str">
        <f>IF(ISBLANK(#REF!),"",IF(OR(ISBLANK(D240),ISBLANK(E240)),"OPEN","CLOSED"))</f>
        <v>OPEN</v>
      </c>
      <c r="I240" s="10">
        <f ca="1">IF(ISBLANK(#REF!),"",IF(ISBLANK(E240),TODAY()-D240,E240-D240))</f>
        <v>352</v>
      </c>
      <c r="J240" s="10" t="str">
        <f ca="1">IF(ISBLANK(#REF!),"",IF(I240&lt;=180,"LESS THAN 6 MONTHS",IF(AND(I240&lt;365,I240&gt;180),"BETWEEN 6 MONTHS AND 1 YEAR","MORE THAN 1 YEAR")))</f>
        <v>BETWEEN 6 MONTHS AND 1 YEAR</v>
      </c>
      <c r="K240" s="7">
        <f t="shared" si="18"/>
        <v>2017</v>
      </c>
      <c r="L240" s="7" t="str">
        <f t="shared" si="19"/>
        <v>Février</v>
      </c>
      <c r="M240" s="7" t="str">
        <f t="shared" si="20"/>
        <v/>
      </c>
      <c r="N240" s="7" t="str">
        <f t="shared" si="21"/>
        <v/>
      </c>
      <c r="O240" s="7" t="str">
        <f t="shared" si="22"/>
        <v/>
      </c>
      <c r="P240" s="19" t="str">
        <f t="shared" si="23"/>
        <v/>
      </c>
    </row>
    <row r="241" spans="1:16" s="11" customFormat="1" x14ac:dyDescent="0.25">
      <c r="A241" s="6" t="s">
        <v>147</v>
      </c>
      <c r="B241" s="7" t="e">
        <f ca="1">IF(ISBLANK(#REF!),"",CONCATENATE(RIGHT(K241,2),"-",IF(#REF!="","",OFFSET(#REF!,MATCH(#REF!,#REF!,0)-1,0)),"-",A241))</f>
        <v>#REF!</v>
      </c>
      <c r="C241" s="7" t="s">
        <v>6</v>
      </c>
      <c r="D241" s="9">
        <v>42788</v>
      </c>
      <c r="E241" s="9"/>
      <c r="F241" s="9"/>
      <c r="G241" s="8" t="e">
        <f ca="1">IF($C241="","",OFFSET(#REF!,MATCH($C241,#REF!,0)-1,0))</f>
        <v>#REF!</v>
      </c>
      <c r="H241" s="8" t="str">
        <f>IF(ISBLANK(#REF!),"",IF(OR(ISBLANK(D241),ISBLANK(E241)),"OPEN","CLOSED"))</f>
        <v>OPEN</v>
      </c>
      <c r="I241" s="10">
        <f ca="1">IF(ISBLANK(#REF!),"",IF(ISBLANK(E241),TODAY()-D241,E241-D241))</f>
        <v>345</v>
      </c>
      <c r="J241" s="10" t="str">
        <f ca="1">IF(ISBLANK(#REF!),"",IF(I241&lt;=180,"LESS THAN 6 MONTHS",IF(AND(I241&lt;365,I241&gt;180),"BETWEEN 6 MONTHS AND 1 YEAR","MORE THAN 1 YEAR")))</f>
        <v>BETWEEN 6 MONTHS AND 1 YEAR</v>
      </c>
      <c r="K241" s="7">
        <f t="shared" si="18"/>
        <v>2017</v>
      </c>
      <c r="L241" s="7" t="str">
        <f t="shared" si="19"/>
        <v>Février</v>
      </c>
      <c r="M241" s="7" t="str">
        <f t="shared" si="20"/>
        <v/>
      </c>
      <c r="N241" s="7" t="str">
        <f t="shared" si="21"/>
        <v/>
      </c>
      <c r="O241" s="7" t="str">
        <f t="shared" si="22"/>
        <v/>
      </c>
      <c r="P241" s="19" t="str">
        <f t="shared" si="23"/>
        <v/>
      </c>
    </row>
    <row r="242" spans="1:16" s="11" customFormat="1" ht="25.9" customHeight="1" x14ac:dyDescent="0.25">
      <c r="A242" s="6" t="s">
        <v>148</v>
      </c>
      <c r="B242" s="7" t="s">
        <v>390</v>
      </c>
      <c r="C242" s="7" t="s">
        <v>6</v>
      </c>
      <c r="D242" s="9">
        <v>42425</v>
      </c>
      <c r="E242" s="9">
        <v>42788</v>
      </c>
      <c r="F242" s="9">
        <v>42788</v>
      </c>
      <c r="G242" s="8" t="e">
        <f ca="1">IF($C242="","",OFFSET(#REF!,MATCH($C242,#REF!,0)-1,0))</f>
        <v>#REF!</v>
      </c>
      <c r="H242" s="8" t="str">
        <f>IF(ISBLANK(#REF!),"",IF(OR(ISBLANK(D242),ISBLANK(E242)),"OPEN","CLOSED"))</f>
        <v>CLOSED</v>
      </c>
      <c r="I242" s="10">
        <f ca="1">IF(ISBLANK(#REF!),"",IF(ISBLANK(E242),TODAY()-D242,E242-D242))</f>
        <v>363</v>
      </c>
      <c r="J242" s="10" t="str">
        <f ca="1">IF(ISBLANK(#REF!),"",IF(I242&lt;=180,"LESS THAN 6 MONTHS",IF(AND(I242&lt;365,I242&gt;180),"BETWEEN 6 MONTHS AND 1 YEAR","MORE THAN 1 YEAR")))</f>
        <v>BETWEEN 6 MONTHS AND 1 YEAR</v>
      </c>
      <c r="K242" s="7">
        <f t="shared" si="18"/>
        <v>2016</v>
      </c>
      <c r="L242" s="7" t="str">
        <f t="shared" si="19"/>
        <v>Février</v>
      </c>
      <c r="M242" s="7">
        <f t="shared" si="20"/>
        <v>2017</v>
      </c>
      <c r="N242" s="7" t="str">
        <f t="shared" si="21"/>
        <v>Février</v>
      </c>
      <c r="O242" s="7">
        <f t="shared" si="22"/>
        <v>2017</v>
      </c>
      <c r="P242" s="19" t="str">
        <f t="shared" si="23"/>
        <v>Février</v>
      </c>
    </row>
    <row r="243" spans="1:16" s="11" customFormat="1" ht="23.45" customHeight="1" x14ac:dyDescent="0.25">
      <c r="A243" s="6" t="s">
        <v>149</v>
      </c>
      <c r="B243" s="7" t="s">
        <v>391</v>
      </c>
      <c r="C243" s="7" t="s">
        <v>13</v>
      </c>
      <c r="D243" s="9">
        <v>42485</v>
      </c>
      <c r="E243" s="9">
        <v>42788</v>
      </c>
      <c r="F243" s="9">
        <v>42788</v>
      </c>
      <c r="G243" s="8" t="e">
        <f ca="1">IF($C243="","",OFFSET(#REF!,MATCH($C243,#REF!,0)-1,0))</f>
        <v>#REF!</v>
      </c>
      <c r="H243" s="8" t="str">
        <f>IF(ISBLANK(#REF!),"",IF(OR(ISBLANK(D243),ISBLANK(E243)),"OPEN","CLOSED"))</f>
        <v>CLOSED</v>
      </c>
      <c r="I243" s="10">
        <f ca="1">IF(ISBLANK(#REF!),"",IF(ISBLANK(E243),TODAY()-D243,E243-D243))</f>
        <v>303</v>
      </c>
      <c r="J243" s="10" t="str">
        <f ca="1">IF(ISBLANK(#REF!),"",IF(I243&lt;=180,"LESS THAN 6 MONTHS",IF(AND(I243&lt;365,I243&gt;180),"BETWEEN 6 MONTHS AND 1 YEAR","MORE THAN 1 YEAR")))</f>
        <v>BETWEEN 6 MONTHS AND 1 YEAR</v>
      </c>
      <c r="K243" s="7">
        <f t="shared" si="18"/>
        <v>2016</v>
      </c>
      <c r="L243" s="7" t="str">
        <f t="shared" si="19"/>
        <v>Avril</v>
      </c>
      <c r="M243" s="7">
        <f t="shared" si="20"/>
        <v>2017</v>
      </c>
      <c r="N243" s="7" t="str">
        <f t="shared" si="21"/>
        <v>Février</v>
      </c>
      <c r="O243" s="7">
        <f t="shared" si="22"/>
        <v>2017</v>
      </c>
      <c r="P243" s="19" t="str">
        <f t="shared" si="23"/>
        <v>Février</v>
      </c>
    </row>
    <row r="244" spans="1:16" s="11" customFormat="1" ht="19.899999999999999" customHeight="1" x14ac:dyDescent="0.25">
      <c r="A244" s="6" t="s">
        <v>150</v>
      </c>
      <c r="B244" s="7" t="s">
        <v>392</v>
      </c>
      <c r="C244" s="7" t="s">
        <v>6</v>
      </c>
      <c r="D244" s="9">
        <v>42542</v>
      </c>
      <c r="E244" s="9">
        <v>42789</v>
      </c>
      <c r="F244" s="9">
        <v>42789</v>
      </c>
      <c r="G244" s="8" t="e">
        <f ca="1">IF($C244="","",OFFSET(#REF!,MATCH($C244,#REF!,0)-1,0))</f>
        <v>#REF!</v>
      </c>
      <c r="H244" s="8" t="str">
        <f>IF(ISBLANK(#REF!),"",IF(OR(ISBLANK(D244),ISBLANK(E244)),"OPEN","CLOSED"))</f>
        <v>CLOSED</v>
      </c>
      <c r="I244" s="10">
        <f ca="1">IF(ISBLANK(#REF!),"",IF(ISBLANK(E244),TODAY()-D244,E244-D244))</f>
        <v>247</v>
      </c>
      <c r="J244" s="10" t="str">
        <f ca="1">IF(ISBLANK(#REF!),"",IF(I244&lt;=180,"LESS THAN 6 MONTHS",IF(AND(I244&lt;365,I244&gt;180),"BETWEEN 6 MONTHS AND 1 YEAR","MORE THAN 1 YEAR")))</f>
        <v>BETWEEN 6 MONTHS AND 1 YEAR</v>
      </c>
      <c r="K244" s="7">
        <f t="shared" si="18"/>
        <v>2016</v>
      </c>
      <c r="L244" s="7" t="str">
        <f t="shared" si="19"/>
        <v>Juin</v>
      </c>
      <c r="M244" s="7">
        <f t="shared" si="20"/>
        <v>2017</v>
      </c>
      <c r="N244" s="7" t="str">
        <f t="shared" si="21"/>
        <v>Février</v>
      </c>
      <c r="O244" s="7">
        <f t="shared" si="22"/>
        <v>2017</v>
      </c>
      <c r="P244" s="19" t="str">
        <f t="shared" si="23"/>
        <v>Février</v>
      </c>
    </row>
    <row r="245" spans="1:16" s="11" customFormat="1" x14ac:dyDescent="0.25">
      <c r="A245" s="6" t="s">
        <v>151</v>
      </c>
      <c r="B245" s="7" t="s">
        <v>393</v>
      </c>
      <c r="C245" s="7" t="s">
        <v>4</v>
      </c>
      <c r="D245" s="9">
        <v>42591</v>
      </c>
      <c r="E245" s="9"/>
      <c r="F245" s="9"/>
      <c r="G245" s="8" t="e">
        <f ca="1">IF($C245="","",OFFSET(#REF!,MATCH($C245,#REF!,0)-1,0))</f>
        <v>#REF!</v>
      </c>
      <c r="H245" s="8" t="str">
        <f>IF(ISBLANK(#REF!),"",IF(OR(ISBLANK(D245),ISBLANK(E245)),"OPEN","CLOSED"))</f>
        <v>OPEN</v>
      </c>
      <c r="I245" s="10">
        <f ca="1">IF(ISBLANK(#REF!),"",IF(ISBLANK(E245),TODAY()-D245,E245-D245))</f>
        <v>542</v>
      </c>
      <c r="J245" s="10" t="str">
        <f ca="1">IF(ISBLANK(#REF!),"",IF(I245&lt;=180,"LESS THAN 6 MONTHS",IF(AND(I245&lt;365,I245&gt;180),"BETWEEN 6 MONTHS AND 1 YEAR","MORE THAN 1 YEAR")))</f>
        <v>MORE THAN 1 YEAR</v>
      </c>
      <c r="K245" s="7">
        <f t="shared" si="18"/>
        <v>2016</v>
      </c>
      <c r="L245" s="7" t="str">
        <f t="shared" si="19"/>
        <v>Aout</v>
      </c>
      <c r="M245" s="7" t="str">
        <f t="shared" si="20"/>
        <v/>
      </c>
      <c r="N245" s="7" t="str">
        <f t="shared" si="21"/>
        <v/>
      </c>
      <c r="O245" s="7" t="str">
        <f t="shared" si="22"/>
        <v/>
      </c>
      <c r="P245" s="19" t="str">
        <f t="shared" si="23"/>
        <v/>
      </c>
    </row>
    <row r="246" spans="1:16" s="11" customFormat="1" x14ac:dyDescent="0.25">
      <c r="A246" s="6" t="s">
        <v>152</v>
      </c>
      <c r="B246" s="7" t="s">
        <v>403</v>
      </c>
      <c r="C246" s="7" t="s">
        <v>6</v>
      </c>
      <c r="D246" s="9">
        <v>42797</v>
      </c>
      <c r="E246" s="9">
        <v>42807</v>
      </c>
      <c r="F246" s="9">
        <v>42912</v>
      </c>
      <c r="G246" s="8" t="e">
        <f ca="1">IF($C246="","",OFFSET(#REF!,MATCH($C246,#REF!,0)-1,0))</f>
        <v>#REF!</v>
      </c>
      <c r="H246" s="8" t="str">
        <f>IF(ISBLANK(#REF!),"",IF(OR(ISBLANK(D246),ISBLANK(E246)),"OPEN","CLOSED"))</f>
        <v>CLOSED</v>
      </c>
      <c r="I246" s="10">
        <f ca="1">IF(ISBLANK(#REF!),"",IF(ISBLANK(E246),TODAY()-D246,E246-D246))</f>
        <v>10</v>
      </c>
      <c r="J246" s="10" t="str">
        <f ca="1">IF(ISBLANK(#REF!),"",IF(I246&lt;=180,"LESS THAN 6 MONTHS",IF(AND(I246&lt;365,I246&gt;180),"BETWEEN 6 MONTHS AND 1 YEAR","MORE THAN 1 YEAR")))</f>
        <v>LESS THAN 6 MONTHS</v>
      </c>
      <c r="K246" s="7">
        <f t="shared" si="18"/>
        <v>2017</v>
      </c>
      <c r="L246" s="7" t="str">
        <f t="shared" si="19"/>
        <v>Mars</v>
      </c>
      <c r="M246" s="7">
        <f t="shared" si="20"/>
        <v>2017</v>
      </c>
      <c r="N246" s="7" t="str">
        <f t="shared" si="21"/>
        <v>Mars</v>
      </c>
      <c r="O246" s="7">
        <f t="shared" si="22"/>
        <v>2017</v>
      </c>
      <c r="P246" s="19" t="str">
        <f t="shared" si="23"/>
        <v>Juin</v>
      </c>
    </row>
    <row r="247" spans="1:16" s="11" customFormat="1" x14ac:dyDescent="0.25">
      <c r="A247" s="6" t="s">
        <v>153</v>
      </c>
      <c r="B247" s="7" t="s">
        <v>404</v>
      </c>
      <c r="C247" s="7" t="s">
        <v>13</v>
      </c>
      <c r="D247" s="9">
        <v>42796</v>
      </c>
      <c r="E247" s="9">
        <v>42797</v>
      </c>
      <c r="F247" s="9">
        <v>42797</v>
      </c>
      <c r="G247" s="8" t="e">
        <f ca="1">IF($C247="","",OFFSET(#REF!,MATCH($C247,#REF!,0)-1,0))</f>
        <v>#REF!</v>
      </c>
      <c r="H247" s="8" t="str">
        <f>IF(ISBLANK(#REF!),"",IF(OR(ISBLANK(D247),ISBLANK(E247)),"OPEN","CLOSED"))</f>
        <v>CLOSED</v>
      </c>
      <c r="I247" s="10">
        <f ca="1">IF(ISBLANK(#REF!),"",IF(ISBLANK(E247),TODAY()-D247,E247-D247))</f>
        <v>1</v>
      </c>
      <c r="J247" s="10" t="str">
        <f ca="1">IF(ISBLANK(#REF!),"",IF(I247&lt;=180,"LESS THAN 6 MONTHS",IF(AND(I247&lt;365,I247&gt;180),"BETWEEN 6 MONTHS AND 1 YEAR","MORE THAN 1 YEAR")))</f>
        <v>LESS THAN 6 MONTHS</v>
      </c>
      <c r="K247" s="7">
        <f t="shared" si="18"/>
        <v>2017</v>
      </c>
      <c r="L247" s="7" t="str">
        <f t="shared" si="19"/>
        <v>Mars</v>
      </c>
      <c r="M247" s="7">
        <f t="shared" si="20"/>
        <v>2017</v>
      </c>
      <c r="N247" s="7" t="str">
        <f t="shared" si="21"/>
        <v>Mars</v>
      </c>
      <c r="O247" s="7">
        <f t="shared" si="22"/>
        <v>2017</v>
      </c>
      <c r="P247" s="19" t="str">
        <f t="shared" si="23"/>
        <v>Mars</v>
      </c>
    </row>
    <row r="248" spans="1:16" s="11" customFormat="1" x14ac:dyDescent="0.25">
      <c r="A248" s="6" t="s">
        <v>154</v>
      </c>
      <c r="B248" s="7" t="e">
        <f ca="1">IF(ISBLANK(#REF!),"",CONCATENATE(RIGHT(K248,2),"-",IF(#REF!="","",OFFSET(#REF!,MATCH(#REF!,#REF!,0)-1,0)),"-",A248))</f>
        <v>#REF!</v>
      </c>
      <c r="C248" s="7" t="s">
        <v>3</v>
      </c>
      <c r="D248" s="9">
        <v>42802</v>
      </c>
      <c r="E248" s="9"/>
      <c r="F248" s="9"/>
      <c r="G248" s="8" t="e">
        <f ca="1">IF($C248="","",OFFSET(#REF!,MATCH($C248,#REF!,0)-1,0))</f>
        <v>#REF!</v>
      </c>
      <c r="H248" s="8" t="str">
        <f>IF(ISBLANK(#REF!),"",IF(OR(ISBLANK(D248),ISBLANK(E248)),"OPEN","CLOSED"))</f>
        <v>OPEN</v>
      </c>
      <c r="I248" s="10">
        <f ca="1">IF(ISBLANK(#REF!),"",IF(ISBLANK(E248),TODAY()-D248,E248-D248))</f>
        <v>331</v>
      </c>
      <c r="J248" s="10" t="str">
        <f ca="1">IF(ISBLANK(#REF!),"",IF(I248&lt;=180,"LESS THAN 6 MONTHS",IF(AND(I248&lt;365,I248&gt;180),"BETWEEN 6 MONTHS AND 1 YEAR","MORE THAN 1 YEAR")))</f>
        <v>BETWEEN 6 MONTHS AND 1 YEAR</v>
      </c>
      <c r="K248" s="7">
        <f t="shared" si="18"/>
        <v>2017</v>
      </c>
      <c r="L248" s="7" t="str">
        <f t="shared" si="19"/>
        <v>Mars</v>
      </c>
      <c r="M248" s="7" t="str">
        <f t="shared" si="20"/>
        <v/>
      </c>
      <c r="N248" s="7" t="str">
        <f t="shared" si="21"/>
        <v/>
      </c>
      <c r="O248" s="7" t="str">
        <f t="shared" si="22"/>
        <v/>
      </c>
      <c r="P248" s="19" t="str">
        <f t="shared" si="23"/>
        <v/>
      </c>
    </row>
    <row r="249" spans="1:16" s="11" customFormat="1" x14ac:dyDescent="0.25">
      <c r="A249" s="6" t="s">
        <v>155</v>
      </c>
      <c r="B249" s="7" t="s">
        <v>405</v>
      </c>
      <c r="C249" s="7" t="s">
        <v>6</v>
      </c>
      <c r="D249" s="9">
        <v>42808</v>
      </c>
      <c r="E249" s="9"/>
      <c r="F249" s="9"/>
      <c r="G249" s="8" t="e">
        <f ca="1">IF($C249="","",OFFSET(#REF!,MATCH($C249,#REF!,0)-1,0))</f>
        <v>#REF!</v>
      </c>
      <c r="H249" s="8" t="str">
        <f>IF(ISBLANK(#REF!),"",IF(OR(ISBLANK(D249),ISBLANK(E249)),"OPEN","CLOSED"))</f>
        <v>OPEN</v>
      </c>
      <c r="I249" s="10">
        <f ca="1">IF(ISBLANK(#REF!),"",IF(ISBLANK(E249),TODAY()-D249,E249-D249))</f>
        <v>325</v>
      </c>
      <c r="J249" s="10" t="str">
        <f ca="1">IF(ISBLANK(#REF!),"",IF(I249&lt;=180,"LESS THAN 6 MONTHS",IF(AND(I249&lt;365,I249&gt;180),"BETWEEN 6 MONTHS AND 1 YEAR","MORE THAN 1 YEAR")))</f>
        <v>BETWEEN 6 MONTHS AND 1 YEAR</v>
      </c>
      <c r="K249" s="7">
        <f t="shared" si="18"/>
        <v>2017</v>
      </c>
      <c r="L249" s="7" t="str">
        <f t="shared" si="19"/>
        <v>Mars</v>
      </c>
      <c r="M249" s="7" t="str">
        <f t="shared" si="20"/>
        <v/>
      </c>
      <c r="N249" s="7" t="str">
        <f t="shared" si="21"/>
        <v/>
      </c>
      <c r="O249" s="7" t="str">
        <f t="shared" si="22"/>
        <v/>
      </c>
      <c r="P249" s="19" t="str">
        <f t="shared" si="23"/>
        <v/>
      </c>
    </row>
    <row r="250" spans="1:16" s="11" customFormat="1" x14ac:dyDescent="0.25">
      <c r="A250" s="6" t="s">
        <v>156</v>
      </c>
      <c r="B250" s="7" t="e">
        <f ca="1">IF(ISBLANK(#REF!),"",CONCATENATE(RIGHT(K250,2),"-",IF(#REF!="","",OFFSET(#REF!,MATCH(#REF!,#REF!,0)-1,0)),"-",A250))</f>
        <v>#REF!</v>
      </c>
      <c r="C250" s="7" t="s">
        <v>2</v>
      </c>
      <c r="D250" s="9">
        <v>42811</v>
      </c>
      <c r="E250" s="9"/>
      <c r="F250" s="9"/>
      <c r="G250" s="8" t="e">
        <f ca="1">IF($C250="","",OFFSET(#REF!,MATCH($C250,#REF!,0)-1,0))</f>
        <v>#REF!</v>
      </c>
      <c r="H250" s="8" t="str">
        <f>IF(ISBLANK(#REF!),"",IF(OR(ISBLANK(D250),ISBLANK(E250)),"OPEN","CLOSED"))</f>
        <v>OPEN</v>
      </c>
      <c r="I250" s="10">
        <f ca="1">IF(ISBLANK(#REF!),"",IF(ISBLANK(E250),TODAY()-D250,E250-D250))</f>
        <v>322</v>
      </c>
      <c r="J250" s="10" t="str">
        <f ca="1">IF(ISBLANK(#REF!),"",IF(I250&lt;=180,"LESS THAN 6 MONTHS",IF(AND(I250&lt;365,I250&gt;180),"BETWEEN 6 MONTHS AND 1 YEAR","MORE THAN 1 YEAR")))</f>
        <v>BETWEEN 6 MONTHS AND 1 YEAR</v>
      </c>
      <c r="K250" s="7">
        <f t="shared" si="18"/>
        <v>2017</v>
      </c>
      <c r="L250" s="7" t="str">
        <f t="shared" si="19"/>
        <v>Mars</v>
      </c>
      <c r="M250" s="7" t="str">
        <f t="shared" si="20"/>
        <v/>
      </c>
      <c r="N250" s="7" t="str">
        <f t="shared" si="21"/>
        <v/>
      </c>
      <c r="O250" s="7" t="str">
        <f t="shared" si="22"/>
        <v/>
      </c>
      <c r="P250" s="19" t="str">
        <f t="shared" si="23"/>
        <v/>
      </c>
    </row>
    <row r="251" spans="1:16" s="11" customFormat="1" x14ac:dyDescent="0.25">
      <c r="A251" s="6" t="s">
        <v>157</v>
      </c>
      <c r="B251" s="7" t="e">
        <f ca="1">IF(ISBLANK(#REF!),"",CONCATENATE(RIGHT(K251,2),"-",IF(#REF!="","",OFFSET(#REF!,MATCH(#REF!,#REF!,0)-1,0)),"-",A251))</f>
        <v>#REF!</v>
      </c>
      <c r="C251" s="7" t="s">
        <v>6</v>
      </c>
      <c r="D251" s="9">
        <v>42811</v>
      </c>
      <c r="E251" s="9">
        <v>42934</v>
      </c>
      <c r="F251" s="9">
        <v>42934</v>
      </c>
      <c r="G251" s="8" t="e">
        <f ca="1">IF($C251="","",OFFSET(#REF!,MATCH($C251,#REF!,0)-1,0))</f>
        <v>#REF!</v>
      </c>
      <c r="H251" s="8" t="str">
        <f>IF(ISBLANK(#REF!),"",IF(OR(ISBLANK(D251),ISBLANK(E251)),"OPEN","CLOSED"))</f>
        <v>CLOSED</v>
      </c>
      <c r="I251" s="10">
        <f ca="1">IF(ISBLANK(#REF!),"",IF(ISBLANK(E251),TODAY()-D251,E251-D251))</f>
        <v>123</v>
      </c>
      <c r="J251" s="10" t="str">
        <f ca="1">IF(ISBLANK(#REF!),"",IF(I251&lt;=180,"LESS THAN 6 MONTHS",IF(AND(I251&lt;365,I251&gt;180),"BETWEEN 6 MONTHS AND 1 YEAR","MORE THAN 1 YEAR")))</f>
        <v>LESS THAN 6 MONTHS</v>
      </c>
      <c r="K251" s="7">
        <f t="shared" si="18"/>
        <v>2017</v>
      </c>
      <c r="L251" s="7" t="str">
        <f t="shared" si="19"/>
        <v>Mars</v>
      </c>
      <c r="M251" s="7">
        <f t="shared" si="20"/>
        <v>2017</v>
      </c>
      <c r="N251" s="7" t="str">
        <f t="shared" si="21"/>
        <v>Juillet</v>
      </c>
      <c r="O251" s="7">
        <f t="shared" si="22"/>
        <v>2017</v>
      </c>
      <c r="P251" s="19" t="str">
        <f t="shared" si="23"/>
        <v>Juillet</v>
      </c>
    </row>
    <row r="252" spans="1:16" s="11" customFormat="1" x14ac:dyDescent="0.25">
      <c r="A252" s="6" t="s">
        <v>158</v>
      </c>
      <c r="B252" s="7" t="e">
        <f ca="1">IF(ISBLANK(#REF!),"",CONCATENATE(RIGHT(K252,2),"-",IF(#REF!="","",OFFSET(#REF!,MATCH(#REF!,#REF!,0)-1,0)),"-",A252))</f>
        <v>#REF!</v>
      </c>
      <c r="C252" s="7" t="s">
        <v>6</v>
      </c>
      <c r="D252" s="9">
        <v>42815</v>
      </c>
      <c r="E252" s="9"/>
      <c r="F252" s="9">
        <v>43066</v>
      </c>
      <c r="G252" s="8" t="e">
        <f ca="1">IF($C252="","",OFFSET(#REF!,MATCH($C252,#REF!,0)-1,0))</f>
        <v>#REF!</v>
      </c>
      <c r="H252" s="8" t="str">
        <f>IF(ISBLANK(#REF!),"",IF(OR(ISBLANK(D252),ISBLANK(E252)),"OPEN","CLOSED"))</f>
        <v>OPEN</v>
      </c>
      <c r="I252" s="10">
        <f ca="1">IF(ISBLANK(#REF!),"",IF(ISBLANK(E252),TODAY()-D252,E252-D252))</f>
        <v>318</v>
      </c>
      <c r="J252" s="10" t="str">
        <f ca="1">IF(ISBLANK(#REF!),"",IF(I252&lt;=180,"LESS THAN 6 MONTHS",IF(AND(I252&lt;365,I252&gt;180),"BETWEEN 6 MONTHS AND 1 YEAR","MORE THAN 1 YEAR")))</f>
        <v>BETWEEN 6 MONTHS AND 1 YEAR</v>
      </c>
      <c r="K252" s="7">
        <f t="shared" si="18"/>
        <v>2017</v>
      </c>
      <c r="L252" s="7" t="str">
        <f t="shared" si="19"/>
        <v>Mars</v>
      </c>
      <c r="M252" s="7" t="str">
        <f t="shared" si="20"/>
        <v/>
      </c>
      <c r="N252" s="7" t="str">
        <f t="shared" si="21"/>
        <v/>
      </c>
      <c r="O252" s="7">
        <f t="shared" si="22"/>
        <v>2017</v>
      </c>
      <c r="P252" s="19" t="str">
        <f t="shared" si="23"/>
        <v>Novembre</v>
      </c>
    </row>
    <row r="253" spans="1:16" s="11" customFormat="1" x14ac:dyDescent="0.25">
      <c r="A253" s="6" t="s">
        <v>159</v>
      </c>
      <c r="B253" s="7" t="s">
        <v>406</v>
      </c>
      <c r="C253" s="7" t="s">
        <v>6</v>
      </c>
      <c r="D253" s="9">
        <v>42817</v>
      </c>
      <c r="E253" s="9">
        <v>42864</v>
      </c>
      <c r="F253" s="9">
        <v>42912</v>
      </c>
      <c r="G253" s="8" t="e">
        <f ca="1">IF($C253="","",OFFSET(#REF!,MATCH($C253,#REF!,0)-1,0))</f>
        <v>#REF!</v>
      </c>
      <c r="H253" s="8" t="str">
        <f>IF(ISBLANK(#REF!),"",IF(OR(ISBLANK(D253),ISBLANK(E253)),"OPEN","CLOSED"))</f>
        <v>CLOSED</v>
      </c>
      <c r="I253" s="10">
        <f ca="1">IF(ISBLANK(#REF!),"",IF(ISBLANK(E253),TODAY()-D253,E253-D253))</f>
        <v>47</v>
      </c>
      <c r="J253" s="10" t="str">
        <f ca="1">IF(ISBLANK(#REF!),"",IF(I253&lt;=180,"LESS THAN 6 MONTHS",IF(AND(I253&lt;365,I253&gt;180),"BETWEEN 6 MONTHS AND 1 YEAR","MORE THAN 1 YEAR")))</f>
        <v>LESS THAN 6 MONTHS</v>
      </c>
      <c r="K253" s="7">
        <f t="shared" si="18"/>
        <v>2017</v>
      </c>
      <c r="L253" s="7" t="str">
        <f t="shared" si="19"/>
        <v>Mars</v>
      </c>
      <c r="M253" s="7">
        <f t="shared" si="20"/>
        <v>2017</v>
      </c>
      <c r="N253" s="7" t="str">
        <f t="shared" si="21"/>
        <v>Mai</v>
      </c>
      <c r="O253" s="7">
        <f t="shared" si="22"/>
        <v>2017</v>
      </c>
      <c r="P253" s="19" t="str">
        <f t="shared" si="23"/>
        <v>Juin</v>
      </c>
    </row>
    <row r="254" spans="1:16" s="11" customFormat="1" x14ac:dyDescent="0.25">
      <c r="A254" s="6" t="s">
        <v>160</v>
      </c>
      <c r="B254" s="7" t="s">
        <v>407</v>
      </c>
      <c r="C254" s="7" t="s">
        <v>6</v>
      </c>
      <c r="D254" s="9">
        <v>42817</v>
      </c>
      <c r="E254" s="9"/>
      <c r="F254" s="9"/>
      <c r="G254" s="8" t="e">
        <f ca="1">IF($C254="","",OFFSET(#REF!,MATCH($C254,#REF!,0)-1,0))</f>
        <v>#REF!</v>
      </c>
      <c r="H254" s="8" t="str">
        <f>IF(ISBLANK(#REF!),"",IF(OR(ISBLANK(D254),ISBLANK(E254)),"OPEN","CLOSED"))</f>
        <v>OPEN</v>
      </c>
      <c r="I254" s="10">
        <f ca="1">IF(ISBLANK(#REF!),"",IF(ISBLANK(E254),TODAY()-D254,E254-D254))</f>
        <v>316</v>
      </c>
      <c r="J254" s="10" t="str">
        <f ca="1">IF(ISBLANK(#REF!),"",IF(I254&lt;=180,"LESS THAN 6 MONTHS",IF(AND(I254&lt;365,I254&gt;180),"BETWEEN 6 MONTHS AND 1 YEAR","MORE THAN 1 YEAR")))</f>
        <v>BETWEEN 6 MONTHS AND 1 YEAR</v>
      </c>
      <c r="K254" s="7">
        <f t="shared" si="18"/>
        <v>2017</v>
      </c>
      <c r="L254" s="7" t="str">
        <f t="shared" si="19"/>
        <v>Mars</v>
      </c>
      <c r="M254" s="7" t="str">
        <f t="shared" si="20"/>
        <v/>
      </c>
      <c r="N254" s="7" t="str">
        <f t="shared" si="21"/>
        <v/>
      </c>
      <c r="O254" s="7" t="str">
        <f t="shared" si="22"/>
        <v/>
      </c>
      <c r="P254" s="19" t="str">
        <f t="shared" si="23"/>
        <v/>
      </c>
    </row>
    <row r="255" spans="1:16" s="11" customFormat="1" x14ac:dyDescent="0.25">
      <c r="A255" s="6" t="s">
        <v>161</v>
      </c>
      <c r="B255" s="7" t="e">
        <f ca="1">IF(ISBLANK(#REF!),"",CONCATENATE(RIGHT(K255,2),"-",IF(#REF!="","",OFFSET(#REF!,MATCH(#REF!,#REF!,0)-1,0)),"-",A255))</f>
        <v>#REF!</v>
      </c>
      <c r="C255" s="7" t="s">
        <v>2</v>
      </c>
      <c r="D255" s="9">
        <v>42817</v>
      </c>
      <c r="E255" s="9"/>
      <c r="F255" s="9"/>
      <c r="G255" s="8" t="e">
        <f ca="1">IF($C255="","",OFFSET(#REF!,MATCH($C255,#REF!,0)-1,0))</f>
        <v>#REF!</v>
      </c>
      <c r="H255" s="8" t="str">
        <f>IF(ISBLANK(#REF!),"",IF(OR(ISBLANK(D255),ISBLANK(E255)),"OPEN","CLOSED"))</f>
        <v>OPEN</v>
      </c>
      <c r="I255" s="10">
        <f ca="1">IF(ISBLANK(#REF!),"",IF(ISBLANK(E255),TODAY()-D255,E255-D255))</f>
        <v>316</v>
      </c>
      <c r="J255" s="10" t="str">
        <f ca="1">IF(ISBLANK(#REF!),"",IF(I255&lt;=180,"LESS THAN 6 MONTHS",IF(AND(I255&lt;365,I255&gt;180),"BETWEEN 6 MONTHS AND 1 YEAR","MORE THAN 1 YEAR")))</f>
        <v>BETWEEN 6 MONTHS AND 1 YEAR</v>
      </c>
      <c r="K255" s="7">
        <f t="shared" si="18"/>
        <v>2017</v>
      </c>
      <c r="L255" s="7" t="str">
        <f t="shared" si="19"/>
        <v>Mars</v>
      </c>
      <c r="M255" s="7" t="str">
        <f t="shared" si="20"/>
        <v/>
      </c>
      <c r="N255" s="7" t="str">
        <f t="shared" si="21"/>
        <v/>
      </c>
      <c r="O255" s="7" t="str">
        <f t="shared" si="22"/>
        <v/>
      </c>
      <c r="P255" s="19" t="str">
        <f t="shared" si="23"/>
        <v/>
      </c>
    </row>
    <row r="256" spans="1:16" s="11" customFormat="1" x14ac:dyDescent="0.25">
      <c r="A256" s="6" t="s">
        <v>162</v>
      </c>
      <c r="B256" s="7" t="e">
        <f ca="1">IF(ISBLANK(#REF!),"",CONCATENATE(RIGHT(K256,2),"-",IF(#REF!="","",OFFSET(#REF!,MATCH(#REF!,#REF!,0)-1,0)),"-",A256))</f>
        <v>#REF!</v>
      </c>
      <c r="C256" s="7" t="s">
        <v>8</v>
      </c>
      <c r="D256" s="9">
        <v>42818</v>
      </c>
      <c r="E256" s="9"/>
      <c r="F256" s="9">
        <v>43066</v>
      </c>
      <c r="G256" s="8" t="e">
        <f ca="1">IF($C256="","",OFFSET(#REF!,MATCH($C256,#REF!,0)-1,0))</f>
        <v>#REF!</v>
      </c>
      <c r="H256" s="8" t="str">
        <f>IF(ISBLANK(#REF!),"",IF(OR(ISBLANK(D256),ISBLANK(E256)),"OPEN","CLOSED"))</f>
        <v>OPEN</v>
      </c>
      <c r="I256" s="10">
        <f ca="1">IF(ISBLANK(#REF!),"",IF(ISBLANK(E256),TODAY()-D256,E256-D256))</f>
        <v>315</v>
      </c>
      <c r="J256" s="10" t="str">
        <f ca="1">IF(ISBLANK(#REF!),"",IF(I256&lt;=180,"LESS THAN 6 MONTHS",IF(AND(I256&lt;365,I256&gt;180),"BETWEEN 6 MONTHS AND 1 YEAR","MORE THAN 1 YEAR")))</f>
        <v>BETWEEN 6 MONTHS AND 1 YEAR</v>
      </c>
      <c r="K256" s="7">
        <f t="shared" si="18"/>
        <v>2017</v>
      </c>
      <c r="L256" s="7" t="str">
        <f t="shared" si="19"/>
        <v>Mars</v>
      </c>
      <c r="M256" s="7" t="str">
        <f t="shared" si="20"/>
        <v/>
      </c>
      <c r="N256" s="7" t="str">
        <f t="shared" si="21"/>
        <v/>
      </c>
      <c r="O256" s="7">
        <f t="shared" si="22"/>
        <v>2017</v>
      </c>
      <c r="P256" s="19" t="str">
        <f t="shared" si="23"/>
        <v>Novembre</v>
      </c>
    </row>
    <row r="257" spans="1:16" s="11" customFormat="1" x14ac:dyDescent="0.25">
      <c r="A257" s="6" t="s">
        <v>163</v>
      </c>
      <c r="B257" s="7" t="e">
        <f ca="1">IF(ISBLANK(#REF!),"",CONCATENATE(RIGHT(K257,2),"-",IF(#REF!="","",OFFSET(#REF!,MATCH(#REF!,#REF!,0)-1,0)),"-",A257))</f>
        <v>#REF!</v>
      </c>
      <c r="C257" s="7" t="s">
        <v>13</v>
      </c>
      <c r="D257" s="9">
        <v>42818</v>
      </c>
      <c r="E257" s="9">
        <v>43084</v>
      </c>
      <c r="F257" s="9">
        <v>43084</v>
      </c>
      <c r="G257" s="8" t="e">
        <f ca="1">IF($C257="","",OFFSET(#REF!,MATCH($C257,#REF!,0)-1,0))</f>
        <v>#REF!</v>
      </c>
      <c r="H257" s="8" t="str">
        <f>IF(ISBLANK(#REF!),"",IF(OR(ISBLANK(D257),ISBLANK(E257)),"OPEN","CLOSED"))</f>
        <v>CLOSED</v>
      </c>
      <c r="I257" s="10">
        <f ca="1">IF(ISBLANK(#REF!),"",IF(ISBLANK(E257),TODAY()-D257,E257-D257))</f>
        <v>266</v>
      </c>
      <c r="J257" s="10" t="str">
        <f ca="1">IF(ISBLANK(#REF!),"",IF(I257&lt;=180,"LESS THAN 6 MONTHS",IF(AND(I257&lt;365,I257&gt;180),"BETWEEN 6 MONTHS AND 1 YEAR","MORE THAN 1 YEAR")))</f>
        <v>BETWEEN 6 MONTHS AND 1 YEAR</v>
      </c>
      <c r="K257" s="7">
        <f t="shared" si="18"/>
        <v>2017</v>
      </c>
      <c r="L257" s="7" t="str">
        <f t="shared" si="19"/>
        <v>Mars</v>
      </c>
      <c r="M257" s="7">
        <f t="shared" si="20"/>
        <v>2017</v>
      </c>
      <c r="N257" s="7" t="str">
        <f t="shared" si="21"/>
        <v>Décembre</v>
      </c>
      <c r="O257" s="7">
        <f t="shared" si="22"/>
        <v>2017</v>
      </c>
      <c r="P257" s="19" t="str">
        <f t="shared" si="23"/>
        <v>Décembre</v>
      </c>
    </row>
    <row r="258" spans="1:16" s="11" customFormat="1" x14ac:dyDescent="0.25">
      <c r="A258" s="6" t="s">
        <v>164</v>
      </c>
      <c r="B258" s="7" t="e">
        <f ca="1">IF(ISBLANK(#REF!),"",CONCATENATE(RIGHT(K258,2),"-",IF(#REF!="","",OFFSET(#REF!,MATCH(#REF!,#REF!,0)-1,0)),"-",A258))</f>
        <v>#REF!</v>
      </c>
      <c r="C258" s="7" t="s">
        <v>2</v>
      </c>
      <c r="D258" s="9">
        <v>42824</v>
      </c>
      <c r="E258" s="9"/>
      <c r="F258" s="9"/>
      <c r="G258" s="8" t="e">
        <f ca="1">IF($C258="","",OFFSET(#REF!,MATCH($C258,#REF!,0)-1,0))</f>
        <v>#REF!</v>
      </c>
      <c r="H258" s="8" t="str">
        <f>IF(ISBLANK(#REF!),"",IF(OR(ISBLANK(D258),ISBLANK(E258)),"OPEN","CLOSED"))</f>
        <v>OPEN</v>
      </c>
      <c r="I258" s="10">
        <f ca="1">IF(ISBLANK(#REF!),"",IF(ISBLANK(E258),TODAY()-D258,E258-D258))</f>
        <v>309</v>
      </c>
      <c r="J258" s="10" t="str">
        <f ca="1">IF(ISBLANK(#REF!),"",IF(I258&lt;=180,"LESS THAN 6 MONTHS",IF(AND(I258&lt;365,I258&gt;180),"BETWEEN 6 MONTHS AND 1 YEAR","MORE THAN 1 YEAR")))</f>
        <v>BETWEEN 6 MONTHS AND 1 YEAR</v>
      </c>
      <c r="K258" s="7">
        <f t="shared" ref="K258:K319" si="24">IF($D258="","",YEAR(D258))</f>
        <v>2017</v>
      </c>
      <c r="L258" s="7" t="str">
        <f t="shared" ref="L258:L319" si="25">IF($D258="","",CHOOSE(MONTH(D258),"Janvier","Février","Mars","Avril","Mai","Juin","Juillet","Aout","Septembre","Octobre","Novembre","Décembre"))</f>
        <v>Mars</v>
      </c>
      <c r="M258" s="7" t="str">
        <f t="shared" ref="M258:M321" si="26">IF($E258="","",YEAR(E258))</f>
        <v/>
      </c>
      <c r="N258" s="7" t="str">
        <f t="shared" ref="N258:N321" si="27">IF($E258="","",CHOOSE(MONTH(E258),"Janvier","Février","Mars","Avril","Mai","Juin","Juillet","Aout","Septembre","Octobre","Novembre","Décembre"))</f>
        <v/>
      </c>
      <c r="O258" s="7" t="str">
        <f t="shared" ref="O258:O321" si="28">IF($F258="","",YEAR(F258))</f>
        <v/>
      </c>
      <c r="P258" s="19" t="str">
        <f t="shared" ref="P258:P321" si="29">IF($F258="","",CHOOSE(MONTH(F258),"Janvier","Février","Mars","Avril","Mai","Juin","Juillet","Aout","Septembre","Octobre","Novembre","Décembre"))</f>
        <v/>
      </c>
    </row>
    <row r="259" spans="1:16" s="11" customFormat="1" x14ac:dyDescent="0.25">
      <c r="A259" s="6" t="s">
        <v>165</v>
      </c>
      <c r="B259" s="7" t="s">
        <v>408</v>
      </c>
      <c r="C259" s="7" t="s">
        <v>2</v>
      </c>
      <c r="D259" s="9">
        <v>42829</v>
      </c>
      <c r="E259" s="9">
        <v>42859</v>
      </c>
      <c r="F259" s="9">
        <v>42859</v>
      </c>
      <c r="G259" s="8" t="e">
        <f ca="1">IF($C259="","",OFFSET(#REF!,MATCH($C259,#REF!,0)-1,0))</f>
        <v>#REF!</v>
      </c>
      <c r="H259" s="8" t="str">
        <f>IF(ISBLANK(#REF!),"",IF(OR(ISBLANK(D259),ISBLANK(E259)),"OPEN","CLOSED"))</f>
        <v>CLOSED</v>
      </c>
      <c r="I259" s="10">
        <f ca="1">IF(ISBLANK(#REF!),"",IF(ISBLANK(E259),TODAY()-D259,E259-D259))</f>
        <v>30</v>
      </c>
      <c r="J259" s="10" t="str">
        <f ca="1">IF(ISBLANK(#REF!),"",IF(I259&lt;=180,"LESS THAN 6 MONTHS",IF(AND(I259&lt;365,I259&gt;180),"BETWEEN 6 MONTHS AND 1 YEAR","MORE THAN 1 YEAR")))</f>
        <v>LESS THAN 6 MONTHS</v>
      </c>
      <c r="K259" s="7">
        <f t="shared" si="24"/>
        <v>2017</v>
      </c>
      <c r="L259" s="7" t="str">
        <f t="shared" si="25"/>
        <v>Avril</v>
      </c>
      <c r="M259" s="7">
        <f t="shared" si="26"/>
        <v>2017</v>
      </c>
      <c r="N259" s="7" t="str">
        <f t="shared" si="27"/>
        <v>Mai</v>
      </c>
      <c r="O259" s="7">
        <f t="shared" si="28"/>
        <v>2017</v>
      </c>
      <c r="P259" s="19" t="str">
        <f t="shared" si="29"/>
        <v>Mai</v>
      </c>
    </row>
    <row r="260" spans="1:16" s="11" customFormat="1" x14ac:dyDescent="0.25">
      <c r="A260" s="6" t="s">
        <v>166</v>
      </c>
      <c r="B260" s="7" t="s">
        <v>409</v>
      </c>
      <c r="C260" s="7" t="s">
        <v>7</v>
      </c>
      <c r="D260" s="9">
        <v>42754</v>
      </c>
      <c r="E260" s="9"/>
      <c r="F260" s="9"/>
      <c r="G260" s="8" t="e">
        <f ca="1">IF($C260="","",OFFSET(#REF!,MATCH($C260,#REF!,0)-1,0))</f>
        <v>#REF!</v>
      </c>
      <c r="H260" s="8" t="str">
        <f>IF(ISBLANK(#REF!),"",IF(OR(ISBLANK(D260),ISBLANK(E260)),"OPEN","CLOSED"))</f>
        <v>OPEN</v>
      </c>
      <c r="I260" s="10">
        <f ca="1">IF(ISBLANK(#REF!),"",IF(ISBLANK(E260),TODAY()-D260,E260-D260))</f>
        <v>379</v>
      </c>
      <c r="J260" s="10" t="str">
        <f ca="1">IF(ISBLANK(#REF!),"",IF(I260&lt;=180,"LESS THAN 6 MONTHS",IF(AND(I260&lt;365,I260&gt;180),"BETWEEN 6 MONTHS AND 1 YEAR","MORE THAN 1 YEAR")))</f>
        <v>MORE THAN 1 YEAR</v>
      </c>
      <c r="K260" s="7">
        <f t="shared" si="24"/>
        <v>2017</v>
      </c>
      <c r="L260" s="7" t="str">
        <f t="shared" si="25"/>
        <v>Janvier</v>
      </c>
      <c r="M260" s="7" t="str">
        <f t="shared" si="26"/>
        <v/>
      </c>
      <c r="N260" s="7" t="str">
        <f t="shared" si="27"/>
        <v/>
      </c>
      <c r="O260" s="7" t="str">
        <f t="shared" si="28"/>
        <v/>
      </c>
      <c r="P260" s="19" t="str">
        <f t="shared" si="29"/>
        <v/>
      </c>
    </row>
    <row r="261" spans="1:16" s="11" customFormat="1" x14ac:dyDescent="0.25">
      <c r="A261" s="6" t="s">
        <v>167</v>
      </c>
      <c r="B261" s="7" t="s">
        <v>410</v>
      </c>
      <c r="C261" s="7" t="s">
        <v>6</v>
      </c>
      <c r="D261" s="9">
        <v>42759</v>
      </c>
      <c r="E261" s="9"/>
      <c r="F261" s="9"/>
      <c r="G261" s="8" t="e">
        <f ca="1">IF($C261="","",OFFSET(#REF!,MATCH($C261,#REF!,0)-1,0))</f>
        <v>#REF!</v>
      </c>
      <c r="H261" s="8" t="str">
        <f>IF(ISBLANK(#REF!),"",IF(OR(ISBLANK(D261),ISBLANK(E261)),"OPEN","CLOSED"))</f>
        <v>OPEN</v>
      </c>
      <c r="I261" s="10">
        <f ca="1">IF(ISBLANK(#REF!),"",IF(ISBLANK(E261),TODAY()-D261,E261-D261))</f>
        <v>374</v>
      </c>
      <c r="J261" s="10" t="str">
        <f ca="1">IF(ISBLANK(#REF!),"",IF(I261&lt;=180,"LESS THAN 6 MONTHS",IF(AND(I261&lt;365,I261&gt;180),"BETWEEN 6 MONTHS AND 1 YEAR","MORE THAN 1 YEAR")))</f>
        <v>MORE THAN 1 YEAR</v>
      </c>
      <c r="K261" s="7">
        <f t="shared" si="24"/>
        <v>2017</v>
      </c>
      <c r="L261" s="7" t="str">
        <f t="shared" si="25"/>
        <v>Janvier</v>
      </c>
      <c r="M261" s="7" t="str">
        <f t="shared" si="26"/>
        <v/>
      </c>
      <c r="N261" s="7" t="str">
        <f t="shared" si="27"/>
        <v/>
      </c>
      <c r="O261" s="7" t="str">
        <f t="shared" si="28"/>
        <v/>
      </c>
      <c r="P261" s="19" t="str">
        <f t="shared" si="29"/>
        <v/>
      </c>
    </row>
    <row r="262" spans="1:16" s="11" customFormat="1" x14ac:dyDescent="0.25">
      <c r="A262" s="6" t="s">
        <v>168</v>
      </c>
      <c r="B262" s="7" t="s">
        <v>411</v>
      </c>
      <c r="C262" s="7" t="s">
        <v>6</v>
      </c>
      <c r="D262" s="9">
        <v>42789</v>
      </c>
      <c r="E262" s="9"/>
      <c r="F262" s="9"/>
      <c r="G262" s="8" t="e">
        <f ca="1">IF($C262="","",OFFSET(#REF!,MATCH($C262,#REF!,0)-1,0))</f>
        <v>#REF!</v>
      </c>
      <c r="H262" s="8" t="str">
        <f>IF(ISBLANK(#REF!),"",IF(OR(ISBLANK(D262),ISBLANK(E262)),"OPEN","CLOSED"))</f>
        <v>OPEN</v>
      </c>
      <c r="I262" s="10">
        <f ca="1">IF(ISBLANK(#REF!),"",IF(ISBLANK(E262),TODAY()-D262,E262-D262))</f>
        <v>344</v>
      </c>
      <c r="J262" s="10" t="str">
        <f ca="1">IF(ISBLANK(#REF!),"",IF(I262&lt;=180,"LESS THAN 6 MONTHS",IF(AND(I262&lt;365,I262&gt;180),"BETWEEN 6 MONTHS AND 1 YEAR","MORE THAN 1 YEAR")))</f>
        <v>BETWEEN 6 MONTHS AND 1 YEAR</v>
      </c>
      <c r="K262" s="7">
        <f t="shared" si="24"/>
        <v>2017</v>
      </c>
      <c r="L262" s="7" t="str">
        <f t="shared" si="25"/>
        <v>Février</v>
      </c>
      <c r="M262" s="7" t="str">
        <f t="shared" si="26"/>
        <v/>
      </c>
      <c r="N262" s="7" t="str">
        <f t="shared" si="27"/>
        <v/>
      </c>
      <c r="O262" s="7" t="str">
        <f t="shared" si="28"/>
        <v/>
      </c>
      <c r="P262" s="19" t="str">
        <f t="shared" si="29"/>
        <v/>
      </c>
    </row>
    <row r="263" spans="1:16" s="11" customFormat="1" x14ac:dyDescent="0.25">
      <c r="A263" s="6" t="s">
        <v>169</v>
      </c>
      <c r="B263" s="7" t="s">
        <v>412</v>
      </c>
      <c r="C263" s="7" t="s">
        <v>5</v>
      </c>
      <c r="D263" s="9">
        <v>42843</v>
      </c>
      <c r="E263" s="9"/>
      <c r="F263" s="9"/>
      <c r="G263" s="8" t="e">
        <f ca="1">IF($C263="","",OFFSET(#REF!,MATCH($C263,#REF!,0)-1,0))</f>
        <v>#REF!</v>
      </c>
      <c r="H263" s="8" t="str">
        <f>IF(ISBLANK(#REF!),"",IF(OR(ISBLANK(D263),ISBLANK(E263)),"OPEN","CLOSED"))</f>
        <v>OPEN</v>
      </c>
      <c r="I263" s="10">
        <f ca="1">IF(ISBLANK(#REF!),"",IF(ISBLANK(E263),TODAY()-D263,E263-D263))</f>
        <v>290</v>
      </c>
      <c r="J263" s="10" t="str">
        <f ca="1">IF(ISBLANK(#REF!),"",IF(I263&lt;=180,"LESS THAN 6 MONTHS",IF(AND(I263&lt;365,I263&gt;180),"BETWEEN 6 MONTHS AND 1 YEAR","MORE THAN 1 YEAR")))</f>
        <v>BETWEEN 6 MONTHS AND 1 YEAR</v>
      </c>
      <c r="K263" s="7">
        <f t="shared" si="24"/>
        <v>2017</v>
      </c>
      <c r="L263" s="7" t="str">
        <f t="shared" si="25"/>
        <v>Avril</v>
      </c>
      <c r="M263" s="7" t="str">
        <f t="shared" si="26"/>
        <v/>
      </c>
      <c r="N263" s="7" t="str">
        <f t="shared" si="27"/>
        <v/>
      </c>
      <c r="O263" s="7" t="str">
        <f t="shared" si="28"/>
        <v/>
      </c>
      <c r="P263" s="19" t="str">
        <f t="shared" si="29"/>
        <v/>
      </c>
    </row>
    <row r="264" spans="1:16" s="11" customFormat="1" x14ac:dyDescent="0.25">
      <c r="A264" s="6" t="s">
        <v>170</v>
      </c>
      <c r="B264" s="7" t="e">
        <f ca="1">IF(ISBLANK(#REF!),"",CONCATENATE(RIGHT(K264,2),"-",IF(#REF!="","",OFFSET(#REF!,MATCH(#REF!,#REF!,0)-1,0)),"-",A264))</f>
        <v>#REF!</v>
      </c>
      <c r="C264" s="7" t="s">
        <v>12</v>
      </c>
      <c r="D264" s="9">
        <v>42838</v>
      </c>
      <c r="E264" s="9"/>
      <c r="F264" s="9"/>
      <c r="G264" s="8" t="e">
        <f ca="1">IF($C264="","",OFFSET(#REF!,MATCH($C264,#REF!,0)-1,0))</f>
        <v>#REF!</v>
      </c>
      <c r="H264" s="8" t="str">
        <f>IF(ISBLANK(#REF!),"",IF(OR(ISBLANK(D264),ISBLANK(E264)),"OPEN","CLOSED"))</f>
        <v>OPEN</v>
      </c>
      <c r="I264" s="10">
        <f ca="1">IF(ISBLANK(#REF!),"",IF(ISBLANK(E264),TODAY()-D264,E264-D264))</f>
        <v>295</v>
      </c>
      <c r="J264" s="10" t="str">
        <f ca="1">IF(ISBLANK(#REF!),"",IF(I264&lt;=180,"LESS THAN 6 MONTHS",IF(AND(I264&lt;365,I264&gt;180),"BETWEEN 6 MONTHS AND 1 YEAR","MORE THAN 1 YEAR")))</f>
        <v>BETWEEN 6 MONTHS AND 1 YEAR</v>
      </c>
      <c r="K264" s="7">
        <f t="shared" si="24"/>
        <v>2017</v>
      </c>
      <c r="L264" s="7" t="str">
        <f t="shared" si="25"/>
        <v>Avril</v>
      </c>
      <c r="M264" s="7" t="str">
        <f t="shared" si="26"/>
        <v/>
      </c>
      <c r="N264" s="7" t="str">
        <f t="shared" si="27"/>
        <v/>
      </c>
      <c r="O264" s="7" t="str">
        <f t="shared" si="28"/>
        <v/>
      </c>
      <c r="P264" s="19" t="str">
        <f t="shared" si="29"/>
        <v/>
      </c>
    </row>
    <row r="265" spans="1:16" s="11" customFormat="1" x14ac:dyDescent="0.25">
      <c r="A265" s="6" t="s">
        <v>171</v>
      </c>
      <c r="B265" s="7" t="e">
        <f ca="1">IF(ISBLANK(#REF!),"",CONCATENATE(RIGHT(K265,2),"-",IF(#REF!="","",OFFSET(#REF!,MATCH(#REF!,#REF!,0)-1,0)),"-",A265))</f>
        <v>#REF!</v>
      </c>
      <c r="C265" s="7" t="s">
        <v>3</v>
      </c>
      <c r="D265" s="9">
        <v>42853</v>
      </c>
      <c r="E265" s="9">
        <v>42976</v>
      </c>
      <c r="F265" s="9">
        <v>42993</v>
      </c>
      <c r="G265" s="8" t="e">
        <f ca="1">IF($C265="","",OFFSET(#REF!,MATCH($C265,#REF!,0)-1,0))</f>
        <v>#REF!</v>
      </c>
      <c r="H265" s="8" t="str">
        <f>IF(ISBLANK(#REF!),"",IF(OR(ISBLANK(D265),ISBLANK(E265)),"OPEN","CLOSED"))</f>
        <v>CLOSED</v>
      </c>
      <c r="I265" s="10">
        <f ca="1">IF(ISBLANK(#REF!),"",IF(ISBLANK(E265),TODAY()-D265,E265-D265))</f>
        <v>123</v>
      </c>
      <c r="J265" s="10" t="str">
        <f ca="1">IF(ISBLANK(#REF!),"",IF(I265&lt;=180,"LESS THAN 6 MONTHS",IF(AND(I265&lt;365,I265&gt;180),"BETWEEN 6 MONTHS AND 1 YEAR","MORE THAN 1 YEAR")))</f>
        <v>LESS THAN 6 MONTHS</v>
      </c>
      <c r="K265" s="7">
        <f t="shared" si="24"/>
        <v>2017</v>
      </c>
      <c r="L265" s="7" t="str">
        <f t="shared" si="25"/>
        <v>Avril</v>
      </c>
      <c r="M265" s="7">
        <f t="shared" si="26"/>
        <v>2017</v>
      </c>
      <c r="N265" s="7" t="str">
        <f t="shared" si="27"/>
        <v>Aout</v>
      </c>
      <c r="O265" s="7">
        <f t="shared" si="28"/>
        <v>2017</v>
      </c>
      <c r="P265" s="19" t="str">
        <f t="shared" si="29"/>
        <v>Septembre</v>
      </c>
    </row>
    <row r="266" spans="1:16" s="11" customFormat="1" x14ac:dyDescent="0.25">
      <c r="A266" s="6" t="s">
        <v>172</v>
      </c>
      <c r="B266" s="7" t="e">
        <f ca="1">IF(ISBLANK(#REF!),"",CONCATENATE(RIGHT(K266,2),"-",IF(#REF!="","",OFFSET(#REF!,MATCH(#REF!,#REF!,0)-1,0)),"-",A266))</f>
        <v>#REF!</v>
      </c>
      <c r="C266" s="7" t="s">
        <v>6</v>
      </c>
      <c r="D266" s="9">
        <v>42972</v>
      </c>
      <c r="E266" s="9"/>
      <c r="F266" s="9"/>
      <c r="G266" s="8" t="e">
        <f ca="1">IF($C266="","",OFFSET(#REF!,MATCH($C266,#REF!,0)-1,0))</f>
        <v>#REF!</v>
      </c>
      <c r="H266" s="8" t="str">
        <f>IF(ISBLANK(#REF!),"",IF(OR(ISBLANK(D266),ISBLANK(E266)),"OPEN","CLOSED"))</f>
        <v>OPEN</v>
      </c>
      <c r="I266" s="10">
        <f ca="1">IF(ISBLANK(#REF!),"",IF(ISBLANK(E266),TODAY()-D266,E266-D266))</f>
        <v>161</v>
      </c>
      <c r="J266" s="10" t="str">
        <f ca="1">IF(ISBLANK(#REF!),"",IF(I266&lt;=180,"LESS THAN 6 MONTHS",IF(AND(I266&lt;365,I266&gt;180),"BETWEEN 6 MONTHS AND 1 YEAR","MORE THAN 1 YEAR")))</f>
        <v>LESS THAN 6 MONTHS</v>
      </c>
      <c r="K266" s="7">
        <f t="shared" si="24"/>
        <v>2017</v>
      </c>
      <c r="L266" s="7" t="str">
        <f t="shared" si="25"/>
        <v>Aout</v>
      </c>
      <c r="M266" s="7" t="str">
        <f t="shared" si="26"/>
        <v/>
      </c>
      <c r="N266" s="7" t="str">
        <f t="shared" si="27"/>
        <v/>
      </c>
      <c r="O266" s="7" t="str">
        <f t="shared" si="28"/>
        <v/>
      </c>
      <c r="P266" s="19" t="str">
        <f t="shared" si="29"/>
        <v/>
      </c>
    </row>
    <row r="267" spans="1:16" s="11" customFormat="1" x14ac:dyDescent="0.25">
      <c r="A267" s="6" t="s">
        <v>173</v>
      </c>
      <c r="B267" s="7" t="e">
        <f ca="1">IF(ISBLANK(#REF!),"",CONCATENATE(RIGHT(K267,2),"-",IF(#REF!="","",OFFSET(#REF!,MATCH(#REF!,#REF!,0)-1,0)),"-",A267))</f>
        <v>#REF!</v>
      </c>
      <c r="C267" s="7" t="s">
        <v>8</v>
      </c>
      <c r="D267" s="9">
        <v>42861</v>
      </c>
      <c r="E267" s="9">
        <v>42934</v>
      </c>
      <c r="F267" s="9">
        <v>42993</v>
      </c>
      <c r="G267" s="8" t="e">
        <f ca="1">IF($C267="","",OFFSET(#REF!,MATCH($C267,#REF!,0)-1,0))</f>
        <v>#REF!</v>
      </c>
      <c r="H267" s="8" t="str">
        <f>IF(ISBLANK(#REF!),"",IF(OR(ISBLANK(D267),ISBLANK(E267)),"OPEN","CLOSED"))</f>
        <v>CLOSED</v>
      </c>
      <c r="I267" s="10">
        <f ca="1">IF(ISBLANK(#REF!),"",IF(ISBLANK(E267),TODAY()-D267,E267-D267))</f>
        <v>73</v>
      </c>
      <c r="J267" s="10" t="str">
        <f ca="1">IF(ISBLANK(#REF!),"",IF(I267&lt;=180,"LESS THAN 6 MONTHS",IF(AND(I267&lt;365,I267&gt;180),"BETWEEN 6 MONTHS AND 1 YEAR","MORE THAN 1 YEAR")))</f>
        <v>LESS THAN 6 MONTHS</v>
      </c>
      <c r="K267" s="7">
        <f t="shared" si="24"/>
        <v>2017</v>
      </c>
      <c r="L267" s="7" t="str">
        <f t="shared" si="25"/>
        <v>Mai</v>
      </c>
      <c r="M267" s="7">
        <f t="shared" si="26"/>
        <v>2017</v>
      </c>
      <c r="N267" s="7" t="str">
        <f t="shared" si="27"/>
        <v>Juillet</v>
      </c>
      <c r="O267" s="7">
        <f t="shared" si="28"/>
        <v>2017</v>
      </c>
      <c r="P267" s="19" t="str">
        <f t="shared" si="29"/>
        <v>Septembre</v>
      </c>
    </row>
    <row r="268" spans="1:16" s="11" customFormat="1" x14ac:dyDescent="0.25">
      <c r="A268" s="6" t="s">
        <v>174</v>
      </c>
      <c r="B268" s="7" t="s">
        <v>414</v>
      </c>
      <c r="C268" s="7" t="s">
        <v>8</v>
      </c>
      <c r="D268" s="9">
        <v>42412</v>
      </c>
      <c r="E268" s="9"/>
      <c r="F268" s="9"/>
      <c r="G268" s="8" t="e">
        <f ca="1">IF($C268="","",OFFSET(#REF!,MATCH($C268,#REF!,0)-1,0))</f>
        <v>#REF!</v>
      </c>
      <c r="H268" s="8" t="str">
        <f>IF(ISBLANK(#REF!),"",IF(OR(ISBLANK(D268),ISBLANK(E268)),"OPEN","CLOSED"))</f>
        <v>OPEN</v>
      </c>
      <c r="I268" s="10">
        <f ca="1">IF(ISBLANK(#REF!),"",IF(ISBLANK(E268),TODAY()-D268,E268-D268))</f>
        <v>721</v>
      </c>
      <c r="J268" s="10" t="str">
        <f ca="1">IF(ISBLANK(#REF!),"",IF(I268&lt;=180,"LESS THAN 6 MONTHS",IF(AND(I268&lt;365,I268&gt;180),"BETWEEN 6 MONTHS AND 1 YEAR","MORE THAN 1 YEAR")))</f>
        <v>MORE THAN 1 YEAR</v>
      </c>
      <c r="K268" s="7">
        <f t="shared" si="24"/>
        <v>2016</v>
      </c>
      <c r="L268" s="7" t="str">
        <f t="shared" si="25"/>
        <v>Février</v>
      </c>
      <c r="M268" s="7" t="str">
        <f t="shared" si="26"/>
        <v/>
      </c>
      <c r="N268" s="7" t="str">
        <f t="shared" si="27"/>
        <v/>
      </c>
      <c r="O268" s="7" t="str">
        <f t="shared" si="28"/>
        <v/>
      </c>
      <c r="P268" s="19" t="str">
        <f t="shared" si="29"/>
        <v/>
      </c>
    </row>
    <row r="269" spans="1:16" s="11" customFormat="1" x14ac:dyDescent="0.25">
      <c r="A269" s="6" t="s">
        <v>175</v>
      </c>
      <c r="B269" s="7" t="e">
        <f ca="1">IF(ISBLANK(#REF!),"",CONCATENATE(RIGHT(K269,2),"-",IF(#REF!="","",OFFSET(#REF!,MATCH(#REF!,#REF!,0)-1,0)),"-",A269))</f>
        <v>#REF!</v>
      </c>
      <c r="C269" s="7" t="s">
        <v>3</v>
      </c>
      <c r="D269" s="9">
        <v>42874</v>
      </c>
      <c r="E269" s="9">
        <v>42993</v>
      </c>
      <c r="F269" s="9">
        <v>42993</v>
      </c>
      <c r="G269" s="8" t="e">
        <f ca="1">IF($C269="","",OFFSET(#REF!,MATCH($C269,#REF!,0)-1,0))</f>
        <v>#REF!</v>
      </c>
      <c r="H269" s="8" t="str">
        <f>IF(ISBLANK(#REF!),"",IF(OR(ISBLANK(D269),ISBLANK(E269)),"OPEN","CLOSED"))</f>
        <v>CLOSED</v>
      </c>
      <c r="I269" s="10">
        <f ca="1">IF(ISBLANK(#REF!),"",IF(ISBLANK(E269),TODAY()-D269,E269-D269))</f>
        <v>119</v>
      </c>
      <c r="J269" s="10" t="str">
        <f ca="1">IF(ISBLANK(#REF!),"",IF(I269&lt;=180,"LESS THAN 6 MONTHS",IF(AND(I269&lt;365,I269&gt;180),"BETWEEN 6 MONTHS AND 1 YEAR","MORE THAN 1 YEAR")))</f>
        <v>LESS THAN 6 MONTHS</v>
      </c>
      <c r="K269" s="7">
        <f t="shared" si="24"/>
        <v>2017</v>
      </c>
      <c r="L269" s="7" t="str">
        <f t="shared" si="25"/>
        <v>Mai</v>
      </c>
      <c r="M269" s="7">
        <f t="shared" si="26"/>
        <v>2017</v>
      </c>
      <c r="N269" s="7" t="str">
        <f t="shared" si="27"/>
        <v>Septembre</v>
      </c>
      <c r="O269" s="7">
        <f t="shared" si="28"/>
        <v>2017</v>
      </c>
      <c r="P269" s="19" t="str">
        <f t="shared" si="29"/>
        <v>Septembre</v>
      </c>
    </row>
    <row r="270" spans="1:16" s="11" customFormat="1" x14ac:dyDescent="0.25">
      <c r="A270" s="6" t="s">
        <v>176</v>
      </c>
      <c r="B270" s="7" t="e">
        <f ca="1">IF(ISBLANK(#REF!),"",CONCATENATE(RIGHT(K270,2),"-",IF(#REF!="","",OFFSET(#REF!,MATCH(#REF!,#REF!,0)-1,0)),"-",A270))</f>
        <v>#REF!</v>
      </c>
      <c r="C270" s="7" t="s">
        <v>6</v>
      </c>
      <c r="D270" s="9">
        <v>42878</v>
      </c>
      <c r="E270" s="9">
        <v>42934</v>
      </c>
      <c r="F270" s="9">
        <v>42934</v>
      </c>
      <c r="G270" s="8" t="e">
        <f ca="1">IF($C270="","",OFFSET(#REF!,MATCH($C270,#REF!,0)-1,0))</f>
        <v>#REF!</v>
      </c>
      <c r="H270" s="8" t="str">
        <f>IF(ISBLANK(#REF!),"",IF(OR(ISBLANK(D270),ISBLANK(E270)),"OPEN","CLOSED"))</f>
        <v>CLOSED</v>
      </c>
      <c r="I270" s="10">
        <f ca="1">IF(ISBLANK(#REF!),"",IF(ISBLANK(E270),TODAY()-D270,E270-D270))</f>
        <v>56</v>
      </c>
      <c r="J270" s="10" t="str">
        <f ca="1">IF(ISBLANK(#REF!),"",IF(I270&lt;=180,"LESS THAN 6 MONTHS",IF(AND(I270&lt;365,I270&gt;180),"BETWEEN 6 MONTHS AND 1 YEAR","MORE THAN 1 YEAR")))</f>
        <v>LESS THAN 6 MONTHS</v>
      </c>
      <c r="K270" s="7">
        <f t="shared" si="24"/>
        <v>2017</v>
      </c>
      <c r="L270" s="7" t="str">
        <f t="shared" si="25"/>
        <v>Mai</v>
      </c>
      <c r="M270" s="7">
        <f t="shared" si="26"/>
        <v>2017</v>
      </c>
      <c r="N270" s="7" t="str">
        <f t="shared" si="27"/>
        <v>Juillet</v>
      </c>
      <c r="O270" s="7">
        <f t="shared" si="28"/>
        <v>2017</v>
      </c>
      <c r="P270" s="19" t="str">
        <f t="shared" si="29"/>
        <v>Juillet</v>
      </c>
    </row>
    <row r="271" spans="1:16" s="11" customFormat="1" x14ac:dyDescent="0.25">
      <c r="A271" s="6" t="s">
        <v>177</v>
      </c>
      <c r="B271" s="7" t="e">
        <f ca="1">IF(ISBLANK(#REF!),"",CONCATENATE(RIGHT(K271,2),"-",IF(#REF!="","",OFFSET(#REF!,MATCH(#REF!,#REF!,0)-1,0)),"-",A271))</f>
        <v>#REF!</v>
      </c>
      <c r="C271" s="7" t="s">
        <v>2</v>
      </c>
      <c r="D271" s="9">
        <v>42901</v>
      </c>
      <c r="E271" s="9"/>
      <c r="F271" s="9"/>
      <c r="G271" s="8" t="e">
        <f ca="1">IF($C271="","",OFFSET(#REF!,MATCH($C271,#REF!,0)-1,0))</f>
        <v>#REF!</v>
      </c>
      <c r="H271" s="8" t="str">
        <f>IF(ISBLANK(#REF!),"",IF(OR(ISBLANK(D271),ISBLANK(E271)),"OPEN","CLOSED"))</f>
        <v>OPEN</v>
      </c>
      <c r="I271" s="10">
        <f ca="1">IF(ISBLANK(#REF!),"",IF(ISBLANK(E271),TODAY()-D271,E271-D271))</f>
        <v>232</v>
      </c>
      <c r="J271" s="10" t="str">
        <f ca="1">IF(ISBLANK(#REF!),"",IF(I271&lt;=180,"LESS THAN 6 MONTHS",IF(AND(I271&lt;365,I271&gt;180),"BETWEEN 6 MONTHS AND 1 YEAR","MORE THAN 1 YEAR")))</f>
        <v>BETWEEN 6 MONTHS AND 1 YEAR</v>
      </c>
      <c r="K271" s="7">
        <f t="shared" si="24"/>
        <v>2017</v>
      </c>
      <c r="L271" s="7" t="str">
        <f t="shared" si="25"/>
        <v>Juin</v>
      </c>
      <c r="M271" s="7" t="str">
        <f t="shared" si="26"/>
        <v/>
      </c>
      <c r="N271" s="7" t="str">
        <f t="shared" si="27"/>
        <v/>
      </c>
      <c r="O271" s="7" t="str">
        <f t="shared" si="28"/>
        <v/>
      </c>
      <c r="P271" s="19" t="str">
        <f t="shared" si="29"/>
        <v/>
      </c>
    </row>
    <row r="272" spans="1:16" s="11" customFormat="1" x14ac:dyDescent="0.25">
      <c r="A272" s="6" t="s">
        <v>178</v>
      </c>
      <c r="B272" s="7" t="e">
        <f ca="1">IF(ISBLANK(#REF!),"",CONCATENATE(RIGHT(K272,2),"-",IF(#REF!="","",OFFSET(#REF!,MATCH(#REF!,#REF!,0)-1,0)),"-",A272))</f>
        <v>#REF!</v>
      </c>
      <c r="C272" s="7" t="s">
        <v>7</v>
      </c>
      <c r="D272" s="9">
        <v>42915</v>
      </c>
      <c r="E272" s="9">
        <v>42942</v>
      </c>
      <c r="F272" s="9">
        <v>42942</v>
      </c>
      <c r="G272" s="8" t="e">
        <f ca="1">IF($C272="","",OFFSET(#REF!,MATCH($C272,#REF!,0)-1,0))</f>
        <v>#REF!</v>
      </c>
      <c r="H272" s="8" t="str">
        <f>IF(ISBLANK(#REF!),"",IF(OR(ISBLANK(D272),ISBLANK(E272)),"OPEN","CLOSED"))</f>
        <v>CLOSED</v>
      </c>
      <c r="I272" s="10">
        <f ca="1">IF(ISBLANK(#REF!),"",IF(ISBLANK(E272),TODAY()-D272,E272-D272))</f>
        <v>27</v>
      </c>
      <c r="J272" s="10" t="str">
        <f ca="1">IF(ISBLANK(#REF!),"",IF(I272&lt;=180,"LESS THAN 6 MONTHS",IF(AND(I272&lt;365,I272&gt;180),"BETWEEN 6 MONTHS AND 1 YEAR","MORE THAN 1 YEAR")))</f>
        <v>LESS THAN 6 MONTHS</v>
      </c>
      <c r="K272" s="7">
        <f t="shared" si="24"/>
        <v>2017</v>
      </c>
      <c r="L272" s="7" t="str">
        <f t="shared" si="25"/>
        <v>Juin</v>
      </c>
      <c r="M272" s="7">
        <f t="shared" si="26"/>
        <v>2017</v>
      </c>
      <c r="N272" s="7" t="str">
        <f t="shared" si="27"/>
        <v>Juillet</v>
      </c>
      <c r="O272" s="7">
        <f t="shared" si="28"/>
        <v>2017</v>
      </c>
      <c r="P272" s="19" t="str">
        <f t="shared" si="29"/>
        <v>Juillet</v>
      </c>
    </row>
    <row r="273" spans="1:16" s="11" customFormat="1" x14ac:dyDescent="0.25">
      <c r="A273" s="6" t="s">
        <v>179</v>
      </c>
      <c r="B273" s="7" t="e">
        <f ca="1">IF(ISBLANK(#REF!),"",CONCATENATE(RIGHT(K273,2),"-",IF(#REF!="","",OFFSET(#REF!,MATCH(#REF!,#REF!,0)-1,0)),"-",A273))</f>
        <v>#REF!</v>
      </c>
      <c r="C273" s="7" t="s">
        <v>2</v>
      </c>
      <c r="D273" s="9">
        <v>42923</v>
      </c>
      <c r="E273" s="9"/>
      <c r="F273" s="9"/>
      <c r="G273" s="8" t="e">
        <f ca="1">IF($C273="","",OFFSET(#REF!,MATCH($C273,#REF!,0)-1,0))</f>
        <v>#REF!</v>
      </c>
      <c r="H273" s="8" t="str">
        <f>IF(ISBLANK(#REF!),"",IF(OR(ISBLANK(D273),ISBLANK(E273)),"OPEN","CLOSED"))</f>
        <v>OPEN</v>
      </c>
      <c r="I273" s="10">
        <f ca="1">IF(ISBLANK(#REF!),"",IF(ISBLANK(E273),TODAY()-D273,E273-D273))</f>
        <v>210</v>
      </c>
      <c r="J273" s="10" t="str">
        <f ca="1">IF(ISBLANK(#REF!),"",IF(I273&lt;=180,"LESS THAN 6 MONTHS",IF(AND(I273&lt;365,I273&gt;180),"BETWEEN 6 MONTHS AND 1 YEAR","MORE THAN 1 YEAR")))</f>
        <v>BETWEEN 6 MONTHS AND 1 YEAR</v>
      </c>
      <c r="K273" s="7">
        <f t="shared" si="24"/>
        <v>2017</v>
      </c>
      <c r="L273" s="7" t="str">
        <f t="shared" si="25"/>
        <v>Juillet</v>
      </c>
      <c r="M273" s="7" t="str">
        <f t="shared" si="26"/>
        <v/>
      </c>
      <c r="N273" s="7" t="str">
        <f t="shared" si="27"/>
        <v/>
      </c>
      <c r="O273" s="7" t="str">
        <f t="shared" si="28"/>
        <v/>
      </c>
      <c r="P273" s="19" t="str">
        <f t="shared" si="29"/>
        <v/>
      </c>
    </row>
    <row r="274" spans="1:16" s="11" customFormat="1" x14ac:dyDescent="0.25">
      <c r="A274" s="6" t="s">
        <v>180</v>
      </c>
      <c r="B274" s="7" t="e">
        <f ca="1">IF(ISBLANK(#REF!),"",CONCATENATE(RIGHT(K274,2),"-",IF(#REF!="","",OFFSET(#REF!,MATCH(#REF!,#REF!,0)-1,0)),"-",A274))</f>
        <v>#REF!</v>
      </c>
      <c r="C274" s="7" t="s">
        <v>5</v>
      </c>
      <c r="D274" s="9">
        <v>42936</v>
      </c>
      <c r="E274" s="7"/>
      <c r="F274" s="20"/>
      <c r="G274" s="8" t="e">
        <f ca="1">IF($C274="","",OFFSET(#REF!,MATCH($C274,#REF!,0)-1,0))</f>
        <v>#REF!</v>
      </c>
      <c r="H274" s="8" t="str">
        <f>IF(ISBLANK(#REF!),"",IF(OR(ISBLANK(D274),ISBLANK(E274)),"OPEN","CLOSED"))</f>
        <v>OPEN</v>
      </c>
      <c r="I274" s="10">
        <f ca="1">IF(ISBLANK(#REF!),"",IF(ISBLANK(E274),TODAY()-D274,E274-D274))</f>
        <v>197</v>
      </c>
      <c r="J274" s="10" t="str">
        <f ca="1">IF(ISBLANK(#REF!),"",IF(I274&lt;=180,"LESS THAN 6 MONTHS",IF(AND(I274&lt;365,I274&gt;180),"BETWEEN 6 MONTHS AND 1 YEAR","MORE THAN 1 YEAR")))</f>
        <v>BETWEEN 6 MONTHS AND 1 YEAR</v>
      </c>
      <c r="K274" s="7">
        <f t="shared" si="24"/>
        <v>2017</v>
      </c>
      <c r="L274" s="7" t="str">
        <f t="shared" si="25"/>
        <v>Juillet</v>
      </c>
      <c r="M274" s="7" t="str">
        <f t="shared" si="26"/>
        <v/>
      </c>
      <c r="N274" s="7" t="str">
        <f t="shared" si="27"/>
        <v/>
      </c>
      <c r="O274" s="7" t="str">
        <f t="shared" si="28"/>
        <v/>
      </c>
      <c r="P274" s="19" t="str">
        <f t="shared" si="29"/>
        <v/>
      </c>
    </row>
    <row r="275" spans="1:16" s="11" customFormat="1" x14ac:dyDescent="0.25">
      <c r="A275" s="6" t="s">
        <v>181</v>
      </c>
      <c r="B275" s="7" t="e">
        <f ca="1">IF(ISBLANK(#REF!),"",CONCATENATE(RIGHT(K275,2),"-",IF(#REF!="","",OFFSET(#REF!,MATCH(#REF!,#REF!,0)-1,0)),"-",A275))</f>
        <v>#REF!</v>
      </c>
      <c r="C275" s="7" t="s">
        <v>2</v>
      </c>
      <c r="D275" s="9">
        <v>42940</v>
      </c>
      <c r="E275" s="9">
        <v>43034</v>
      </c>
      <c r="F275" s="9">
        <v>43034</v>
      </c>
      <c r="G275" s="8" t="e">
        <f ca="1">IF($C275="","",OFFSET(#REF!,MATCH($C275,#REF!,0)-1,0))</f>
        <v>#REF!</v>
      </c>
      <c r="H275" s="8" t="str">
        <f>IF(ISBLANK(#REF!),"",IF(OR(ISBLANK(D275),ISBLANK(E275)),"OPEN","CLOSED"))</f>
        <v>CLOSED</v>
      </c>
      <c r="I275" s="10">
        <f ca="1">IF(ISBLANK(#REF!),"",IF(ISBLANK(E275),TODAY()-D275,E275-D275))</f>
        <v>94</v>
      </c>
      <c r="J275" s="10" t="str">
        <f ca="1">IF(ISBLANK(#REF!),"",IF(I275&lt;=180,"LESS THAN 6 MONTHS",IF(AND(I275&lt;365,I275&gt;180),"BETWEEN 6 MONTHS AND 1 YEAR","MORE THAN 1 YEAR")))</f>
        <v>LESS THAN 6 MONTHS</v>
      </c>
      <c r="K275" s="7">
        <f t="shared" si="24"/>
        <v>2017</v>
      </c>
      <c r="L275" s="7" t="str">
        <f t="shared" si="25"/>
        <v>Juillet</v>
      </c>
      <c r="M275" s="7">
        <f t="shared" si="26"/>
        <v>2017</v>
      </c>
      <c r="N275" s="7" t="str">
        <f t="shared" si="27"/>
        <v>Octobre</v>
      </c>
      <c r="O275" s="7">
        <f t="shared" si="28"/>
        <v>2017</v>
      </c>
      <c r="P275" s="19" t="str">
        <f t="shared" si="29"/>
        <v>Octobre</v>
      </c>
    </row>
    <row r="276" spans="1:16" s="11" customFormat="1" x14ac:dyDescent="0.25">
      <c r="A276" s="6" t="s">
        <v>182</v>
      </c>
      <c r="B276" s="7" t="e">
        <f ca="1">IF(ISBLANK(#REF!),"",CONCATENATE(RIGHT(K276,2),"-",IF(#REF!="","",OFFSET(#REF!,MATCH(#REF!,#REF!,0)-1,0)),"-",A276))</f>
        <v>#REF!</v>
      </c>
      <c r="C276" s="7" t="s">
        <v>7</v>
      </c>
      <c r="D276" s="9">
        <v>42944</v>
      </c>
      <c r="E276" s="9">
        <v>42993</v>
      </c>
      <c r="F276" s="9">
        <v>42993</v>
      </c>
      <c r="G276" s="8" t="e">
        <f ca="1">IF($C276="","",OFFSET(#REF!,MATCH($C276,#REF!,0)-1,0))</f>
        <v>#REF!</v>
      </c>
      <c r="H276" s="8" t="str">
        <f>IF(ISBLANK(#REF!),"",IF(OR(ISBLANK(D276),ISBLANK(E276)),"OPEN","CLOSED"))</f>
        <v>CLOSED</v>
      </c>
      <c r="I276" s="10">
        <f ca="1">IF(ISBLANK(#REF!),"",IF(ISBLANK(E276),TODAY()-D276,E276-D276))</f>
        <v>49</v>
      </c>
      <c r="J276" s="10" t="str">
        <f ca="1">IF(ISBLANK(#REF!),"",IF(I276&lt;=180,"LESS THAN 6 MONTHS",IF(AND(I276&lt;365,I276&gt;180),"BETWEEN 6 MONTHS AND 1 YEAR","MORE THAN 1 YEAR")))</f>
        <v>LESS THAN 6 MONTHS</v>
      </c>
      <c r="K276" s="7">
        <f t="shared" si="24"/>
        <v>2017</v>
      </c>
      <c r="L276" s="7" t="str">
        <f t="shared" si="25"/>
        <v>Juillet</v>
      </c>
      <c r="M276" s="7">
        <f t="shared" si="26"/>
        <v>2017</v>
      </c>
      <c r="N276" s="7" t="str">
        <f t="shared" si="27"/>
        <v>Septembre</v>
      </c>
      <c r="O276" s="7">
        <f t="shared" si="28"/>
        <v>2017</v>
      </c>
      <c r="P276" s="19" t="str">
        <f t="shared" si="29"/>
        <v>Septembre</v>
      </c>
    </row>
    <row r="277" spans="1:16" s="11" customFormat="1" x14ac:dyDescent="0.25">
      <c r="A277" s="6" t="s">
        <v>183</v>
      </c>
      <c r="B277" s="7" t="s">
        <v>426</v>
      </c>
      <c r="C277" s="7" t="s">
        <v>8</v>
      </c>
      <c r="D277" s="9">
        <v>42963</v>
      </c>
      <c r="E277" s="7"/>
      <c r="F277" s="20"/>
      <c r="G277" s="8" t="e">
        <f ca="1">IF($C277="","",OFFSET(#REF!,MATCH($C277,#REF!,0)-1,0))</f>
        <v>#REF!</v>
      </c>
      <c r="H277" s="8" t="str">
        <f>IF(ISBLANK(#REF!),"",IF(OR(ISBLANK(D277),ISBLANK(E277)),"OPEN","CLOSED"))</f>
        <v>OPEN</v>
      </c>
      <c r="I277" s="10">
        <f ca="1">IF(ISBLANK(#REF!),"",IF(ISBLANK(E277),TODAY()-D277,E277-D277))</f>
        <v>170</v>
      </c>
      <c r="J277" s="10" t="str">
        <f ca="1">IF(ISBLANK(#REF!),"",IF(I277&lt;=180,"LESS THAN 6 MONTHS",IF(AND(I277&lt;365,I277&gt;180),"BETWEEN 6 MONTHS AND 1 YEAR","MORE THAN 1 YEAR")))</f>
        <v>LESS THAN 6 MONTHS</v>
      </c>
      <c r="K277" s="7">
        <f t="shared" si="24"/>
        <v>2017</v>
      </c>
      <c r="L277" s="7" t="str">
        <f t="shared" si="25"/>
        <v>Aout</v>
      </c>
      <c r="M277" s="7" t="str">
        <f t="shared" si="26"/>
        <v/>
      </c>
      <c r="N277" s="7" t="str">
        <f t="shared" si="27"/>
        <v/>
      </c>
      <c r="O277" s="7" t="str">
        <f t="shared" si="28"/>
        <v/>
      </c>
      <c r="P277" s="19" t="str">
        <f t="shared" si="29"/>
        <v/>
      </c>
    </row>
    <row r="278" spans="1:16" s="11" customFormat="1" x14ac:dyDescent="0.25">
      <c r="A278" s="6" t="s">
        <v>184</v>
      </c>
      <c r="B278" s="7" t="e">
        <f ca="1">IF(ISBLANK(#REF!),"",CONCATENATE(RIGHT(K278,2),"-",IF(#REF!="","",OFFSET(#REF!,MATCH(#REF!,#REF!,0)-1,0)),"-",A278))</f>
        <v>#REF!</v>
      </c>
      <c r="C278" s="7"/>
      <c r="D278" s="9">
        <v>42957</v>
      </c>
      <c r="E278" s="9">
        <v>42982</v>
      </c>
      <c r="F278" s="9">
        <v>42982</v>
      </c>
      <c r="G278" s="8" t="str">
        <f ca="1">IF($C278="","",OFFSET(#REF!,MATCH($C278,#REF!,0)-1,0))</f>
        <v/>
      </c>
      <c r="H278" s="8" t="str">
        <f>IF(ISBLANK(#REF!),"",IF(OR(ISBLANK(D278),ISBLANK(E278)),"OPEN","CLOSED"))</f>
        <v>CLOSED</v>
      </c>
      <c r="I278" s="10">
        <f ca="1">IF(ISBLANK(#REF!),"",IF(ISBLANK(E278),TODAY()-D278,E278-D278))</f>
        <v>25</v>
      </c>
      <c r="J278" s="10" t="str">
        <f ca="1">IF(ISBLANK(#REF!),"",IF(I278&lt;=180,"LESS THAN 6 MONTHS",IF(AND(I278&lt;365,I278&gt;180),"BETWEEN 6 MONTHS AND 1 YEAR","MORE THAN 1 YEAR")))</f>
        <v>LESS THAN 6 MONTHS</v>
      </c>
      <c r="K278" s="7">
        <f t="shared" si="24"/>
        <v>2017</v>
      </c>
      <c r="L278" s="7" t="str">
        <f t="shared" si="25"/>
        <v>Aout</v>
      </c>
      <c r="M278" s="7">
        <f t="shared" si="26"/>
        <v>2017</v>
      </c>
      <c r="N278" s="7" t="str">
        <f t="shared" si="27"/>
        <v>Septembre</v>
      </c>
      <c r="O278" s="7">
        <f t="shared" si="28"/>
        <v>2017</v>
      </c>
      <c r="P278" s="19" t="str">
        <f t="shared" si="29"/>
        <v>Septembre</v>
      </c>
    </row>
    <row r="279" spans="1:16" s="11" customFormat="1" x14ac:dyDescent="0.25">
      <c r="A279" s="6" t="s">
        <v>421</v>
      </c>
      <c r="B279" s="7" t="e">
        <f ca="1">IF(ISBLANK(#REF!),"",CONCATENATE(RIGHT(K279,2),"-",IF(#REF!="","",OFFSET(#REF!,MATCH(#REF!,#REF!,0)-1,0)),"-",A279))</f>
        <v>#REF!</v>
      </c>
      <c r="C279" s="7" t="s">
        <v>7</v>
      </c>
      <c r="D279" s="9">
        <v>42955</v>
      </c>
      <c r="E279" s="9">
        <v>42955</v>
      </c>
      <c r="F279" s="9">
        <v>42955</v>
      </c>
      <c r="G279" s="8" t="e">
        <f ca="1">IF($C279="","",OFFSET(#REF!,MATCH($C279,#REF!,0)-1,0))</f>
        <v>#REF!</v>
      </c>
      <c r="H279" s="8" t="str">
        <f>IF(ISBLANK(#REF!),"",IF(OR(ISBLANK(D279),ISBLANK(E279)),"OPEN","CLOSED"))</f>
        <v>CLOSED</v>
      </c>
      <c r="I279" s="10">
        <f ca="1">IF(ISBLANK(#REF!),"",IF(ISBLANK(E279),TODAY()-D279,E279-D279))</f>
        <v>0</v>
      </c>
      <c r="J279" s="10" t="str">
        <f ca="1">IF(ISBLANK(#REF!),"",IF(I279&lt;=180,"LESS THAN 6 MONTHS",IF(AND(I279&lt;365,I279&gt;180),"BETWEEN 6 MONTHS AND 1 YEAR","MORE THAN 1 YEAR")))</f>
        <v>LESS THAN 6 MONTHS</v>
      </c>
      <c r="K279" s="7">
        <f t="shared" si="24"/>
        <v>2017</v>
      </c>
      <c r="L279" s="7" t="str">
        <f t="shared" si="25"/>
        <v>Aout</v>
      </c>
      <c r="M279" s="7">
        <f t="shared" si="26"/>
        <v>2017</v>
      </c>
      <c r="N279" s="7" t="str">
        <f t="shared" si="27"/>
        <v>Aout</v>
      </c>
      <c r="O279" s="7">
        <f t="shared" si="28"/>
        <v>2017</v>
      </c>
      <c r="P279" s="19" t="str">
        <f t="shared" si="29"/>
        <v>Aout</v>
      </c>
    </row>
    <row r="280" spans="1:16" s="11" customFormat="1" x14ac:dyDescent="0.25">
      <c r="A280" s="6" t="s">
        <v>422</v>
      </c>
      <c r="B280" s="7" t="e">
        <f ca="1">IF(ISBLANK(#REF!),"",CONCATENATE(RIGHT(K280,2),"-",IF(#REF!="","",OFFSET(#REF!,MATCH(#REF!,#REF!,0)-1,0)),"-",A280))</f>
        <v>#REF!</v>
      </c>
      <c r="C280" s="7" t="s">
        <v>7</v>
      </c>
      <c r="D280" s="9">
        <v>42955</v>
      </c>
      <c r="E280" s="7"/>
      <c r="F280" s="20"/>
      <c r="G280" s="8" t="e">
        <f ca="1">IF($C280="","",OFFSET(#REF!,MATCH($C280,#REF!,0)-1,0))</f>
        <v>#REF!</v>
      </c>
      <c r="H280" s="8" t="str">
        <f>IF(ISBLANK(#REF!),"",IF(OR(ISBLANK(D280),ISBLANK(E280)),"OPEN","CLOSED"))</f>
        <v>OPEN</v>
      </c>
      <c r="I280" s="10">
        <f ca="1">IF(ISBLANK(#REF!),"",IF(ISBLANK(E280),TODAY()-D280,E280-D280))</f>
        <v>178</v>
      </c>
      <c r="J280" s="10" t="str">
        <f ca="1">IF(ISBLANK(#REF!),"",IF(I280&lt;=180,"LESS THAN 6 MONTHS",IF(AND(I280&lt;365,I280&gt;180),"BETWEEN 6 MONTHS AND 1 YEAR","MORE THAN 1 YEAR")))</f>
        <v>LESS THAN 6 MONTHS</v>
      </c>
      <c r="K280" s="7">
        <f t="shared" si="24"/>
        <v>2017</v>
      </c>
      <c r="L280" s="7" t="str">
        <f t="shared" si="25"/>
        <v>Aout</v>
      </c>
      <c r="M280" s="7" t="str">
        <f t="shared" si="26"/>
        <v/>
      </c>
      <c r="N280" s="7" t="str">
        <f t="shared" si="27"/>
        <v/>
      </c>
      <c r="O280" s="7" t="str">
        <f t="shared" si="28"/>
        <v/>
      </c>
      <c r="P280" s="19" t="str">
        <f t="shared" si="29"/>
        <v/>
      </c>
    </row>
    <row r="281" spans="1:16" s="11" customFormat="1" x14ac:dyDescent="0.25">
      <c r="A281" s="6" t="s">
        <v>423</v>
      </c>
      <c r="B281" s="7" t="e">
        <f ca="1">IF(ISBLANK(#REF!),"",CONCATENATE(RIGHT(K281,2),"-",IF(#REF!="","",OFFSET(#REF!,MATCH(#REF!,#REF!,0)-1,0)),"-",A281))</f>
        <v>#REF!</v>
      </c>
      <c r="C281" s="24" t="s">
        <v>7</v>
      </c>
      <c r="D281" s="9">
        <v>42989</v>
      </c>
      <c r="E281" s="9">
        <v>43089</v>
      </c>
      <c r="F281" s="20">
        <v>43089</v>
      </c>
      <c r="G281" s="8" t="e">
        <f ca="1">IF($C281="","",OFFSET(#REF!,MATCH($C281,#REF!,0)-1,0))</f>
        <v>#REF!</v>
      </c>
      <c r="H281" s="8" t="str">
        <f>IF(ISBLANK(#REF!),"",IF(OR(ISBLANK(D281),ISBLANK(E281)),"OPEN","CLOSED"))</f>
        <v>CLOSED</v>
      </c>
      <c r="I281" s="10">
        <f ca="1">IF(ISBLANK(#REF!),"",IF(ISBLANK(E281),TODAY()-D281,E281-D281))</f>
        <v>100</v>
      </c>
      <c r="J281" s="10" t="str">
        <f ca="1">IF(ISBLANK(#REF!),"",IF(I281&lt;=180,"LESS THAN 6 MONTHS",IF(AND(I281&lt;365,I281&gt;180),"BETWEEN 6 MONTHS AND 1 YEAR","MORE THAN 1 YEAR")))</f>
        <v>LESS THAN 6 MONTHS</v>
      </c>
      <c r="K281" s="7">
        <f t="shared" si="24"/>
        <v>2017</v>
      </c>
      <c r="L281" s="7" t="str">
        <f t="shared" si="25"/>
        <v>Septembre</v>
      </c>
      <c r="M281" s="7">
        <f t="shared" si="26"/>
        <v>2017</v>
      </c>
      <c r="N281" s="7" t="str">
        <f t="shared" si="27"/>
        <v>Décembre</v>
      </c>
      <c r="O281" s="7">
        <f t="shared" si="28"/>
        <v>2017</v>
      </c>
      <c r="P281" s="19" t="str">
        <f t="shared" si="29"/>
        <v>Décembre</v>
      </c>
    </row>
    <row r="282" spans="1:16" s="11" customFormat="1" x14ac:dyDescent="0.25">
      <c r="A282" s="6" t="s">
        <v>424</v>
      </c>
      <c r="B282" s="7" t="e">
        <f ca="1">IF(ISBLANK(#REF!),"",CONCATENATE(RIGHT(K282,2),"-",IF(#REF!="","",OFFSET(#REF!,MATCH(#REF!,#REF!,0)-1,0)),"-",A282))</f>
        <v>#REF!</v>
      </c>
      <c r="C282" s="7"/>
      <c r="D282" s="9"/>
      <c r="E282" s="7"/>
      <c r="F282" s="20"/>
      <c r="G282" s="8" t="str">
        <f ca="1">IF($C282="","",OFFSET(#REF!,MATCH($C282,#REF!,0)-1,0))</f>
        <v/>
      </c>
      <c r="H282" s="8" t="str">
        <f>IF(ISBLANK(#REF!),"",IF(OR(ISBLANK(D282),ISBLANK(E282)),"OPEN","CLOSED"))</f>
        <v>OPEN</v>
      </c>
      <c r="I282" s="10">
        <f ca="1">IF(ISBLANK(#REF!),"",IF(ISBLANK(E282),TODAY()-D282,E282-D282))</f>
        <v>43133</v>
      </c>
      <c r="J282" s="10" t="str">
        <f ca="1">IF(ISBLANK(#REF!),"",IF(I282&lt;=180,"LESS THAN 6 MONTHS",IF(AND(I282&lt;365,I282&gt;180),"BETWEEN 6 MONTHS AND 1 YEAR","MORE THAN 1 YEAR")))</f>
        <v>MORE THAN 1 YEAR</v>
      </c>
      <c r="K282" s="7" t="str">
        <f t="shared" si="24"/>
        <v/>
      </c>
      <c r="L282" s="7" t="str">
        <f t="shared" si="25"/>
        <v/>
      </c>
      <c r="M282" s="7" t="str">
        <f t="shared" si="26"/>
        <v/>
      </c>
      <c r="N282" s="7" t="str">
        <f t="shared" si="27"/>
        <v/>
      </c>
      <c r="O282" s="7" t="str">
        <f t="shared" si="28"/>
        <v/>
      </c>
      <c r="P282" s="19" t="str">
        <f t="shared" si="29"/>
        <v/>
      </c>
    </row>
    <row r="283" spans="1:16" s="11" customFormat="1" x14ac:dyDescent="0.25">
      <c r="A283" s="6" t="s">
        <v>425</v>
      </c>
      <c r="B283" s="7" t="s">
        <v>427</v>
      </c>
      <c r="C283" s="7" t="s">
        <v>2</v>
      </c>
      <c r="D283" s="9">
        <v>42990</v>
      </c>
      <c r="E283" s="9">
        <v>42990</v>
      </c>
      <c r="F283" s="20">
        <v>42990</v>
      </c>
      <c r="G283" s="8" t="e">
        <f ca="1">IF($C283="","",OFFSET(#REF!,MATCH($C283,#REF!,0)-1,0))</f>
        <v>#REF!</v>
      </c>
      <c r="H283" s="8" t="str">
        <f>IF(ISBLANK(#REF!),"",IF(OR(ISBLANK(D283),ISBLANK(E283)),"OPEN","CLOSED"))</f>
        <v>CLOSED</v>
      </c>
      <c r="I283" s="10">
        <f ca="1">IF(ISBLANK(#REF!),"",IF(ISBLANK(E283),TODAY()-D283,E283-D283))</f>
        <v>0</v>
      </c>
      <c r="J283" s="10" t="str">
        <f ca="1">IF(ISBLANK(#REF!),"",IF(I283&lt;=180,"LESS THAN 6 MONTHS",IF(AND(I283&lt;365,I283&gt;180),"BETWEEN 6 MONTHS AND 1 YEAR","MORE THAN 1 YEAR")))</f>
        <v>LESS THAN 6 MONTHS</v>
      </c>
      <c r="K283" s="7">
        <f t="shared" si="24"/>
        <v>2017</v>
      </c>
      <c r="L283" s="7" t="str">
        <f t="shared" si="25"/>
        <v>Septembre</v>
      </c>
      <c r="M283" s="7">
        <f t="shared" si="26"/>
        <v>2017</v>
      </c>
      <c r="N283" s="7" t="str">
        <f t="shared" si="27"/>
        <v>Septembre</v>
      </c>
      <c r="O283" s="7">
        <f t="shared" si="28"/>
        <v>2017</v>
      </c>
      <c r="P283" s="19" t="str">
        <f t="shared" si="29"/>
        <v>Septembre</v>
      </c>
    </row>
    <row r="284" spans="1:16" customFormat="1" x14ac:dyDescent="0.25">
      <c r="A284" s="6" t="s">
        <v>428</v>
      </c>
      <c r="B284" s="7" t="s">
        <v>416</v>
      </c>
      <c r="C284" s="7" t="s">
        <v>6</v>
      </c>
      <c r="D284" s="9">
        <v>42832</v>
      </c>
      <c r="E284" s="9"/>
      <c r="F284" s="9"/>
      <c r="G284" s="8" t="e">
        <f ca="1">IF($C284="","",OFFSET(#REF!,MATCH($C284,#REF!,0)-1,0))</f>
        <v>#REF!</v>
      </c>
      <c r="H284" s="8" t="str">
        <f>IF(ISBLANK(#REF!),"",IF(OR(ISBLANK(D284),ISBLANK(E284)),"OPEN","CLOSED"))</f>
        <v>OPEN</v>
      </c>
      <c r="I284" s="10">
        <f ca="1">IF(ISBLANK(#REF!),"",IF(ISBLANK(E284),TODAY()-D284,E284-D284))</f>
        <v>301</v>
      </c>
      <c r="J284" s="10" t="str">
        <f ca="1">IF(ISBLANK(#REF!),"",IF(I284&lt;=180,"LESS THAN 6 MONTHS",IF(AND(I284&lt;365,I284&gt;180),"BETWEEN 6 MONTHS AND 1 YEAR","MORE THAN 1 YEAR")))</f>
        <v>BETWEEN 6 MONTHS AND 1 YEAR</v>
      </c>
      <c r="K284" s="7">
        <f t="shared" si="24"/>
        <v>2017</v>
      </c>
      <c r="L284" s="7" t="str">
        <f t="shared" si="25"/>
        <v>Avril</v>
      </c>
      <c r="M284" s="7" t="str">
        <f t="shared" si="26"/>
        <v/>
      </c>
      <c r="N284" s="7" t="str">
        <f t="shared" si="27"/>
        <v/>
      </c>
      <c r="O284" s="7" t="str">
        <f t="shared" si="28"/>
        <v/>
      </c>
      <c r="P284" s="19" t="str">
        <f t="shared" si="29"/>
        <v/>
      </c>
    </row>
    <row r="285" spans="1:16" customFormat="1" x14ac:dyDescent="0.25">
      <c r="A285" s="6" t="s">
        <v>429</v>
      </c>
      <c r="B285" s="7" t="s">
        <v>417</v>
      </c>
      <c r="C285" s="7" t="s">
        <v>2</v>
      </c>
      <c r="D285" s="9">
        <v>42866</v>
      </c>
      <c r="E285" s="9"/>
      <c r="F285" s="9"/>
      <c r="G285" s="8" t="e">
        <f ca="1">IF($C285="","",OFFSET(#REF!,MATCH($C285,#REF!,0)-1,0))</f>
        <v>#REF!</v>
      </c>
      <c r="H285" s="8" t="str">
        <f>IF(ISBLANK(#REF!),"",IF(OR(ISBLANK(D285),ISBLANK(E285)),"OPEN","CLOSED"))</f>
        <v>OPEN</v>
      </c>
      <c r="I285" s="10">
        <f ca="1">IF(ISBLANK(#REF!),"",IF(ISBLANK(E285),TODAY()-D285,E285-D285))</f>
        <v>267</v>
      </c>
      <c r="J285" s="10" t="str">
        <f ca="1">IF(ISBLANK(#REF!),"",IF(I285&lt;=180,"LESS THAN 6 MONTHS",IF(AND(I285&lt;365,I285&gt;180),"BETWEEN 6 MONTHS AND 1 YEAR","MORE THAN 1 YEAR")))</f>
        <v>BETWEEN 6 MONTHS AND 1 YEAR</v>
      </c>
      <c r="K285" s="7">
        <f t="shared" si="24"/>
        <v>2017</v>
      </c>
      <c r="L285" s="7" t="str">
        <f t="shared" si="25"/>
        <v>Mai</v>
      </c>
      <c r="M285" s="7" t="str">
        <f t="shared" si="26"/>
        <v/>
      </c>
      <c r="N285" s="7" t="str">
        <f t="shared" si="27"/>
        <v/>
      </c>
      <c r="O285" s="7" t="str">
        <f t="shared" si="28"/>
        <v/>
      </c>
      <c r="P285" s="19" t="str">
        <f t="shared" si="29"/>
        <v/>
      </c>
    </row>
    <row r="286" spans="1:16" customFormat="1" x14ac:dyDescent="0.25">
      <c r="A286" s="6" t="s">
        <v>430</v>
      </c>
      <c r="B286" s="7" t="s">
        <v>418</v>
      </c>
      <c r="C286" s="7" t="s">
        <v>6</v>
      </c>
      <c r="D286" s="9">
        <v>42872</v>
      </c>
      <c r="E286" s="9"/>
      <c r="F286" s="9"/>
      <c r="G286" s="8" t="e">
        <f ca="1">IF($C286="","",OFFSET(#REF!,MATCH($C286,#REF!,0)-1,0))</f>
        <v>#REF!</v>
      </c>
      <c r="H286" s="8" t="str">
        <f>IF(ISBLANK(#REF!),"",IF(OR(ISBLANK(D286),ISBLANK(E286)),"OPEN","CLOSED"))</f>
        <v>OPEN</v>
      </c>
      <c r="I286" s="10">
        <f ca="1">IF(ISBLANK(#REF!),"",IF(ISBLANK(E286),TODAY()-D286,E286-D286))</f>
        <v>261</v>
      </c>
      <c r="J286" s="10" t="str">
        <f ca="1">IF(ISBLANK(#REF!),"",IF(I286&lt;=180,"LESS THAN 6 MONTHS",IF(AND(I286&lt;365,I286&gt;180),"BETWEEN 6 MONTHS AND 1 YEAR","MORE THAN 1 YEAR")))</f>
        <v>BETWEEN 6 MONTHS AND 1 YEAR</v>
      </c>
      <c r="K286" s="7">
        <f t="shared" si="24"/>
        <v>2017</v>
      </c>
      <c r="L286" s="7" t="str">
        <f t="shared" si="25"/>
        <v>Mai</v>
      </c>
      <c r="M286" s="7" t="str">
        <f t="shared" si="26"/>
        <v/>
      </c>
      <c r="N286" s="7" t="str">
        <f t="shared" si="27"/>
        <v/>
      </c>
      <c r="O286" s="7" t="str">
        <f t="shared" si="28"/>
        <v/>
      </c>
      <c r="P286" s="19" t="str">
        <f t="shared" si="29"/>
        <v/>
      </c>
    </row>
    <row r="287" spans="1:16" customFormat="1" x14ac:dyDescent="0.25">
      <c r="A287" s="6" t="s">
        <v>431</v>
      </c>
      <c r="B287" s="7" t="s">
        <v>419</v>
      </c>
      <c r="C287" s="7" t="s">
        <v>6</v>
      </c>
      <c r="D287" s="9">
        <v>42878</v>
      </c>
      <c r="E287" s="9"/>
      <c r="F287" s="9"/>
      <c r="G287" s="8" t="e">
        <f ca="1">IF($C287="","",OFFSET(#REF!,MATCH($C287,#REF!,0)-1,0))</f>
        <v>#REF!</v>
      </c>
      <c r="H287" s="8" t="str">
        <f>IF(ISBLANK(#REF!),"",IF(OR(ISBLANK(D287),ISBLANK(E287)),"OPEN","CLOSED"))</f>
        <v>OPEN</v>
      </c>
      <c r="I287" s="10">
        <f ca="1">IF(ISBLANK(#REF!),"",IF(ISBLANK(E287),TODAY()-D287,E287-D287))</f>
        <v>255</v>
      </c>
      <c r="J287" s="10" t="str">
        <f ca="1">IF(ISBLANK(#REF!),"",IF(I287&lt;=180,"LESS THAN 6 MONTHS",IF(AND(I287&lt;365,I287&gt;180),"BETWEEN 6 MONTHS AND 1 YEAR","MORE THAN 1 YEAR")))</f>
        <v>BETWEEN 6 MONTHS AND 1 YEAR</v>
      </c>
      <c r="K287" s="7">
        <f t="shared" si="24"/>
        <v>2017</v>
      </c>
      <c r="L287" s="7" t="str">
        <f t="shared" si="25"/>
        <v>Mai</v>
      </c>
      <c r="M287" s="7" t="str">
        <f t="shared" si="26"/>
        <v/>
      </c>
      <c r="N287" s="7" t="str">
        <f t="shared" si="27"/>
        <v/>
      </c>
      <c r="O287" s="7" t="str">
        <f t="shared" si="28"/>
        <v/>
      </c>
      <c r="P287" s="19" t="str">
        <f t="shared" si="29"/>
        <v/>
      </c>
    </row>
    <row r="288" spans="1:16" customFormat="1" x14ac:dyDescent="0.25">
      <c r="A288" s="6" t="s">
        <v>432</v>
      </c>
      <c r="B288" s="7" t="s">
        <v>420</v>
      </c>
      <c r="C288" s="7" t="s">
        <v>6</v>
      </c>
      <c r="D288" s="9">
        <v>42876</v>
      </c>
      <c r="E288" s="9"/>
      <c r="F288" s="9"/>
      <c r="G288" s="8" t="e">
        <f ca="1">IF($C288="","",OFFSET(#REF!,MATCH($C288,#REF!,0)-1,0))</f>
        <v>#REF!</v>
      </c>
      <c r="H288" s="8" t="str">
        <f>IF(ISBLANK(#REF!),"",IF(OR(ISBLANK(D288),ISBLANK(E288)),"OPEN","CLOSED"))</f>
        <v>OPEN</v>
      </c>
      <c r="I288" s="10">
        <f ca="1">IF(ISBLANK(#REF!),"",IF(ISBLANK(E288),TODAY()-D288,E288-D288))</f>
        <v>257</v>
      </c>
      <c r="J288" s="10" t="str">
        <f ca="1">IF(ISBLANK(#REF!),"",IF(I288&lt;=180,"LESS THAN 6 MONTHS",IF(AND(I288&lt;365,I288&gt;180),"BETWEEN 6 MONTHS AND 1 YEAR","MORE THAN 1 YEAR")))</f>
        <v>BETWEEN 6 MONTHS AND 1 YEAR</v>
      </c>
      <c r="K288" s="7">
        <f t="shared" si="24"/>
        <v>2017</v>
      </c>
      <c r="L288" s="7" t="str">
        <f t="shared" si="25"/>
        <v>Mai</v>
      </c>
      <c r="M288" s="7" t="str">
        <f t="shared" si="26"/>
        <v/>
      </c>
      <c r="N288" s="7" t="str">
        <f t="shared" si="27"/>
        <v/>
      </c>
      <c r="O288" s="7" t="str">
        <f t="shared" si="28"/>
        <v/>
      </c>
      <c r="P288" s="19" t="str">
        <f t="shared" si="29"/>
        <v/>
      </c>
    </row>
    <row r="289" spans="1:20" x14ac:dyDescent="0.25">
      <c r="A289" s="6" t="s">
        <v>433</v>
      </c>
      <c r="B289" s="7" t="e">
        <f ca="1">IF(ISBLANK(#REF!),"",CONCATENATE(RIGHT(K289,2),"-",IF(#REF!="","",OFFSET(#REF!,MATCH(#REF!,#REF!,0)-1,0)),"-",A289))</f>
        <v>#REF!</v>
      </c>
      <c r="C289" s="7" t="s">
        <v>6</v>
      </c>
      <c r="D289" s="9">
        <v>42996</v>
      </c>
      <c r="E289" s="9"/>
      <c r="F289" s="9"/>
      <c r="G289" s="8" t="e">
        <f ca="1">IF($C289="","",OFFSET(#REF!,MATCH($C289,#REF!,0)-1,0))</f>
        <v>#REF!</v>
      </c>
      <c r="H289" s="8" t="str">
        <f>IF(ISBLANK(#REF!),"",IF(OR(ISBLANK(D289),ISBLANK(E289)),"OPEN","CLOSED"))</f>
        <v>OPEN</v>
      </c>
      <c r="I289" s="10">
        <f ca="1">IF(ISBLANK(#REF!),"",IF(ISBLANK(E289),TODAY()-D289,E289-D289))</f>
        <v>137</v>
      </c>
      <c r="J289" s="10" t="str">
        <f ca="1">IF(ISBLANK(#REF!),"",IF(I289&lt;=180,"LESS THAN 6 MONTHS",IF(AND(I289&lt;365,I289&gt;180),"BETWEEN 6 MONTHS AND 1 YEAR","MORE THAN 1 YEAR")))</f>
        <v>LESS THAN 6 MONTHS</v>
      </c>
      <c r="K289" s="7">
        <f t="shared" si="24"/>
        <v>2017</v>
      </c>
      <c r="L289" s="7" t="str">
        <f t="shared" si="25"/>
        <v>Septembre</v>
      </c>
      <c r="M289" s="7" t="str">
        <f t="shared" si="26"/>
        <v/>
      </c>
      <c r="N289" s="7" t="str">
        <f t="shared" si="27"/>
        <v/>
      </c>
      <c r="O289" s="7" t="str">
        <f t="shared" si="28"/>
        <v/>
      </c>
      <c r="P289" s="19" t="str">
        <f t="shared" si="29"/>
        <v/>
      </c>
      <c r="Q289" s="15"/>
      <c r="R289" s="15"/>
      <c r="S289" s="15"/>
      <c r="T289" s="15"/>
    </row>
    <row r="290" spans="1:20" x14ac:dyDescent="0.25">
      <c r="A290" s="6" t="s">
        <v>434</v>
      </c>
      <c r="B290" s="7" t="e">
        <f ca="1">IF(ISBLANK(#REF!),"",CONCATENATE(RIGHT(K290,2),"-",IF(#REF!="","",OFFSET(#REF!,MATCH(#REF!,#REF!,0)-1,0)),"-",A290))</f>
        <v>#REF!</v>
      </c>
      <c r="C290" s="7" t="s">
        <v>2</v>
      </c>
      <c r="D290" s="9">
        <v>42996</v>
      </c>
      <c r="E290" s="9"/>
      <c r="F290" s="9"/>
      <c r="G290" s="8" t="e">
        <f ca="1">IF($C290="","",OFFSET(#REF!,MATCH($C290,#REF!,0)-1,0))</f>
        <v>#REF!</v>
      </c>
      <c r="H290" s="8" t="str">
        <f>IF(ISBLANK(#REF!),"",IF(OR(ISBLANK(D290),ISBLANK(E290)),"OPEN","CLOSED"))</f>
        <v>OPEN</v>
      </c>
      <c r="I290" s="10">
        <f ca="1">IF(ISBLANK(#REF!),"",IF(ISBLANK(E290),TODAY()-D290,E290-D290))</f>
        <v>137</v>
      </c>
      <c r="J290" s="10" t="str">
        <f ca="1">IF(ISBLANK(#REF!),"",IF(I290&lt;=180,"LESS THAN 6 MONTHS",IF(AND(I290&lt;365,I290&gt;180),"BETWEEN 6 MONTHS AND 1 YEAR","MORE THAN 1 YEAR")))</f>
        <v>LESS THAN 6 MONTHS</v>
      </c>
      <c r="K290" s="7">
        <f t="shared" si="24"/>
        <v>2017</v>
      </c>
      <c r="L290" s="7" t="str">
        <f t="shared" si="25"/>
        <v>Septembre</v>
      </c>
      <c r="M290" s="7" t="str">
        <f t="shared" si="26"/>
        <v/>
      </c>
      <c r="N290" s="7" t="str">
        <f t="shared" si="27"/>
        <v/>
      </c>
      <c r="O290" s="7" t="str">
        <f t="shared" si="28"/>
        <v/>
      </c>
      <c r="P290" s="19" t="str">
        <f t="shared" si="29"/>
        <v/>
      </c>
      <c r="Q290" s="15"/>
      <c r="R290" s="15"/>
      <c r="S290" s="15"/>
      <c r="T290" s="15"/>
    </row>
    <row r="291" spans="1:20" x14ac:dyDescent="0.25">
      <c r="A291" s="6" t="s">
        <v>435</v>
      </c>
      <c r="B291" s="7" t="e">
        <f ca="1">IF(ISBLANK(#REF!),"",CONCATENATE(RIGHT(K291,2),"-",IF(#REF!="","",OFFSET(#REF!,MATCH(#REF!,#REF!,0)-1,0)),"-",A291))</f>
        <v>#REF!</v>
      </c>
      <c r="C291" s="7" t="s">
        <v>2</v>
      </c>
      <c r="D291" s="9">
        <v>42996</v>
      </c>
      <c r="E291" s="9"/>
      <c r="F291" s="9"/>
      <c r="G291" s="8" t="e">
        <f ca="1">IF($C291="","",OFFSET(#REF!,MATCH($C291,#REF!,0)-1,0))</f>
        <v>#REF!</v>
      </c>
      <c r="H291" s="8" t="str">
        <f>IF(ISBLANK(#REF!),"",IF(OR(ISBLANK(D291),ISBLANK(E291)),"OPEN","CLOSED"))</f>
        <v>OPEN</v>
      </c>
      <c r="I291" s="10">
        <f ca="1">IF(ISBLANK(#REF!),"",IF(ISBLANK(E291),TODAY()-D291,E291-D291))</f>
        <v>137</v>
      </c>
      <c r="J291" s="10" t="str">
        <f ca="1">IF(ISBLANK(#REF!),"",IF(I291&lt;=180,"LESS THAN 6 MONTHS",IF(AND(I291&lt;365,I291&gt;180),"BETWEEN 6 MONTHS AND 1 YEAR","MORE THAN 1 YEAR")))</f>
        <v>LESS THAN 6 MONTHS</v>
      </c>
      <c r="K291" s="7">
        <f t="shared" si="24"/>
        <v>2017</v>
      </c>
      <c r="L291" s="7" t="str">
        <f t="shared" si="25"/>
        <v>Septembre</v>
      </c>
      <c r="M291" s="7" t="str">
        <f t="shared" si="26"/>
        <v/>
      </c>
      <c r="N291" s="7" t="str">
        <f t="shared" si="27"/>
        <v/>
      </c>
      <c r="O291" s="7" t="str">
        <f t="shared" si="28"/>
        <v/>
      </c>
      <c r="P291" s="19" t="str">
        <f t="shared" si="29"/>
        <v/>
      </c>
      <c r="Q291" s="15"/>
      <c r="R291" s="15"/>
      <c r="S291" s="15"/>
      <c r="T291" s="15"/>
    </row>
    <row r="292" spans="1:20" x14ac:dyDescent="0.25">
      <c r="A292" s="6" t="s">
        <v>436</v>
      </c>
      <c r="B292" s="7" t="e">
        <f ca="1">IF(ISBLANK(#REF!),"",CONCATENATE(RIGHT(K292,2),"-",IF(#REF!="","",OFFSET(#REF!,MATCH(#REF!,#REF!,0)-1,0)),"-",A292))</f>
        <v>#REF!</v>
      </c>
      <c r="C292" s="7" t="s">
        <v>2</v>
      </c>
      <c r="D292" s="9">
        <v>42996</v>
      </c>
      <c r="E292" s="9"/>
      <c r="F292" s="9"/>
      <c r="G292" s="8" t="e">
        <f ca="1">IF($C292="","",OFFSET(#REF!,MATCH($C292,#REF!,0)-1,0))</f>
        <v>#REF!</v>
      </c>
      <c r="H292" s="8" t="str">
        <f>IF(ISBLANK(#REF!),"",IF(OR(ISBLANK(D292),ISBLANK(E292)),"OPEN","CLOSED"))</f>
        <v>OPEN</v>
      </c>
      <c r="I292" s="10">
        <f ca="1">IF(ISBLANK(#REF!),"",IF(ISBLANK(E292),TODAY()-D292,E292-D292))</f>
        <v>137</v>
      </c>
      <c r="J292" s="10" t="str">
        <f ca="1">IF(ISBLANK(#REF!),"",IF(I292&lt;=180,"LESS THAN 6 MONTHS",IF(AND(I292&lt;365,I292&gt;180),"BETWEEN 6 MONTHS AND 1 YEAR","MORE THAN 1 YEAR")))</f>
        <v>LESS THAN 6 MONTHS</v>
      </c>
      <c r="K292" s="7">
        <f t="shared" si="24"/>
        <v>2017</v>
      </c>
      <c r="L292" s="7" t="str">
        <f t="shared" si="25"/>
        <v>Septembre</v>
      </c>
      <c r="M292" s="7" t="str">
        <f t="shared" si="26"/>
        <v/>
      </c>
      <c r="N292" s="7" t="str">
        <f t="shared" si="27"/>
        <v/>
      </c>
      <c r="O292" s="7" t="str">
        <f t="shared" si="28"/>
        <v/>
      </c>
      <c r="P292" s="19" t="str">
        <f t="shared" si="29"/>
        <v/>
      </c>
      <c r="Q292" s="15"/>
      <c r="R292" s="15"/>
      <c r="S292" s="15"/>
      <c r="T292" s="15"/>
    </row>
    <row r="293" spans="1:20" x14ac:dyDescent="0.25">
      <c r="A293" s="6" t="s">
        <v>437</v>
      </c>
      <c r="B293" s="7" t="e">
        <f ca="1">IF(ISBLANK(#REF!),"",CONCATENATE(RIGHT(K293,2),"-",IF(#REF!="","",OFFSET(#REF!,MATCH(#REF!,#REF!,0)-1,0)),"-",A293))</f>
        <v>#REF!</v>
      </c>
      <c r="C293" s="7" t="s">
        <v>6</v>
      </c>
      <c r="D293" s="9">
        <v>43007</v>
      </c>
      <c r="E293" s="9">
        <v>43097</v>
      </c>
      <c r="F293" s="9">
        <v>43103</v>
      </c>
      <c r="G293" s="8" t="e">
        <f ca="1">IF($C293="","",OFFSET(#REF!,MATCH($C293,#REF!,0)-1,0))</f>
        <v>#REF!</v>
      </c>
      <c r="H293" s="8" t="str">
        <f>IF(ISBLANK(#REF!),"",IF(OR(ISBLANK(D293),ISBLANK(E293)),"OPEN","CLOSED"))</f>
        <v>CLOSED</v>
      </c>
      <c r="I293" s="10">
        <f ca="1">IF(ISBLANK(#REF!),"",IF(ISBLANK(E293),TODAY()-D293,E293-D293))</f>
        <v>90</v>
      </c>
      <c r="J293" s="10" t="str">
        <f ca="1">IF(ISBLANK(#REF!),"",IF(I293&lt;=180,"LESS THAN 6 MONTHS",IF(AND(I293&lt;365,I293&gt;180),"BETWEEN 6 MONTHS AND 1 YEAR","MORE THAN 1 YEAR")))</f>
        <v>LESS THAN 6 MONTHS</v>
      </c>
      <c r="K293" s="7">
        <f t="shared" si="24"/>
        <v>2017</v>
      </c>
      <c r="L293" s="7" t="str">
        <f t="shared" si="25"/>
        <v>Septembre</v>
      </c>
      <c r="M293" s="7">
        <f t="shared" si="26"/>
        <v>2017</v>
      </c>
      <c r="N293" s="7" t="str">
        <f t="shared" si="27"/>
        <v>Décembre</v>
      </c>
      <c r="O293" s="7">
        <f t="shared" si="28"/>
        <v>2018</v>
      </c>
      <c r="P293" s="19" t="str">
        <f t="shared" si="29"/>
        <v>Janvier</v>
      </c>
      <c r="Q293" s="15"/>
      <c r="R293" s="15"/>
      <c r="S293" s="15"/>
      <c r="T293" s="15"/>
    </row>
    <row r="294" spans="1:20" x14ac:dyDescent="0.25">
      <c r="A294" s="6" t="s">
        <v>438</v>
      </c>
      <c r="B294" s="7" t="s">
        <v>450</v>
      </c>
      <c r="C294" s="7" t="s">
        <v>6</v>
      </c>
      <c r="D294" s="9">
        <v>42950</v>
      </c>
      <c r="E294" s="9"/>
      <c r="F294" s="9"/>
      <c r="G294" s="8" t="e">
        <f ca="1">IF($C294="","",OFFSET(#REF!,MATCH($C294,#REF!,0)-1,0))</f>
        <v>#REF!</v>
      </c>
      <c r="H294" s="8" t="str">
        <f>IF(ISBLANK(#REF!),"",IF(OR(ISBLANK(D294),ISBLANK(E294)),"OPEN","CLOSED"))</f>
        <v>OPEN</v>
      </c>
      <c r="I294" s="10">
        <f ca="1">IF(ISBLANK(#REF!),"",IF(ISBLANK(E294),TODAY()-D294,E294-D294))</f>
        <v>183</v>
      </c>
      <c r="J294" s="10" t="str">
        <f ca="1">IF(ISBLANK(#REF!),"",IF(I294&lt;=180,"LESS THAN 6 MONTHS",IF(AND(I294&lt;365,I294&gt;180),"BETWEEN 6 MONTHS AND 1 YEAR","MORE THAN 1 YEAR")))</f>
        <v>BETWEEN 6 MONTHS AND 1 YEAR</v>
      </c>
      <c r="K294" s="7">
        <f t="shared" si="24"/>
        <v>2017</v>
      </c>
      <c r="L294" s="7" t="str">
        <f t="shared" si="25"/>
        <v>Aout</v>
      </c>
      <c r="M294" s="7" t="str">
        <f t="shared" si="26"/>
        <v/>
      </c>
      <c r="N294" s="7" t="str">
        <f t="shared" si="27"/>
        <v/>
      </c>
      <c r="O294" s="7" t="str">
        <f t="shared" si="28"/>
        <v/>
      </c>
      <c r="P294" s="19" t="str">
        <f t="shared" si="29"/>
        <v/>
      </c>
      <c r="Q294" s="15"/>
      <c r="R294" s="15"/>
      <c r="S294" s="15"/>
      <c r="T294" s="15"/>
    </row>
    <row r="295" spans="1:20" ht="87" customHeight="1" x14ac:dyDescent="0.25">
      <c r="A295" s="6" t="s">
        <v>439</v>
      </c>
      <c r="B295" s="7" t="e">
        <f ca="1">IF(ISBLANK(#REF!),"",CONCATENATE(RIGHT(K295,2),"-",IF(#REF!="","",OFFSET(#REF!,MATCH(#REF!,#REF!,0)-1,0)),"-",A295))</f>
        <v>#REF!</v>
      </c>
      <c r="C295" s="7"/>
      <c r="D295" s="9">
        <v>43011</v>
      </c>
      <c r="E295" s="9"/>
      <c r="F295" s="9"/>
      <c r="G295" s="8" t="str">
        <f ca="1">IF($C295="","",OFFSET(#REF!,MATCH($C295,#REF!,0)-1,0))</f>
        <v/>
      </c>
      <c r="H295" s="8" t="str">
        <f>IF(ISBLANK(#REF!),"",IF(OR(ISBLANK(D295),ISBLANK(E295)),"OPEN","CLOSED"))</f>
        <v>OPEN</v>
      </c>
      <c r="I295" s="10">
        <f ca="1">IF(ISBLANK(#REF!),"",IF(ISBLANK(E295),TODAY()-D295,E295-D295))</f>
        <v>122</v>
      </c>
      <c r="J295" s="10" t="str">
        <f ca="1">IF(ISBLANK(#REF!),"",IF(I295&lt;=180,"LESS THAN 6 MONTHS",IF(AND(I295&lt;365,I295&gt;180),"BETWEEN 6 MONTHS AND 1 YEAR","MORE THAN 1 YEAR")))</f>
        <v>LESS THAN 6 MONTHS</v>
      </c>
      <c r="K295" s="7">
        <f t="shared" si="24"/>
        <v>2017</v>
      </c>
      <c r="L295" s="7" t="str">
        <f t="shared" si="25"/>
        <v>Octobre</v>
      </c>
      <c r="M295" s="7" t="str">
        <f t="shared" si="26"/>
        <v/>
      </c>
      <c r="N295" s="7" t="str">
        <f t="shared" si="27"/>
        <v/>
      </c>
      <c r="O295" s="7" t="str">
        <f t="shared" si="28"/>
        <v/>
      </c>
      <c r="P295" s="19" t="str">
        <f t="shared" si="29"/>
        <v/>
      </c>
      <c r="Q295" s="15"/>
      <c r="R295" s="15"/>
      <c r="S295" s="15"/>
      <c r="T295" s="15"/>
    </row>
    <row r="296" spans="1:20" x14ac:dyDescent="0.25">
      <c r="A296" s="6" t="s">
        <v>440</v>
      </c>
      <c r="B296" s="7" t="e">
        <f ca="1">IF(ISBLANK(#REF!),"",CONCATENATE(RIGHT(K296,2),"-",IF(#REF!="","",OFFSET(#REF!,MATCH(#REF!,#REF!,0)-1,0)),"-",A296))</f>
        <v>#REF!</v>
      </c>
      <c r="C296" s="7" t="s">
        <v>6</v>
      </c>
      <c r="D296" s="9">
        <v>43014</v>
      </c>
      <c r="E296" s="9"/>
      <c r="F296" s="9"/>
      <c r="G296" s="8" t="e">
        <f ca="1">IF($C296="","",OFFSET(#REF!,MATCH($C296,#REF!,0)-1,0))</f>
        <v>#REF!</v>
      </c>
      <c r="H296" s="8" t="str">
        <f>IF(ISBLANK(#REF!),"",IF(OR(ISBLANK(D296),ISBLANK(E296)),"OPEN","CLOSED"))</f>
        <v>OPEN</v>
      </c>
      <c r="I296" s="10">
        <f ca="1">IF(ISBLANK(#REF!),"",IF(ISBLANK(E296),TODAY()-D296,E296-D296))</f>
        <v>119</v>
      </c>
      <c r="J296" s="10" t="str">
        <f ca="1">IF(ISBLANK(#REF!),"",IF(I296&lt;=180,"LESS THAN 6 MONTHS",IF(AND(I296&lt;365,I296&gt;180),"BETWEEN 6 MONTHS AND 1 YEAR","MORE THAN 1 YEAR")))</f>
        <v>LESS THAN 6 MONTHS</v>
      </c>
      <c r="K296" s="7">
        <f t="shared" si="24"/>
        <v>2017</v>
      </c>
      <c r="L296" s="7" t="str">
        <f t="shared" si="25"/>
        <v>Octobre</v>
      </c>
      <c r="M296" s="7" t="str">
        <f t="shared" si="26"/>
        <v/>
      </c>
      <c r="N296" s="7" t="str">
        <f t="shared" si="27"/>
        <v/>
      </c>
      <c r="O296" s="7" t="str">
        <f t="shared" si="28"/>
        <v/>
      </c>
      <c r="P296" s="19" t="str">
        <f t="shared" si="29"/>
        <v/>
      </c>
      <c r="Q296" s="15"/>
      <c r="R296" s="15"/>
      <c r="S296" s="15"/>
      <c r="T296" s="15"/>
    </row>
    <row r="297" spans="1:20" x14ac:dyDescent="0.25">
      <c r="A297" s="6" t="s">
        <v>441</v>
      </c>
      <c r="B297" s="7" t="s">
        <v>451</v>
      </c>
      <c r="C297" s="7" t="s">
        <v>2</v>
      </c>
      <c r="D297" s="9">
        <v>43019</v>
      </c>
      <c r="E297" s="9"/>
      <c r="F297" s="9"/>
      <c r="G297" s="8" t="e">
        <f ca="1">IF($C297="","",OFFSET(#REF!,MATCH($C297,#REF!,0)-1,0))</f>
        <v>#REF!</v>
      </c>
      <c r="H297" s="8" t="str">
        <f>IF(ISBLANK(#REF!),"",IF(OR(ISBLANK(D297),ISBLANK(E297)),"OPEN","CLOSED"))</f>
        <v>OPEN</v>
      </c>
      <c r="I297" s="10">
        <f ca="1">IF(ISBLANK(#REF!),"",IF(ISBLANK(E297),TODAY()-D297,E297-D297))</f>
        <v>114</v>
      </c>
      <c r="J297" s="10" t="str">
        <f ca="1">IF(ISBLANK(#REF!),"",IF(I297&lt;=180,"LESS THAN 6 MONTHS",IF(AND(I297&lt;365,I297&gt;180),"BETWEEN 6 MONTHS AND 1 YEAR","MORE THAN 1 YEAR")))</f>
        <v>LESS THAN 6 MONTHS</v>
      </c>
      <c r="K297" s="7">
        <f t="shared" si="24"/>
        <v>2017</v>
      </c>
      <c r="L297" s="7" t="str">
        <f t="shared" si="25"/>
        <v>Octobre</v>
      </c>
      <c r="M297" s="7" t="str">
        <f t="shared" si="26"/>
        <v/>
      </c>
      <c r="N297" s="7" t="str">
        <f t="shared" si="27"/>
        <v/>
      </c>
      <c r="O297" s="7" t="str">
        <f t="shared" si="28"/>
        <v/>
      </c>
      <c r="P297" s="19" t="str">
        <f t="shared" si="29"/>
        <v/>
      </c>
      <c r="Q297" s="15"/>
      <c r="R297" s="15"/>
      <c r="S297" s="15"/>
      <c r="T297" s="15"/>
    </row>
    <row r="298" spans="1:20" x14ac:dyDescent="0.25">
      <c r="A298" s="6" t="s">
        <v>442</v>
      </c>
      <c r="B298" s="7" t="e">
        <f ca="1">IF(ISBLANK(#REF!),"",CONCATENATE(RIGHT(K298,2),"-",IF(#REF!="","",OFFSET(#REF!,MATCH(#REF!,#REF!,0)-1,0)),"-",A298))</f>
        <v>#REF!</v>
      </c>
      <c r="C298" s="7" t="s">
        <v>2</v>
      </c>
      <c r="D298" s="9">
        <v>43019</v>
      </c>
      <c r="E298" s="9"/>
      <c r="F298" s="9"/>
      <c r="G298" s="8" t="e">
        <f ca="1">IF($C298="","",OFFSET(#REF!,MATCH($C298,#REF!,0)-1,0))</f>
        <v>#REF!</v>
      </c>
      <c r="H298" s="8" t="str">
        <f>IF(ISBLANK(#REF!),"",IF(OR(ISBLANK(D298),ISBLANK(E298)),"OPEN","CLOSED"))</f>
        <v>OPEN</v>
      </c>
      <c r="I298" s="10">
        <f ca="1">IF(ISBLANK(#REF!),"",IF(ISBLANK(E298),TODAY()-D298,E298-D298))</f>
        <v>114</v>
      </c>
      <c r="J298" s="10" t="str">
        <f ca="1">IF(ISBLANK(#REF!),"",IF(I298&lt;=180,"LESS THAN 6 MONTHS",IF(AND(I298&lt;365,I298&gt;180),"BETWEEN 6 MONTHS AND 1 YEAR","MORE THAN 1 YEAR")))</f>
        <v>LESS THAN 6 MONTHS</v>
      </c>
      <c r="K298" s="7">
        <f t="shared" si="24"/>
        <v>2017</v>
      </c>
      <c r="L298" s="7" t="str">
        <f t="shared" si="25"/>
        <v>Octobre</v>
      </c>
      <c r="M298" s="7" t="str">
        <f t="shared" si="26"/>
        <v/>
      </c>
      <c r="N298" s="7" t="str">
        <f t="shared" si="27"/>
        <v/>
      </c>
      <c r="O298" s="7" t="str">
        <f t="shared" si="28"/>
        <v/>
      </c>
      <c r="P298" s="19" t="str">
        <f t="shared" si="29"/>
        <v/>
      </c>
      <c r="Q298" s="15"/>
      <c r="R298" s="15"/>
      <c r="S298" s="15"/>
      <c r="T298" s="15"/>
    </row>
    <row r="299" spans="1:20" x14ac:dyDescent="0.25">
      <c r="A299" s="6" t="s">
        <v>443</v>
      </c>
      <c r="B299" s="7" t="e">
        <f ca="1">IF(ISBLANK(#REF!),"",CONCATENATE(RIGHT(K299,2),"-",IF(#REF!="","",OFFSET(#REF!,MATCH(#REF!,#REF!,0)-1,0)),"-",A299))</f>
        <v>#REF!</v>
      </c>
      <c r="C299" s="7" t="s">
        <v>2</v>
      </c>
      <c r="D299" s="9">
        <v>43020</v>
      </c>
      <c r="E299" s="9">
        <v>43069</v>
      </c>
      <c r="F299" s="9">
        <v>43069</v>
      </c>
      <c r="G299" s="8" t="e">
        <f ca="1">IF($C299="","",OFFSET(#REF!,MATCH($C299,#REF!,0)-1,0))</f>
        <v>#REF!</v>
      </c>
      <c r="H299" s="8" t="str">
        <f>IF(ISBLANK(#REF!),"",IF(OR(ISBLANK(D299),ISBLANK(E299)),"OPEN","CLOSED"))</f>
        <v>CLOSED</v>
      </c>
      <c r="I299" s="10">
        <f ca="1">IF(ISBLANK(#REF!),"",IF(ISBLANK(E299),TODAY()-D299,E299-D299))</f>
        <v>49</v>
      </c>
      <c r="J299" s="10" t="str">
        <f ca="1">IF(ISBLANK(#REF!),"",IF(I299&lt;=180,"LESS THAN 6 MONTHS",IF(AND(I299&lt;365,I299&gt;180),"BETWEEN 6 MONTHS AND 1 YEAR","MORE THAN 1 YEAR")))</f>
        <v>LESS THAN 6 MONTHS</v>
      </c>
      <c r="K299" s="7">
        <f t="shared" si="24"/>
        <v>2017</v>
      </c>
      <c r="L299" s="7" t="str">
        <f t="shared" si="25"/>
        <v>Octobre</v>
      </c>
      <c r="M299" s="7">
        <f t="shared" si="26"/>
        <v>2017</v>
      </c>
      <c r="N299" s="7" t="str">
        <f t="shared" si="27"/>
        <v>Novembre</v>
      </c>
      <c r="O299" s="7">
        <f t="shared" si="28"/>
        <v>2017</v>
      </c>
      <c r="P299" s="19" t="str">
        <f t="shared" si="29"/>
        <v>Novembre</v>
      </c>
      <c r="Q299" s="15"/>
      <c r="R299" s="15"/>
      <c r="S299" s="15"/>
      <c r="T299" s="15"/>
    </row>
    <row r="300" spans="1:20" x14ac:dyDescent="0.25">
      <c r="A300" s="6" t="s">
        <v>444</v>
      </c>
      <c r="B300" s="7" t="e">
        <f ca="1">IF(ISBLANK(#REF!),"",CONCATENATE(RIGHT(K300,2),"-",IF(#REF!="","",OFFSET(#REF!,MATCH(#REF!,#REF!,0)-1,0)),"-",A300))</f>
        <v>#REF!</v>
      </c>
      <c r="C300" s="7" t="s">
        <v>2</v>
      </c>
      <c r="D300" s="9">
        <v>43027</v>
      </c>
      <c r="E300" s="9"/>
      <c r="F300" s="9"/>
      <c r="G300" s="8" t="e">
        <f ca="1">IF($C300="","",OFFSET(#REF!,MATCH($C300,#REF!,0)-1,0))</f>
        <v>#REF!</v>
      </c>
      <c r="H300" s="8" t="str">
        <f>IF(ISBLANK(#REF!),"",IF(OR(ISBLANK(D300),ISBLANK(E300)),"OPEN","CLOSED"))</f>
        <v>OPEN</v>
      </c>
      <c r="I300" s="10">
        <f ca="1">IF(ISBLANK(#REF!),"",IF(ISBLANK(E300),TODAY()-D300,E300-D300))</f>
        <v>106</v>
      </c>
      <c r="J300" s="10" t="str">
        <f ca="1">IF(ISBLANK(#REF!),"",IF(I300&lt;=180,"LESS THAN 6 MONTHS",IF(AND(I300&lt;365,I300&gt;180),"BETWEEN 6 MONTHS AND 1 YEAR","MORE THAN 1 YEAR")))</f>
        <v>LESS THAN 6 MONTHS</v>
      </c>
      <c r="K300" s="7">
        <f t="shared" si="24"/>
        <v>2017</v>
      </c>
      <c r="L300" s="7" t="str">
        <f t="shared" si="25"/>
        <v>Octobre</v>
      </c>
      <c r="M300" s="7" t="str">
        <f t="shared" si="26"/>
        <v/>
      </c>
      <c r="N300" s="7" t="str">
        <f t="shared" si="27"/>
        <v/>
      </c>
      <c r="O300" s="7" t="str">
        <f t="shared" si="28"/>
        <v/>
      </c>
      <c r="P300" s="19" t="str">
        <f t="shared" si="29"/>
        <v/>
      </c>
      <c r="Q300" s="15"/>
      <c r="R300" s="15"/>
      <c r="S300" s="15"/>
      <c r="T300" s="15"/>
    </row>
    <row r="301" spans="1:20" x14ac:dyDescent="0.25">
      <c r="A301" s="6" t="s">
        <v>445</v>
      </c>
      <c r="B301" s="7" t="e">
        <f ca="1">IF(ISBLANK(#REF!),"",CONCATENATE(RIGHT(K301,2),"-",IF(#REF!="","",OFFSET(#REF!,MATCH(#REF!,#REF!,0)-1,0)),"-",A301))</f>
        <v>#REF!</v>
      </c>
      <c r="C301" s="7" t="s">
        <v>491</v>
      </c>
      <c r="D301" s="9">
        <v>43024</v>
      </c>
      <c r="E301" s="9"/>
      <c r="F301" s="9"/>
      <c r="G301" s="8" t="e">
        <f ca="1">IF($C301="","",OFFSET(#REF!,MATCH($C301,#REF!,0)-1,0))</f>
        <v>#REF!</v>
      </c>
      <c r="H301" s="8" t="str">
        <f>IF(ISBLANK(#REF!),"",IF(OR(ISBLANK(D301),ISBLANK(E301)),"OPEN","CLOSED"))</f>
        <v>OPEN</v>
      </c>
      <c r="I301" s="10">
        <f ca="1">IF(ISBLANK(#REF!),"",IF(ISBLANK(E301),TODAY()-D301,E301-D301))</f>
        <v>109</v>
      </c>
      <c r="J301" s="10" t="str">
        <f ca="1">IF(ISBLANK(#REF!),"",IF(I301&lt;=180,"LESS THAN 6 MONTHS",IF(AND(I301&lt;365,I301&gt;180),"BETWEEN 6 MONTHS AND 1 YEAR","MORE THAN 1 YEAR")))</f>
        <v>LESS THAN 6 MONTHS</v>
      </c>
      <c r="K301" s="7">
        <f t="shared" si="24"/>
        <v>2017</v>
      </c>
      <c r="L301" s="7" t="str">
        <f t="shared" si="25"/>
        <v>Octobre</v>
      </c>
      <c r="M301" s="7" t="str">
        <f t="shared" si="26"/>
        <v/>
      </c>
      <c r="N301" s="7" t="str">
        <f t="shared" si="27"/>
        <v/>
      </c>
      <c r="O301" s="7" t="str">
        <f t="shared" si="28"/>
        <v/>
      </c>
      <c r="P301" s="19" t="str">
        <f t="shared" si="29"/>
        <v/>
      </c>
      <c r="Q301" s="15"/>
      <c r="R301" s="15"/>
      <c r="S301" s="15"/>
      <c r="T301" s="15"/>
    </row>
    <row r="302" spans="1:20" x14ac:dyDescent="0.25">
      <c r="A302" s="6" t="s">
        <v>446</v>
      </c>
      <c r="B302" s="7" t="e">
        <f ca="1">IF(ISBLANK(#REF!),"",CONCATENATE(RIGHT(K302,2),"-",IF(#REF!="","",OFFSET(#REF!,MATCH(#REF!,#REF!,0)-1,0)),"-",A302))</f>
        <v>#REF!</v>
      </c>
      <c r="C302" s="7" t="s">
        <v>6</v>
      </c>
      <c r="D302" s="9">
        <v>43033</v>
      </c>
      <c r="E302" s="9"/>
      <c r="F302" s="9"/>
      <c r="G302" s="8" t="e">
        <f ca="1">IF($C302="","",OFFSET(#REF!,MATCH($C302,#REF!,0)-1,0))</f>
        <v>#REF!</v>
      </c>
      <c r="H302" s="8" t="str">
        <f>IF(ISBLANK(#REF!),"",IF(OR(ISBLANK(D302),ISBLANK(E302)),"OPEN","CLOSED"))</f>
        <v>OPEN</v>
      </c>
      <c r="I302" s="10">
        <f ca="1">IF(ISBLANK(#REF!),"",IF(ISBLANK(E302),TODAY()-D302,E302-D302))</f>
        <v>100</v>
      </c>
      <c r="J302" s="10" t="str">
        <f ca="1">IF(ISBLANK(#REF!),"",IF(I302&lt;=180,"LESS THAN 6 MONTHS",IF(AND(I302&lt;365,I302&gt;180),"BETWEEN 6 MONTHS AND 1 YEAR","MORE THAN 1 YEAR")))</f>
        <v>LESS THAN 6 MONTHS</v>
      </c>
      <c r="K302" s="7">
        <f t="shared" si="24"/>
        <v>2017</v>
      </c>
      <c r="L302" s="7" t="str">
        <f t="shared" si="25"/>
        <v>Octobre</v>
      </c>
      <c r="M302" s="7" t="str">
        <f t="shared" si="26"/>
        <v/>
      </c>
      <c r="N302" s="7" t="str">
        <f t="shared" si="27"/>
        <v/>
      </c>
      <c r="O302" s="7" t="str">
        <f t="shared" si="28"/>
        <v/>
      </c>
      <c r="P302" s="19" t="str">
        <f t="shared" si="29"/>
        <v/>
      </c>
      <c r="Q302" s="15"/>
      <c r="R302" s="15"/>
      <c r="S302" s="15"/>
      <c r="T302" s="15"/>
    </row>
    <row r="303" spans="1:20" x14ac:dyDescent="0.25">
      <c r="A303" s="6" t="s">
        <v>454</v>
      </c>
      <c r="B303" s="7" t="s">
        <v>447</v>
      </c>
      <c r="C303" s="24" t="s">
        <v>8</v>
      </c>
      <c r="D303" s="25">
        <v>42997</v>
      </c>
      <c r="E303" s="25"/>
      <c r="F303" s="25"/>
      <c r="G303" s="26" t="e">
        <f ca="1">IF($C303="","",OFFSET(#REF!,MATCH($C303,#REF!,0)-1,0))</f>
        <v>#REF!</v>
      </c>
      <c r="H303" s="26" t="str">
        <f>IF(ISBLANK(#REF!),"",IF(OR(ISBLANK(D303),ISBLANK(E303)),"OPEN","CLOSED"))</f>
        <v>OPEN</v>
      </c>
      <c r="I303" s="27">
        <f ca="1">IF(ISBLANK(#REF!),"",IF(ISBLANK(E303),TODAY()-D303,E303-D303))</f>
        <v>136</v>
      </c>
      <c r="J303" s="27" t="str">
        <f ca="1">IF(ISBLANK(#REF!),"",IF(I303&lt;=180,"LESS THAN 6 MONTHS",IF(AND(I303&lt;365,I303&gt;180),"BETWEEN 6 MONTHS AND 1 YEAR","MORE THAN 1 YEAR")))</f>
        <v>LESS THAN 6 MONTHS</v>
      </c>
      <c r="K303" s="7">
        <f t="shared" si="24"/>
        <v>2017</v>
      </c>
      <c r="L303" s="24" t="str">
        <f t="shared" si="25"/>
        <v>Septembre</v>
      </c>
      <c r="M303" s="24" t="str">
        <f t="shared" si="26"/>
        <v/>
      </c>
      <c r="N303" s="24" t="str">
        <f t="shared" si="27"/>
        <v/>
      </c>
      <c r="O303" s="24" t="str">
        <f t="shared" si="28"/>
        <v/>
      </c>
      <c r="P303" s="28" t="str">
        <f t="shared" si="29"/>
        <v/>
      </c>
      <c r="Q303" s="15"/>
      <c r="R303" s="15"/>
      <c r="S303" s="15"/>
      <c r="T303" s="15"/>
    </row>
    <row r="304" spans="1:20" x14ac:dyDescent="0.25">
      <c r="A304" s="6" t="s">
        <v>455</v>
      </c>
      <c r="B304" s="24" t="s">
        <v>448</v>
      </c>
      <c r="C304" s="24"/>
      <c r="D304" s="25">
        <v>42998</v>
      </c>
      <c r="E304" s="25">
        <v>43019</v>
      </c>
      <c r="F304" s="25">
        <v>43019</v>
      </c>
      <c r="G304" s="26" t="str">
        <f ca="1">IF($C304="","",OFFSET(#REF!,MATCH($C304,#REF!,0)-1,0))</f>
        <v/>
      </c>
      <c r="H304" s="26" t="str">
        <f>IF(ISBLANK(#REF!),"",IF(OR(ISBLANK(D304),ISBLANK(E304)),"OPEN","CLOSED"))</f>
        <v>CLOSED</v>
      </c>
      <c r="I304" s="27">
        <f ca="1">IF(ISBLANK(#REF!),"",IF(ISBLANK(E304),TODAY()-D304,E304-D304))</f>
        <v>21</v>
      </c>
      <c r="J304" s="27" t="str">
        <f ca="1">IF(ISBLANK(#REF!),"",IF(I304&lt;=180,"LESS THAN 6 MONTHS",IF(AND(I304&lt;365,I304&gt;180),"BETWEEN 6 MONTHS AND 1 YEAR","MORE THAN 1 YEAR")))</f>
        <v>LESS THAN 6 MONTHS</v>
      </c>
      <c r="K304" s="24">
        <f t="shared" si="24"/>
        <v>2017</v>
      </c>
      <c r="L304" s="24" t="str">
        <f t="shared" si="25"/>
        <v>Septembre</v>
      </c>
      <c r="M304" s="24">
        <f t="shared" si="26"/>
        <v>2017</v>
      </c>
      <c r="N304" s="24" t="str">
        <f t="shared" si="27"/>
        <v>Octobre</v>
      </c>
      <c r="O304" s="24">
        <f t="shared" si="28"/>
        <v>2017</v>
      </c>
      <c r="P304" s="28" t="str">
        <f t="shared" si="29"/>
        <v>Octobre</v>
      </c>
      <c r="Q304" s="15"/>
      <c r="R304" s="15"/>
      <c r="S304" s="15"/>
      <c r="T304" s="15"/>
    </row>
    <row r="305" spans="1:20" x14ac:dyDescent="0.25">
      <c r="A305" s="6" t="s">
        <v>456</v>
      </c>
      <c r="B305" s="24" t="s">
        <v>452</v>
      </c>
      <c r="C305" s="24" t="s">
        <v>7</v>
      </c>
      <c r="D305" s="25">
        <v>43033</v>
      </c>
      <c r="E305" s="25"/>
      <c r="F305" s="25"/>
      <c r="G305" s="26" t="e">
        <f ca="1">IF($C305="","",OFFSET(#REF!,MATCH($C305,#REF!,0)-1,0))</f>
        <v>#REF!</v>
      </c>
      <c r="H305" s="26" t="str">
        <f>IF(ISBLANK(#REF!),"",IF(OR(ISBLANK(D305),ISBLANK(E305)),"OPEN","CLOSED"))</f>
        <v>OPEN</v>
      </c>
      <c r="I305" s="27">
        <f ca="1">IF(ISBLANK(#REF!),"",IF(ISBLANK(E305),TODAY()-D305,E305-D305))</f>
        <v>100</v>
      </c>
      <c r="J305" s="27" t="str">
        <f ca="1">IF(ISBLANK(#REF!),"",IF(I305&lt;=180,"LESS THAN 6 MONTHS",IF(AND(I305&lt;365,I305&gt;180),"BETWEEN 6 MONTHS AND 1 YEAR","MORE THAN 1 YEAR")))</f>
        <v>LESS THAN 6 MONTHS</v>
      </c>
      <c r="K305" s="24">
        <f t="shared" si="24"/>
        <v>2017</v>
      </c>
      <c r="L305" s="24" t="str">
        <f t="shared" si="25"/>
        <v>Octobre</v>
      </c>
      <c r="M305" s="24" t="str">
        <f t="shared" si="26"/>
        <v/>
      </c>
      <c r="N305" s="24" t="str">
        <f t="shared" si="27"/>
        <v/>
      </c>
      <c r="O305" s="24" t="str">
        <f t="shared" si="28"/>
        <v/>
      </c>
      <c r="P305" s="28" t="str">
        <f t="shared" si="29"/>
        <v/>
      </c>
      <c r="Q305" s="15"/>
      <c r="R305" s="15"/>
      <c r="S305" s="15"/>
      <c r="T305" s="15"/>
    </row>
    <row r="306" spans="1:20" x14ac:dyDescent="0.25">
      <c r="A306" s="6" t="s">
        <v>457</v>
      </c>
      <c r="B306" s="24" t="s">
        <v>453</v>
      </c>
      <c r="C306" s="24" t="s">
        <v>6</v>
      </c>
      <c r="D306" s="25">
        <v>43038</v>
      </c>
      <c r="E306" s="25"/>
      <c r="F306" s="25"/>
      <c r="G306" s="26" t="e">
        <f ca="1">IF($C306="","",OFFSET(#REF!,MATCH($C306,#REF!,0)-1,0))</f>
        <v>#REF!</v>
      </c>
      <c r="H306" s="26" t="str">
        <f>IF(ISBLANK(#REF!),"",IF(OR(ISBLANK(D306),ISBLANK(E306)),"OPEN","CLOSED"))</f>
        <v>OPEN</v>
      </c>
      <c r="I306" s="27">
        <f ca="1">IF(ISBLANK(#REF!),"",IF(ISBLANK(E306),TODAY()-D306,E306-D306))</f>
        <v>95</v>
      </c>
      <c r="J306" s="27" t="str">
        <f ca="1">IF(ISBLANK(#REF!),"",IF(I306&lt;=180,"LESS THAN 6 MONTHS",IF(AND(I306&lt;365,I306&gt;180),"BETWEEN 6 MONTHS AND 1 YEAR","MORE THAN 1 YEAR")))</f>
        <v>LESS THAN 6 MONTHS</v>
      </c>
      <c r="K306" s="24">
        <f t="shared" si="24"/>
        <v>2017</v>
      </c>
      <c r="L306" s="24" t="str">
        <f t="shared" si="25"/>
        <v>Octobre</v>
      </c>
      <c r="M306" s="24" t="str">
        <f t="shared" si="26"/>
        <v/>
      </c>
      <c r="N306" s="24" t="str">
        <f t="shared" si="27"/>
        <v/>
      </c>
      <c r="O306" s="24" t="str">
        <f t="shared" si="28"/>
        <v/>
      </c>
      <c r="P306" s="28" t="str">
        <f t="shared" si="29"/>
        <v/>
      </c>
      <c r="Q306" s="15"/>
      <c r="R306" s="15"/>
      <c r="S306" s="15"/>
      <c r="T306" s="15"/>
    </row>
    <row r="307" spans="1:20" x14ac:dyDescent="0.25">
      <c r="A307" s="6" t="s">
        <v>458</v>
      </c>
      <c r="B307" s="7" t="e">
        <f ca="1">IF(ISBLANK(#REF!),"",CONCATENATE(RIGHT(K307,2),"-",IF(#REF!="","",OFFSET(#REF!,MATCH(#REF!,#REF!,0)-1,0)),"-",A307))</f>
        <v>#REF!</v>
      </c>
      <c r="C307" s="7" t="s">
        <v>2</v>
      </c>
      <c r="D307" s="9">
        <v>43049</v>
      </c>
      <c r="E307" s="9"/>
      <c r="F307" s="9"/>
      <c r="G307" s="8" t="e">
        <f ca="1">IF($C307="","",OFFSET(#REF!,MATCH($C307,#REF!,0)-1,0))</f>
        <v>#REF!</v>
      </c>
      <c r="H307" s="8" t="str">
        <f>IF(ISBLANK(#REF!),"",IF(OR(ISBLANK(D307),ISBLANK(E307)),"OPEN","CLOSED"))</f>
        <v>OPEN</v>
      </c>
      <c r="I307" s="10">
        <f ca="1">IF(ISBLANK(#REF!),"",IF(ISBLANK(E307),TODAY()-D307,E307-D307))</f>
        <v>84</v>
      </c>
      <c r="J307" s="10" t="str">
        <f ca="1">IF(ISBLANK(#REF!),"",IF(I307&lt;=180,"LESS THAN 6 MONTHS",IF(AND(I307&lt;365,I307&gt;180),"BETWEEN 6 MONTHS AND 1 YEAR","MORE THAN 1 YEAR")))</f>
        <v>LESS THAN 6 MONTHS</v>
      </c>
      <c r="K307" s="7">
        <f t="shared" si="24"/>
        <v>2017</v>
      </c>
      <c r="L307" s="7" t="str">
        <f t="shared" si="25"/>
        <v>Novembre</v>
      </c>
      <c r="M307" s="7" t="str">
        <f t="shared" si="26"/>
        <v/>
      </c>
      <c r="N307" s="7" t="str">
        <f t="shared" si="27"/>
        <v/>
      </c>
      <c r="O307" s="7" t="str">
        <f t="shared" si="28"/>
        <v/>
      </c>
      <c r="P307" s="19" t="str">
        <f t="shared" si="29"/>
        <v/>
      </c>
      <c r="Q307" s="15"/>
      <c r="R307" s="15"/>
      <c r="S307" s="15"/>
      <c r="T307" s="15"/>
    </row>
    <row r="308" spans="1:20" x14ac:dyDescent="0.25">
      <c r="A308" s="6" t="s">
        <v>459</v>
      </c>
      <c r="B308" s="7" t="e">
        <f ca="1">IF(ISBLANK(#REF!),"",CONCATENATE(RIGHT(K308,2),"-",IF(#REF!="","",OFFSET(#REF!,MATCH(#REF!,#REF!,0)-1,0)),"-",A308))</f>
        <v>#REF!</v>
      </c>
      <c r="C308" s="7" t="s">
        <v>2</v>
      </c>
      <c r="D308" s="9">
        <v>43049</v>
      </c>
      <c r="E308" s="9"/>
      <c r="F308" s="9"/>
      <c r="G308" s="8" t="e">
        <f ca="1">IF($C308="","",OFFSET(#REF!,MATCH($C308,#REF!,0)-1,0))</f>
        <v>#REF!</v>
      </c>
      <c r="H308" s="8" t="str">
        <f>IF(ISBLANK(#REF!),"",IF(OR(ISBLANK(D308),ISBLANK(E308)),"OPEN","CLOSED"))</f>
        <v>OPEN</v>
      </c>
      <c r="I308" s="10">
        <f ca="1">IF(ISBLANK(#REF!),"",IF(ISBLANK(E308),TODAY()-D308,E308-D308))</f>
        <v>84</v>
      </c>
      <c r="J308" s="10" t="str">
        <f ca="1">IF(ISBLANK(#REF!),"",IF(I308&lt;=180,"LESS THAN 6 MONTHS",IF(AND(I308&lt;365,I308&gt;180),"BETWEEN 6 MONTHS AND 1 YEAR","MORE THAN 1 YEAR")))</f>
        <v>LESS THAN 6 MONTHS</v>
      </c>
      <c r="K308" s="7">
        <f t="shared" si="24"/>
        <v>2017</v>
      </c>
      <c r="L308" s="7" t="str">
        <f t="shared" si="25"/>
        <v>Novembre</v>
      </c>
      <c r="M308" s="7" t="str">
        <f t="shared" si="26"/>
        <v/>
      </c>
      <c r="N308" s="7" t="str">
        <f t="shared" si="27"/>
        <v/>
      </c>
      <c r="O308" s="7" t="str">
        <f t="shared" si="28"/>
        <v/>
      </c>
      <c r="P308" s="19" t="str">
        <f t="shared" si="29"/>
        <v/>
      </c>
      <c r="Q308" s="15"/>
      <c r="R308" s="15"/>
      <c r="S308" s="15"/>
      <c r="T308" s="15"/>
    </row>
    <row r="309" spans="1:20" x14ac:dyDescent="0.25">
      <c r="A309" s="6" t="s">
        <v>460</v>
      </c>
      <c r="B309" s="7" t="e">
        <f ca="1">IF(ISBLANK(#REF!),"",CONCATENATE(RIGHT(K309,2),"-",IF(#REF!="","",OFFSET(#REF!,MATCH(#REF!,#REF!,0)-1,0)),"-",A309))</f>
        <v>#REF!</v>
      </c>
      <c r="C309" s="7" t="s">
        <v>491</v>
      </c>
      <c r="D309" s="9">
        <v>43048</v>
      </c>
      <c r="E309" s="9"/>
      <c r="F309" s="9"/>
      <c r="G309" s="8" t="e">
        <f ca="1">IF($C309="","",OFFSET(#REF!,MATCH($C309,#REF!,0)-1,0))</f>
        <v>#REF!</v>
      </c>
      <c r="H309" s="8" t="str">
        <f>IF(ISBLANK(#REF!),"",IF(OR(ISBLANK(D309),ISBLANK(E309)),"OPEN","CLOSED"))</f>
        <v>OPEN</v>
      </c>
      <c r="I309" s="10">
        <f ca="1">IF(ISBLANK(#REF!),"",IF(ISBLANK(E309),TODAY()-D309,E309-D309))</f>
        <v>85</v>
      </c>
      <c r="J309" s="10" t="str">
        <f ca="1">IF(ISBLANK(#REF!),"",IF(I309&lt;=180,"LESS THAN 6 MONTHS",IF(AND(I309&lt;365,I309&gt;180),"BETWEEN 6 MONTHS AND 1 YEAR","MORE THAN 1 YEAR")))</f>
        <v>LESS THAN 6 MONTHS</v>
      </c>
      <c r="K309" s="7">
        <f t="shared" si="24"/>
        <v>2017</v>
      </c>
      <c r="L309" s="7" t="str">
        <f t="shared" si="25"/>
        <v>Novembre</v>
      </c>
      <c r="M309" s="7" t="str">
        <f t="shared" si="26"/>
        <v/>
      </c>
      <c r="N309" s="7" t="str">
        <f t="shared" si="27"/>
        <v/>
      </c>
      <c r="O309" s="7" t="str">
        <f t="shared" si="28"/>
        <v/>
      </c>
      <c r="P309" s="19" t="str">
        <f t="shared" si="29"/>
        <v/>
      </c>
      <c r="Q309" s="15"/>
      <c r="R309" s="15"/>
      <c r="S309" s="15"/>
      <c r="T309" s="15"/>
    </row>
    <row r="310" spans="1:20" x14ac:dyDescent="0.25">
      <c r="A310" s="6" t="s">
        <v>461</v>
      </c>
      <c r="B310" s="7" t="e">
        <f ca="1">IF(ISBLANK(#REF!),"",CONCATENATE(RIGHT(K310,2),"-",IF(#REF!="","",OFFSET(#REF!,MATCH(#REF!,#REF!,0)-1,0)),"-",A310))</f>
        <v>#REF!</v>
      </c>
      <c r="C310" s="24" t="s">
        <v>7</v>
      </c>
      <c r="D310" s="9">
        <v>43049</v>
      </c>
      <c r="E310" s="9"/>
      <c r="F310" s="9"/>
      <c r="G310" s="8" t="e">
        <f ca="1">IF($C310="","",OFFSET(#REF!,MATCH($C310,#REF!,0)-1,0))</f>
        <v>#REF!</v>
      </c>
      <c r="H310" s="8" t="str">
        <f>IF(ISBLANK(#REF!),"",IF(OR(ISBLANK(D310),ISBLANK(E310)),"OPEN","CLOSED"))</f>
        <v>OPEN</v>
      </c>
      <c r="I310" s="10">
        <f ca="1">IF(ISBLANK(#REF!),"",IF(ISBLANK(E310),TODAY()-D310,E310-D310))</f>
        <v>84</v>
      </c>
      <c r="J310" s="10" t="str">
        <f ca="1">IF(ISBLANK(#REF!),"",IF(I310&lt;=180,"LESS THAN 6 MONTHS",IF(AND(I310&lt;365,I310&gt;180),"BETWEEN 6 MONTHS AND 1 YEAR","MORE THAN 1 YEAR")))</f>
        <v>LESS THAN 6 MONTHS</v>
      </c>
      <c r="K310" s="7">
        <f t="shared" si="24"/>
        <v>2017</v>
      </c>
      <c r="L310" s="7" t="str">
        <f t="shared" si="25"/>
        <v>Novembre</v>
      </c>
      <c r="M310" s="7" t="str">
        <f t="shared" si="26"/>
        <v/>
      </c>
      <c r="N310" s="7" t="str">
        <f t="shared" si="27"/>
        <v/>
      </c>
      <c r="O310" s="7" t="str">
        <f t="shared" si="28"/>
        <v/>
      </c>
      <c r="P310" s="19" t="str">
        <f t="shared" si="29"/>
        <v/>
      </c>
      <c r="Q310" s="15"/>
      <c r="R310" s="15"/>
      <c r="S310" s="15"/>
      <c r="T310" s="15"/>
    </row>
    <row r="311" spans="1:20" x14ac:dyDescent="0.25">
      <c r="A311" s="6" t="s">
        <v>462</v>
      </c>
      <c r="B311" s="7" t="e">
        <f ca="1">IF(ISBLANK(#REF!),"",CONCATENATE(RIGHT(K311,2),"-",IF(#REF!="","",OFFSET(#REF!,MATCH(#REF!,#REF!,0)-1,0)),"-",A311))</f>
        <v>#REF!</v>
      </c>
      <c r="C311" s="7" t="s">
        <v>6</v>
      </c>
      <c r="D311" s="9">
        <v>43056</v>
      </c>
      <c r="E311" s="9">
        <v>43090</v>
      </c>
      <c r="F311" s="9">
        <v>43090</v>
      </c>
      <c r="G311" s="8" t="e">
        <f ca="1">IF($C311="","",OFFSET(#REF!,MATCH($C311,#REF!,0)-1,0))</f>
        <v>#REF!</v>
      </c>
      <c r="H311" s="8" t="str">
        <f>IF(ISBLANK(#REF!),"",IF(OR(ISBLANK(D311),ISBLANK(E311)),"OPEN","CLOSED"))</f>
        <v>CLOSED</v>
      </c>
      <c r="I311" s="10">
        <f ca="1">IF(ISBLANK(#REF!),"",IF(ISBLANK(E311),TODAY()-D311,E311-D311))</f>
        <v>34</v>
      </c>
      <c r="J311" s="10" t="str">
        <f ca="1">IF(ISBLANK(#REF!),"",IF(I311&lt;=180,"LESS THAN 6 MONTHS",IF(AND(I311&lt;365,I311&gt;180),"BETWEEN 6 MONTHS AND 1 YEAR","MORE THAN 1 YEAR")))</f>
        <v>LESS THAN 6 MONTHS</v>
      </c>
      <c r="K311" s="7">
        <f t="shared" si="24"/>
        <v>2017</v>
      </c>
      <c r="L311" s="7" t="str">
        <f t="shared" si="25"/>
        <v>Novembre</v>
      </c>
      <c r="M311" s="7">
        <f t="shared" si="26"/>
        <v>2017</v>
      </c>
      <c r="N311" s="7" t="str">
        <f t="shared" si="27"/>
        <v>Décembre</v>
      </c>
      <c r="O311" s="7">
        <f t="shared" si="28"/>
        <v>2017</v>
      </c>
      <c r="P311" s="19" t="str">
        <f t="shared" si="29"/>
        <v>Décembre</v>
      </c>
      <c r="Q311" s="15"/>
      <c r="R311" s="15"/>
      <c r="S311" s="15"/>
      <c r="T311" s="15"/>
    </row>
    <row r="312" spans="1:20" x14ac:dyDescent="0.25">
      <c r="A312" s="6" t="s">
        <v>463</v>
      </c>
      <c r="B312" s="7" t="s">
        <v>492</v>
      </c>
      <c r="C312" s="7" t="s">
        <v>496</v>
      </c>
      <c r="D312" s="9">
        <v>43069</v>
      </c>
      <c r="E312" s="9"/>
      <c r="F312" s="9"/>
      <c r="G312" s="8" t="e">
        <f ca="1">IF($C312="","",OFFSET(#REF!,MATCH($C312,#REF!,0)-1,0))</f>
        <v>#REF!</v>
      </c>
      <c r="H312" s="8" t="str">
        <f>IF(ISBLANK(#REF!),"",IF(OR(ISBLANK(D312),ISBLANK(E312)),"OPEN","CLOSED"))</f>
        <v>OPEN</v>
      </c>
      <c r="I312" s="10">
        <f ca="1">IF(ISBLANK(#REF!),"",IF(ISBLANK(E312),TODAY()-D312,E312-D312))</f>
        <v>64</v>
      </c>
      <c r="J312" s="10" t="str">
        <f ca="1">IF(ISBLANK(#REF!),"",IF(I312&lt;=180,"LESS THAN 6 MONTHS",IF(AND(I312&lt;365,I312&gt;180),"BETWEEN 6 MONTHS AND 1 YEAR","MORE THAN 1 YEAR")))</f>
        <v>LESS THAN 6 MONTHS</v>
      </c>
      <c r="K312" s="7">
        <f t="shared" si="24"/>
        <v>2017</v>
      </c>
      <c r="L312" s="7" t="str">
        <f t="shared" si="25"/>
        <v>Novembre</v>
      </c>
      <c r="M312" s="7" t="str">
        <f t="shared" si="26"/>
        <v/>
      </c>
      <c r="N312" s="7" t="str">
        <f t="shared" si="27"/>
        <v/>
      </c>
      <c r="O312" s="7" t="str">
        <f t="shared" si="28"/>
        <v/>
      </c>
      <c r="P312" s="19" t="str">
        <f t="shared" si="29"/>
        <v/>
      </c>
      <c r="Q312" s="15"/>
      <c r="R312" s="15"/>
      <c r="S312" s="15"/>
      <c r="T312" s="15"/>
    </row>
    <row r="313" spans="1:20" x14ac:dyDescent="0.25">
      <c r="A313" s="6" t="s">
        <v>464</v>
      </c>
      <c r="B313" s="7" t="e">
        <f ca="1">IF(ISBLANK(#REF!),"",CONCATENATE(RIGHT(K313,2),"-",IF(#REF!="","",OFFSET(#REF!,MATCH(#REF!,#REF!,0)-1,0)),"-",A313))</f>
        <v>#REF!</v>
      </c>
      <c r="C313" s="24" t="s">
        <v>449</v>
      </c>
      <c r="D313" s="9">
        <v>43070</v>
      </c>
      <c r="E313" s="9"/>
      <c r="F313" s="9"/>
      <c r="G313" s="8" t="e">
        <f ca="1">IF($C313="","",OFFSET(#REF!,MATCH($C313,#REF!,0)-1,0))</f>
        <v>#REF!</v>
      </c>
      <c r="H313" s="8" t="str">
        <f>IF(ISBLANK(#REF!),"",IF(OR(ISBLANK(D313),ISBLANK(E313)),"OPEN","CLOSED"))</f>
        <v>OPEN</v>
      </c>
      <c r="I313" s="10">
        <f ca="1">IF(ISBLANK(#REF!),"",IF(ISBLANK(E313),TODAY()-D313,E313-D313))</f>
        <v>63</v>
      </c>
      <c r="J313" s="10" t="str">
        <f ca="1">IF(ISBLANK(#REF!),"",IF(I313&lt;=180,"LESS THAN 6 MONTHS",IF(AND(I313&lt;365,I313&gt;180),"BETWEEN 6 MONTHS AND 1 YEAR","MORE THAN 1 YEAR")))</f>
        <v>LESS THAN 6 MONTHS</v>
      </c>
      <c r="K313" s="7">
        <f t="shared" si="24"/>
        <v>2017</v>
      </c>
      <c r="L313" s="7" t="str">
        <f t="shared" si="25"/>
        <v>Décembre</v>
      </c>
      <c r="M313" s="7" t="str">
        <f t="shared" si="26"/>
        <v/>
      </c>
      <c r="N313" s="7" t="str">
        <f t="shared" si="27"/>
        <v/>
      </c>
      <c r="O313" s="7" t="str">
        <f t="shared" si="28"/>
        <v/>
      </c>
      <c r="P313" s="19" t="str">
        <f t="shared" si="29"/>
        <v/>
      </c>
      <c r="Q313" s="15"/>
      <c r="R313" s="15"/>
      <c r="S313" s="15"/>
      <c r="T313" s="15"/>
    </row>
    <row r="314" spans="1:20" x14ac:dyDescent="0.25">
      <c r="A314" s="6" t="s">
        <v>465</v>
      </c>
      <c r="B314" s="7" t="e">
        <f ca="1">IF(ISBLANK(#REF!),"",CONCATENATE(RIGHT(K314,2),"-",IF(#REF!="","",OFFSET(#REF!,MATCH(#REF!,#REF!,0)-1,0)),"-",A314))</f>
        <v>#REF!</v>
      </c>
      <c r="C314" s="24" t="s">
        <v>449</v>
      </c>
      <c r="D314" s="9">
        <v>43070</v>
      </c>
      <c r="E314" s="9"/>
      <c r="F314" s="9"/>
      <c r="G314" s="8" t="e">
        <f ca="1">IF($C314="","",OFFSET(#REF!,MATCH($C314,#REF!,0)-1,0))</f>
        <v>#REF!</v>
      </c>
      <c r="H314" s="8" t="str">
        <f>IF(ISBLANK(#REF!),"",IF(OR(ISBLANK(D314),ISBLANK(E314)),"OPEN","CLOSED"))</f>
        <v>OPEN</v>
      </c>
      <c r="I314" s="10">
        <f ca="1">IF(ISBLANK(#REF!),"",IF(ISBLANK(E314),TODAY()-D314,E314-D314))</f>
        <v>63</v>
      </c>
      <c r="J314" s="10" t="str">
        <f ca="1">IF(ISBLANK(#REF!),"",IF(I314&lt;=180,"LESS THAN 6 MONTHS",IF(AND(I314&lt;365,I314&gt;180),"BETWEEN 6 MONTHS AND 1 YEAR","MORE THAN 1 YEAR")))</f>
        <v>LESS THAN 6 MONTHS</v>
      </c>
      <c r="K314" s="7">
        <f t="shared" si="24"/>
        <v>2017</v>
      </c>
      <c r="L314" s="7" t="str">
        <f t="shared" si="25"/>
        <v>Décembre</v>
      </c>
      <c r="M314" s="7" t="str">
        <f t="shared" si="26"/>
        <v/>
      </c>
      <c r="N314" s="7" t="str">
        <f t="shared" si="27"/>
        <v/>
      </c>
      <c r="O314" s="7" t="str">
        <f t="shared" si="28"/>
        <v/>
      </c>
      <c r="P314" s="19" t="str">
        <f t="shared" si="29"/>
        <v/>
      </c>
      <c r="Q314" s="15"/>
      <c r="R314" s="15"/>
      <c r="S314" s="15"/>
      <c r="T314" s="15"/>
    </row>
    <row r="315" spans="1:20" ht="61.5" customHeight="1" x14ac:dyDescent="0.25">
      <c r="A315" s="6" t="s">
        <v>466</v>
      </c>
      <c r="B315" s="7" t="e">
        <f ca="1">IF(ISBLANK(#REF!),"",CONCATENATE(RIGHT(K315,2),"-",IF(#REF!="","",OFFSET(#REF!,MATCH(#REF!,#REF!,0)-1,0)),"-",A315))</f>
        <v>#REF!</v>
      </c>
      <c r="C315" s="7"/>
      <c r="D315" s="9">
        <v>43083</v>
      </c>
      <c r="E315" s="9"/>
      <c r="F315" s="9"/>
      <c r="G315" s="8" t="str">
        <f ca="1">IF($C315="","",OFFSET(#REF!,MATCH($C315,#REF!,0)-1,0))</f>
        <v/>
      </c>
      <c r="H315" s="8" t="str">
        <f>IF(ISBLANK(#REF!),"",IF(OR(ISBLANK(D315),ISBLANK(E315)),"OPEN","CLOSED"))</f>
        <v>OPEN</v>
      </c>
      <c r="I315" s="10">
        <f ca="1">IF(ISBLANK(#REF!),"",IF(ISBLANK(E315),TODAY()-D315,E315-D315))</f>
        <v>50</v>
      </c>
      <c r="J315" s="10" t="str">
        <f ca="1">IF(ISBLANK(#REF!),"",IF(I315&lt;=180,"LESS THAN 6 MONTHS",IF(AND(I315&lt;365,I315&gt;180),"BETWEEN 6 MONTHS AND 1 YEAR","MORE THAN 1 YEAR")))</f>
        <v>LESS THAN 6 MONTHS</v>
      </c>
      <c r="K315" s="7">
        <f t="shared" si="24"/>
        <v>2017</v>
      </c>
      <c r="L315" s="7" t="str">
        <f t="shared" si="25"/>
        <v>Décembre</v>
      </c>
      <c r="M315" s="7" t="str">
        <f t="shared" si="26"/>
        <v/>
      </c>
      <c r="N315" s="7" t="str">
        <f t="shared" si="27"/>
        <v/>
      </c>
      <c r="O315" s="7" t="str">
        <f t="shared" si="28"/>
        <v/>
      </c>
      <c r="P315" s="19" t="str">
        <f t="shared" si="29"/>
        <v/>
      </c>
      <c r="Q315" s="15"/>
      <c r="R315" s="15"/>
      <c r="S315" s="15"/>
      <c r="T315" s="15"/>
    </row>
    <row r="316" spans="1:20" x14ac:dyDescent="0.25">
      <c r="A316" s="29" t="s">
        <v>467</v>
      </c>
      <c r="B316" s="7" t="e">
        <f ca="1">IF(ISBLANK(#REF!),"",CONCATENATE(RIGHT(K316,2),"-",IF(#REF!="","",OFFSET(#REF!,MATCH(#REF!,#REF!,0)-1,0)),"-",A316))</f>
        <v>#REF!</v>
      </c>
      <c r="C316" s="7" t="s">
        <v>449</v>
      </c>
      <c r="D316" s="9">
        <v>43070</v>
      </c>
      <c r="E316" s="9"/>
      <c r="F316" s="9"/>
      <c r="G316" s="8" t="e">
        <f ca="1">IF($C316="","",OFFSET(#REF!,MATCH($C316,#REF!,0)-1,0))</f>
        <v>#REF!</v>
      </c>
      <c r="H316" s="8" t="str">
        <f>IF(ISBLANK(#REF!),"",IF(OR(ISBLANK(D316),ISBLANK(E316)),"OPEN","CLOSED"))</f>
        <v>OPEN</v>
      </c>
      <c r="I316" s="10">
        <f ca="1">IF(ISBLANK(#REF!),"",IF(ISBLANK(E316),TODAY()-D316,E316-D316))</f>
        <v>63</v>
      </c>
      <c r="J316" s="10" t="str">
        <f ca="1">IF(ISBLANK(#REF!),"",IF(I316&lt;=180,"LESS THAN 6 MONTHS",IF(AND(I316&lt;365,I316&gt;180),"BETWEEN 6 MONTHS AND 1 YEAR","MORE THAN 1 YEAR")))</f>
        <v>LESS THAN 6 MONTHS</v>
      </c>
      <c r="K316" s="7">
        <f t="shared" si="24"/>
        <v>2017</v>
      </c>
      <c r="L316" s="7" t="str">
        <f t="shared" si="25"/>
        <v>Décembre</v>
      </c>
      <c r="M316" s="7" t="str">
        <f t="shared" si="26"/>
        <v/>
      </c>
      <c r="N316" s="7" t="str">
        <f t="shared" si="27"/>
        <v/>
      </c>
      <c r="O316" s="7" t="str">
        <f t="shared" si="28"/>
        <v/>
      </c>
      <c r="P316" s="19" t="str">
        <f t="shared" si="29"/>
        <v/>
      </c>
      <c r="Q316" s="15"/>
      <c r="R316" s="15"/>
      <c r="S316" s="15"/>
      <c r="T316" s="15"/>
    </row>
    <row r="317" spans="1:20" x14ac:dyDescent="0.25">
      <c r="A317" s="29" t="s">
        <v>468</v>
      </c>
      <c r="B317" s="7" t="e">
        <f ca="1">IF(ISBLANK(#REF!),"",CONCATENATE(RIGHT(K317,2),"-",IF(#REF!="","",OFFSET(#REF!,MATCH(#REF!,#REF!,0)-1,0)),"-",A317))</f>
        <v>#REF!</v>
      </c>
      <c r="C317" s="7" t="s">
        <v>449</v>
      </c>
      <c r="D317" s="25">
        <v>43070</v>
      </c>
      <c r="E317" s="25"/>
      <c r="F317" s="25"/>
      <c r="G317" s="26" t="e">
        <f ca="1">IF($C317="","",OFFSET(#REF!,MATCH($C317,#REF!,0)-1,0))</f>
        <v>#REF!</v>
      </c>
      <c r="H317" s="26" t="str">
        <f>IF(ISBLANK(#REF!),"",IF(OR(ISBLANK(D317),ISBLANK(E317)),"OPEN","CLOSED"))</f>
        <v>OPEN</v>
      </c>
      <c r="I317" s="27">
        <f ca="1">IF(ISBLANK(#REF!),"",IF(ISBLANK(E317),TODAY()-D317,E317-D317))</f>
        <v>63</v>
      </c>
      <c r="J317" s="27" t="str">
        <f ca="1">IF(ISBLANK(#REF!),"",IF(I317&lt;=180,"LESS THAN 6 MONTHS",IF(AND(I317&lt;365,I317&gt;180),"BETWEEN 6 MONTHS AND 1 YEAR","MORE THAN 1 YEAR")))</f>
        <v>LESS THAN 6 MONTHS</v>
      </c>
      <c r="K317" s="24">
        <f t="shared" si="24"/>
        <v>2017</v>
      </c>
      <c r="L317" s="24" t="str">
        <f t="shared" si="25"/>
        <v>Décembre</v>
      </c>
      <c r="M317" s="24" t="str">
        <f t="shared" si="26"/>
        <v/>
      </c>
      <c r="N317" s="24" t="str">
        <f t="shared" si="27"/>
        <v/>
      </c>
      <c r="O317" s="24" t="str">
        <f t="shared" si="28"/>
        <v/>
      </c>
      <c r="P317" s="28" t="str">
        <f t="shared" si="29"/>
        <v/>
      </c>
      <c r="Q317" s="15"/>
      <c r="R317" s="15"/>
      <c r="S317" s="15"/>
      <c r="T317" s="15"/>
    </row>
    <row r="318" spans="1:20" x14ac:dyDescent="0.25">
      <c r="A318" s="29" t="s">
        <v>469</v>
      </c>
      <c r="B318" s="7" t="e">
        <f ca="1">IF(ISBLANK(#REF!),"",CONCATENATE(RIGHT(K318,2),"-",IF(#REF!="","",OFFSET(#REF!,MATCH(#REF!,#REF!,0)-1,0)),"-",A318))</f>
        <v>#REF!</v>
      </c>
      <c r="C318" s="7" t="s">
        <v>449</v>
      </c>
      <c r="D318" s="9">
        <v>43070</v>
      </c>
      <c r="E318" s="9"/>
      <c r="F318" s="9"/>
      <c r="G318" s="8" t="e">
        <f ca="1">IF($C318="","",OFFSET(#REF!,MATCH($C318,#REF!,0)-1,0))</f>
        <v>#REF!</v>
      </c>
      <c r="H318" s="8" t="str">
        <f>IF(ISBLANK(#REF!),"",IF(OR(ISBLANK(D318),ISBLANK(E318)),"OPEN","CLOSED"))</f>
        <v>OPEN</v>
      </c>
      <c r="I318" s="10">
        <f ca="1">IF(ISBLANK(#REF!),"",IF(ISBLANK(E318),TODAY()-D318,E318-D318))</f>
        <v>63</v>
      </c>
      <c r="J318" s="10" t="str">
        <f ca="1">IF(ISBLANK(#REF!),"",IF(I318&lt;=180,"LESS THAN 6 MONTHS",IF(AND(I318&lt;365,I318&gt;180),"BETWEEN 6 MONTHS AND 1 YEAR","MORE THAN 1 YEAR")))</f>
        <v>LESS THAN 6 MONTHS</v>
      </c>
      <c r="K318" s="7">
        <f t="shared" si="24"/>
        <v>2017</v>
      </c>
      <c r="L318" s="7" t="str">
        <f t="shared" si="25"/>
        <v>Décembre</v>
      </c>
      <c r="M318" s="7" t="str">
        <f t="shared" si="26"/>
        <v/>
      </c>
      <c r="N318" s="7" t="str">
        <f t="shared" si="27"/>
        <v/>
      </c>
      <c r="O318" s="7" t="str">
        <f t="shared" si="28"/>
        <v/>
      </c>
      <c r="P318" s="7" t="str">
        <f t="shared" si="29"/>
        <v/>
      </c>
      <c r="Q318" s="15"/>
      <c r="R318" s="15"/>
      <c r="S318" s="15"/>
      <c r="T318" s="15"/>
    </row>
    <row r="319" spans="1:20" x14ac:dyDescent="0.25">
      <c r="A319" s="6" t="s">
        <v>470</v>
      </c>
      <c r="B319" s="7" t="s">
        <v>493</v>
      </c>
      <c r="C319" s="7" t="s">
        <v>449</v>
      </c>
      <c r="D319" s="25">
        <v>43070</v>
      </c>
      <c r="E319" s="9"/>
      <c r="F319" s="9"/>
      <c r="G319" s="8" t="e">
        <f ca="1">IF($C319="","",OFFSET(#REF!,MATCH($C319,#REF!,0)-1,0))</f>
        <v>#REF!</v>
      </c>
      <c r="H319" s="8" t="str">
        <f>IF(ISBLANK(#REF!),"",IF(OR(ISBLANK(D319),ISBLANK(E319)),"OPEN","CLOSED"))</f>
        <v>OPEN</v>
      </c>
      <c r="I319" s="10">
        <f ca="1">IF(ISBLANK(#REF!),"",IF(ISBLANK(E319),TODAY()-D319,E319-D319))</f>
        <v>63</v>
      </c>
      <c r="J319" s="10" t="str">
        <f ca="1">IF(ISBLANK(#REF!),"",IF(I319&lt;=180,"LESS THAN 6 MONTHS",IF(AND(I319&lt;365,I319&gt;180),"BETWEEN 6 MONTHS AND 1 YEAR","MORE THAN 1 YEAR")))</f>
        <v>LESS THAN 6 MONTHS</v>
      </c>
      <c r="K319" s="7">
        <f t="shared" si="24"/>
        <v>2017</v>
      </c>
      <c r="L319" s="7" t="str">
        <f t="shared" si="25"/>
        <v>Décembre</v>
      </c>
      <c r="M319" s="7" t="str">
        <f t="shared" si="26"/>
        <v/>
      </c>
      <c r="N319" s="7" t="str">
        <f t="shared" si="27"/>
        <v/>
      </c>
      <c r="O319" s="7" t="str">
        <f t="shared" si="28"/>
        <v/>
      </c>
      <c r="P319" s="19" t="str">
        <f t="shared" si="29"/>
        <v/>
      </c>
      <c r="Q319" s="15"/>
      <c r="R319" s="15"/>
      <c r="S319" s="15"/>
      <c r="T319" s="15"/>
    </row>
    <row r="320" spans="1:20" x14ac:dyDescent="0.25">
      <c r="A320" s="6" t="s">
        <v>471</v>
      </c>
      <c r="B320" s="7" t="s">
        <v>494</v>
      </c>
      <c r="C320" s="7" t="s">
        <v>449</v>
      </c>
      <c r="D320" s="9">
        <v>43070</v>
      </c>
      <c r="E320" s="9"/>
      <c r="F320" s="9"/>
      <c r="G320" s="8" t="e">
        <f ca="1">IF($D320="","",OFFSET(#REF!,MATCH($D320,#REF!,0)-1,0))</f>
        <v>#REF!</v>
      </c>
      <c r="H320" s="8" t="str">
        <f>IF(ISBLANK(#REF!),"",IF(OR(ISBLANK(#REF!),ISBLANK(E320)),"OPEN","CLOSED"))</f>
        <v>OPEN</v>
      </c>
      <c r="I320" s="10" t="e">
        <f ca="1">IF(ISBLANK(#REF!),"",IF(ISBLANK(E320),TODAY()-#REF!,E320-#REF!))</f>
        <v>#REF!</v>
      </c>
      <c r="J320" s="10" t="e">
        <f ca="1">IF(ISBLANK(#REF!),"",IF(I320&lt;=180,"LESS THAN 6 MONTHS",IF(AND(I320&lt;365,I320&gt;180),"BETWEEN 6 MONTHS AND 1 YEAR","MORE THAN 1 YEAR")))</f>
        <v>#REF!</v>
      </c>
      <c r="K320" s="7" t="e">
        <f>IF(#REF!="","",YEAR(#REF!))</f>
        <v>#REF!</v>
      </c>
      <c r="L320" s="7" t="e">
        <f>IF(#REF!="","",CHOOSE(MONTH(#REF!),"Janvier","Février","Mars","Avril","Mai","Juin","Juillet","Aout","Septembre","Octobre","Novembre","Décembre"))</f>
        <v>#REF!</v>
      </c>
      <c r="M320" s="7" t="str">
        <f t="shared" si="26"/>
        <v/>
      </c>
      <c r="N320" s="7" t="str">
        <f t="shared" si="27"/>
        <v/>
      </c>
      <c r="O320" s="7" t="str">
        <f t="shared" si="28"/>
        <v/>
      </c>
      <c r="P320" s="19" t="str">
        <f t="shared" si="29"/>
        <v/>
      </c>
      <c r="Q320" s="15"/>
      <c r="R320" s="15"/>
      <c r="S320" s="15"/>
      <c r="T320" s="15"/>
    </row>
    <row r="321" spans="1:20" x14ac:dyDescent="0.25">
      <c r="A321" s="6" t="s">
        <v>472</v>
      </c>
      <c r="B321" s="7" t="e">
        <f ca="1">IF(ISBLANK(#REF!),"",CONCATENATE(RIGHT(K321,2),"-",IF(#REF!="","",OFFSET(#REF!,MATCH(#REF!,#REF!,0)-1,0)),"-",A321))</f>
        <v>#REF!</v>
      </c>
      <c r="C321" s="7" t="s">
        <v>449</v>
      </c>
      <c r="D321" s="9">
        <v>43070</v>
      </c>
      <c r="E321" s="9"/>
      <c r="F321" s="9"/>
      <c r="G321" s="8" t="e">
        <f ca="1">IF($C321="","",OFFSET(#REF!,MATCH($C321,#REF!,0)-1,0))</f>
        <v>#REF!</v>
      </c>
      <c r="H321" s="8" t="str">
        <f>IF(ISBLANK(#REF!),"",IF(OR(ISBLANK(D321),ISBLANK(E321)),"OPEN","CLOSED"))</f>
        <v>OPEN</v>
      </c>
      <c r="I321" s="10">
        <f ca="1">IF(ISBLANK(#REF!),"",IF(ISBLANK(E321),TODAY()-D321,E321-D321))</f>
        <v>63</v>
      </c>
      <c r="J321" s="10" t="str">
        <f ca="1">IF(ISBLANK(#REF!),"",IF(I321&lt;=180,"LESS THAN 6 MONTHS",IF(AND(I321&lt;365,I321&gt;180),"BETWEEN 6 MONTHS AND 1 YEAR","MORE THAN 1 YEAR")))</f>
        <v>LESS THAN 6 MONTHS</v>
      </c>
      <c r="K321" s="7">
        <f t="shared" ref="K321:K339" si="30">IF($D321="","",YEAR(D321))</f>
        <v>2017</v>
      </c>
      <c r="L321" s="7" t="str">
        <f t="shared" ref="L321:L339" si="31">IF($D321="","",CHOOSE(MONTH(D321),"Janvier","Février","Mars","Avril","Mai","Juin","Juillet","Aout","Septembre","Octobre","Novembre","Décembre"))</f>
        <v>Décembre</v>
      </c>
      <c r="M321" s="7" t="str">
        <f t="shared" si="26"/>
        <v/>
      </c>
      <c r="N321" s="7" t="str">
        <f t="shared" si="27"/>
        <v/>
      </c>
      <c r="O321" s="7" t="str">
        <f t="shared" si="28"/>
        <v/>
      </c>
      <c r="P321" s="19" t="str">
        <f t="shared" si="29"/>
        <v/>
      </c>
      <c r="Q321" s="15"/>
      <c r="R321" s="15"/>
      <c r="S321" s="15"/>
      <c r="T321" s="15"/>
    </row>
    <row r="322" spans="1:20" x14ac:dyDescent="0.25">
      <c r="A322" s="6" t="s">
        <v>473</v>
      </c>
      <c r="B322" s="7" t="s">
        <v>495</v>
      </c>
      <c r="C322" s="7" t="s">
        <v>2</v>
      </c>
      <c r="D322" s="9">
        <v>43090</v>
      </c>
      <c r="E322" s="9"/>
      <c r="F322" s="9"/>
      <c r="G322" s="8" t="e">
        <f ca="1">IF($C322="","",OFFSET(#REF!,MATCH($C322,#REF!,0)-1,0))</f>
        <v>#REF!</v>
      </c>
      <c r="H322" s="8" t="str">
        <f>IF(ISBLANK(#REF!),"",IF(OR(ISBLANK(D322),ISBLANK(E322)),"OPEN","CLOSED"))</f>
        <v>OPEN</v>
      </c>
      <c r="I322" s="10">
        <f ca="1">IF(ISBLANK(#REF!),"",IF(ISBLANK(E322),TODAY()-D322,E322-D322))</f>
        <v>43</v>
      </c>
      <c r="J322" s="10" t="str">
        <f ca="1">IF(ISBLANK(#REF!),"",IF(I322&lt;=180,"LESS THAN 6 MONTHS",IF(AND(I322&lt;365,I322&gt;180),"BETWEEN 6 MONTHS AND 1 YEAR","MORE THAN 1 YEAR")))</f>
        <v>LESS THAN 6 MONTHS</v>
      </c>
      <c r="K322" s="7">
        <f t="shared" si="30"/>
        <v>2017</v>
      </c>
      <c r="L322" s="7" t="str">
        <f t="shared" si="31"/>
        <v>Décembre</v>
      </c>
      <c r="M322" s="7" t="str">
        <f t="shared" ref="M322:M339" si="32">IF($E322="","",YEAR(E322))</f>
        <v/>
      </c>
      <c r="N322" s="7" t="str">
        <f t="shared" ref="N322:N339" si="33">IF($E322="","",CHOOSE(MONTH(E322),"Janvier","Février","Mars","Avril","Mai","Juin","Juillet","Aout","Septembre","Octobre","Novembre","Décembre"))</f>
        <v/>
      </c>
      <c r="O322" s="7" t="str">
        <f t="shared" ref="O322:O339" si="34">IF($F322="","",YEAR(F322))</f>
        <v/>
      </c>
      <c r="P322" s="19" t="str">
        <f t="shared" ref="P322:P339" si="35">IF($F322="","",CHOOSE(MONTH(F322),"Janvier","Février","Mars","Avril","Mai","Juin","Juillet","Aout","Septembre","Octobre","Novembre","Décembre"))</f>
        <v/>
      </c>
      <c r="Q322" s="15"/>
      <c r="R322" s="15"/>
      <c r="S322" s="15"/>
      <c r="T322" s="15"/>
    </row>
    <row r="323" spans="1:20" x14ac:dyDescent="0.25">
      <c r="A323" s="6" t="s">
        <v>474</v>
      </c>
      <c r="B323" s="7" t="e">
        <f ca="1">IF(ISBLANK(#REF!),"",CONCATENATE(RIGHT(K323,2),"-",IF(#REF!="","",OFFSET(#REF!,MATCH(#REF!,#REF!,0)-1,0)),"-",A323))</f>
        <v>#REF!</v>
      </c>
      <c r="C323" s="7" t="s">
        <v>496</v>
      </c>
      <c r="D323" s="9">
        <v>43088</v>
      </c>
      <c r="E323" s="9"/>
      <c r="F323" s="9"/>
      <c r="G323" s="8" t="e">
        <f ca="1">IF($C323="","",OFFSET(#REF!,MATCH($C323,#REF!,0)-1,0))</f>
        <v>#REF!</v>
      </c>
      <c r="H323" s="8" t="str">
        <f>IF(ISBLANK(#REF!),"",IF(OR(ISBLANK(D323),ISBLANK(E323)),"OPEN","CLOSED"))</f>
        <v>OPEN</v>
      </c>
      <c r="I323" s="10">
        <f ca="1">IF(ISBLANK(#REF!),"",IF(ISBLANK(E323),TODAY()-D323,E323-D323))</f>
        <v>45</v>
      </c>
      <c r="J323" s="10" t="str">
        <f ca="1">IF(ISBLANK(#REF!),"",IF(I323&lt;=180,"LESS THAN 6 MONTHS",IF(AND(I323&lt;365,I323&gt;180),"BETWEEN 6 MONTHS AND 1 YEAR","MORE THAN 1 YEAR")))</f>
        <v>LESS THAN 6 MONTHS</v>
      </c>
      <c r="K323" s="7">
        <f t="shared" si="30"/>
        <v>2017</v>
      </c>
      <c r="L323" s="7" t="str">
        <f t="shared" si="31"/>
        <v>Décembre</v>
      </c>
      <c r="M323" s="7" t="str">
        <f t="shared" si="32"/>
        <v/>
      </c>
      <c r="N323" s="7" t="str">
        <f t="shared" si="33"/>
        <v/>
      </c>
      <c r="O323" s="7" t="str">
        <f t="shared" si="34"/>
        <v/>
      </c>
      <c r="P323" s="19" t="str">
        <f t="shared" si="35"/>
        <v/>
      </c>
      <c r="Q323" s="15"/>
      <c r="R323" s="15"/>
      <c r="S323" s="15"/>
      <c r="T323" s="15"/>
    </row>
    <row r="324" spans="1:20" x14ac:dyDescent="0.25">
      <c r="A324" s="6" t="s">
        <v>475</v>
      </c>
      <c r="B324" s="7" t="e">
        <f ca="1">IF(ISBLANK(#REF!),"",CONCATENATE(RIGHT(K324,2),"-",IF(#REF!="","",OFFSET(#REF!,MATCH(#REF!,#REF!,0)-1,0)),"-",A324))</f>
        <v>#REF!</v>
      </c>
      <c r="C324" s="7" t="s">
        <v>496</v>
      </c>
      <c r="D324" s="9">
        <v>43091</v>
      </c>
      <c r="E324" s="9"/>
      <c r="F324" s="9"/>
      <c r="G324" s="8" t="e">
        <f ca="1">IF($C324="","",OFFSET(#REF!,MATCH($C324,#REF!,0)-1,0))</f>
        <v>#REF!</v>
      </c>
      <c r="H324" s="8" t="str">
        <f>IF(ISBLANK(#REF!),"",IF(OR(ISBLANK(D324),ISBLANK(E324)),"OPEN","CLOSED"))</f>
        <v>OPEN</v>
      </c>
      <c r="I324" s="10">
        <f ca="1">IF(ISBLANK(#REF!),"",IF(ISBLANK(E324),TODAY()-D324,E324-D324))</f>
        <v>42</v>
      </c>
      <c r="J324" s="10" t="str">
        <f ca="1">IF(ISBLANK(#REF!),"",IF(I324&lt;=180,"LESS THAN 6 MONTHS",IF(AND(I324&lt;365,I324&gt;180),"BETWEEN 6 MONTHS AND 1 YEAR","MORE THAN 1 YEAR")))</f>
        <v>LESS THAN 6 MONTHS</v>
      </c>
      <c r="K324" s="7">
        <f t="shared" si="30"/>
        <v>2017</v>
      </c>
      <c r="L324" s="7" t="str">
        <f t="shared" si="31"/>
        <v>Décembre</v>
      </c>
      <c r="M324" s="7" t="str">
        <f t="shared" si="32"/>
        <v/>
      </c>
      <c r="N324" s="7" t="str">
        <f t="shared" si="33"/>
        <v/>
      </c>
      <c r="O324" s="7" t="str">
        <f t="shared" si="34"/>
        <v/>
      </c>
      <c r="P324" s="19" t="str">
        <f t="shared" si="35"/>
        <v/>
      </c>
      <c r="Q324" s="15"/>
      <c r="R324" s="15"/>
      <c r="S324" s="15"/>
      <c r="T324" s="15"/>
    </row>
    <row r="325" spans="1:20" x14ac:dyDescent="0.25">
      <c r="A325" s="6" t="s">
        <v>476</v>
      </c>
      <c r="B325" s="7" t="e">
        <f ca="1">IF(ISBLANK(#REF!),"",CONCATENATE(RIGHT(K325,2),"-",IF(#REF!="","",OFFSET(#REF!,MATCH(#REF!,#REF!,0)-1,0)),"-",A325))</f>
        <v>#REF!</v>
      </c>
      <c r="C325" s="7" t="s">
        <v>449</v>
      </c>
      <c r="D325" s="9">
        <v>43070</v>
      </c>
      <c r="E325" s="9"/>
      <c r="F325" s="9"/>
      <c r="G325" s="8" t="e">
        <f ca="1">IF($C325="","",OFFSET(#REF!,MATCH($C325,#REF!,0)-1,0))</f>
        <v>#REF!</v>
      </c>
      <c r="H325" s="8" t="str">
        <f>IF(ISBLANK(#REF!),"",IF(OR(ISBLANK(D325),ISBLANK(E325)),"OPEN","CLOSED"))</f>
        <v>OPEN</v>
      </c>
      <c r="I325" s="10">
        <f ca="1">IF(ISBLANK(#REF!),"",IF(ISBLANK(E325),TODAY()-D325,E325-D325))</f>
        <v>63</v>
      </c>
      <c r="J325" s="10" t="str">
        <f ca="1">IF(ISBLANK(#REF!),"",IF(I325&lt;=180,"LESS THAN 6 MONTHS",IF(AND(I325&lt;365,I325&gt;180),"BETWEEN 6 MONTHS AND 1 YEAR","MORE THAN 1 YEAR")))</f>
        <v>LESS THAN 6 MONTHS</v>
      </c>
      <c r="K325" s="7">
        <f t="shared" si="30"/>
        <v>2017</v>
      </c>
      <c r="L325" s="7" t="str">
        <f t="shared" si="31"/>
        <v>Décembre</v>
      </c>
      <c r="M325" s="7" t="str">
        <f t="shared" si="32"/>
        <v/>
      </c>
      <c r="N325" s="7" t="str">
        <f t="shared" si="33"/>
        <v/>
      </c>
      <c r="O325" s="7" t="str">
        <f t="shared" si="34"/>
        <v/>
      </c>
      <c r="P325" s="19" t="str">
        <f t="shared" si="35"/>
        <v/>
      </c>
      <c r="Q325" s="15"/>
      <c r="R325" s="15"/>
      <c r="S325" s="15"/>
      <c r="T325" s="15"/>
    </row>
    <row r="326" spans="1:20" x14ac:dyDescent="0.25">
      <c r="A326" s="6" t="s">
        <v>477</v>
      </c>
      <c r="B326" s="7" t="e">
        <f ca="1">IF(ISBLANK(#REF!),"",CONCATENATE(RIGHT(K326,2),"-",IF(#REF!="","",OFFSET(#REF!,MATCH(#REF!,#REF!,0)-1,0)),"-",A326))</f>
        <v>#REF!</v>
      </c>
      <c r="C326" s="7" t="s">
        <v>449</v>
      </c>
      <c r="D326" s="9">
        <v>43070</v>
      </c>
      <c r="E326" s="9"/>
      <c r="F326" s="9"/>
      <c r="G326" s="8" t="e">
        <f ca="1">IF($C326="","",OFFSET(#REF!,MATCH($C326,#REF!,0)-1,0))</f>
        <v>#REF!</v>
      </c>
      <c r="H326" s="8" t="str">
        <f>IF(ISBLANK(#REF!),"",IF(OR(ISBLANK(D326),ISBLANK(E326)),"OPEN","CLOSED"))</f>
        <v>OPEN</v>
      </c>
      <c r="I326" s="10">
        <f ca="1">IF(ISBLANK(#REF!),"",IF(ISBLANK(E326),TODAY()-D326,E326-D326))</f>
        <v>63</v>
      </c>
      <c r="J326" s="10" t="str">
        <f ca="1">IF(ISBLANK(#REF!),"",IF(I326&lt;=180,"LESS THAN 6 MONTHS",IF(AND(I326&lt;365,I326&gt;180),"BETWEEN 6 MONTHS AND 1 YEAR","MORE THAN 1 YEAR")))</f>
        <v>LESS THAN 6 MONTHS</v>
      </c>
      <c r="K326" s="7">
        <f t="shared" si="30"/>
        <v>2017</v>
      </c>
      <c r="L326" s="7" t="str">
        <f t="shared" si="31"/>
        <v>Décembre</v>
      </c>
      <c r="M326" s="7" t="str">
        <f t="shared" si="32"/>
        <v/>
      </c>
      <c r="N326" s="7" t="str">
        <f t="shared" si="33"/>
        <v/>
      </c>
      <c r="O326" s="7" t="str">
        <f t="shared" si="34"/>
        <v/>
      </c>
      <c r="P326" s="19" t="str">
        <f t="shared" si="35"/>
        <v/>
      </c>
      <c r="Q326" s="15"/>
      <c r="R326" s="15"/>
      <c r="S326" s="15"/>
      <c r="T326" s="15"/>
    </row>
    <row r="327" spans="1:20" x14ac:dyDescent="0.25">
      <c r="A327" s="6" t="s">
        <v>478</v>
      </c>
      <c r="B327" s="7" t="e">
        <f ca="1">IF(ISBLANK(#REF!),"",CONCATENATE(RIGHT(K327,2),"-",IF(#REF!="","",OFFSET(#REF!,MATCH(#REF!,#REF!,0)-1,0)),"-",A327))</f>
        <v>#REF!</v>
      </c>
      <c r="C327" s="7" t="s">
        <v>7</v>
      </c>
      <c r="D327" s="9">
        <v>43088</v>
      </c>
      <c r="E327" s="9"/>
      <c r="F327" s="9"/>
      <c r="G327" s="8" t="e">
        <f ca="1">IF($C327="","",OFFSET(#REF!,MATCH($C327,#REF!,0)-1,0))</f>
        <v>#REF!</v>
      </c>
      <c r="H327" s="8" t="str">
        <f>IF(ISBLANK(#REF!),"",IF(OR(ISBLANK(D327),ISBLANK(E327)),"OPEN","CLOSED"))</f>
        <v>OPEN</v>
      </c>
      <c r="I327" s="10">
        <f ca="1">IF(ISBLANK(#REF!),"",IF(ISBLANK(E327),TODAY()-D327,E327-D327))</f>
        <v>45</v>
      </c>
      <c r="J327" s="10" t="str">
        <f ca="1">IF(ISBLANK(#REF!),"",IF(I327&lt;=180,"LESS THAN 6 MONTHS",IF(AND(I327&lt;365,I327&gt;180),"BETWEEN 6 MONTHS AND 1 YEAR","MORE THAN 1 YEAR")))</f>
        <v>LESS THAN 6 MONTHS</v>
      </c>
      <c r="K327" s="7">
        <f t="shared" si="30"/>
        <v>2017</v>
      </c>
      <c r="L327" s="7" t="str">
        <f t="shared" si="31"/>
        <v>Décembre</v>
      </c>
      <c r="M327" s="7" t="str">
        <f t="shared" si="32"/>
        <v/>
      </c>
      <c r="N327" s="7" t="str">
        <f t="shared" si="33"/>
        <v/>
      </c>
      <c r="O327" s="7" t="str">
        <f t="shared" si="34"/>
        <v/>
      </c>
      <c r="P327" s="19" t="str">
        <f t="shared" si="35"/>
        <v/>
      </c>
      <c r="Q327" s="15"/>
      <c r="R327" s="15"/>
      <c r="S327" s="15"/>
      <c r="T327" s="15"/>
    </row>
    <row r="328" spans="1:20" x14ac:dyDescent="0.25">
      <c r="A328" s="6" t="s">
        <v>479</v>
      </c>
      <c r="B328" s="7" t="e">
        <f ca="1">IF(ISBLANK(#REF!),"",CONCATENATE(RIGHT(K328,2),"-",IF(#REF!="","",OFFSET(#REF!,MATCH(#REF!,#REF!,0)-1,0)),"-",A328))</f>
        <v>#REF!</v>
      </c>
      <c r="C328" s="7"/>
      <c r="D328" s="9">
        <v>43102</v>
      </c>
      <c r="E328" s="9"/>
      <c r="F328" s="9"/>
      <c r="G328" s="8" t="str">
        <f ca="1">IF($C328="","",OFFSET(#REF!,MATCH($C328,#REF!,0)-1,0))</f>
        <v/>
      </c>
      <c r="H328" s="8" t="str">
        <f>IF(ISBLANK(#REF!),"",IF(OR(ISBLANK(D328),ISBLANK(E328)),"OPEN","CLOSED"))</f>
        <v>OPEN</v>
      </c>
      <c r="I328" s="10">
        <f ca="1">IF(ISBLANK(#REF!),"",IF(ISBLANK(E328),TODAY()-D328,E328-D328))</f>
        <v>31</v>
      </c>
      <c r="J328" s="10" t="str">
        <f ca="1">IF(ISBLANK(#REF!),"",IF(I328&lt;=180,"LESS THAN 6 MONTHS",IF(AND(I328&lt;365,I328&gt;180),"BETWEEN 6 MONTHS AND 1 YEAR","MORE THAN 1 YEAR")))</f>
        <v>LESS THAN 6 MONTHS</v>
      </c>
      <c r="K328" s="7">
        <f t="shared" si="30"/>
        <v>2018</v>
      </c>
      <c r="L328" s="7" t="str">
        <f t="shared" si="31"/>
        <v>Janvier</v>
      </c>
      <c r="M328" s="7" t="str">
        <f t="shared" si="32"/>
        <v/>
      </c>
      <c r="N328" s="7" t="str">
        <f t="shared" si="33"/>
        <v/>
      </c>
      <c r="O328" s="7" t="str">
        <f t="shared" si="34"/>
        <v/>
      </c>
      <c r="P328" s="19" t="str">
        <f t="shared" si="35"/>
        <v/>
      </c>
      <c r="Q328" s="15"/>
      <c r="R328" s="15"/>
      <c r="S328" s="15"/>
      <c r="T328" s="15"/>
    </row>
    <row r="329" spans="1:20" x14ac:dyDescent="0.25">
      <c r="A329" s="6" t="s">
        <v>480</v>
      </c>
      <c r="B329" s="7" t="e">
        <f ca="1">IF(ISBLANK(#REF!),"",CONCATENATE(RIGHT(K329,2),"-",IF(#REF!="","",OFFSET(#REF!,MATCH(#REF!,#REF!,0)-1,0)),"-",A329))</f>
        <v>#REF!</v>
      </c>
      <c r="C329" s="7" t="s">
        <v>2</v>
      </c>
      <c r="D329" s="9">
        <v>43108</v>
      </c>
      <c r="E329" s="9"/>
      <c r="F329" s="9"/>
      <c r="G329" s="8" t="e">
        <f ca="1">IF($C329="","",OFFSET(#REF!,MATCH($C329,#REF!,0)-1,0))</f>
        <v>#REF!</v>
      </c>
      <c r="H329" s="8" t="str">
        <f>IF(ISBLANK(#REF!),"",IF(OR(ISBLANK(D329),ISBLANK(E329)),"OPEN","CLOSED"))</f>
        <v>OPEN</v>
      </c>
      <c r="I329" s="10">
        <f ca="1">IF(ISBLANK(#REF!),"",IF(ISBLANK(E329),TODAY()-D329,E329-D329))</f>
        <v>25</v>
      </c>
      <c r="J329" s="10" t="str">
        <f ca="1">IF(ISBLANK(#REF!),"",IF(I329&lt;=180,"LESS THAN 6 MONTHS",IF(AND(I329&lt;365,I329&gt;180),"BETWEEN 6 MONTHS AND 1 YEAR","MORE THAN 1 YEAR")))</f>
        <v>LESS THAN 6 MONTHS</v>
      </c>
      <c r="K329" s="7">
        <f t="shared" si="30"/>
        <v>2018</v>
      </c>
      <c r="L329" s="7" t="str">
        <f t="shared" si="31"/>
        <v>Janvier</v>
      </c>
      <c r="M329" s="7" t="str">
        <f t="shared" si="32"/>
        <v/>
      </c>
      <c r="N329" s="7" t="str">
        <f t="shared" si="33"/>
        <v/>
      </c>
      <c r="O329" s="7" t="str">
        <f t="shared" si="34"/>
        <v/>
      </c>
      <c r="P329" s="19" t="str">
        <f t="shared" si="35"/>
        <v/>
      </c>
      <c r="Q329" s="15"/>
      <c r="R329" s="15"/>
      <c r="S329" s="15"/>
      <c r="T329" s="15"/>
    </row>
    <row r="330" spans="1:20" x14ac:dyDescent="0.25">
      <c r="A330" s="6" t="s">
        <v>481</v>
      </c>
      <c r="B330" s="7" t="e">
        <f ca="1">IF(ISBLANK(#REF!),"",CONCATENATE(RIGHT(K330,2),"-",IF(#REF!="","",OFFSET(#REF!,MATCH(#REF!,#REF!,0)-1,0)),"-",A330))</f>
        <v>#REF!</v>
      </c>
      <c r="C330" s="7" t="s">
        <v>2</v>
      </c>
      <c r="D330" s="9">
        <v>43109</v>
      </c>
      <c r="E330" s="9"/>
      <c r="F330" s="9"/>
      <c r="G330" s="8" t="e">
        <f ca="1">IF($C330="","",OFFSET(#REF!,MATCH($C330,#REF!,0)-1,0))</f>
        <v>#REF!</v>
      </c>
      <c r="H330" s="8" t="str">
        <f>IF(ISBLANK(#REF!),"",IF(OR(ISBLANK(D330),ISBLANK(E330)),"OPEN","CLOSED"))</f>
        <v>OPEN</v>
      </c>
      <c r="I330" s="10">
        <f ca="1">IF(ISBLANK(#REF!),"",IF(ISBLANK(E330),TODAY()-D330,E330-D330))</f>
        <v>24</v>
      </c>
      <c r="J330" s="10" t="str">
        <f ca="1">IF(ISBLANK(#REF!),"",IF(I330&lt;=180,"LESS THAN 6 MONTHS",IF(AND(I330&lt;365,I330&gt;180),"BETWEEN 6 MONTHS AND 1 YEAR","MORE THAN 1 YEAR")))</f>
        <v>LESS THAN 6 MONTHS</v>
      </c>
      <c r="K330" s="7">
        <f t="shared" si="30"/>
        <v>2018</v>
      </c>
      <c r="L330" s="7" t="str">
        <f t="shared" si="31"/>
        <v>Janvier</v>
      </c>
      <c r="M330" s="7" t="str">
        <f t="shared" si="32"/>
        <v/>
      </c>
      <c r="N330" s="7" t="str">
        <f t="shared" si="33"/>
        <v/>
      </c>
      <c r="O330" s="7" t="str">
        <f t="shared" si="34"/>
        <v/>
      </c>
      <c r="P330" s="19" t="str">
        <f t="shared" si="35"/>
        <v/>
      </c>
      <c r="Q330" s="15"/>
      <c r="R330" s="15"/>
      <c r="S330" s="15"/>
      <c r="T330" s="15"/>
    </row>
    <row r="331" spans="1:20" x14ac:dyDescent="0.25">
      <c r="A331" s="6" t="s">
        <v>482</v>
      </c>
      <c r="B331" s="7" t="e">
        <f ca="1">IF(ISBLANK(#REF!),"",CONCATENATE(RIGHT(K331,2),"-",IF(#REF!="","",OFFSET(#REF!,MATCH(#REF!,#REF!,0)-1,0)),"-",A331))</f>
        <v>#REF!</v>
      </c>
      <c r="C331" s="7" t="s">
        <v>2</v>
      </c>
      <c r="D331" s="9">
        <v>43109</v>
      </c>
      <c r="E331" s="9"/>
      <c r="F331" s="9"/>
      <c r="G331" s="8" t="e">
        <f ca="1">IF($C331="","",OFFSET(#REF!,MATCH($C331,#REF!,0)-1,0))</f>
        <v>#REF!</v>
      </c>
      <c r="H331" s="8" t="str">
        <f>IF(ISBLANK(#REF!),"",IF(OR(ISBLANK(D331),ISBLANK(E331)),"OPEN","CLOSED"))</f>
        <v>OPEN</v>
      </c>
      <c r="I331" s="10">
        <f ca="1">IF(ISBLANK(#REF!),"",IF(ISBLANK(E331),TODAY()-D331,E331-D331))</f>
        <v>24</v>
      </c>
      <c r="J331" s="10" t="str">
        <f ca="1">IF(ISBLANK(#REF!),"",IF(I331&lt;=180,"LESS THAN 6 MONTHS",IF(AND(I331&lt;365,I331&gt;180),"BETWEEN 6 MONTHS AND 1 YEAR","MORE THAN 1 YEAR")))</f>
        <v>LESS THAN 6 MONTHS</v>
      </c>
      <c r="K331" s="7">
        <f t="shared" si="30"/>
        <v>2018</v>
      </c>
      <c r="L331" s="7" t="str">
        <f t="shared" si="31"/>
        <v>Janvier</v>
      </c>
      <c r="M331" s="7" t="str">
        <f t="shared" si="32"/>
        <v/>
      </c>
      <c r="N331" s="7" t="str">
        <f t="shared" si="33"/>
        <v/>
      </c>
      <c r="O331" s="7" t="str">
        <f t="shared" si="34"/>
        <v/>
      </c>
      <c r="P331" s="19" t="str">
        <f t="shared" si="35"/>
        <v/>
      </c>
      <c r="Q331" s="15"/>
      <c r="R331" s="15"/>
      <c r="S331" s="15"/>
      <c r="T331" s="15"/>
    </row>
    <row r="332" spans="1:20" x14ac:dyDescent="0.25">
      <c r="A332" s="6" t="s">
        <v>483</v>
      </c>
      <c r="B332" s="7" t="s">
        <v>497</v>
      </c>
      <c r="C332" s="7" t="s">
        <v>6</v>
      </c>
      <c r="D332" s="9">
        <v>43111</v>
      </c>
      <c r="E332" s="9"/>
      <c r="F332" s="9"/>
      <c r="G332" s="8" t="e">
        <f ca="1">IF($C332="","",OFFSET(#REF!,MATCH($C332,#REF!,0)-1,0))</f>
        <v>#REF!</v>
      </c>
      <c r="H332" s="8" t="str">
        <f>IF(ISBLANK(#REF!),"",IF(OR(ISBLANK(D332),ISBLANK(E332)),"OPEN","CLOSED"))</f>
        <v>OPEN</v>
      </c>
      <c r="I332" s="10">
        <f ca="1">IF(ISBLANK(#REF!),"",IF(ISBLANK(E332),TODAY()-D332,E332-D332))</f>
        <v>22</v>
      </c>
      <c r="J332" s="10" t="str">
        <f ca="1">IF(ISBLANK(#REF!),"",IF(I332&lt;=180,"LESS THAN 6 MONTHS",IF(AND(I332&lt;365,I332&gt;180),"BETWEEN 6 MONTHS AND 1 YEAR","MORE THAN 1 YEAR")))</f>
        <v>LESS THAN 6 MONTHS</v>
      </c>
      <c r="K332" s="7">
        <f t="shared" si="30"/>
        <v>2018</v>
      </c>
      <c r="L332" s="7" t="str">
        <f t="shared" si="31"/>
        <v>Janvier</v>
      </c>
      <c r="M332" s="7" t="str">
        <f t="shared" si="32"/>
        <v/>
      </c>
      <c r="N332" s="7" t="str">
        <f t="shared" si="33"/>
        <v/>
      </c>
      <c r="O332" s="7" t="str">
        <f t="shared" si="34"/>
        <v/>
      </c>
      <c r="P332" s="19" t="str">
        <f t="shared" si="35"/>
        <v/>
      </c>
      <c r="Q332" s="15"/>
      <c r="R332" s="15"/>
      <c r="S332" s="15"/>
      <c r="T332" s="15"/>
    </row>
    <row r="333" spans="1:20" x14ac:dyDescent="0.25">
      <c r="A333" s="6" t="s">
        <v>484</v>
      </c>
      <c r="B333" s="7" t="e">
        <f ca="1">IF(ISBLANK(#REF!),"",CONCATENATE(RIGHT(K333,2),"-",IF(#REF!="","",OFFSET(#REF!,MATCH(#REF!,#REF!,0)-1,0)),"-",A333))</f>
        <v>#REF!</v>
      </c>
      <c r="C333" s="7" t="s">
        <v>2</v>
      </c>
      <c r="D333" s="9">
        <v>43115</v>
      </c>
      <c r="E333" s="9"/>
      <c r="F333" s="9"/>
      <c r="G333" s="8" t="e">
        <f ca="1">IF($C333="","",OFFSET(#REF!,MATCH($C333,#REF!,0)-1,0))</f>
        <v>#REF!</v>
      </c>
      <c r="H333" s="8" t="str">
        <f>IF(ISBLANK(#REF!),"",IF(OR(ISBLANK(D333),ISBLANK(E333)),"OPEN","CLOSED"))</f>
        <v>OPEN</v>
      </c>
      <c r="I333" s="10">
        <f ca="1">IF(ISBLANK(#REF!),"",IF(ISBLANK(E333),TODAY()-D333,E333-D333))</f>
        <v>18</v>
      </c>
      <c r="J333" s="10" t="str">
        <f ca="1">IF(ISBLANK(#REF!),"",IF(I333&lt;=180,"LESS THAN 6 MONTHS",IF(AND(I333&lt;365,I333&gt;180),"BETWEEN 6 MONTHS AND 1 YEAR","MORE THAN 1 YEAR")))</f>
        <v>LESS THAN 6 MONTHS</v>
      </c>
      <c r="K333" s="7">
        <f t="shared" si="30"/>
        <v>2018</v>
      </c>
      <c r="L333" s="7" t="str">
        <f t="shared" si="31"/>
        <v>Janvier</v>
      </c>
      <c r="M333" s="7" t="str">
        <f t="shared" si="32"/>
        <v/>
      </c>
      <c r="N333" s="7" t="str">
        <f t="shared" si="33"/>
        <v/>
      </c>
      <c r="O333" s="7" t="str">
        <f t="shared" si="34"/>
        <v/>
      </c>
      <c r="P333" s="19" t="str">
        <f t="shared" si="35"/>
        <v/>
      </c>
      <c r="Q333" s="15"/>
      <c r="R333" s="15"/>
      <c r="S333" s="15"/>
      <c r="T333" s="15"/>
    </row>
    <row r="334" spans="1:20" x14ac:dyDescent="0.25">
      <c r="A334" s="6" t="s">
        <v>485</v>
      </c>
      <c r="B334" s="7" t="s">
        <v>498</v>
      </c>
      <c r="C334" s="7" t="s">
        <v>2</v>
      </c>
      <c r="D334" s="9">
        <v>43117</v>
      </c>
      <c r="E334" s="9"/>
      <c r="F334" s="9"/>
      <c r="G334" s="8" t="e">
        <f ca="1">IF($C334="","",OFFSET(#REF!,MATCH($C334,#REF!,0)-1,0))</f>
        <v>#REF!</v>
      </c>
      <c r="H334" s="8" t="str">
        <f>IF(ISBLANK(#REF!),"",IF(OR(ISBLANK(D334),ISBLANK(E334)),"OPEN","CLOSED"))</f>
        <v>OPEN</v>
      </c>
      <c r="I334" s="10">
        <f ca="1">IF(ISBLANK(#REF!),"",IF(ISBLANK(E334),TODAY()-D334,E334-D334))</f>
        <v>16</v>
      </c>
      <c r="J334" s="10" t="str">
        <f ca="1">IF(ISBLANK(#REF!),"",IF(I334&lt;=180,"LESS THAN 6 MONTHS",IF(AND(I334&lt;365,I334&gt;180),"BETWEEN 6 MONTHS AND 1 YEAR","MORE THAN 1 YEAR")))</f>
        <v>LESS THAN 6 MONTHS</v>
      </c>
      <c r="K334" s="7">
        <f t="shared" si="30"/>
        <v>2018</v>
      </c>
      <c r="L334" s="7" t="str">
        <f t="shared" si="31"/>
        <v>Janvier</v>
      </c>
      <c r="M334" s="7" t="str">
        <f t="shared" si="32"/>
        <v/>
      </c>
      <c r="N334" s="7" t="str">
        <f t="shared" si="33"/>
        <v/>
      </c>
      <c r="O334" s="7" t="str">
        <f t="shared" si="34"/>
        <v/>
      </c>
      <c r="P334" s="19" t="str">
        <f t="shared" si="35"/>
        <v/>
      </c>
      <c r="Q334" s="15"/>
      <c r="R334" s="15"/>
      <c r="S334" s="15"/>
      <c r="T334" s="15"/>
    </row>
    <row r="335" spans="1:20" x14ac:dyDescent="0.25">
      <c r="A335" s="6" t="s">
        <v>486</v>
      </c>
      <c r="B335" s="7" t="e">
        <f ca="1">IF(ISBLANK(#REF!),"",CONCATENATE(RIGHT(K335,2),"-",IF(#REF!="","",OFFSET(#REF!,MATCH(#REF!,#REF!,0)-1,0)),"-",A335))</f>
        <v>#REF!</v>
      </c>
      <c r="C335" s="7"/>
      <c r="D335" s="9">
        <v>43101</v>
      </c>
      <c r="E335" s="9">
        <v>43132</v>
      </c>
      <c r="F335" s="9"/>
      <c r="G335" s="8" t="str">
        <f ca="1">IF($C335="","",OFFSET(#REF!,MATCH($C335,#REF!,0)-1,0))</f>
        <v/>
      </c>
      <c r="H335" s="8" t="str">
        <f>IF(ISBLANK(#REF!),"",IF(OR(ISBLANK(D335),ISBLANK(E335)),"OPEN","CLOSED"))</f>
        <v>CLOSED</v>
      </c>
      <c r="I335" s="10">
        <f ca="1">IF(ISBLANK(#REF!),"",IF(ISBLANK(E335),TODAY()-D335,E335-D335))</f>
        <v>31</v>
      </c>
      <c r="J335" s="10" t="str">
        <f ca="1">IF(ISBLANK(#REF!),"",IF(I335&lt;=180,"LESS THAN 6 MONTHS",IF(AND(I335&lt;365,I335&gt;180),"BETWEEN 6 MONTHS AND 1 YEAR","MORE THAN 1 YEAR")))</f>
        <v>LESS THAN 6 MONTHS</v>
      </c>
      <c r="K335" s="7">
        <f t="shared" si="30"/>
        <v>2018</v>
      </c>
      <c r="L335" s="7" t="str">
        <f t="shared" si="31"/>
        <v>Janvier</v>
      </c>
      <c r="M335" s="7">
        <f t="shared" si="32"/>
        <v>2018</v>
      </c>
      <c r="N335" s="7" t="str">
        <f t="shared" si="33"/>
        <v>Février</v>
      </c>
      <c r="O335" s="7" t="str">
        <f t="shared" si="34"/>
        <v/>
      </c>
      <c r="P335" s="19" t="str">
        <f t="shared" si="35"/>
        <v/>
      </c>
      <c r="Q335" s="15"/>
      <c r="R335" s="15"/>
      <c r="S335" s="15"/>
      <c r="T335" s="15"/>
    </row>
    <row r="336" spans="1:20" x14ac:dyDescent="0.25">
      <c r="A336" s="6" t="s">
        <v>487</v>
      </c>
      <c r="B336" s="7" t="e">
        <f ca="1">IF(ISBLANK(#REF!),"",CONCATENATE(RIGHT(K336,2),"-",IF(#REF!="","",OFFSET(#REF!,MATCH(#REF!,#REF!,0)-1,0)),"-",A336))</f>
        <v>#REF!</v>
      </c>
      <c r="C336" s="7"/>
      <c r="D336" s="9">
        <v>42736</v>
      </c>
      <c r="E336" s="9">
        <v>42737</v>
      </c>
      <c r="F336" s="9"/>
      <c r="G336" s="8" t="str">
        <f ca="1">IF($C336="","",OFFSET(#REF!,MATCH($C336,#REF!,0)-1,0))</f>
        <v/>
      </c>
      <c r="H336" s="8" t="str">
        <f>IF(ISBLANK(#REF!),"",IF(OR(ISBLANK(D336),ISBLANK(E336)),"OPEN","CLOSED"))</f>
        <v>CLOSED</v>
      </c>
      <c r="I336" s="10">
        <f ca="1">IF(ISBLANK(#REF!),"",IF(ISBLANK(E336),TODAY()-D336,E336-D336))</f>
        <v>1</v>
      </c>
      <c r="J336" s="10" t="str">
        <f ca="1">IF(ISBLANK(#REF!),"",IF(I336&lt;=180,"LESS THAN 6 MONTHS",IF(AND(I336&lt;365,I336&gt;180),"BETWEEN 6 MONTHS AND 1 YEAR","MORE THAN 1 YEAR")))</f>
        <v>LESS THAN 6 MONTHS</v>
      </c>
      <c r="K336" s="7">
        <f t="shared" si="30"/>
        <v>2017</v>
      </c>
      <c r="L336" s="7" t="str">
        <f t="shared" si="31"/>
        <v>Janvier</v>
      </c>
      <c r="M336" s="7">
        <f t="shared" si="32"/>
        <v>2017</v>
      </c>
      <c r="N336" s="7" t="str">
        <f t="shared" si="33"/>
        <v>Janvier</v>
      </c>
      <c r="O336" s="7" t="str">
        <f t="shared" si="34"/>
        <v/>
      </c>
      <c r="P336" s="19" t="str">
        <f t="shared" si="35"/>
        <v/>
      </c>
      <c r="Q336" s="15"/>
      <c r="R336" s="15"/>
      <c r="S336" s="15"/>
      <c r="T336" s="15"/>
    </row>
    <row r="337" spans="1:20" x14ac:dyDescent="0.25">
      <c r="A337" s="6" t="s">
        <v>488</v>
      </c>
      <c r="B337" s="7" t="e">
        <f ca="1">IF(ISBLANK(#REF!),"",CONCATENATE(RIGHT(K337,2),"-",IF(#REF!="","",OFFSET(#REF!,MATCH(#REF!,#REF!,0)-1,0)),"-",A337))</f>
        <v>#REF!</v>
      </c>
      <c r="C337" s="7"/>
      <c r="D337" s="9"/>
      <c r="E337" s="9"/>
      <c r="F337" s="9"/>
      <c r="G337" s="8" t="str">
        <f ca="1">IF($C337="","",OFFSET(#REF!,MATCH($C337,#REF!,0)-1,0))</f>
        <v/>
      </c>
      <c r="H337" s="8" t="str">
        <f>IF(ISBLANK(#REF!),"",IF(OR(ISBLANK(D337),ISBLANK(E337)),"OPEN","CLOSED"))</f>
        <v>OPEN</v>
      </c>
      <c r="I337" s="10">
        <f ca="1">IF(ISBLANK(#REF!),"",IF(ISBLANK(E337),TODAY()-D337,E337-D337))</f>
        <v>43133</v>
      </c>
      <c r="J337" s="10" t="str">
        <f ca="1">IF(ISBLANK(#REF!),"",IF(I337&lt;=180,"LESS THAN 6 MONTHS",IF(AND(I337&lt;365,I337&gt;180),"BETWEEN 6 MONTHS AND 1 YEAR","MORE THAN 1 YEAR")))</f>
        <v>MORE THAN 1 YEAR</v>
      </c>
      <c r="K337" s="7" t="str">
        <f t="shared" si="30"/>
        <v/>
      </c>
      <c r="L337" s="7" t="str">
        <f t="shared" si="31"/>
        <v/>
      </c>
      <c r="M337" s="7" t="str">
        <f t="shared" si="32"/>
        <v/>
      </c>
      <c r="N337" s="7" t="str">
        <f t="shared" si="33"/>
        <v/>
      </c>
      <c r="O337" s="7" t="str">
        <f t="shared" si="34"/>
        <v/>
      </c>
      <c r="P337" s="19" t="str">
        <f t="shared" si="35"/>
        <v/>
      </c>
      <c r="Q337" s="15"/>
      <c r="R337" s="15"/>
      <c r="S337" s="15"/>
      <c r="T337" s="15"/>
    </row>
    <row r="338" spans="1:20" x14ac:dyDescent="0.25">
      <c r="A338" s="6" t="s">
        <v>489</v>
      </c>
      <c r="B338" s="7" t="e">
        <f ca="1">IF(ISBLANK(#REF!),"",CONCATENATE(RIGHT(K338,2),"-",IF(#REF!="","",OFFSET(#REF!,MATCH(#REF!,#REF!,0)-1,0)),"-",A338))</f>
        <v>#REF!</v>
      </c>
      <c r="C338" s="7"/>
      <c r="D338" s="9"/>
      <c r="E338" s="9"/>
      <c r="F338" s="9"/>
      <c r="G338" s="8" t="str">
        <f ca="1">IF($C338="","",OFFSET(#REF!,MATCH($C338,#REF!,0)-1,0))</f>
        <v/>
      </c>
      <c r="H338" s="8" t="str">
        <f>IF(ISBLANK(#REF!),"",IF(OR(ISBLANK(D338),ISBLANK(E338)),"OPEN","CLOSED"))</f>
        <v>OPEN</v>
      </c>
      <c r="I338" s="10">
        <f ca="1">IF(ISBLANK(#REF!),"",IF(ISBLANK(E338),TODAY()-D338,E338-D338))</f>
        <v>43133</v>
      </c>
      <c r="J338" s="10" t="str">
        <f ca="1">IF(ISBLANK(#REF!),"",IF(I338&lt;=180,"LESS THAN 6 MONTHS",IF(AND(I338&lt;365,I338&gt;180),"BETWEEN 6 MONTHS AND 1 YEAR","MORE THAN 1 YEAR")))</f>
        <v>MORE THAN 1 YEAR</v>
      </c>
      <c r="K338" s="7" t="str">
        <f t="shared" si="30"/>
        <v/>
      </c>
      <c r="L338" s="7" t="str">
        <f t="shared" si="31"/>
        <v/>
      </c>
      <c r="M338" s="7" t="str">
        <f t="shared" si="32"/>
        <v/>
      </c>
      <c r="N338" s="7" t="str">
        <f t="shared" si="33"/>
        <v/>
      </c>
      <c r="O338" s="7" t="str">
        <f t="shared" si="34"/>
        <v/>
      </c>
      <c r="P338" s="19" t="str">
        <f t="shared" si="35"/>
        <v/>
      </c>
      <c r="Q338" s="15"/>
      <c r="R338" s="15"/>
      <c r="S338" s="15"/>
      <c r="T338" s="15"/>
    </row>
    <row r="339" spans="1:20" x14ac:dyDescent="0.25">
      <c r="A339" s="6" t="s">
        <v>490</v>
      </c>
      <c r="B339" s="24" t="e">
        <f ca="1">IF(ISBLANK(#REF!),"",CONCATENATE(RIGHT(K339,2),"-",IF(#REF!="","",OFFSET(#REF!,MATCH(#REF!,#REF!,0)-1,0)),"-",A339))</f>
        <v>#REF!</v>
      </c>
      <c r="C339" s="24"/>
      <c r="D339" s="9"/>
      <c r="E339" s="9"/>
      <c r="F339" s="9"/>
      <c r="G339" s="8" t="str">
        <f ca="1">IF($C339="","",OFFSET(#REF!,MATCH($C339,#REF!,0)-1,0))</f>
        <v/>
      </c>
      <c r="H339" s="8" t="str">
        <f>IF(ISBLANK(#REF!),"",IF(OR(ISBLANK(D339),ISBLANK(E339)),"OPEN","CLOSED"))</f>
        <v>OPEN</v>
      </c>
      <c r="I339" s="10">
        <f ca="1">IF(ISBLANK(#REF!),"",IF(ISBLANK(E339),TODAY()-D339,E339-D339))</f>
        <v>43133</v>
      </c>
      <c r="J339" s="10" t="str">
        <f ca="1">IF(ISBLANK(#REF!),"",IF(I339&lt;=180,"LESS THAN 6 MONTHS",IF(AND(I339&lt;365,I339&gt;180),"BETWEEN 6 MONTHS AND 1 YEAR","MORE THAN 1 YEAR")))</f>
        <v>MORE THAN 1 YEAR</v>
      </c>
      <c r="K339" s="7" t="str">
        <f t="shared" si="30"/>
        <v/>
      </c>
      <c r="L339" s="7" t="str">
        <f t="shared" si="31"/>
        <v/>
      </c>
      <c r="M339" s="7" t="str">
        <f t="shared" si="32"/>
        <v/>
      </c>
      <c r="N339" s="7" t="str">
        <f t="shared" si="33"/>
        <v/>
      </c>
      <c r="O339" s="7" t="str">
        <f t="shared" si="34"/>
        <v/>
      </c>
      <c r="P339" s="19" t="str">
        <f t="shared" si="35"/>
        <v/>
      </c>
      <c r="Q339" s="15"/>
      <c r="R339" s="15"/>
      <c r="S339" s="15"/>
      <c r="T339" s="15"/>
    </row>
    <row r="340" spans="1:20" x14ac:dyDescent="0.25">
      <c r="D340" s="16"/>
      <c r="E340" s="16"/>
      <c r="F340" s="17"/>
      <c r="G340" s="14"/>
      <c r="H340" s="14"/>
      <c r="I340" s="14"/>
      <c r="K340" s="16"/>
      <c r="L340" s="16"/>
      <c r="M340" s="16"/>
      <c r="N340" s="16"/>
      <c r="Q340" s="15"/>
      <c r="R340" s="15"/>
      <c r="S340" s="15"/>
      <c r="T340" s="15"/>
    </row>
    <row r="341" spans="1:20" x14ac:dyDescent="0.25">
      <c r="D341" s="16"/>
      <c r="E341" s="16"/>
      <c r="F341" s="17"/>
      <c r="G341" s="14"/>
      <c r="H341" s="14"/>
      <c r="I341" s="14"/>
      <c r="K341" s="16"/>
      <c r="L341" s="16"/>
      <c r="M341" s="16"/>
      <c r="N341" s="16"/>
      <c r="Q341" s="15"/>
      <c r="R341" s="15"/>
      <c r="S341" s="15"/>
      <c r="T341" s="15"/>
    </row>
    <row r="342" spans="1:20" x14ac:dyDescent="0.25">
      <c r="D342" s="16"/>
      <c r="E342" s="16"/>
      <c r="F342" s="17"/>
      <c r="G342" s="14"/>
      <c r="H342" s="14"/>
      <c r="I342" s="14"/>
      <c r="K342" s="16"/>
      <c r="L342" s="16"/>
      <c r="M342" s="16"/>
      <c r="N342" s="16"/>
      <c r="Q342" s="15"/>
      <c r="R342" s="15"/>
      <c r="S342" s="15"/>
      <c r="T342" s="15"/>
    </row>
    <row r="343" spans="1:20" x14ac:dyDescent="0.25">
      <c r="A343" s="6" t="s">
        <v>486</v>
      </c>
      <c r="B343" s="7" t="e">
        <f ca="1">IF(ISBLANK(#REF!),"",CONCATENATE(RIGHT(K343,2),"-",IF(#REF!="","",OFFSET(#REF!,MATCH(#REF!,#REF!,0)-1,0)),"-",A343))</f>
        <v>#REF!</v>
      </c>
      <c r="C343" s="24" t="s">
        <v>2</v>
      </c>
      <c r="D343" s="25">
        <v>43129</v>
      </c>
      <c r="E343" s="25"/>
      <c r="F343" s="25"/>
      <c r="G343" s="26" t="e">
        <f ca="1">IF($C343="","",OFFSET(#REF!,MATCH($C343,#REF!,0)-1,0))</f>
        <v>#REF!</v>
      </c>
      <c r="H343" s="26" t="str">
        <f>IF(ISBLANK(#REF!),"",IF(OR(ISBLANK(D343),ISBLANK(E343)),"OPEN","CLOSED"))</f>
        <v>OPEN</v>
      </c>
      <c r="I343" s="27">
        <f ca="1">IF(ISBLANK(#REF!),"",IF(ISBLANK(E343),TODAY()-D343,E343-D343))</f>
        <v>4</v>
      </c>
      <c r="J343" s="27" t="str">
        <f ca="1">IF(ISBLANK(#REF!),"",IF(I343&lt;=180,"LESS THAN 6 MONTHS",IF(AND(I343&lt;365,I343&gt;180),"BETWEEN 6 MONTHS AND 1 YEAR","MORE THAN 1 YEAR")))</f>
        <v>LESS THAN 6 MONTHS</v>
      </c>
      <c r="K343" s="24">
        <f>IF($D343="","",YEAR(D343))</f>
        <v>2018</v>
      </c>
      <c r="L343" s="24" t="str">
        <f>IF($D343="","",CHOOSE(MONTH(D343),"Janvier","Février","Mars","Avril","Mai","Juin","Juillet","Aout","Septembre","Octobre","Novembre","Décembre"))</f>
        <v>Janvier</v>
      </c>
      <c r="M343" s="24" t="str">
        <f>IF($E343="","",YEAR(E343))</f>
        <v/>
      </c>
      <c r="N343" s="24" t="str">
        <f>IF($E343="","",CHOOSE(MONTH(E343),"Janvier","Février","Mars","Avril","Mai","Juin","Juillet","Aout","Septembre","Octobre","Novembre","Décembre"))</f>
        <v/>
      </c>
      <c r="O343" s="24" t="str">
        <f>IF($F343="","",YEAR(F343))</f>
        <v/>
      </c>
      <c r="P343" s="28" t="str">
        <f>IF($F343="","",CHOOSE(MONTH(F343),"Janvier","Février","Mars","Avril","Mai","Juin","Juillet","Aout","Septembre","Octobre","Novembre","Décembre"))</f>
        <v/>
      </c>
      <c r="Q343" s="15"/>
      <c r="R343" s="15"/>
      <c r="S343" s="15"/>
      <c r="T343" s="15"/>
    </row>
    <row r="344" spans="1:20" x14ac:dyDescent="0.25">
      <c r="A344" s="31"/>
      <c r="B344" s="24"/>
      <c r="C344" s="24"/>
      <c r="D344" s="25">
        <v>43128</v>
      </c>
      <c r="E344" s="25"/>
      <c r="F344" s="25"/>
      <c r="G344" s="26" t="str">
        <f ca="1">IF($C344="","",OFFSET(#REF!,MATCH($C344,#REF!,0)-1,0))</f>
        <v/>
      </c>
      <c r="H344" s="26" t="str">
        <f>IF(ISBLANK(#REF!),"",IF(OR(ISBLANK(D344),ISBLANK(E344)),"OPEN","CLOSED"))</f>
        <v>OPEN</v>
      </c>
      <c r="I344" s="27">
        <f ca="1">IF(ISBLANK(#REF!),"",IF(ISBLANK(E344),TODAY()-D344,E344-D344))</f>
        <v>5</v>
      </c>
      <c r="J344" s="27" t="str">
        <f ca="1">IF(ISBLANK(#REF!),"",IF(I344&lt;=180,"LESS THAN 6 MONTHS",IF(AND(I344&lt;365,I344&gt;180),"BETWEEN 6 MONTHS AND 1 YEAR","MORE THAN 1 YEAR")))</f>
        <v>LESS THAN 6 MONTHS</v>
      </c>
      <c r="K344" s="24">
        <f>IF($D344="","",YEAR(D344))</f>
        <v>2018</v>
      </c>
      <c r="L344" s="24" t="str">
        <f>IF($D344="","",CHOOSE(MONTH(D344),"Janvier","Février","Mars","Avril","Mai","Juin","Juillet","Aout","Septembre","Octobre","Novembre","Décembre"))</f>
        <v>Janvier</v>
      </c>
      <c r="M344" s="24" t="str">
        <f>IF($E344="","",YEAR(E344))</f>
        <v/>
      </c>
      <c r="N344" s="24" t="str">
        <f>IF($E344="","",CHOOSE(MONTH(E344),"Janvier","Février","Mars","Avril","Mai","Juin","Juillet","Aout","Septembre","Octobre","Novembre","Décembre"))</f>
        <v/>
      </c>
      <c r="O344" s="24" t="str">
        <f>IF($F344="","",YEAR(F344))</f>
        <v/>
      </c>
      <c r="P344" s="28" t="str">
        <f>IF($F344="","",CHOOSE(MONTH(F344),"Janvier","Février","Mars","Avril","Mai","Juin","Juillet","Aout","Septembre","Octobre","Novembre","Décembre"))</f>
        <v/>
      </c>
      <c r="Q344" s="15"/>
      <c r="R344" s="15"/>
      <c r="S344" s="15"/>
      <c r="T344" s="15"/>
    </row>
  </sheetData>
  <protectedRanges>
    <protectedRange sqref="D85" name="Plage2_2"/>
    <protectedRange sqref="D86:D88" name="Plage2_3"/>
    <protectedRange sqref="D89:D100" name="Plage2_5"/>
    <protectedRange sqref="D101:D122" name="Plage2_9"/>
  </protectedRanges>
  <customSheetViews>
    <customSheetView guid="{F5B5A955-A86A-43EF-B239-5369E191936B}" showAutoFilter="1" hiddenColumns="1" topLeftCell="B1">
      <pane ySplit="1" topLeftCell="A2" activePane="bottomLeft" state="frozen"/>
      <selection pane="bottomLeft" activeCell="D47" sqref="D47"/>
      <pageMargins left="0.7" right="0.7" top="0.75" bottom="0.75" header="0.3" footer="0.3"/>
      <pageSetup paperSize="9" orientation="portrait" r:id="rId1"/>
      <autoFilter ref="B1:T8334"/>
    </customSheetView>
  </customSheetViews>
  <conditionalFormatting sqref="C119:C121">
    <cfRule type="expression" dxfId="51" priority="1" stopIfTrue="1">
      <formula>OR((#REF!=1),(#REF!="0A"),(#REF!="0B"),(#REF!="0C"),(#REF!="0D"),(#REF!="1A"),(#REF!="1B"),(#REF!="2A"))</formula>
    </cfRule>
    <cfRule type="expression" dxfId="50" priority="2" stopIfTrue="1">
      <formula>OR((#REF!=2),(#REF!="1C"),(#REF!="1D"),(#REF!="2B"),(#REF!="2C"))</formula>
    </cfRule>
    <cfRule type="expression" dxfId="49" priority="3" stopIfTrue="1">
      <formula>OR((#REF!=3),(#REF!="3B"),(#REF!="3C"),(#REF!="3D"),(#REF!="2D"),(#REF!="3A"))</formula>
    </cfRule>
  </conditionalFormatting>
  <dataValidations count="2">
    <dataValidation type="list" allowBlank="1" showInputMessage="1" showErrorMessage="1" sqref="C2:C273 C284:C300 C302">
      <formula1>#REF!</formula1>
    </dataValidation>
    <dataValidation type="list" allowBlank="1" showInputMessage="1" showErrorMessage="1" sqref="C274:C280 C282:C283">
      <formula1>#REF!</formula1>
    </dataValidation>
  </dataValidations>
  <pageMargins left="0.7" right="0.7" top="0.75" bottom="0.75" header="0.3" footer="0.3"/>
  <pageSetup paperSize="9" orientation="portrait" r:id="rId2"/>
  <ignoredErrors>
    <ignoredError sqref="Q241:XFD241 Q246:XFD273 Q284:XFD288 S289:XFD315 S343:XFD344 S319:XFD339 W345:XFD8234" numberStoredAsText="1"/>
    <ignoredError sqref="C275" listDataValidation="1"/>
  </ignoredErrors>
  <legacyDrawing r:id="rId3"/>
  <tableParts count="1">
    <tablePart r:id="rId4"/>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X156"/>
  <sheetViews>
    <sheetView workbookViewId="0">
      <selection activeCell="H30" sqref="H30"/>
    </sheetView>
  </sheetViews>
  <sheetFormatPr baseColWidth="10" defaultRowHeight="15" x14ac:dyDescent="0.25"/>
  <cols>
    <col min="1" max="2" width="12" customWidth="1"/>
    <col min="3" max="3" width="9.7109375" customWidth="1"/>
    <col min="4" max="4" width="12" customWidth="1"/>
    <col min="5" max="6" width="10" customWidth="1"/>
    <col min="7" max="7" width="13.140625" customWidth="1"/>
    <col min="8" max="8" width="14.85546875" bestFit="1" customWidth="1"/>
    <col min="9" max="9" width="27.85546875" bestFit="1" customWidth="1"/>
  </cols>
  <sheetData>
    <row r="1" spans="1:76" x14ac:dyDescent="0.25">
      <c r="A1" s="34"/>
      <c r="B1" s="34"/>
      <c r="C1" s="30"/>
      <c r="D1" s="30"/>
      <c r="E1" s="30"/>
      <c r="F1" s="30"/>
      <c r="G1" s="30"/>
      <c r="H1" s="30"/>
      <c r="I1" s="30"/>
      <c r="J1" s="30"/>
      <c r="K1" s="30"/>
      <c r="L1" s="30"/>
      <c r="M1" s="30"/>
      <c r="N1" s="30"/>
      <c r="O1" s="30"/>
      <c r="P1" s="30"/>
      <c r="Q1" s="30"/>
      <c r="R1" s="30"/>
      <c r="S1" s="30"/>
      <c r="T1" s="30"/>
      <c r="U1" s="30"/>
      <c r="V1" s="30"/>
      <c r="W1" s="30"/>
      <c r="X1" s="30"/>
      <c r="Y1" s="30"/>
      <c r="Z1" s="30"/>
      <c r="AA1" s="30"/>
      <c r="AB1" s="30"/>
      <c r="AC1" s="30"/>
      <c r="AD1" s="30"/>
      <c r="AE1" s="30"/>
      <c r="AF1" s="30"/>
      <c r="AG1" s="30"/>
      <c r="AH1" s="30"/>
      <c r="AI1" s="30"/>
      <c r="AJ1" s="30"/>
      <c r="AK1" s="30"/>
      <c r="AL1" s="30"/>
      <c r="AM1" s="30"/>
      <c r="AN1" s="30"/>
      <c r="AO1" s="30"/>
      <c r="AP1" s="30"/>
      <c r="AQ1" s="30"/>
      <c r="AR1" s="30"/>
      <c r="AS1" s="30"/>
      <c r="AT1" s="30"/>
      <c r="AU1" s="30"/>
      <c r="AV1" s="30"/>
      <c r="AW1" s="30"/>
      <c r="AX1" s="30"/>
      <c r="AY1" s="30"/>
      <c r="AZ1" s="30"/>
      <c r="BA1" s="30"/>
      <c r="BB1" s="30"/>
      <c r="BC1" s="30"/>
      <c r="BD1" s="30"/>
      <c r="BE1" s="30"/>
      <c r="BF1" s="30"/>
      <c r="BG1" s="30"/>
      <c r="BH1" s="30"/>
      <c r="BI1" s="30"/>
      <c r="BJ1" s="30"/>
      <c r="BK1" s="30"/>
      <c r="BL1" s="30"/>
      <c r="BM1" s="30"/>
      <c r="BN1" s="30"/>
      <c r="BO1" s="30"/>
      <c r="BP1" s="30"/>
      <c r="BQ1" s="30"/>
      <c r="BR1" s="30"/>
      <c r="BS1" s="30"/>
      <c r="BT1" s="30"/>
      <c r="BU1" s="30"/>
      <c r="BV1" s="30"/>
      <c r="BW1" s="30"/>
      <c r="BX1" s="30"/>
    </row>
    <row r="2" spans="1:76" x14ac:dyDescent="0.25">
      <c r="A2" s="30"/>
      <c r="B2" s="30"/>
      <c r="C2" s="30"/>
      <c r="D2" s="30"/>
      <c r="E2" s="30"/>
      <c r="F2" s="30"/>
      <c r="G2" s="30"/>
      <c r="H2" s="30"/>
      <c r="I2" s="30"/>
      <c r="J2" s="30"/>
      <c r="K2" s="30"/>
      <c r="L2" s="30"/>
      <c r="M2" s="30"/>
      <c r="N2" s="30"/>
      <c r="O2" s="30"/>
      <c r="P2" s="30"/>
      <c r="Q2" s="30"/>
      <c r="R2" s="30"/>
      <c r="S2" s="30"/>
      <c r="T2" s="30"/>
      <c r="U2" s="30"/>
      <c r="V2" s="30"/>
      <c r="W2" s="30"/>
      <c r="X2" s="30"/>
      <c r="Y2" s="30"/>
      <c r="Z2" s="30"/>
      <c r="AA2" s="30"/>
      <c r="AB2" s="30"/>
      <c r="AC2" s="30"/>
      <c r="AD2" s="30"/>
      <c r="AE2" s="30"/>
      <c r="AF2" s="30"/>
      <c r="AG2" s="30"/>
      <c r="AH2" s="30"/>
      <c r="AI2" s="30"/>
      <c r="AJ2" s="30"/>
      <c r="AK2" s="30"/>
      <c r="AL2" s="30"/>
      <c r="AM2" s="30"/>
      <c r="AN2" s="30"/>
      <c r="AO2" s="30"/>
      <c r="AP2" s="30"/>
      <c r="AQ2" s="30"/>
      <c r="AR2" s="30"/>
      <c r="AS2" s="30"/>
      <c r="AT2" s="30"/>
      <c r="AU2" s="30"/>
      <c r="AV2" s="30"/>
      <c r="AW2" s="30"/>
      <c r="AX2" s="30"/>
      <c r="AY2" s="30"/>
      <c r="AZ2" s="30"/>
      <c r="BA2" s="30"/>
      <c r="BB2" s="30"/>
      <c r="BC2" s="30"/>
      <c r="BD2" s="30"/>
      <c r="BE2" s="30"/>
      <c r="BF2" s="30"/>
      <c r="BG2" s="30"/>
      <c r="BH2" s="30"/>
      <c r="BI2" s="30"/>
      <c r="BJ2" s="30"/>
      <c r="BK2" s="30"/>
      <c r="BL2" s="30"/>
      <c r="BM2" s="30"/>
      <c r="BN2" s="30"/>
      <c r="BO2" s="30"/>
      <c r="BP2" s="30"/>
      <c r="BQ2" s="30"/>
      <c r="BR2" s="30"/>
      <c r="BS2" s="30"/>
      <c r="BT2" s="30"/>
      <c r="BU2" s="30"/>
      <c r="BV2" s="30"/>
      <c r="BW2" s="30"/>
      <c r="BX2" s="30"/>
    </row>
    <row r="3" spans="1:76" x14ac:dyDescent="0.25">
      <c r="A3" s="32" t="s">
        <v>507</v>
      </c>
      <c r="B3" s="32" t="s">
        <v>195</v>
      </c>
      <c r="C3" s="35" t="s">
        <v>501</v>
      </c>
      <c r="D3" s="35" t="s">
        <v>500</v>
      </c>
      <c r="E3" s="35" t="s">
        <v>502</v>
      </c>
      <c r="F3" s="34"/>
      <c r="G3" s="34"/>
      <c r="H3" s="34"/>
      <c r="I3" s="34"/>
      <c r="J3" s="34"/>
      <c r="K3" s="34"/>
      <c r="L3" s="30"/>
      <c r="M3" s="30"/>
      <c r="N3" s="30"/>
      <c r="O3" s="30"/>
      <c r="P3" s="30"/>
      <c r="Q3" s="30"/>
      <c r="R3" s="30"/>
      <c r="S3" s="30"/>
      <c r="T3" s="30"/>
      <c r="U3" s="30"/>
      <c r="V3" s="30"/>
      <c r="W3" s="30"/>
      <c r="X3" s="30"/>
      <c r="Y3" s="30"/>
      <c r="Z3" s="30"/>
      <c r="AA3" s="30"/>
      <c r="AB3" s="30"/>
      <c r="AC3" s="30"/>
      <c r="AD3" s="30"/>
      <c r="AE3" s="30"/>
      <c r="AF3" s="30"/>
      <c r="AG3" s="30"/>
      <c r="AH3" s="30"/>
      <c r="AI3" s="30"/>
      <c r="AJ3" s="30"/>
      <c r="AK3" s="30"/>
      <c r="AL3" s="30"/>
      <c r="AM3" s="30"/>
      <c r="AN3" s="30"/>
      <c r="AO3" s="30"/>
      <c r="AP3" s="30"/>
      <c r="AQ3" s="30"/>
      <c r="AR3" s="30"/>
      <c r="AS3" s="30"/>
      <c r="AT3" s="30"/>
      <c r="AU3" s="30"/>
      <c r="AV3" s="30"/>
      <c r="AW3" s="30"/>
      <c r="AX3" s="30"/>
      <c r="AY3" s="30"/>
      <c r="AZ3" s="30"/>
      <c r="BA3" s="30"/>
      <c r="BB3" s="30"/>
      <c r="BC3" s="30"/>
      <c r="BD3" s="30"/>
      <c r="BE3" s="30"/>
      <c r="BF3" s="30"/>
      <c r="BG3" s="30"/>
      <c r="BH3" s="30"/>
      <c r="BI3" s="30"/>
      <c r="BJ3" s="30"/>
      <c r="BK3" s="30"/>
      <c r="BL3" s="30"/>
      <c r="BM3" s="30"/>
      <c r="BN3" s="30"/>
      <c r="BO3" s="30"/>
      <c r="BP3" s="30"/>
      <c r="BQ3" s="30"/>
      <c r="BR3" s="30"/>
      <c r="BS3" s="30"/>
      <c r="BT3" s="30"/>
      <c r="BU3" s="30"/>
      <c r="BV3" s="30"/>
      <c r="BW3" s="30"/>
      <c r="BX3" s="30"/>
    </row>
    <row r="4" spans="1:76" x14ac:dyDescent="0.25">
      <c r="A4" s="32" t="s">
        <v>508</v>
      </c>
      <c r="B4" s="32" t="s">
        <v>504</v>
      </c>
      <c r="C4" s="33">
        <v>1</v>
      </c>
      <c r="D4" s="33">
        <v>405.85714285714283</v>
      </c>
      <c r="E4" s="33">
        <v>2408</v>
      </c>
      <c r="F4" s="34"/>
      <c r="G4" s="34"/>
      <c r="H4" s="34"/>
      <c r="I4" s="34"/>
      <c r="J4" s="34"/>
      <c r="K4" s="34"/>
      <c r="L4" s="30"/>
      <c r="M4" s="30"/>
      <c r="N4" s="30"/>
      <c r="O4" s="30"/>
      <c r="P4" s="30"/>
      <c r="Q4" s="30"/>
      <c r="R4" s="30"/>
      <c r="S4" s="30"/>
      <c r="T4" s="30"/>
      <c r="U4" s="30"/>
      <c r="V4" s="30"/>
      <c r="W4" s="30"/>
      <c r="X4" s="30"/>
      <c r="Y4" s="30"/>
      <c r="Z4" s="30"/>
      <c r="AA4" s="30"/>
      <c r="AB4" s="30"/>
      <c r="AC4" s="30"/>
      <c r="AD4" s="30"/>
      <c r="AE4" s="30"/>
      <c r="AF4" s="30"/>
      <c r="AG4" s="30"/>
      <c r="AH4" s="30"/>
      <c r="AI4" s="30"/>
      <c r="AJ4" s="30"/>
      <c r="AK4" s="30"/>
      <c r="AL4" s="30"/>
      <c r="AM4" s="30"/>
      <c r="AN4" s="30"/>
      <c r="AO4" s="30"/>
      <c r="AP4" s="30"/>
      <c r="AQ4" s="30"/>
      <c r="AR4" s="30"/>
      <c r="AS4" s="30"/>
      <c r="AT4" s="30"/>
      <c r="AU4" s="30"/>
      <c r="AV4" s="30"/>
      <c r="AW4" s="30"/>
      <c r="AX4" s="30"/>
      <c r="AY4" s="30"/>
      <c r="AZ4" s="30"/>
      <c r="BA4" s="30"/>
      <c r="BB4" s="30"/>
      <c r="BC4" s="30"/>
      <c r="BD4" s="30"/>
      <c r="BE4" s="30"/>
      <c r="BF4" s="30"/>
      <c r="BG4" s="30"/>
      <c r="BH4" s="30"/>
      <c r="BI4" s="30"/>
      <c r="BJ4" s="30"/>
      <c r="BK4" s="30"/>
      <c r="BL4" s="30"/>
      <c r="BM4" s="30"/>
      <c r="BN4" s="30"/>
      <c r="BO4" s="30"/>
      <c r="BP4" s="30"/>
      <c r="BQ4" s="30"/>
      <c r="BR4" s="30"/>
      <c r="BS4" s="30"/>
      <c r="BT4" s="30"/>
      <c r="BU4" s="30"/>
      <c r="BV4" s="30"/>
      <c r="BW4" s="30"/>
      <c r="BX4" s="30"/>
    </row>
    <row r="5" spans="1:76" x14ac:dyDescent="0.25">
      <c r="A5" s="32"/>
      <c r="B5" s="32" t="s">
        <v>513</v>
      </c>
      <c r="C5" s="33">
        <v>41</v>
      </c>
      <c r="D5" s="33">
        <v>659.4</v>
      </c>
      <c r="E5" s="33">
        <v>2593</v>
      </c>
      <c r="F5" s="34"/>
      <c r="G5" s="34"/>
      <c r="H5" s="34"/>
      <c r="I5" s="34"/>
      <c r="J5" s="34"/>
      <c r="K5" s="34"/>
      <c r="L5" s="30"/>
      <c r="M5" s="30"/>
      <c r="N5" s="30"/>
      <c r="O5" s="30"/>
      <c r="P5" s="30"/>
      <c r="Q5" s="30"/>
      <c r="R5" s="30"/>
      <c r="S5" s="30"/>
      <c r="T5" s="30"/>
      <c r="U5" s="30"/>
      <c r="V5" s="30"/>
      <c r="W5" s="30"/>
      <c r="X5" s="30"/>
      <c r="Y5" s="30"/>
      <c r="Z5" s="30"/>
      <c r="AA5" s="30"/>
      <c r="AB5" s="30"/>
      <c r="AC5" s="30"/>
      <c r="AD5" s="30"/>
      <c r="AE5" s="30"/>
      <c r="AF5" s="30"/>
      <c r="AG5" s="30"/>
      <c r="AH5" s="30"/>
      <c r="AI5" s="30"/>
      <c r="AJ5" s="30"/>
      <c r="AK5" s="30"/>
      <c r="AL5" s="30"/>
      <c r="AM5" s="30"/>
      <c r="AN5" s="30"/>
      <c r="AO5" s="30"/>
      <c r="AP5" s="30"/>
      <c r="AQ5" s="30"/>
      <c r="AR5" s="30"/>
      <c r="AS5" s="30"/>
      <c r="AT5" s="30"/>
      <c r="AU5" s="30"/>
      <c r="AV5" s="30"/>
      <c r="AW5" s="30"/>
      <c r="AX5" s="30"/>
      <c r="AY5" s="30"/>
      <c r="AZ5" s="30"/>
      <c r="BA5" s="30"/>
      <c r="BB5" s="30"/>
      <c r="BC5" s="30"/>
      <c r="BD5" s="30"/>
      <c r="BE5" s="30"/>
      <c r="BF5" s="30"/>
      <c r="BG5" s="30"/>
      <c r="BH5" s="30"/>
      <c r="BI5" s="30"/>
      <c r="BJ5" s="30"/>
      <c r="BK5" s="30"/>
      <c r="BL5" s="30"/>
      <c r="BM5" s="30"/>
      <c r="BN5" s="30"/>
      <c r="BO5" s="30"/>
      <c r="BP5" s="30"/>
      <c r="BQ5" s="30"/>
      <c r="BR5" s="30"/>
      <c r="BS5" s="30"/>
      <c r="BT5" s="30"/>
      <c r="BU5" s="30"/>
      <c r="BV5" s="30"/>
      <c r="BW5" s="30"/>
      <c r="BX5" s="30"/>
    </row>
    <row r="6" spans="1:76" x14ac:dyDescent="0.25">
      <c r="A6" s="32"/>
      <c r="B6" s="32" t="s">
        <v>512</v>
      </c>
      <c r="C6" s="33">
        <v>1</v>
      </c>
      <c r="D6" s="33">
        <v>34.25</v>
      </c>
      <c r="E6" s="33">
        <v>70</v>
      </c>
      <c r="F6" s="34"/>
      <c r="G6" s="34"/>
      <c r="H6" s="34"/>
      <c r="I6" s="34"/>
      <c r="J6" s="34"/>
      <c r="K6" s="34"/>
      <c r="L6" s="30"/>
      <c r="M6" s="30"/>
      <c r="N6" s="30"/>
      <c r="O6" s="30"/>
      <c r="P6" s="30"/>
      <c r="Q6" s="30"/>
      <c r="R6" s="30"/>
      <c r="S6" s="30"/>
      <c r="T6" s="30"/>
      <c r="U6" s="30"/>
      <c r="V6" s="30"/>
      <c r="W6" s="30"/>
      <c r="X6" s="30"/>
      <c r="Y6" s="30"/>
      <c r="Z6" s="30"/>
      <c r="AA6" s="30"/>
      <c r="AB6" s="30"/>
      <c r="AC6" s="30"/>
      <c r="AD6" s="30"/>
      <c r="AE6" s="30"/>
      <c r="AF6" s="30"/>
      <c r="AG6" s="30"/>
      <c r="AH6" s="30"/>
      <c r="AI6" s="30"/>
      <c r="AJ6" s="30"/>
      <c r="AK6" s="30"/>
      <c r="AL6" s="30"/>
      <c r="AM6" s="30"/>
      <c r="AN6" s="30"/>
      <c r="AO6" s="30"/>
      <c r="AP6" s="30"/>
      <c r="AQ6" s="30"/>
      <c r="AR6" s="30"/>
      <c r="AS6" s="30"/>
      <c r="AT6" s="30"/>
      <c r="AU6" s="30"/>
      <c r="AV6" s="30"/>
      <c r="AW6" s="30"/>
      <c r="AX6" s="30"/>
      <c r="AY6" s="30"/>
      <c r="AZ6" s="30"/>
      <c r="BA6" s="30"/>
      <c r="BB6" s="30"/>
      <c r="BC6" s="30"/>
      <c r="BD6" s="30"/>
      <c r="BE6" s="30"/>
      <c r="BF6" s="30"/>
      <c r="BG6" s="30"/>
      <c r="BH6" s="30"/>
      <c r="BI6" s="30"/>
      <c r="BJ6" s="30"/>
      <c r="BK6" s="30"/>
      <c r="BL6" s="30"/>
      <c r="BM6" s="30"/>
      <c r="BN6" s="30"/>
      <c r="BO6" s="30"/>
      <c r="BP6" s="30"/>
      <c r="BQ6" s="30"/>
      <c r="BR6" s="30"/>
      <c r="BS6" s="30"/>
      <c r="BT6" s="30"/>
      <c r="BU6" s="30"/>
      <c r="BV6" s="30"/>
      <c r="BW6" s="30"/>
      <c r="BX6" s="30"/>
    </row>
    <row r="7" spans="1:76" x14ac:dyDescent="0.25">
      <c r="A7" s="32"/>
      <c r="B7" s="32" t="s">
        <v>517</v>
      </c>
      <c r="C7" s="33">
        <v>87</v>
      </c>
      <c r="D7" s="33">
        <v>87</v>
      </c>
      <c r="E7" s="33">
        <v>87</v>
      </c>
      <c r="F7" s="34"/>
      <c r="G7" s="34"/>
      <c r="H7" s="34"/>
      <c r="I7" s="34"/>
      <c r="J7" s="34"/>
      <c r="K7" s="34"/>
      <c r="L7" s="30"/>
      <c r="M7" s="30"/>
      <c r="N7" s="30"/>
      <c r="O7" s="30"/>
      <c r="P7" s="30"/>
      <c r="Q7" s="30"/>
      <c r="R7" s="30"/>
      <c r="S7" s="30"/>
      <c r="T7" s="30"/>
      <c r="U7" s="30"/>
      <c r="V7" s="30"/>
      <c r="W7" s="30"/>
      <c r="X7" s="30"/>
      <c r="Y7" s="30"/>
      <c r="Z7" s="30"/>
      <c r="AA7" s="30"/>
      <c r="AB7" s="30"/>
      <c r="AC7" s="30"/>
      <c r="AD7" s="30"/>
      <c r="AE7" s="30"/>
      <c r="AF7" s="30"/>
      <c r="AG7" s="30"/>
      <c r="AH7" s="30"/>
      <c r="AI7" s="30"/>
      <c r="AJ7" s="30"/>
      <c r="AK7" s="30"/>
      <c r="AL7" s="30"/>
      <c r="AM7" s="30"/>
      <c r="AN7" s="30"/>
      <c r="AO7" s="30"/>
      <c r="AP7" s="30"/>
      <c r="AQ7" s="30"/>
      <c r="AR7" s="30"/>
      <c r="AS7" s="30"/>
      <c r="AT7" s="30"/>
      <c r="AU7" s="30"/>
      <c r="AV7" s="30"/>
      <c r="AW7" s="30"/>
      <c r="AX7" s="30"/>
      <c r="AY7" s="30"/>
      <c r="AZ7" s="30"/>
      <c r="BA7" s="30"/>
      <c r="BB7" s="30"/>
      <c r="BC7" s="30"/>
      <c r="BD7" s="30"/>
      <c r="BE7" s="30"/>
      <c r="BF7" s="30"/>
      <c r="BG7" s="30"/>
      <c r="BH7" s="30"/>
      <c r="BI7" s="30"/>
      <c r="BJ7" s="30"/>
      <c r="BK7" s="30"/>
      <c r="BL7" s="30"/>
      <c r="BM7" s="30"/>
      <c r="BN7" s="30"/>
      <c r="BO7" s="30"/>
      <c r="BP7" s="30"/>
      <c r="BQ7" s="30"/>
      <c r="BR7" s="30"/>
      <c r="BS7" s="30"/>
      <c r="BT7" s="30"/>
      <c r="BU7" s="30"/>
      <c r="BV7" s="30"/>
      <c r="BW7" s="30"/>
      <c r="BX7" s="30"/>
    </row>
    <row r="8" spans="1:76" x14ac:dyDescent="0.25">
      <c r="A8" s="32"/>
      <c r="B8" s="32" t="s">
        <v>514</v>
      </c>
      <c r="C8" s="33">
        <v>30</v>
      </c>
      <c r="D8" s="33">
        <v>231.6</v>
      </c>
      <c r="E8" s="33">
        <v>365</v>
      </c>
      <c r="F8" s="34"/>
      <c r="G8" s="34"/>
      <c r="H8" s="34"/>
      <c r="I8" s="34"/>
      <c r="J8" s="34"/>
      <c r="K8" s="34"/>
      <c r="L8" s="30"/>
      <c r="M8" s="30"/>
      <c r="N8" s="30"/>
      <c r="O8" s="30"/>
      <c r="P8" s="30"/>
      <c r="Q8" s="30"/>
      <c r="R8" s="30"/>
      <c r="S8" s="30"/>
      <c r="T8" s="30"/>
      <c r="U8" s="30"/>
      <c r="V8" s="30"/>
      <c r="W8" s="30"/>
      <c r="X8" s="30"/>
      <c r="Y8" s="30"/>
      <c r="Z8" s="30"/>
      <c r="AA8" s="30"/>
      <c r="AB8" s="30"/>
      <c r="AC8" s="30"/>
      <c r="AD8" s="30"/>
      <c r="AE8" s="30"/>
      <c r="AF8" s="30"/>
      <c r="AG8" s="30"/>
      <c r="AH8" s="30"/>
      <c r="AI8" s="30"/>
      <c r="AJ8" s="30"/>
      <c r="AK8" s="30"/>
      <c r="AL8" s="30"/>
      <c r="AM8" s="30"/>
      <c r="AN8" s="30"/>
      <c r="AO8" s="30"/>
      <c r="AP8" s="30"/>
      <c r="AQ8" s="30"/>
      <c r="AR8" s="30"/>
      <c r="AS8" s="30"/>
      <c r="AT8" s="30"/>
      <c r="AU8" s="30"/>
      <c r="AV8" s="30"/>
      <c r="AW8" s="30"/>
      <c r="AX8" s="30"/>
      <c r="AY8" s="30"/>
      <c r="AZ8" s="30"/>
      <c r="BA8" s="30"/>
      <c r="BB8" s="30"/>
      <c r="BC8" s="30"/>
      <c r="BD8" s="30"/>
      <c r="BE8" s="30"/>
      <c r="BF8" s="30"/>
      <c r="BG8" s="30"/>
      <c r="BH8" s="30"/>
      <c r="BI8" s="30"/>
      <c r="BJ8" s="30"/>
      <c r="BK8" s="30"/>
      <c r="BL8" s="30"/>
      <c r="BM8" s="30"/>
      <c r="BN8" s="30"/>
      <c r="BO8" s="30"/>
      <c r="BP8" s="30"/>
      <c r="BQ8" s="30"/>
      <c r="BR8" s="30"/>
      <c r="BS8" s="30"/>
      <c r="BT8" s="30"/>
      <c r="BU8" s="30"/>
      <c r="BV8" s="30"/>
      <c r="BW8" s="30"/>
      <c r="BX8" s="30"/>
    </row>
    <row r="9" spans="1:76" x14ac:dyDescent="0.25">
      <c r="A9" s="32"/>
      <c r="B9" s="32" t="s">
        <v>509</v>
      </c>
      <c r="C9" s="33">
        <v>251</v>
      </c>
      <c r="D9" s="33">
        <v>251</v>
      </c>
      <c r="E9" s="33">
        <v>251</v>
      </c>
      <c r="F9" s="34"/>
      <c r="G9" s="34"/>
      <c r="H9" s="34"/>
      <c r="I9" s="34"/>
      <c r="J9" s="34"/>
      <c r="K9" s="34"/>
      <c r="L9" s="30"/>
      <c r="M9" s="30"/>
      <c r="N9" s="30"/>
      <c r="O9" s="30"/>
      <c r="P9" s="30"/>
      <c r="Q9" s="30"/>
      <c r="R9" s="30"/>
      <c r="S9" s="30"/>
      <c r="T9" s="30"/>
      <c r="U9" s="30"/>
      <c r="V9" s="30"/>
      <c r="W9" s="30"/>
      <c r="X9" s="30"/>
      <c r="Y9" s="30"/>
      <c r="Z9" s="30"/>
      <c r="AA9" s="30"/>
      <c r="AB9" s="30"/>
      <c r="AC9" s="30"/>
      <c r="AD9" s="30"/>
      <c r="AE9" s="30"/>
      <c r="AF9" s="30"/>
      <c r="AG9" s="30"/>
      <c r="AH9" s="30"/>
      <c r="AI9" s="30"/>
      <c r="AJ9" s="30"/>
      <c r="AK9" s="30"/>
      <c r="AL9" s="30"/>
      <c r="AM9" s="30"/>
      <c r="AN9" s="30"/>
      <c r="AO9" s="30"/>
      <c r="AP9" s="30"/>
      <c r="AQ9" s="30"/>
      <c r="AR9" s="30"/>
      <c r="AS9" s="30"/>
      <c r="AT9" s="30"/>
      <c r="AU9" s="30"/>
      <c r="AV9" s="30"/>
      <c r="AW9" s="30"/>
      <c r="AX9" s="30"/>
      <c r="AY9" s="30"/>
      <c r="AZ9" s="30"/>
      <c r="BA9" s="30"/>
      <c r="BB9" s="30"/>
      <c r="BC9" s="30"/>
      <c r="BD9" s="30"/>
      <c r="BE9" s="30"/>
      <c r="BF9" s="30"/>
      <c r="BG9" s="30"/>
      <c r="BH9" s="30"/>
      <c r="BI9" s="30"/>
      <c r="BJ9" s="30"/>
      <c r="BK9" s="30"/>
      <c r="BL9" s="30"/>
      <c r="BM9" s="30"/>
      <c r="BN9" s="30"/>
      <c r="BO9" s="30"/>
      <c r="BP9" s="30"/>
      <c r="BQ9" s="30"/>
      <c r="BR9" s="30"/>
      <c r="BS9" s="30"/>
      <c r="BT9" s="30"/>
      <c r="BU9" s="30"/>
      <c r="BV9" s="30"/>
      <c r="BW9" s="30"/>
      <c r="BX9" s="30"/>
    </row>
    <row r="10" spans="1:76" x14ac:dyDescent="0.25">
      <c r="A10" s="32"/>
      <c r="B10" s="32" t="s">
        <v>515</v>
      </c>
      <c r="C10" s="33">
        <v>27</v>
      </c>
      <c r="D10" s="33">
        <v>129</v>
      </c>
      <c r="E10" s="33">
        <v>366</v>
      </c>
      <c r="F10" s="34"/>
      <c r="G10" s="34"/>
      <c r="H10" s="34"/>
      <c r="I10" s="34"/>
      <c r="J10" s="34"/>
      <c r="K10" s="34"/>
      <c r="L10" s="30"/>
      <c r="M10" s="30"/>
      <c r="N10" s="30"/>
      <c r="O10" s="30"/>
      <c r="P10" s="30"/>
      <c r="Q10" s="30"/>
      <c r="R10" s="30"/>
      <c r="S10" s="30"/>
      <c r="T10" s="30"/>
      <c r="U10" s="30"/>
      <c r="V10" s="30"/>
      <c r="W10" s="30"/>
      <c r="X10" s="30"/>
      <c r="Y10" s="30"/>
      <c r="Z10" s="30"/>
      <c r="AA10" s="30"/>
      <c r="AB10" s="30"/>
      <c r="AC10" s="30"/>
      <c r="AD10" s="30"/>
      <c r="AE10" s="30"/>
      <c r="AF10" s="30"/>
      <c r="AG10" s="30"/>
      <c r="AH10" s="30"/>
      <c r="AI10" s="30"/>
      <c r="AJ10" s="30"/>
      <c r="AK10" s="30"/>
      <c r="AL10" s="30"/>
      <c r="AM10" s="30"/>
      <c r="AN10" s="30"/>
      <c r="AO10" s="30"/>
      <c r="AP10" s="30"/>
      <c r="AQ10" s="30"/>
      <c r="AR10" s="30"/>
      <c r="AS10" s="30"/>
      <c r="AT10" s="30"/>
      <c r="AU10" s="30"/>
      <c r="AV10" s="30"/>
      <c r="AW10" s="30"/>
      <c r="AX10" s="30"/>
      <c r="AY10" s="30"/>
      <c r="AZ10" s="30"/>
      <c r="BA10" s="30"/>
      <c r="BB10" s="30"/>
      <c r="BC10" s="30"/>
      <c r="BD10" s="30"/>
      <c r="BE10" s="30"/>
      <c r="BF10" s="30"/>
      <c r="BG10" s="30"/>
      <c r="BH10" s="30"/>
      <c r="BI10" s="30"/>
      <c r="BJ10" s="30"/>
      <c r="BK10" s="30"/>
      <c r="BL10" s="30"/>
      <c r="BM10" s="30"/>
      <c r="BN10" s="30"/>
      <c r="BO10" s="30"/>
      <c r="BP10" s="30"/>
      <c r="BQ10" s="30"/>
      <c r="BR10" s="30"/>
      <c r="BS10" s="30"/>
      <c r="BT10" s="30"/>
      <c r="BU10" s="30"/>
      <c r="BV10" s="30"/>
      <c r="BW10" s="30"/>
      <c r="BX10" s="30"/>
    </row>
    <row r="11" spans="1:76" x14ac:dyDescent="0.25">
      <c r="A11" s="32"/>
      <c r="B11" s="32" t="s">
        <v>510</v>
      </c>
      <c r="C11" s="33">
        <v>0</v>
      </c>
      <c r="D11" s="33">
        <v>495.16666666666669</v>
      </c>
      <c r="E11" s="33">
        <v>1253</v>
      </c>
      <c r="F11" s="34"/>
      <c r="G11" s="34"/>
      <c r="H11" s="34"/>
      <c r="I11" s="34"/>
      <c r="J11" s="34"/>
      <c r="K11" s="34"/>
      <c r="L11" s="30"/>
      <c r="M11" s="30"/>
      <c r="N11" s="30"/>
      <c r="O11" s="30"/>
      <c r="P11" s="30"/>
      <c r="Q11" s="30"/>
      <c r="R11" s="30"/>
      <c r="S11" s="30"/>
      <c r="T11" s="30"/>
      <c r="U11" s="30"/>
      <c r="V11" s="30"/>
      <c r="W11" s="30"/>
      <c r="X11" s="30"/>
      <c r="Y11" s="30"/>
      <c r="Z11" s="30"/>
      <c r="AA11" s="30"/>
      <c r="AB11" s="30"/>
      <c r="AC11" s="30"/>
      <c r="AD11" s="30"/>
      <c r="AE11" s="30"/>
      <c r="AF11" s="30"/>
      <c r="AG11" s="30"/>
      <c r="AH11" s="30"/>
      <c r="AI11" s="30"/>
      <c r="AJ11" s="30"/>
      <c r="AK11" s="30"/>
      <c r="AL11" s="30"/>
      <c r="AM11" s="30"/>
      <c r="AN11" s="30"/>
      <c r="AO11" s="30"/>
      <c r="AP11" s="30"/>
      <c r="AQ11" s="30"/>
      <c r="AR11" s="30"/>
      <c r="AS11" s="30"/>
      <c r="AT11" s="30"/>
      <c r="AU11" s="30"/>
      <c r="AV11" s="30"/>
      <c r="AW11" s="30"/>
      <c r="AX11" s="30"/>
      <c r="AY11" s="30"/>
      <c r="AZ11" s="30"/>
      <c r="BA11" s="30"/>
      <c r="BB11" s="30"/>
      <c r="BC11" s="30"/>
      <c r="BD11" s="30"/>
      <c r="BE11" s="30"/>
      <c r="BF11" s="30"/>
      <c r="BG11" s="30"/>
      <c r="BH11" s="30"/>
      <c r="BI11" s="30"/>
      <c r="BJ11" s="30"/>
      <c r="BK11" s="30"/>
      <c r="BL11" s="30"/>
      <c r="BM11" s="30"/>
      <c r="BN11" s="30"/>
      <c r="BO11" s="30"/>
      <c r="BP11" s="30"/>
      <c r="BQ11" s="30"/>
      <c r="BR11" s="30"/>
      <c r="BS11" s="30"/>
      <c r="BT11" s="30"/>
      <c r="BU11" s="30"/>
      <c r="BV11" s="30"/>
      <c r="BW11" s="30"/>
      <c r="BX11" s="30"/>
    </row>
    <row r="12" spans="1:76" x14ac:dyDescent="0.25">
      <c r="A12" s="32"/>
      <c r="B12" s="32" t="s">
        <v>516</v>
      </c>
      <c r="C12" s="33">
        <v>0</v>
      </c>
      <c r="D12" s="33">
        <v>235.71428571428572</v>
      </c>
      <c r="E12" s="33">
        <v>935</v>
      </c>
      <c r="F12" s="34"/>
      <c r="G12" s="34"/>
      <c r="H12" s="34"/>
      <c r="I12" s="34"/>
      <c r="J12" s="34"/>
      <c r="K12" s="34"/>
      <c r="L12" s="30"/>
      <c r="M12" s="30"/>
      <c r="N12" s="30"/>
      <c r="O12" s="30"/>
      <c r="P12" s="30"/>
      <c r="Q12" s="30"/>
      <c r="R12" s="30"/>
      <c r="S12" s="30"/>
      <c r="T12" s="30"/>
      <c r="U12" s="30"/>
      <c r="V12" s="30"/>
      <c r="W12" s="30"/>
      <c r="X12" s="30"/>
      <c r="Y12" s="30"/>
      <c r="Z12" s="30"/>
      <c r="AA12" s="30"/>
      <c r="AB12" s="30"/>
      <c r="AC12" s="30"/>
      <c r="AD12" s="30"/>
      <c r="AE12" s="30"/>
      <c r="AF12" s="30"/>
      <c r="AG12" s="30"/>
      <c r="AH12" s="30"/>
      <c r="AI12" s="30"/>
      <c r="AJ12" s="30"/>
      <c r="AK12" s="30"/>
      <c r="AL12" s="30"/>
      <c r="AM12" s="30"/>
      <c r="AN12" s="30"/>
      <c r="AO12" s="30"/>
      <c r="AP12" s="30"/>
      <c r="AQ12" s="30"/>
      <c r="AR12" s="30"/>
      <c r="AS12" s="30"/>
      <c r="AT12" s="30"/>
      <c r="AU12" s="30"/>
      <c r="AV12" s="30"/>
      <c r="AW12" s="30"/>
      <c r="AX12" s="30"/>
      <c r="AY12" s="30"/>
      <c r="AZ12" s="30"/>
      <c r="BA12" s="30"/>
      <c r="BB12" s="30"/>
      <c r="BC12" s="30"/>
      <c r="BD12" s="30"/>
      <c r="BE12" s="30"/>
      <c r="BF12" s="30"/>
      <c r="BG12" s="30"/>
      <c r="BH12" s="30"/>
      <c r="BI12" s="30"/>
      <c r="BJ12" s="30"/>
      <c r="BK12" s="30"/>
      <c r="BL12" s="30"/>
      <c r="BM12" s="30"/>
      <c r="BN12" s="30"/>
      <c r="BO12" s="30"/>
      <c r="BP12" s="30"/>
      <c r="BQ12" s="30"/>
      <c r="BR12" s="30"/>
      <c r="BS12" s="30"/>
      <c r="BT12" s="30"/>
      <c r="BU12" s="30"/>
      <c r="BV12" s="30"/>
      <c r="BW12" s="30"/>
      <c r="BX12" s="30"/>
    </row>
    <row r="13" spans="1:76" ht="15" customHeight="1" x14ac:dyDescent="0.25">
      <c r="A13" s="32"/>
      <c r="B13" s="32" t="s">
        <v>511</v>
      </c>
      <c r="C13" s="33">
        <v>21</v>
      </c>
      <c r="D13" s="33">
        <v>57.5</v>
      </c>
      <c r="E13" s="33">
        <v>94</v>
      </c>
      <c r="F13" s="34"/>
      <c r="G13" s="34"/>
      <c r="H13" s="34"/>
      <c r="I13" s="34"/>
      <c r="J13" s="34"/>
      <c r="K13" s="34"/>
      <c r="L13" s="30"/>
      <c r="M13" s="30"/>
      <c r="N13" s="30"/>
      <c r="O13" s="30"/>
      <c r="P13" s="30"/>
      <c r="Q13" s="30"/>
      <c r="R13" s="30"/>
      <c r="S13" s="30"/>
      <c r="T13" s="30"/>
      <c r="U13" s="30"/>
      <c r="V13" s="30"/>
      <c r="W13" s="30"/>
      <c r="X13" s="30"/>
      <c r="Y13" s="30"/>
      <c r="Z13" s="30"/>
      <c r="AA13" s="30"/>
      <c r="AB13" s="30"/>
      <c r="AC13" s="30"/>
      <c r="AD13" s="30"/>
      <c r="AE13" s="30"/>
      <c r="AF13" s="30"/>
      <c r="AG13" s="30"/>
      <c r="AH13" s="30"/>
      <c r="AI13" s="30"/>
      <c r="AJ13" s="30"/>
      <c r="AK13" s="30"/>
      <c r="AL13" s="30"/>
      <c r="AM13" s="30"/>
      <c r="AN13" s="30"/>
      <c r="AO13" s="30"/>
      <c r="AP13" s="30"/>
      <c r="AQ13" s="30"/>
      <c r="AR13" s="30"/>
      <c r="AS13" s="30"/>
      <c r="AT13" s="30"/>
      <c r="AU13" s="30"/>
      <c r="AV13" s="30"/>
      <c r="AW13" s="30"/>
      <c r="AX13" s="30"/>
      <c r="AY13" s="30"/>
      <c r="AZ13" s="30"/>
      <c r="BA13" s="30"/>
      <c r="BB13" s="30"/>
      <c r="BC13" s="30"/>
      <c r="BD13" s="30"/>
      <c r="BE13" s="30"/>
      <c r="BF13" s="30"/>
      <c r="BG13" s="30"/>
      <c r="BH13" s="30"/>
      <c r="BI13" s="30"/>
      <c r="BJ13" s="30"/>
      <c r="BK13" s="30"/>
      <c r="BL13" s="30"/>
      <c r="BM13" s="30"/>
      <c r="BN13" s="30"/>
      <c r="BO13" s="30"/>
      <c r="BP13" s="30"/>
      <c r="BQ13" s="30"/>
      <c r="BR13" s="30"/>
      <c r="BS13" s="30"/>
      <c r="BT13" s="30"/>
      <c r="BU13" s="30"/>
      <c r="BV13" s="30"/>
      <c r="BW13" s="30"/>
      <c r="BX13" s="30"/>
    </row>
    <row r="14" spans="1:76" ht="15" customHeight="1" x14ac:dyDescent="0.25">
      <c r="A14" s="32"/>
      <c r="B14" s="32" t="s">
        <v>505</v>
      </c>
      <c r="C14" s="33">
        <v>49</v>
      </c>
      <c r="D14" s="33">
        <v>1333.6</v>
      </c>
      <c r="E14" s="33">
        <v>2288</v>
      </c>
      <c r="F14" s="34"/>
      <c r="G14" s="34"/>
      <c r="H14" s="34"/>
      <c r="I14" s="34"/>
      <c r="J14" s="34"/>
      <c r="K14" s="34"/>
      <c r="L14" s="30"/>
      <c r="M14" s="30"/>
      <c r="N14" s="30"/>
      <c r="O14" s="30"/>
      <c r="P14" s="30"/>
      <c r="Q14" s="30"/>
      <c r="R14" s="30"/>
      <c r="S14" s="30"/>
      <c r="T14" s="30"/>
      <c r="U14" s="30"/>
      <c r="V14" s="30"/>
      <c r="W14" s="30"/>
      <c r="X14" s="30"/>
      <c r="Y14" s="30"/>
      <c r="Z14" s="30"/>
      <c r="AA14" s="30"/>
      <c r="AB14" s="30"/>
      <c r="AC14" s="30"/>
      <c r="AD14" s="30"/>
      <c r="AE14" s="30"/>
      <c r="AF14" s="30"/>
      <c r="AG14" s="30"/>
      <c r="AH14" s="30"/>
      <c r="AI14" s="30"/>
      <c r="AJ14" s="30"/>
      <c r="AK14" s="30"/>
      <c r="AL14" s="30"/>
      <c r="AM14" s="30"/>
      <c r="AN14" s="30"/>
      <c r="AO14" s="30"/>
      <c r="AP14" s="30"/>
      <c r="AQ14" s="30"/>
      <c r="AR14" s="30"/>
      <c r="AS14" s="30"/>
      <c r="AT14" s="30"/>
      <c r="AU14" s="30"/>
      <c r="AV14" s="30"/>
      <c r="AW14" s="30"/>
      <c r="AX14" s="30"/>
      <c r="AY14" s="30"/>
      <c r="AZ14" s="30"/>
      <c r="BA14" s="30"/>
      <c r="BB14" s="30"/>
      <c r="BC14" s="30"/>
      <c r="BD14" s="30"/>
      <c r="BE14" s="30"/>
      <c r="BF14" s="30"/>
      <c r="BG14" s="30"/>
      <c r="BH14" s="30"/>
      <c r="BI14" s="30"/>
      <c r="BJ14" s="30"/>
      <c r="BK14" s="30"/>
      <c r="BL14" s="30"/>
      <c r="BM14" s="30"/>
      <c r="BN14" s="30"/>
      <c r="BO14" s="30"/>
      <c r="BP14" s="30"/>
      <c r="BQ14" s="30"/>
      <c r="BR14" s="30"/>
      <c r="BS14" s="30"/>
      <c r="BT14" s="30"/>
      <c r="BU14" s="30"/>
      <c r="BV14" s="30"/>
      <c r="BW14" s="30"/>
      <c r="BX14" s="30"/>
    </row>
    <row r="15" spans="1:76" x14ac:dyDescent="0.25">
      <c r="A15" s="32"/>
      <c r="B15" s="32" t="s">
        <v>506</v>
      </c>
      <c r="C15" s="33">
        <v>34</v>
      </c>
      <c r="D15" s="33">
        <v>1147.6363636363637</v>
      </c>
      <c r="E15" s="33">
        <v>1912</v>
      </c>
      <c r="F15" s="34"/>
      <c r="G15" s="34"/>
      <c r="H15" s="34"/>
      <c r="I15" s="34"/>
      <c r="J15" s="34"/>
      <c r="K15" s="34"/>
      <c r="L15" s="30"/>
      <c r="M15" s="30"/>
      <c r="N15" s="30"/>
      <c r="O15" s="30"/>
      <c r="P15" s="30"/>
      <c r="Q15" s="30"/>
      <c r="R15" s="30"/>
      <c r="S15" s="30"/>
      <c r="T15" s="30"/>
      <c r="U15" s="30"/>
      <c r="V15" s="30"/>
      <c r="W15" s="30"/>
      <c r="X15" s="30"/>
      <c r="Y15" s="30"/>
      <c r="Z15" s="30"/>
      <c r="AA15" s="30"/>
      <c r="AB15" s="30"/>
      <c r="AC15" s="30"/>
      <c r="AD15" s="30"/>
      <c r="AE15" s="30"/>
      <c r="AF15" s="30"/>
      <c r="AG15" s="30"/>
      <c r="AH15" s="30"/>
      <c r="AI15" s="30"/>
      <c r="AJ15" s="30"/>
      <c r="AK15" s="30"/>
      <c r="AL15" s="30"/>
      <c r="AM15" s="30"/>
      <c r="AN15" s="30"/>
      <c r="AO15" s="30"/>
      <c r="AP15" s="30"/>
      <c r="AQ15" s="30"/>
      <c r="AR15" s="30"/>
      <c r="AS15" s="30"/>
      <c r="AT15" s="30"/>
      <c r="AU15" s="30"/>
      <c r="AV15" s="30"/>
      <c r="AW15" s="30"/>
      <c r="AX15" s="30"/>
      <c r="AY15" s="30"/>
      <c r="AZ15" s="30"/>
      <c r="BA15" s="30"/>
      <c r="BB15" s="30"/>
      <c r="BC15" s="30"/>
      <c r="BD15" s="30"/>
      <c r="BE15" s="30"/>
      <c r="BF15" s="30"/>
      <c r="BG15" s="30"/>
      <c r="BH15" s="30"/>
      <c r="BI15" s="30"/>
      <c r="BJ15" s="30"/>
      <c r="BK15" s="30"/>
      <c r="BL15" s="30"/>
      <c r="BM15" s="30"/>
      <c r="BN15" s="30"/>
      <c r="BO15" s="30"/>
      <c r="BP15" s="30"/>
      <c r="BQ15" s="30"/>
      <c r="BR15" s="30"/>
      <c r="BS15" s="30"/>
      <c r="BT15" s="30"/>
      <c r="BU15" s="30"/>
      <c r="BV15" s="30"/>
      <c r="BW15" s="30"/>
      <c r="BX15" s="30"/>
    </row>
    <row r="16" spans="1:76" x14ac:dyDescent="0.25">
      <c r="A16" s="32" t="s">
        <v>499</v>
      </c>
      <c r="B16" s="32"/>
      <c r="C16" s="33">
        <v>0</v>
      </c>
      <c r="D16" s="33">
        <v>558.453125</v>
      </c>
      <c r="E16" s="33">
        <v>2593</v>
      </c>
      <c r="F16" s="34"/>
      <c r="G16" s="34"/>
      <c r="H16" s="34"/>
      <c r="I16" s="34"/>
      <c r="J16" s="34"/>
      <c r="K16" s="34"/>
      <c r="L16" s="30"/>
      <c r="M16" s="30"/>
      <c r="N16" s="30"/>
      <c r="O16" s="30"/>
      <c r="P16" s="30"/>
      <c r="Q16" s="30"/>
      <c r="R16" s="30"/>
      <c r="S16" s="30"/>
      <c r="T16" s="30"/>
      <c r="U16" s="30"/>
      <c r="V16" s="30"/>
      <c r="W16" s="30"/>
      <c r="X16" s="30"/>
      <c r="Y16" s="30"/>
      <c r="Z16" s="30"/>
      <c r="AA16" s="30"/>
      <c r="AB16" s="30"/>
      <c r="AC16" s="30"/>
      <c r="AD16" s="30"/>
      <c r="AE16" s="30"/>
      <c r="AF16" s="30"/>
      <c r="AG16" s="30"/>
      <c r="AH16" s="30"/>
      <c r="AI16" s="30"/>
      <c r="AJ16" s="30"/>
      <c r="AK16" s="30"/>
      <c r="AL16" s="30"/>
      <c r="AM16" s="30"/>
      <c r="AN16" s="30"/>
      <c r="AO16" s="30"/>
      <c r="AP16" s="30"/>
      <c r="AQ16" s="30"/>
      <c r="AR16" s="30"/>
      <c r="AS16" s="30"/>
      <c r="AT16" s="30"/>
      <c r="AU16" s="30"/>
      <c r="AV16" s="30"/>
      <c r="AW16" s="30"/>
      <c r="AX16" s="30"/>
      <c r="AY16" s="30"/>
      <c r="AZ16" s="30"/>
      <c r="BA16" s="30"/>
      <c r="BB16" s="30"/>
      <c r="BC16" s="30"/>
      <c r="BD16" s="30"/>
      <c r="BE16" s="30"/>
      <c r="BF16" s="30"/>
      <c r="BG16" s="30"/>
      <c r="BH16" s="30"/>
      <c r="BI16" s="30"/>
      <c r="BJ16" s="30"/>
      <c r="BK16" s="30"/>
      <c r="BL16" s="30"/>
      <c r="BM16" s="30"/>
      <c r="BN16" s="30"/>
      <c r="BO16" s="30"/>
      <c r="BP16" s="30"/>
      <c r="BQ16" s="30"/>
      <c r="BR16" s="30"/>
      <c r="BS16" s="30"/>
      <c r="BT16" s="30"/>
      <c r="BU16" s="30"/>
      <c r="BV16" s="30"/>
      <c r="BW16" s="30"/>
      <c r="BX16" s="30"/>
    </row>
    <row r="17" spans="1:76" x14ac:dyDescent="0.25">
      <c r="A17" s="34"/>
      <c r="B17" s="34"/>
      <c r="C17" s="34"/>
      <c r="D17" s="34"/>
      <c r="E17" s="34"/>
      <c r="F17" s="30"/>
      <c r="G17" s="30"/>
      <c r="H17" s="30"/>
      <c r="I17" s="30"/>
      <c r="J17" s="30"/>
      <c r="K17" s="30"/>
      <c r="L17" s="30"/>
      <c r="M17" s="30"/>
      <c r="N17" s="30"/>
      <c r="O17" s="30"/>
      <c r="P17" s="30"/>
      <c r="Q17" s="30"/>
      <c r="R17" s="30"/>
      <c r="S17" s="30"/>
      <c r="T17" s="30"/>
      <c r="U17" s="30"/>
      <c r="V17" s="30"/>
      <c r="W17" s="30"/>
      <c r="X17" s="30"/>
      <c r="Y17" s="30"/>
      <c r="Z17" s="30"/>
      <c r="AA17" s="30"/>
      <c r="AB17" s="30"/>
      <c r="AC17" s="30"/>
      <c r="AD17" s="30"/>
      <c r="AE17" s="30"/>
      <c r="AF17" s="30"/>
      <c r="AG17" s="30"/>
      <c r="AH17" s="30"/>
      <c r="AI17" s="30"/>
      <c r="AJ17" s="30"/>
      <c r="AK17" s="30"/>
      <c r="AL17" s="30"/>
      <c r="AM17" s="30"/>
      <c r="AN17" s="30"/>
      <c r="AO17" s="30"/>
      <c r="AP17" s="30"/>
      <c r="AQ17" s="30"/>
      <c r="AR17" s="30"/>
      <c r="AS17" s="30"/>
      <c r="AT17" s="30"/>
      <c r="AU17" s="30"/>
      <c r="AV17" s="30"/>
      <c r="AW17" s="30"/>
      <c r="AX17" s="30"/>
      <c r="AY17" s="30"/>
      <c r="AZ17" s="30"/>
      <c r="BA17" s="30"/>
      <c r="BB17" s="30"/>
      <c r="BC17" s="30"/>
      <c r="BD17" s="30"/>
      <c r="BE17" s="30"/>
      <c r="BF17" s="30"/>
      <c r="BG17" s="30"/>
      <c r="BH17" s="30"/>
      <c r="BI17" s="30"/>
      <c r="BJ17" s="30"/>
      <c r="BK17" s="30"/>
      <c r="BL17" s="30"/>
      <c r="BM17" s="30"/>
      <c r="BN17" s="30"/>
      <c r="BO17" s="30"/>
      <c r="BP17" s="30"/>
      <c r="BQ17" s="30"/>
      <c r="BR17" s="30"/>
      <c r="BS17" s="30"/>
      <c r="BT17" s="30"/>
      <c r="BU17" s="30"/>
      <c r="BV17" s="30"/>
      <c r="BW17" s="30"/>
      <c r="BX17" s="30"/>
    </row>
    <row r="18" spans="1:76" x14ac:dyDescent="0.25">
      <c r="A18" s="34"/>
      <c r="B18" s="34"/>
      <c r="C18" s="34"/>
      <c r="D18" s="34"/>
      <c r="E18" s="34"/>
      <c r="F18" s="30"/>
      <c r="G18" s="30"/>
      <c r="H18" s="30"/>
      <c r="I18" s="30"/>
      <c r="J18" s="30"/>
      <c r="K18" s="30"/>
      <c r="L18" s="30"/>
      <c r="M18" s="30"/>
      <c r="N18" s="30"/>
      <c r="O18" s="30"/>
      <c r="P18" s="30"/>
      <c r="Q18" s="30"/>
      <c r="R18" s="30"/>
      <c r="S18" s="30"/>
      <c r="T18" s="30"/>
      <c r="U18" s="30"/>
      <c r="V18" s="30"/>
      <c r="W18" s="30"/>
      <c r="X18" s="30"/>
      <c r="Y18" s="30"/>
      <c r="Z18" s="30"/>
      <c r="AA18" s="30"/>
      <c r="AB18" s="30"/>
      <c r="AC18" s="30"/>
      <c r="AD18" s="30"/>
      <c r="AE18" s="30"/>
      <c r="AF18" s="30"/>
      <c r="AG18" s="30"/>
      <c r="AH18" s="30"/>
      <c r="AI18" s="30"/>
      <c r="AJ18" s="30"/>
      <c r="AK18" s="30"/>
      <c r="AL18" s="30"/>
      <c r="AM18" s="30"/>
      <c r="AN18" s="30"/>
      <c r="AO18" s="30"/>
      <c r="AP18" s="30"/>
      <c r="AQ18" s="30"/>
      <c r="AR18" s="30"/>
      <c r="AS18" s="30"/>
      <c r="AT18" s="30"/>
      <c r="AU18" s="30"/>
      <c r="AV18" s="30"/>
      <c r="AW18" s="30"/>
      <c r="AX18" s="30"/>
      <c r="AY18" s="30"/>
      <c r="AZ18" s="30"/>
      <c r="BA18" s="30"/>
      <c r="BB18" s="30"/>
      <c r="BC18" s="30"/>
      <c r="BD18" s="30"/>
      <c r="BE18" s="30"/>
      <c r="BF18" s="30"/>
      <c r="BG18" s="30"/>
      <c r="BH18" s="30"/>
      <c r="BI18" s="30"/>
      <c r="BJ18" s="30"/>
      <c r="BK18" s="30"/>
      <c r="BL18" s="30"/>
      <c r="BM18" s="30"/>
      <c r="BN18" s="30"/>
      <c r="BO18" s="30"/>
      <c r="BP18" s="30"/>
      <c r="BQ18" s="30"/>
      <c r="BR18" s="30"/>
      <c r="BS18" s="30"/>
      <c r="BT18" s="30"/>
      <c r="BU18" s="30"/>
      <c r="BV18" s="30"/>
      <c r="BW18" s="30"/>
      <c r="BX18" s="30"/>
    </row>
    <row r="19" spans="1:76" x14ac:dyDescent="0.25">
      <c r="A19" s="34"/>
      <c r="B19" s="34"/>
      <c r="C19" s="34"/>
      <c r="D19" s="34"/>
      <c r="E19" s="34"/>
      <c r="F19" s="30"/>
      <c r="G19" s="30"/>
      <c r="H19" s="30"/>
      <c r="I19" s="30"/>
      <c r="J19" s="30"/>
      <c r="K19" s="30"/>
      <c r="L19" s="30"/>
      <c r="M19" s="30"/>
      <c r="N19" s="30"/>
      <c r="O19" s="30"/>
      <c r="P19" s="30"/>
      <c r="Q19" s="30"/>
      <c r="R19" s="30"/>
      <c r="S19" s="30"/>
      <c r="T19" s="30"/>
      <c r="U19" s="30"/>
      <c r="V19" s="30"/>
      <c r="W19" s="30"/>
      <c r="X19" s="30"/>
      <c r="Y19" s="30"/>
      <c r="Z19" s="30"/>
      <c r="AA19" s="30"/>
      <c r="AB19" s="30"/>
      <c r="AC19" s="30"/>
      <c r="AD19" s="30"/>
      <c r="AE19" s="30"/>
      <c r="AF19" s="30"/>
      <c r="AG19" s="30"/>
      <c r="AH19" s="30"/>
      <c r="AI19" s="30"/>
      <c r="AJ19" s="30"/>
      <c r="AK19" s="30"/>
      <c r="AL19" s="30"/>
      <c r="AM19" s="30"/>
      <c r="AN19" s="30"/>
      <c r="AO19" s="30"/>
      <c r="AP19" s="30"/>
      <c r="AQ19" s="30"/>
      <c r="AR19" s="30"/>
      <c r="AS19" s="30"/>
      <c r="AT19" s="30"/>
      <c r="AU19" s="30"/>
      <c r="AV19" s="30"/>
      <c r="AW19" s="30"/>
      <c r="AX19" s="30"/>
      <c r="AY19" s="30"/>
      <c r="AZ19" s="30"/>
      <c r="BA19" s="30"/>
      <c r="BB19" s="30"/>
      <c r="BC19" s="30"/>
      <c r="BD19" s="30"/>
      <c r="BE19" s="30"/>
      <c r="BF19" s="30"/>
      <c r="BG19" s="30"/>
      <c r="BH19" s="30"/>
      <c r="BI19" s="30"/>
      <c r="BJ19" s="30"/>
      <c r="BK19" s="30"/>
      <c r="BL19" s="30"/>
      <c r="BM19" s="30"/>
      <c r="BN19" s="30"/>
      <c r="BO19" s="30"/>
      <c r="BP19" s="30"/>
      <c r="BQ19" s="30"/>
      <c r="BR19" s="30"/>
      <c r="BS19" s="30"/>
      <c r="BT19" s="30"/>
      <c r="BU19" s="30"/>
      <c r="BV19" s="30"/>
      <c r="BW19" s="30"/>
      <c r="BX19" s="30"/>
    </row>
    <row r="20" spans="1:76" x14ac:dyDescent="0.25">
      <c r="A20" s="34"/>
      <c r="B20" s="34"/>
      <c r="C20" s="34"/>
      <c r="D20" s="34"/>
      <c r="E20" s="34"/>
      <c r="F20" s="30"/>
      <c r="G20" s="30"/>
      <c r="H20" s="30"/>
      <c r="I20" s="30"/>
      <c r="J20" s="30"/>
      <c r="K20" s="30"/>
      <c r="L20" s="30"/>
      <c r="M20" s="30"/>
      <c r="N20" s="30"/>
      <c r="O20" s="30"/>
      <c r="P20" s="30"/>
      <c r="Q20" s="30"/>
      <c r="R20" s="30"/>
      <c r="S20" s="30"/>
      <c r="T20" s="30"/>
      <c r="U20" s="30"/>
      <c r="V20" s="30"/>
      <c r="W20" s="30"/>
      <c r="X20" s="30"/>
      <c r="Y20" s="30"/>
      <c r="Z20" s="30"/>
      <c r="AA20" s="30"/>
      <c r="AB20" s="30"/>
      <c r="AC20" s="30"/>
      <c r="AD20" s="30"/>
      <c r="AE20" s="30"/>
      <c r="AF20" s="30"/>
      <c r="AG20" s="30"/>
      <c r="AH20" s="30"/>
      <c r="AI20" s="30"/>
      <c r="AJ20" s="30"/>
      <c r="AK20" s="30"/>
      <c r="AL20" s="30"/>
      <c r="AM20" s="30"/>
      <c r="AN20" s="30"/>
      <c r="AO20" s="30"/>
      <c r="AP20" s="30"/>
      <c r="AQ20" s="30"/>
      <c r="AR20" s="30"/>
      <c r="AS20" s="30"/>
      <c r="AT20" s="30"/>
      <c r="AU20" s="30"/>
      <c r="AV20" s="30"/>
      <c r="AW20" s="30"/>
      <c r="AX20" s="30"/>
      <c r="AY20" s="30"/>
      <c r="AZ20" s="30"/>
      <c r="BA20" s="30"/>
      <c r="BB20" s="30"/>
      <c r="BC20" s="30"/>
      <c r="BD20" s="30"/>
      <c r="BE20" s="30"/>
      <c r="BF20" s="30"/>
      <c r="BG20" s="30"/>
      <c r="BH20" s="30"/>
      <c r="BI20" s="30"/>
      <c r="BJ20" s="30"/>
      <c r="BK20" s="30"/>
      <c r="BL20" s="30"/>
      <c r="BM20" s="30"/>
      <c r="BN20" s="30"/>
      <c r="BO20" s="30"/>
      <c r="BP20" s="30"/>
      <c r="BQ20" s="30"/>
      <c r="BR20" s="30"/>
      <c r="BS20" s="30"/>
      <c r="BT20" s="30"/>
      <c r="BU20" s="30"/>
      <c r="BV20" s="30"/>
      <c r="BW20" s="30"/>
      <c r="BX20" s="30"/>
    </row>
    <row r="21" spans="1:76" x14ac:dyDescent="0.25">
      <c r="A21" s="34"/>
      <c r="B21" s="34"/>
      <c r="C21" s="34"/>
      <c r="D21" s="34"/>
      <c r="E21" s="34"/>
      <c r="F21" s="30"/>
      <c r="G21" s="30"/>
      <c r="H21" s="30"/>
      <c r="I21" s="30"/>
      <c r="J21" s="30"/>
      <c r="K21" s="30"/>
      <c r="L21" s="30"/>
      <c r="M21" s="30"/>
      <c r="N21" s="30"/>
      <c r="O21" s="30"/>
      <c r="P21" s="30"/>
      <c r="Q21" s="30"/>
      <c r="R21" s="30"/>
      <c r="S21" s="30"/>
      <c r="T21" s="30"/>
      <c r="U21" s="30"/>
      <c r="V21" s="30"/>
      <c r="W21" s="30"/>
      <c r="X21" s="30"/>
      <c r="Y21" s="30"/>
      <c r="Z21" s="30"/>
      <c r="AA21" s="30"/>
      <c r="AB21" s="30"/>
      <c r="AC21" s="30"/>
      <c r="AD21" s="30"/>
      <c r="AE21" s="30"/>
      <c r="AF21" s="30"/>
      <c r="AG21" s="30"/>
      <c r="AH21" s="30"/>
      <c r="AI21" s="30"/>
      <c r="AJ21" s="30"/>
      <c r="AK21" s="30"/>
      <c r="AL21" s="30"/>
      <c r="AM21" s="30"/>
      <c r="AN21" s="30"/>
      <c r="AO21" s="30"/>
      <c r="AP21" s="30"/>
      <c r="AQ21" s="30"/>
      <c r="AR21" s="30"/>
      <c r="AS21" s="30"/>
      <c r="AT21" s="30"/>
      <c r="AU21" s="30"/>
      <c r="AV21" s="30"/>
      <c r="AW21" s="30"/>
      <c r="AX21" s="30"/>
      <c r="AY21" s="30"/>
      <c r="AZ21" s="30"/>
      <c r="BA21" s="30"/>
      <c r="BB21" s="30"/>
      <c r="BC21" s="30"/>
      <c r="BD21" s="30"/>
      <c r="BE21" s="30"/>
      <c r="BF21" s="30"/>
      <c r="BG21" s="30"/>
      <c r="BH21" s="30"/>
      <c r="BI21" s="30"/>
      <c r="BJ21" s="30"/>
      <c r="BK21" s="30"/>
      <c r="BL21" s="30"/>
      <c r="BM21" s="30"/>
      <c r="BN21" s="30"/>
      <c r="BO21" s="30"/>
      <c r="BP21" s="30"/>
      <c r="BQ21" s="30"/>
      <c r="BR21" s="30"/>
      <c r="BS21" s="30"/>
      <c r="BT21" s="30"/>
      <c r="BU21" s="30"/>
      <c r="BV21" s="30"/>
      <c r="BW21" s="30"/>
      <c r="BX21" s="30"/>
    </row>
    <row r="22" spans="1:76" x14ac:dyDescent="0.25">
      <c r="A22" s="34"/>
      <c r="B22" s="34"/>
      <c r="C22" s="34"/>
      <c r="D22" s="34"/>
      <c r="E22" s="34"/>
      <c r="F22" s="30"/>
      <c r="G22" s="30"/>
      <c r="H22" s="30"/>
      <c r="I22" s="30"/>
      <c r="J22" s="30"/>
      <c r="K22" s="30"/>
      <c r="L22" s="30"/>
      <c r="M22" s="30"/>
      <c r="N22" s="30"/>
      <c r="O22" s="30"/>
      <c r="P22" s="30"/>
      <c r="Q22" s="30"/>
      <c r="R22" s="30"/>
      <c r="S22" s="30"/>
      <c r="T22" s="30"/>
      <c r="U22" s="30"/>
      <c r="V22" s="30"/>
      <c r="W22" s="30"/>
      <c r="X22" s="30"/>
      <c r="Y22" s="30"/>
      <c r="Z22" s="30"/>
      <c r="AA22" s="30"/>
      <c r="AB22" s="30"/>
      <c r="AC22" s="30"/>
      <c r="AD22" s="30"/>
      <c r="AE22" s="30"/>
      <c r="AF22" s="30"/>
      <c r="AG22" s="30"/>
      <c r="AH22" s="30"/>
      <c r="AI22" s="30"/>
      <c r="AJ22" s="30"/>
      <c r="AK22" s="30"/>
      <c r="AL22" s="30"/>
      <c r="AM22" s="30"/>
      <c r="AN22" s="30"/>
      <c r="AO22" s="30"/>
      <c r="AP22" s="30"/>
      <c r="AQ22" s="30"/>
      <c r="AR22" s="30"/>
      <c r="AS22" s="30"/>
      <c r="AT22" s="30"/>
      <c r="AU22" s="30"/>
      <c r="AV22" s="30"/>
      <c r="AW22" s="30"/>
      <c r="AX22" s="30"/>
      <c r="AY22" s="30"/>
      <c r="AZ22" s="30"/>
      <c r="BA22" s="30"/>
      <c r="BB22" s="30"/>
      <c r="BC22" s="30"/>
      <c r="BD22" s="30"/>
      <c r="BE22" s="30"/>
      <c r="BF22" s="30"/>
      <c r="BG22" s="30"/>
      <c r="BH22" s="30"/>
      <c r="BI22" s="30"/>
      <c r="BJ22" s="30"/>
      <c r="BK22" s="30"/>
      <c r="BL22" s="30"/>
      <c r="BM22" s="30"/>
      <c r="BN22" s="30"/>
      <c r="BO22" s="30"/>
      <c r="BP22" s="30"/>
      <c r="BQ22" s="30"/>
      <c r="BR22" s="30"/>
      <c r="BS22" s="30"/>
      <c r="BT22" s="30"/>
      <c r="BU22" s="30"/>
      <c r="BV22" s="30"/>
      <c r="BW22" s="30"/>
      <c r="BX22" s="30"/>
    </row>
    <row r="23" spans="1:76" x14ac:dyDescent="0.25">
      <c r="A23" s="34"/>
      <c r="B23" s="34"/>
      <c r="C23" s="34"/>
      <c r="D23" s="34"/>
      <c r="E23" s="34"/>
      <c r="F23" s="30"/>
      <c r="G23" s="30"/>
      <c r="H23" s="30"/>
      <c r="I23" s="30"/>
      <c r="J23" s="30"/>
      <c r="K23" s="30"/>
      <c r="L23" s="30"/>
      <c r="M23" s="30"/>
      <c r="N23" s="30"/>
      <c r="O23" s="30"/>
      <c r="P23" s="30"/>
      <c r="Q23" s="30"/>
      <c r="R23" s="30"/>
      <c r="S23" s="30"/>
      <c r="T23" s="30"/>
      <c r="U23" s="30"/>
      <c r="V23" s="30"/>
      <c r="W23" s="30"/>
      <c r="X23" s="30"/>
      <c r="Y23" s="30"/>
      <c r="Z23" s="30"/>
      <c r="AA23" s="30"/>
      <c r="AB23" s="30"/>
      <c r="AC23" s="30"/>
      <c r="AD23" s="30"/>
      <c r="AE23" s="30"/>
      <c r="AF23" s="30"/>
      <c r="AG23" s="30"/>
      <c r="AH23" s="30"/>
      <c r="AI23" s="30"/>
      <c r="AJ23" s="30"/>
      <c r="AK23" s="30"/>
      <c r="AL23" s="30"/>
      <c r="AM23" s="30"/>
      <c r="AN23" s="30"/>
      <c r="AO23" s="30"/>
      <c r="AP23" s="30"/>
      <c r="AQ23" s="30"/>
      <c r="AR23" s="30"/>
      <c r="AS23" s="30"/>
      <c r="AT23" s="30"/>
      <c r="AU23" s="30"/>
      <c r="AV23" s="30"/>
      <c r="AW23" s="30"/>
      <c r="AX23" s="30"/>
      <c r="AY23" s="30"/>
      <c r="AZ23" s="30"/>
      <c r="BA23" s="30"/>
      <c r="BB23" s="30"/>
      <c r="BC23" s="30"/>
      <c r="BD23" s="30"/>
      <c r="BE23" s="30"/>
      <c r="BF23" s="30"/>
      <c r="BG23" s="30"/>
      <c r="BH23" s="30"/>
      <c r="BI23" s="30"/>
      <c r="BJ23" s="30"/>
      <c r="BK23" s="30"/>
      <c r="BL23" s="30"/>
      <c r="BM23" s="30"/>
      <c r="BN23" s="30"/>
      <c r="BO23" s="30"/>
      <c r="BP23" s="30"/>
      <c r="BQ23" s="30"/>
      <c r="BR23" s="30"/>
      <c r="BS23" s="30"/>
      <c r="BT23" s="30"/>
      <c r="BU23" s="30"/>
      <c r="BV23" s="30"/>
      <c r="BW23" s="30"/>
      <c r="BX23" s="30"/>
    </row>
    <row r="24" spans="1:76" x14ac:dyDescent="0.25">
      <c r="A24" s="34"/>
      <c r="B24" s="34"/>
      <c r="C24" s="34"/>
      <c r="D24" s="34"/>
      <c r="E24" s="34"/>
      <c r="F24" s="30"/>
      <c r="G24" s="30"/>
      <c r="H24" s="30"/>
      <c r="I24" s="30"/>
      <c r="J24" s="30"/>
      <c r="K24" s="30"/>
      <c r="L24" s="30"/>
      <c r="M24" s="30"/>
      <c r="N24" s="30"/>
      <c r="O24" s="30"/>
      <c r="P24" s="30"/>
      <c r="Q24" s="30"/>
      <c r="R24" s="30"/>
      <c r="S24" s="30"/>
      <c r="T24" s="30"/>
      <c r="U24" s="30"/>
      <c r="V24" s="30"/>
      <c r="W24" s="30"/>
      <c r="X24" s="30"/>
      <c r="Y24" s="30"/>
      <c r="Z24" s="30"/>
      <c r="AA24" s="30"/>
      <c r="AB24" s="30"/>
      <c r="AC24" s="30"/>
      <c r="AD24" s="30"/>
      <c r="AE24" s="30"/>
      <c r="AF24" s="30"/>
      <c r="AG24" s="30"/>
      <c r="AH24" s="30"/>
      <c r="AI24" s="30"/>
      <c r="AJ24" s="30"/>
      <c r="AK24" s="30"/>
      <c r="AL24" s="30"/>
      <c r="AM24" s="30"/>
      <c r="AN24" s="30"/>
      <c r="AO24" s="30"/>
      <c r="AP24" s="30"/>
      <c r="AQ24" s="30"/>
      <c r="AR24" s="30"/>
      <c r="AS24" s="30"/>
      <c r="AT24" s="30"/>
      <c r="AU24" s="30"/>
      <c r="AV24" s="30"/>
      <c r="AW24" s="30"/>
      <c r="AX24" s="30"/>
      <c r="AY24" s="30"/>
      <c r="AZ24" s="30"/>
      <c r="BA24" s="30"/>
      <c r="BB24" s="30"/>
      <c r="BC24" s="30"/>
      <c r="BD24" s="30"/>
      <c r="BE24" s="30"/>
      <c r="BF24" s="30"/>
      <c r="BG24" s="30"/>
      <c r="BH24" s="30"/>
      <c r="BI24" s="30"/>
      <c r="BJ24" s="30"/>
      <c r="BK24" s="30"/>
      <c r="BL24" s="30"/>
      <c r="BM24" s="30"/>
      <c r="BN24" s="30"/>
      <c r="BO24" s="30"/>
      <c r="BP24" s="30"/>
      <c r="BQ24" s="30"/>
      <c r="BR24" s="30"/>
      <c r="BS24" s="30"/>
      <c r="BT24" s="30"/>
      <c r="BU24" s="30"/>
      <c r="BV24" s="30"/>
      <c r="BW24" s="30"/>
      <c r="BX24" s="30"/>
    </row>
    <row r="25" spans="1:76" x14ac:dyDescent="0.25">
      <c r="A25" s="34"/>
      <c r="B25" s="34"/>
      <c r="C25" s="34"/>
      <c r="D25" s="34"/>
      <c r="E25" s="34"/>
      <c r="F25" s="30"/>
      <c r="G25" s="30"/>
      <c r="H25" s="30"/>
      <c r="I25" s="30"/>
      <c r="J25" s="30"/>
      <c r="K25" s="30"/>
      <c r="L25" s="30"/>
      <c r="M25" s="30"/>
      <c r="N25" s="30"/>
      <c r="O25" s="30"/>
      <c r="P25" s="30"/>
      <c r="Q25" s="30"/>
      <c r="R25" s="30"/>
      <c r="S25" s="30"/>
      <c r="T25" s="30"/>
      <c r="U25" s="30"/>
      <c r="V25" s="30"/>
      <c r="W25" s="30"/>
      <c r="X25" s="30"/>
      <c r="Y25" s="30"/>
      <c r="Z25" s="30"/>
      <c r="AA25" s="30"/>
      <c r="AB25" s="30"/>
      <c r="AC25" s="30"/>
      <c r="AD25" s="30"/>
      <c r="AE25" s="30"/>
      <c r="AF25" s="30"/>
      <c r="AG25" s="30"/>
      <c r="AH25" s="30"/>
      <c r="AI25" s="30"/>
      <c r="AJ25" s="30"/>
      <c r="AK25" s="30"/>
      <c r="AL25" s="30"/>
      <c r="AM25" s="30"/>
      <c r="AN25" s="30"/>
      <c r="AO25" s="30"/>
      <c r="AP25" s="30"/>
      <c r="AQ25" s="30"/>
      <c r="AR25" s="30"/>
      <c r="AS25" s="30"/>
      <c r="AT25" s="30"/>
      <c r="AU25" s="30"/>
      <c r="AV25" s="30"/>
      <c r="AW25" s="30"/>
      <c r="AX25" s="30"/>
      <c r="AY25" s="30"/>
      <c r="AZ25" s="30"/>
      <c r="BA25" s="30"/>
      <c r="BB25" s="30"/>
      <c r="BC25" s="30"/>
      <c r="BD25" s="30"/>
      <c r="BE25" s="30"/>
      <c r="BF25" s="30"/>
      <c r="BG25" s="30"/>
      <c r="BH25" s="30"/>
      <c r="BI25" s="30"/>
      <c r="BJ25" s="30"/>
      <c r="BK25" s="30"/>
      <c r="BL25" s="30"/>
      <c r="BM25" s="30"/>
      <c r="BN25" s="30"/>
      <c r="BO25" s="30"/>
      <c r="BP25" s="30"/>
      <c r="BQ25" s="30"/>
      <c r="BR25" s="30"/>
      <c r="BS25" s="30"/>
      <c r="BT25" s="30"/>
      <c r="BU25" s="30"/>
      <c r="BV25" s="30"/>
      <c r="BW25" s="30"/>
      <c r="BX25" s="30"/>
    </row>
    <row r="26" spans="1:76" x14ac:dyDescent="0.25">
      <c r="A26" s="34"/>
      <c r="B26" s="34"/>
      <c r="C26" s="34"/>
      <c r="D26" s="34"/>
      <c r="E26" s="34"/>
      <c r="F26" s="30"/>
      <c r="G26" s="30"/>
      <c r="H26" s="30"/>
      <c r="I26" s="30"/>
      <c r="J26" s="30"/>
      <c r="K26" s="30"/>
      <c r="L26" s="30"/>
      <c r="M26" s="30"/>
      <c r="N26" s="30"/>
      <c r="O26" s="30"/>
      <c r="P26" s="30"/>
      <c r="Q26" s="30"/>
      <c r="R26" s="30"/>
      <c r="S26" s="30"/>
      <c r="T26" s="30"/>
      <c r="U26" s="30"/>
      <c r="V26" s="30"/>
      <c r="W26" s="30"/>
      <c r="X26" s="30"/>
      <c r="Y26" s="30"/>
      <c r="Z26" s="30"/>
      <c r="AA26" s="30"/>
      <c r="AB26" s="30"/>
      <c r="AC26" s="30"/>
      <c r="AD26" s="30"/>
      <c r="AE26" s="30"/>
      <c r="AF26" s="30"/>
      <c r="AG26" s="30"/>
      <c r="AH26" s="30"/>
      <c r="AI26" s="30"/>
      <c r="AJ26" s="30"/>
      <c r="AK26" s="30"/>
      <c r="AL26" s="30"/>
      <c r="AM26" s="30"/>
      <c r="AN26" s="30"/>
      <c r="AO26" s="30"/>
      <c r="AP26" s="30"/>
      <c r="AQ26" s="30"/>
      <c r="AR26" s="30"/>
      <c r="AS26" s="30"/>
      <c r="AT26" s="30"/>
      <c r="AU26" s="30"/>
      <c r="AV26" s="30"/>
      <c r="AW26" s="30"/>
      <c r="AX26" s="30"/>
      <c r="AY26" s="30"/>
      <c r="AZ26" s="30"/>
      <c r="BA26" s="30"/>
      <c r="BB26" s="30"/>
      <c r="BC26" s="30"/>
      <c r="BD26" s="30"/>
      <c r="BE26" s="30"/>
      <c r="BF26" s="30"/>
      <c r="BG26" s="30"/>
      <c r="BH26" s="30"/>
      <c r="BI26" s="30"/>
      <c r="BJ26" s="30"/>
      <c r="BK26" s="30"/>
      <c r="BL26" s="30"/>
      <c r="BM26" s="30"/>
      <c r="BN26" s="30"/>
      <c r="BO26" s="30"/>
      <c r="BP26" s="30"/>
      <c r="BQ26" s="30"/>
      <c r="BR26" s="30"/>
      <c r="BS26" s="30"/>
      <c r="BT26" s="30"/>
      <c r="BU26" s="30"/>
      <c r="BV26" s="30"/>
      <c r="BW26" s="30"/>
      <c r="BX26" s="30"/>
    </row>
    <row r="27" spans="1:76" x14ac:dyDescent="0.25">
      <c r="A27" s="34"/>
      <c r="B27" s="34"/>
      <c r="C27" s="34"/>
      <c r="D27" s="34"/>
      <c r="E27" s="34"/>
      <c r="F27" s="30"/>
      <c r="G27" s="30"/>
      <c r="H27" s="30"/>
      <c r="I27" s="30"/>
      <c r="J27" s="30"/>
      <c r="K27" s="30"/>
      <c r="L27" s="30"/>
      <c r="M27" s="30"/>
      <c r="N27" s="30"/>
      <c r="O27" s="30"/>
      <c r="P27" s="30"/>
      <c r="Q27" s="30"/>
      <c r="R27" s="30"/>
      <c r="S27" s="30"/>
      <c r="T27" s="30"/>
      <c r="U27" s="30"/>
      <c r="V27" s="30"/>
      <c r="W27" s="30"/>
      <c r="X27" s="30"/>
      <c r="Y27" s="30"/>
      <c r="Z27" s="30"/>
      <c r="AA27" s="30"/>
      <c r="AB27" s="30"/>
      <c r="AC27" s="30"/>
      <c r="AD27" s="30"/>
      <c r="AE27" s="30"/>
      <c r="AF27" s="30"/>
      <c r="AG27" s="30"/>
      <c r="AH27" s="30"/>
      <c r="AI27" s="30"/>
      <c r="AJ27" s="30"/>
      <c r="AK27" s="30"/>
      <c r="AL27" s="30"/>
      <c r="AM27" s="30"/>
      <c r="AN27" s="30"/>
      <c r="AO27" s="30"/>
      <c r="AP27" s="30"/>
      <c r="AQ27" s="30"/>
      <c r="AR27" s="30"/>
      <c r="AS27" s="30"/>
      <c r="AT27" s="30"/>
      <c r="AU27" s="30"/>
      <c r="AV27" s="30"/>
      <c r="AW27" s="30"/>
      <c r="AX27" s="30"/>
      <c r="AY27" s="30"/>
      <c r="AZ27" s="30"/>
      <c r="BA27" s="30"/>
      <c r="BB27" s="30"/>
      <c r="BC27" s="30"/>
      <c r="BD27" s="30"/>
      <c r="BE27" s="30"/>
      <c r="BF27" s="30"/>
      <c r="BG27" s="30"/>
      <c r="BH27" s="30"/>
      <c r="BI27" s="30"/>
      <c r="BJ27" s="30"/>
      <c r="BK27" s="30"/>
      <c r="BL27" s="30"/>
      <c r="BM27" s="30"/>
      <c r="BN27" s="30"/>
      <c r="BO27" s="30"/>
      <c r="BP27" s="30"/>
      <c r="BQ27" s="30"/>
      <c r="BR27" s="30"/>
      <c r="BS27" s="30"/>
      <c r="BT27" s="30"/>
      <c r="BU27" s="30"/>
      <c r="BV27" s="30"/>
      <c r="BW27" s="30"/>
      <c r="BX27" s="30"/>
    </row>
    <row r="28" spans="1:76" x14ac:dyDescent="0.25">
      <c r="A28" s="34"/>
      <c r="B28" s="34"/>
      <c r="C28" s="34"/>
      <c r="D28" s="34"/>
      <c r="E28" s="34"/>
      <c r="F28" s="30"/>
      <c r="G28" s="30"/>
      <c r="H28" s="30"/>
      <c r="I28" s="30"/>
      <c r="J28" s="30"/>
      <c r="K28" s="30"/>
      <c r="L28" s="30"/>
      <c r="M28" s="30"/>
      <c r="N28" s="30"/>
      <c r="O28" s="30"/>
      <c r="P28" s="30"/>
      <c r="Q28" s="30"/>
      <c r="R28" s="30"/>
      <c r="S28" s="30"/>
      <c r="T28" s="30"/>
      <c r="U28" s="30"/>
      <c r="V28" s="30"/>
      <c r="W28" s="30"/>
      <c r="X28" s="30"/>
      <c r="Y28" s="30"/>
      <c r="Z28" s="30"/>
      <c r="AA28" s="30"/>
      <c r="AB28" s="30"/>
      <c r="AC28" s="30"/>
      <c r="AD28" s="30"/>
      <c r="AE28" s="30"/>
      <c r="AF28" s="30"/>
      <c r="AG28" s="30"/>
      <c r="AH28" s="30"/>
      <c r="AI28" s="30"/>
      <c r="AJ28" s="30"/>
      <c r="AK28" s="30"/>
      <c r="AL28" s="30"/>
      <c r="AM28" s="30"/>
      <c r="AN28" s="30"/>
      <c r="AO28" s="30"/>
      <c r="AP28" s="30"/>
      <c r="AQ28" s="30"/>
      <c r="AR28" s="30"/>
      <c r="AS28" s="30"/>
      <c r="AT28" s="30"/>
      <c r="AU28" s="30"/>
      <c r="AV28" s="30"/>
      <c r="AW28" s="30"/>
      <c r="AX28" s="30"/>
      <c r="AY28" s="30"/>
      <c r="AZ28" s="30"/>
      <c r="BA28" s="30"/>
      <c r="BB28" s="30"/>
      <c r="BC28" s="30"/>
      <c r="BD28" s="30"/>
      <c r="BE28" s="30"/>
      <c r="BF28" s="30"/>
      <c r="BG28" s="30"/>
      <c r="BH28" s="30"/>
      <c r="BI28" s="30"/>
      <c r="BJ28" s="30"/>
      <c r="BK28" s="30"/>
      <c r="BL28" s="30"/>
      <c r="BM28" s="30"/>
      <c r="BN28" s="30"/>
      <c r="BO28" s="30"/>
      <c r="BP28" s="30"/>
      <c r="BQ28" s="30"/>
      <c r="BR28" s="30"/>
      <c r="BS28" s="30"/>
      <c r="BT28" s="30"/>
      <c r="BU28" s="30"/>
      <c r="BV28" s="30"/>
      <c r="BW28" s="30"/>
      <c r="BX28" s="30"/>
    </row>
    <row r="29" spans="1:76" x14ac:dyDescent="0.25">
      <c r="A29" s="34"/>
      <c r="B29" s="34"/>
      <c r="C29" s="34"/>
      <c r="D29" s="34"/>
      <c r="E29" s="34"/>
      <c r="F29" s="30"/>
      <c r="G29" s="30"/>
      <c r="H29" s="30"/>
      <c r="I29" s="30"/>
      <c r="J29" s="30"/>
      <c r="K29" s="30"/>
      <c r="L29" s="30"/>
      <c r="M29" s="30"/>
      <c r="N29" s="30"/>
      <c r="O29" s="30"/>
      <c r="P29" s="30"/>
      <c r="Q29" s="30"/>
      <c r="R29" s="30"/>
      <c r="S29" s="30"/>
      <c r="T29" s="30"/>
      <c r="U29" s="30"/>
      <c r="V29" s="30"/>
      <c r="W29" s="30"/>
      <c r="X29" s="30"/>
      <c r="Y29" s="30"/>
      <c r="Z29" s="30"/>
      <c r="AA29" s="30"/>
      <c r="AB29" s="30"/>
      <c r="AC29" s="30"/>
      <c r="AD29" s="30"/>
      <c r="AE29" s="30"/>
      <c r="AF29" s="30"/>
      <c r="AG29" s="30"/>
      <c r="AH29" s="30"/>
      <c r="AI29" s="30"/>
      <c r="AJ29" s="30"/>
      <c r="AK29" s="30"/>
      <c r="AL29" s="30"/>
      <c r="AM29" s="30"/>
      <c r="AN29" s="30"/>
      <c r="AO29" s="30"/>
      <c r="AP29" s="30"/>
      <c r="AQ29" s="30"/>
      <c r="AR29" s="30"/>
      <c r="AS29" s="30"/>
      <c r="AT29" s="30"/>
      <c r="AU29" s="30"/>
      <c r="AV29" s="30"/>
      <c r="AW29" s="30"/>
      <c r="AX29" s="30"/>
      <c r="AY29" s="30"/>
      <c r="AZ29" s="30"/>
      <c r="BA29" s="30"/>
      <c r="BB29" s="30"/>
      <c r="BC29" s="30"/>
      <c r="BD29" s="30"/>
      <c r="BE29" s="30"/>
      <c r="BF29" s="30"/>
      <c r="BG29" s="30"/>
      <c r="BH29" s="30"/>
      <c r="BI29" s="30"/>
      <c r="BJ29" s="30"/>
      <c r="BK29" s="30"/>
      <c r="BL29" s="30"/>
      <c r="BM29" s="30"/>
      <c r="BN29" s="30"/>
      <c r="BO29" s="30"/>
      <c r="BP29" s="30"/>
      <c r="BQ29" s="30"/>
      <c r="BR29" s="30"/>
      <c r="BS29" s="30"/>
      <c r="BT29" s="30"/>
      <c r="BU29" s="30"/>
      <c r="BV29" s="30"/>
      <c r="BW29" s="30"/>
      <c r="BX29" s="30"/>
    </row>
    <row r="30" spans="1:76" x14ac:dyDescent="0.25">
      <c r="A30" s="34"/>
      <c r="B30" s="34"/>
      <c r="C30" s="34"/>
      <c r="D30" s="34"/>
      <c r="E30" s="34"/>
      <c r="F30" s="30"/>
      <c r="G30" s="30"/>
      <c r="H30" s="30"/>
      <c r="I30" s="30"/>
      <c r="J30" s="30"/>
      <c r="K30" s="30"/>
      <c r="L30" s="30"/>
      <c r="M30" s="30"/>
      <c r="N30" s="30"/>
      <c r="O30" s="30"/>
      <c r="P30" s="30"/>
      <c r="Q30" s="30"/>
      <c r="R30" s="30"/>
      <c r="S30" s="30"/>
      <c r="T30" s="30"/>
      <c r="U30" s="30"/>
      <c r="V30" s="30"/>
      <c r="W30" s="30"/>
      <c r="X30" s="30"/>
      <c r="Y30" s="30"/>
      <c r="Z30" s="30"/>
      <c r="AA30" s="30"/>
      <c r="AB30" s="30"/>
      <c r="AC30" s="30"/>
      <c r="AD30" s="30"/>
      <c r="AE30" s="30"/>
      <c r="AF30" s="30"/>
      <c r="AG30" s="30"/>
      <c r="AH30" s="30"/>
      <c r="AI30" s="30"/>
      <c r="AJ30" s="30"/>
      <c r="AK30" s="30"/>
      <c r="AL30" s="30"/>
      <c r="AM30" s="30"/>
      <c r="AN30" s="30"/>
      <c r="AO30" s="30"/>
      <c r="AP30" s="30"/>
      <c r="AQ30" s="30"/>
      <c r="AR30" s="30"/>
      <c r="AS30" s="30"/>
      <c r="AT30" s="30"/>
      <c r="AU30" s="30"/>
      <c r="AV30" s="30"/>
      <c r="AW30" s="30"/>
      <c r="AX30" s="30"/>
      <c r="AY30" s="30"/>
      <c r="AZ30" s="30"/>
      <c r="BA30" s="30"/>
      <c r="BB30" s="30"/>
      <c r="BC30" s="30"/>
      <c r="BD30" s="30"/>
      <c r="BE30" s="30"/>
      <c r="BF30" s="30"/>
      <c r="BG30" s="30"/>
      <c r="BH30" s="30"/>
      <c r="BI30" s="30"/>
      <c r="BJ30" s="30"/>
      <c r="BK30" s="30"/>
      <c r="BL30" s="30"/>
      <c r="BM30" s="30"/>
      <c r="BN30" s="30"/>
      <c r="BO30" s="30"/>
      <c r="BP30" s="30"/>
      <c r="BQ30" s="30"/>
      <c r="BR30" s="30"/>
      <c r="BS30" s="30"/>
      <c r="BT30" s="30"/>
      <c r="BU30" s="30"/>
      <c r="BV30" s="30"/>
      <c r="BW30" s="30"/>
      <c r="BX30" s="30"/>
    </row>
    <row r="31" spans="1:76" x14ac:dyDescent="0.25">
      <c r="A31" s="34"/>
      <c r="B31" s="34"/>
      <c r="C31" s="34"/>
      <c r="D31" s="34"/>
      <c r="E31" s="34"/>
      <c r="F31" s="30"/>
      <c r="G31" s="30"/>
      <c r="H31" s="30"/>
      <c r="I31" s="30"/>
      <c r="J31" s="30"/>
      <c r="K31" s="30"/>
      <c r="L31" s="30"/>
      <c r="M31" s="30"/>
      <c r="N31" s="30"/>
      <c r="O31" s="30"/>
      <c r="P31" s="30"/>
      <c r="Q31" s="30"/>
      <c r="R31" s="30"/>
      <c r="S31" s="30"/>
      <c r="T31" s="30"/>
      <c r="U31" s="30"/>
      <c r="V31" s="30"/>
      <c r="W31" s="30"/>
      <c r="X31" s="30"/>
      <c r="Y31" s="30"/>
      <c r="Z31" s="30"/>
      <c r="AA31" s="30"/>
      <c r="AB31" s="30"/>
      <c r="AC31" s="30"/>
      <c r="AD31" s="30"/>
      <c r="AE31" s="30"/>
      <c r="AF31" s="30"/>
      <c r="AG31" s="30"/>
      <c r="AH31" s="30"/>
      <c r="AI31" s="30"/>
      <c r="AJ31" s="30"/>
      <c r="AK31" s="30"/>
      <c r="AL31" s="30"/>
      <c r="AM31" s="30"/>
      <c r="AN31" s="30"/>
      <c r="AO31" s="30"/>
      <c r="AP31" s="30"/>
      <c r="AQ31" s="30"/>
      <c r="AR31" s="30"/>
      <c r="AS31" s="30"/>
      <c r="AT31" s="30"/>
      <c r="AU31" s="30"/>
      <c r="AV31" s="30"/>
      <c r="AW31" s="30"/>
      <c r="AX31" s="30"/>
      <c r="AY31" s="30"/>
      <c r="AZ31" s="30"/>
      <c r="BA31" s="30"/>
      <c r="BB31" s="30"/>
      <c r="BC31" s="30"/>
      <c r="BD31" s="30"/>
      <c r="BE31" s="30"/>
      <c r="BF31" s="30"/>
      <c r="BG31" s="30"/>
      <c r="BH31" s="30"/>
      <c r="BI31" s="30"/>
      <c r="BJ31" s="30"/>
      <c r="BK31" s="30"/>
      <c r="BL31" s="30"/>
      <c r="BM31" s="30"/>
      <c r="BN31" s="30"/>
      <c r="BO31" s="30"/>
      <c r="BP31" s="30"/>
      <c r="BQ31" s="30"/>
      <c r="BR31" s="30"/>
      <c r="BS31" s="30"/>
      <c r="BT31" s="30"/>
      <c r="BU31" s="30"/>
      <c r="BV31" s="30"/>
      <c r="BW31" s="30"/>
      <c r="BX31" s="30"/>
    </row>
    <row r="32" spans="1:76" x14ac:dyDescent="0.25">
      <c r="A32" s="34"/>
      <c r="B32" s="34"/>
      <c r="C32" s="34"/>
      <c r="D32" s="34"/>
      <c r="E32" s="34"/>
      <c r="F32" s="30"/>
      <c r="G32" s="30"/>
      <c r="H32" s="30"/>
      <c r="I32" s="30"/>
      <c r="J32" s="30"/>
      <c r="K32" s="30"/>
      <c r="L32" s="30"/>
      <c r="M32" s="30"/>
      <c r="N32" s="30"/>
      <c r="O32" s="30"/>
      <c r="P32" s="30"/>
      <c r="Q32" s="30"/>
      <c r="R32" s="30"/>
      <c r="S32" s="30"/>
      <c r="T32" s="30"/>
      <c r="U32" s="30"/>
      <c r="V32" s="30"/>
      <c r="W32" s="30"/>
      <c r="X32" s="30"/>
      <c r="Y32" s="30"/>
      <c r="Z32" s="30"/>
      <c r="AA32" s="30"/>
      <c r="AB32" s="30"/>
      <c r="AC32" s="30"/>
      <c r="AD32" s="30"/>
      <c r="AE32" s="30"/>
      <c r="AF32" s="30"/>
      <c r="AG32" s="30"/>
      <c r="AH32" s="30"/>
      <c r="AI32" s="30"/>
      <c r="AJ32" s="30"/>
      <c r="AK32" s="30"/>
      <c r="AL32" s="30"/>
      <c r="AM32" s="30"/>
      <c r="AN32" s="30"/>
      <c r="AO32" s="30"/>
      <c r="AP32" s="30"/>
      <c r="AQ32" s="30"/>
      <c r="AR32" s="30"/>
      <c r="AS32" s="30"/>
      <c r="AT32" s="30"/>
      <c r="AU32" s="30"/>
      <c r="AV32" s="30"/>
      <c r="AW32" s="30"/>
      <c r="AX32" s="30"/>
      <c r="AY32" s="30"/>
      <c r="AZ32" s="30"/>
      <c r="BA32" s="30"/>
      <c r="BB32" s="30"/>
      <c r="BC32" s="30"/>
      <c r="BD32" s="30"/>
      <c r="BE32" s="30"/>
      <c r="BF32" s="30"/>
      <c r="BG32" s="30"/>
      <c r="BH32" s="30"/>
      <c r="BI32" s="30"/>
      <c r="BJ32" s="30"/>
      <c r="BK32" s="30"/>
      <c r="BL32" s="30"/>
      <c r="BM32" s="30"/>
      <c r="BN32" s="30"/>
      <c r="BO32" s="30"/>
      <c r="BP32" s="30"/>
      <c r="BQ32" s="30"/>
      <c r="BR32" s="30"/>
      <c r="BS32" s="30"/>
      <c r="BT32" s="30"/>
      <c r="BU32" s="30"/>
      <c r="BV32" s="30"/>
      <c r="BW32" s="30"/>
      <c r="BX32" s="30"/>
    </row>
    <row r="33" spans="1:76" x14ac:dyDescent="0.25">
      <c r="A33" s="34"/>
      <c r="B33" s="34"/>
      <c r="C33" s="34"/>
      <c r="D33" s="34"/>
      <c r="E33" s="34"/>
      <c r="F33" s="30"/>
      <c r="G33" s="30"/>
      <c r="H33" s="30"/>
      <c r="I33" s="30"/>
      <c r="J33" s="30"/>
      <c r="K33" s="30"/>
      <c r="L33" s="30"/>
      <c r="M33" s="30"/>
      <c r="N33" s="30"/>
      <c r="O33" s="30"/>
      <c r="P33" s="30"/>
      <c r="Q33" s="30"/>
      <c r="R33" s="30"/>
      <c r="S33" s="30"/>
      <c r="T33" s="30"/>
      <c r="U33" s="30"/>
      <c r="V33" s="30"/>
      <c r="W33" s="30"/>
      <c r="X33" s="30"/>
      <c r="Y33" s="30"/>
      <c r="Z33" s="30"/>
      <c r="AA33" s="30"/>
      <c r="AB33" s="30"/>
      <c r="AC33" s="30"/>
      <c r="AD33" s="30"/>
      <c r="AE33" s="30"/>
      <c r="AF33" s="30"/>
      <c r="AG33" s="30"/>
      <c r="AH33" s="30"/>
      <c r="AI33" s="30"/>
      <c r="AJ33" s="30"/>
      <c r="AK33" s="30"/>
      <c r="AL33" s="30"/>
      <c r="AM33" s="30"/>
      <c r="AN33" s="30"/>
      <c r="AO33" s="30"/>
      <c r="AP33" s="30"/>
      <c r="AQ33" s="30"/>
      <c r="AR33" s="30"/>
      <c r="AS33" s="30"/>
      <c r="AT33" s="30"/>
      <c r="AU33" s="30"/>
      <c r="AV33" s="30"/>
      <c r="AW33" s="30"/>
      <c r="AX33" s="30"/>
      <c r="AY33" s="30"/>
      <c r="AZ33" s="30"/>
      <c r="BA33" s="30"/>
      <c r="BB33" s="30"/>
      <c r="BC33" s="30"/>
      <c r="BD33" s="30"/>
      <c r="BE33" s="30"/>
      <c r="BF33" s="30"/>
      <c r="BG33" s="30"/>
      <c r="BH33" s="30"/>
      <c r="BI33" s="30"/>
      <c r="BJ33" s="30"/>
      <c r="BK33" s="30"/>
      <c r="BL33" s="30"/>
      <c r="BM33" s="30"/>
      <c r="BN33" s="30"/>
      <c r="BO33" s="30"/>
      <c r="BP33" s="30"/>
      <c r="BQ33" s="30"/>
      <c r="BR33" s="30"/>
      <c r="BS33" s="30"/>
      <c r="BT33" s="30"/>
      <c r="BU33" s="30"/>
      <c r="BV33" s="30"/>
      <c r="BW33" s="30"/>
      <c r="BX33" s="30"/>
    </row>
    <row r="34" spans="1:76" x14ac:dyDescent="0.25">
      <c r="A34" s="34"/>
      <c r="B34" s="34"/>
      <c r="C34" s="34"/>
      <c r="D34" s="34"/>
      <c r="E34" s="34"/>
      <c r="F34" s="30"/>
      <c r="G34" s="30"/>
      <c r="H34" s="30"/>
      <c r="I34" s="30"/>
      <c r="J34" s="30"/>
      <c r="K34" s="30"/>
      <c r="L34" s="30"/>
      <c r="M34" s="30"/>
      <c r="N34" s="30"/>
      <c r="O34" s="30"/>
      <c r="P34" s="30"/>
      <c r="Q34" s="30"/>
      <c r="R34" s="30"/>
      <c r="S34" s="30"/>
      <c r="T34" s="30"/>
      <c r="U34" s="30"/>
      <c r="V34" s="30"/>
      <c r="W34" s="30"/>
      <c r="X34" s="30"/>
      <c r="Y34" s="30"/>
      <c r="Z34" s="30"/>
      <c r="AA34" s="30"/>
      <c r="AB34" s="30"/>
      <c r="AC34" s="30"/>
      <c r="AD34" s="30"/>
      <c r="AE34" s="30"/>
      <c r="AF34" s="30"/>
      <c r="AG34" s="30"/>
      <c r="AH34" s="30"/>
      <c r="AI34" s="30"/>
      <c r="AJ34" s="30"/>
      <c r="AK34" s="30"/>
      <c r="AL34" s="30"/>
      <c r="AM34" s="30"/>
      <c r="AN34" s="30"/>
      <c r="AO34" s="30"/>
      <c r="AP34" s="30"/>
      <c r="AQ34" s="30"/>
      <c r="AR34" s="30"/>
      <c r="AS34" s="30"/>
      <c r="AT34" s="30"/>
      <c r="AU34" s="30"/>
      <c r="AV34" s="30"/>
      <c r="AW34" s="30"/>
      <c r="AX34" s="30"/>
      <c r="AY34" s="30"/>
      <c r="AZ34" s="30"/>
      <c r="BA34" s="30"/>
      <c r="BB34" s="30"/>
      <c r="BC34" s="30"/>
      <c r="BD34" s="30"/>
      <c r="BE34" s="30"/>
      <c r="BF34" s="30"/>
      <c r="BG34" s="30"/>
      <c r="BH34" s="30"/>
      <c r="BI34" s="30"/>
      <c r="BJ34" s="30"/>
      <c r="BK34" s="30"/>
      <c r="BL34" s="30"/>
      <c r="BM34" s="30"/>
      <c r="BN34" s="30"/>
      <c r="BO34" s="30"/>
      <c r="BP34" s="30"/>
      <c r="BQ34" s="30"/>
      <c r="BR34" s="30"/>
      <c r="BS34" s="30"/>
      <c r="BT34" s="30"/>
      <c r="BU34" s="30"/>
      <c r="BV34" s="30"/>
      <c r="BW34" s="30"/>
      <c r="BX34" s="30"/>
    </row>
    <row r="35" spans="1:76" x14ac:dyDescent="0.25">
      <c r="A35" s="34"/>
      <c r="B35" s="34"/>
      <c r="C35" s="34"/>
      <c r="D35" s="34"/>
      <c r="E35" s="34"/>
      <c r="F35" s="30"/>
      <c r="G35" s="30"/>
      <c r="H35" s="30"/>
      <c r="I35" s="30"/>
      <c r="J35" s="30"/>
      <c r="K35" s="30"/>
      <c r="L35" s="30"/>
      <c r="M35" s="30"/>
      <c r="N35" s="30"/>
      <c r="O35" s="30"/>
      <c r="P35" s="30"/>
      <c r="Q35" s="30"/>
      <c r="R35" s="30"/>
      <c r="S35" s="30"/>
      <c r="T35" s="30"/>
      <c r="U35" s="30"/>
      <c r="V35" s="30"/>
      <c r="W35" s="30"/>
      <c r="X35" s="30"/>
      <c r="Y35" s="30"/>
      <c r="Z35" s="30"/>
      <c r="AA35" s="30"/>
      <c r="AB35" s="30"/>
      <c r="AC35" s="30"/>
      <c r="AD35" s="30"/>
      <c r="AE35" s="30"/>
      <c r="AF35" s="30"/>
      <c r="AG35" s="30"/>
      <c r="AH35" s="30"/>
      <c r="AI35" s="30"/>
      <c r="AJ35" s="30"/>
      <c r="AK35" s="30"/>
      <c r="AL35" s="30"/>
      <c r="AM35" s="30"/>
      <c r="AN35" s="30"/>
      <c r="AO35" s="30"/>
      <c r="AP35" s="30"/>
      <c r="AQ35" s="30"/>
      <c r="AR35" s="30"/>
      <c r="AS35" s="30"/>
      <c r="AT35" s="30"/>
      <c r="AU35" s="30"/>
      <c r="AV35" s="30"/>
      <c r="AW35" s="30"/>
      <c r="AX35" s="30"/>
      <c r="AY35" s="30"/>
      <c r="AZ35" s="30"/>
      <c r="BA35" s="30"/>
      <c r="BB35" s="30"/>
      <c r="BC35" s="30"/>
      <c r="BD35" s="30"/>
      <c r="BE35" s="30"/>
      <c r="BF35" s="30"/>
      <c r="BG35" s="30"/>
      <c r="BH35" s="30"/>
      <c r="BI35" s="30"/>
      <c r="BJ35" s="30"/>
      <c r="BK35" s="30"/>
      <c r="BL35" s="30"/>
      <c r="BM35" s="30"/>
      <c r="BN35" s="30"/>
      <c r="BO35" s="30"/>
      <c r="BP35" s="30"/>
      <c r="BQ35" s="30"/>
      <c r="BR35" s="30"/>
      <c r="BS35" s="30"/>
      <c r="BT35" s="30"/>
      <c r="BU35" s="30"/>
      <c r="BV35" s="30"/>
      <c r="BW35" s="30"/>
      <c r="BX35" s="30"/>
    </row>
    <row r="36" spans="1:76" x14ac:dyDescent="0.25">
      <c r="A36" s="34"/>
      <c r="B36" s="34"/>
      <c r="C36" s="34"/>
      <c r="D36" s="34"/>
      <c r="E36" s="34"/>
      <c r="F36" s="30"/>
      <c r="G36" s="30"/>
      <c r="H36" s="30"/>
      <c r="I36" s="30"/>
      <c r="J36" s="30"/>
      <c r="K36" s="30"/>
      <c r="L36" s="30"/>
      <c r="M36" s="30"/>
      <c r="N36" s="30"/>
      <c r="O36" s="30"/>
      <c r="P36" s="30"/>
      <c r="Q36" s="30"/>
      <c r="R36" s="30"/>
      <c r="S36" s="30"/>
      <c r="T36" s="30"/>
      <c r="U36" s="30"/>
      <c r="V36" s="30"/>
      <c r="W36" s="30"/>
      <c r="X36" s="30"/>
      <c r="Y36" s="30"/>
      <c r="Z36" s="30"/>
      <c r="AA36" s="30"/>
      <c r="AB36" s="30"/>
      <c r="AC36" s="30"/>
      <c r="AD36" s="30"/>
      <c r="AE36" s="30"/>
      <c r="AF36" s="30"/>
      <c r="AG36" s="30"/>
      <c r="AH36" s="30"/>
      <c r="AI36" s="30"/>
      <c r="AJ36" s="30"/>
      <c r="AK36" s="30"/>
      <c r="AL36" s="30"/>
      <c r="AM36" s="30"/>
      <c r="AN36" s="30"/>
      <c r="AO36" s="30"/>
      <c r="AP36" s="30"/>
      <c r="AQ36" s="30"/>
      <c r="AR36" s="30"/>
      <c r="AS36" s="30"/>
      <c r="AT36" s="30"/>
      <c r="AU36" s="30"/>
      <c r="AV36" s="30"/>
      <c r="AW36" s="30"/>
      <c r="AX36" s="30"/>
      <c r="AY36" s="30"/>
      <c r="AZ36" s="30"/>
      <c r="BA36" s="30"/>
      <c r="BB36" s="30"/>
      <c r="BC36" s="30"/>
      <c r="BD36" s="30"/>
      <c r="BE36" s="30"/>
      <c r="BF36" s="30"/>
      <c r="BG36" s="30"/>
      <c r="BH36" s="30"/>
      <c r="BI36" s="30"/>
      <c r="BJ36" s="30"/>
      <c r="BK36" s="30"/>
      <c r="BL36" s="30"/>
      <c r="BM36" s="30"/>
      <c r="BN36" s="30"/>
      <c r="BO36" s="30"/>
      <c r="BP36" s="30"/>
      <c r="BQ36" s="30"/>
      <c r="BR36" s="30"/>
      <c r="BS36" s="30"/>
      <c r="BT36" s="30"/>
      <c r="BU36" s="30"/>
      <c r="BV36" s="30"/>
      <c r="BW36" s="30"/>
      <c r="BX36" s="30"/>
    </row>
    <row r="37" spans="1:76" x14ac:dyDescent="0.25">
      <c r="A37" s="34"/>
      <c r="B37" s="34"/>
      <c r="C37" s="34"/>
      <c r="D37" s="34"/>
      <c r="E37" s="34"/>
      <c r="F37" s="30"/>
      <c r="G37" s="30"/>
      <c r="H37" s="30"/>
      <c r="I37" s="30"/>
      <c r="J37" s="30"/>
      <c r="K37" s="30"/>
      <c r="L37" s="30"/>
      <c r="M37" s="30"/>
      <c r="N37" s="30"/>
      <c r="O37" s="30"/>
      <c r="P37" s="30"/>
      <c r="Q37" s="30"/>
      <c r="R37" s="30"/>
      <c r="S37" s="30"/>
      <c r="T37" s="30"/>
      <c r="U37" s="30"/>
      <c r="V37" s="30"/>
      <c r="W37" s="30"/>
      <c r="X37" s="30"/>
      <c r="Y37" s="30"/>
      <c r="Z37" s="30"/>
      <c r="AA37" s="30"/>
      <c r="AB37" s="30"/>
      <c r="AC37" s="30"/>
      <c r="AD37" s="30"/>
      <c r="AE37" s="30"/>
      <c r="AF37" s="30"/>
      <c r="AG37" s="30"/>
      <c r="AH37" s="30"/>
      <c r="AI37" s="30"/>
      <c r="AJ37" s="30"/>
      <c r="AK37" s="30"/>
      <c r="AL37" s="30"/>
      <c r="AM37" s="30"/>
      <c r="AN37" s="30"/>
      <c r="AO37" s="30"/>
      <c r="AP37" s="30"/>
      <c r="AQ37" s="30"/>
      <c r="AR37" s="30"/>
      <c r="AS37" s="30"/>
      <c r="AT37" s="30"/>
      <c r="AU37" s="30"/>
      <c r="AV37" s="30"/>
      <c r="AW37" s="30"/>
      <c r="AX37" s="30"/>
      <c r="AY37" s="30"/>
      <c r="AZ37" s="30"/>
      <c r="BA37" s="30"/>
      <c r="BB37" s="30"/>
      <c r="BC37" s="30"/>
      <c r="BD37" s="30"/>
      <c r="BE37" s="30"/>
      <c r="BF37" s="30"/>
      <c r="BG37" s="30"/>
      <c r="BH37" s="30"/>
      <c r="BI37" s="30"/>
      <c r="BJ37" s="30"/>
      <c r="BK37" s="30"/>
      <c r="BL37" s="30"/>
      <c r="BM37" s="30"/>
      <c r="BN37" s="30"/>
      <c r="BO37" s="30"/>
      <c r="BP37" s="30"/>
      <c r="BQ37" s="30"/>
      <c r="BR37" s="30"/>
      <c r="BS37" s="30"/>
      <c r="BT37" s="30"/>
      <c r="BU37" s="30"/>
      <c r="BV37" s="30"/>
      <c r="BW37" s="30"/>
      <c r="BX37" s="30"/>
    </row>
    <row r="38" spans="1:76" x14ac:dyDescent="0.25">
      <c r="A38" s="34"/>
      <c r="B38" s="34"/>
      <c r="C38" s="34"/>
      <c r="D38" s="34"/>
      <c r="E38" s="34"/>
      <c r="F38" s="30"/>
      <c r="G38" s="30"/>
      <c r="H38" s="30"/>
      <c r="I38" s="30"/>
      <c r="J38" s="30"/>
      <c r="K38" s="30"/>
      <c r="L38" s="30"/>
      <c r="M38" s="30"/>
      <c r="N38" s="30"/>
      <c r="O38" s="30"/>
      <c r="P38" s="30"/>
      <c r="Q38" s="30"/>
      <c r="R38" s="30"/>
      <c r="S38" s="30"/>
      <c r="T38" s="30"/>
      <c r="U38" s="30"/>
      <c r="V38" s="30"/>
      <c r="W38" s="30"/>
      <c r="X38" s="30"/>
      <c r="Y38" s="30"/>
      <c r="Z38" s="30"/>
      <c r="AA38" s="30"/>
      <c r="AB38" s="30"/>
      <c r="AC38" s="30"/>
      <c r="AD38" s="30"/>
      <c r="AE38" s="30"/>
      <c r="AF38" s="30"/>
      <c r="AG38" s="30"/>
      <c r="AH38" s="30"/>
      <c r="AI38" s="30"/>
      <c r="AJ38" s="30"/>
      <c r="AK38" s="30"/>
      <c r="AL38" s="30"/>
      <c r="AM38" s="30"/>
      <c r="AN38" s="30"/>
      <c r="AO38" s="30"/>
      <c r="AP38" s="30"/>
      <c r="AQ38" s="30"/>
      <c r="AR38" s="30"/>
      <c r="AS38" s="30"/>
      <c r="AT38" s="30"/>
      <c r="AU38" s="30"/>
      <c r="AV38" s="30"/>
      <c r="AW38" s="30"/>
      <c r="AX38" s="30"/>
      <c r="AY38" s="30"/>
      <c r="AZ38" s="30"/>
      <c r="BA38" s="30"/>
      <c r="BB38" s="30"/>
      <c r="BC38" s="30"/>
      <c r="BD38" s="30"/>
      <c r="BE38" s="30"/>
      <c r="BF38" s="30"/>
      <c r="BG38" s="30"/>
      <c r="BH38" s="30"/>
      <c r="BI38" s="30"/>
      <c r="BJ38" s="30"/>
      <c r="BK38" s="30"/>
      <c r="BL38" s="30"/>
      <c r="BM38" s="30"/>
      <c r="BN38" s="30"/>
      <c r="BO38" s="30"/>
      <c r="BP38" s="30"/>
      <c r="BQ38" s="30"/>
      <c r="BR38" s="30"/>
      <c r="BS38" s="30"/>
      <c r="BT38" s="30"/>
      <c r="BU38" s="30"/>
      <c r="BV38" s="30"/>
      <c r="BW38" s="30"/>
      <c r="BX38" s="30"/>
    </row>
    <row r="39" spans="1:76" x14ac:dyDescent="0.25">
      <c r="A39" s="30"/>
      <c r="B39" s="30"/>
      <c r="C39" s="30"/>
      <c r="D39" s="30"/>
      <c r="E39" s="30"/>
      <c r="F39" s="30"/>
      <c r="G39" s="30"/>
      <c r="H39" s="30"/>
      <c r="I39" s="30"/>
      <c r="J39" s="30"/>
      <c r="K39" s="30"/>
      <c r="L39" s="30"/>
      <c r="M39" s="30"/>
      <c r="N39" s="30"/>
      <c r="O39" s="30"/>
      <c r="P39" s="30"/>
      <c r="Q39" s="30"/>
      <c r="R39" s="30"/>
      <c r="S39" s="30"/>
      <c r="T39" s="30"/>
      <c r="U39" s="30"/>
      <c r="V39" s="30"/>
      <c r="W39" s="30"/>
      <c r="X39" s="30"/>
      <c r="Y39" s="30"/>
      <c r="Z39" s="30"/>
      <c r="AA39" s="30"/>
      <c r="AB39" s="30"/>
      <c r="AC39" s="30"/>
      <c r="AD39" s="30"/>
      <c r="AE39" s="30"/>
      <c r="AF39" s="30"/>
      <c r="AG39" s="30"/>
      <c r="AH39" s="30"/>
      <c r="AI39" s="30"/>
      <c r="AJ39" s="30"/>
      <c r="AK39" s="30"/>
      <c r="AL39" s="30"/>
      <c r="AM39" s="30"/>
      <c r="AN39" s="30"/>
      <c r="AO39" s="30"/>
      <c r="AP39" s="30"/>
      <c r="AQ39" s="30"/>
      <c r="AR39" s="30"/>
      <c r="AS39" s="30"/>
      <c r="AT39" s="30"/>
      <c r="AU39" s="30"/>
      <c r="AV39" s="30"/>
      <c r="AW39" s="30"/>
      <c r="AX39" s="30"/>
      <c r="AY39" s="30"/>
      <c r="AZ39" s="30"/>
      <c r="BA39" s="30"/>
      <c r="BB39" s="30"/>
      <c r="BC39" s="30"/>
      <c r="BD39" s="30"/>
      <c r="BE39" s="30"/>
      <c r="BF39" s="30"/>
      <c r="BG39" s="30"/>
      <c r="BH39" s="30"/>
      <c r="BI39" s="30"/>
      <c r="BJ39" s="30"/>
      <c r="BK39" s="30"/>
      <c r="BL39" s="30"/>
      <c r="BM39" s="30"/>
      <c r="BN39" s="30"/>
      <c r="BO39" s="30"/>
      <c r="BP39" s="30"/>
      <c r="BQ39" s="30"/>
      <c r="BR39" s="30"/>
      <c r="BS39" s="30"/>
      <c r="BT39" s="30"/>
      <c r="BU39" s="30"/>
      <c r="BV39" s="30"/>
      <c r="BW39" s="30"/>
      <c r="BX39" s="30"/>
    </row>
    <row r="40" spans="1:76" x14ac:dyDescent="0.25">
      <c r="A40" s="30"/>
      <c r="B40" s="30"/>
      <c r="C40" s="30"/>
      <c r="D40" s="30"/>
      <c r="E40" s="30"/>
      <c r="F40" s="30"/>
      <c r="G40" s="30"/>
      <c r="H40" s="30"/>
      <c r="I40" s="30"/>
      <c r="J40" s="30"/>
      <c r="K40" s="30"/>
      <c r="L40" s="30"/>
      <c r="M40" s="30"/>
      <c r="N40" s="30"/>
      <c r="O40" s="30"/>
      <c r="P40" s="30"/>
      <c r="Q40" s="30"/>
      <c r="R40" s="30"/>
      <c r="S40" s="30"/>
      <c r="T40" s="30"/>
      <c r="U40" s="30"/>
      <c r="V40" s="30"/>
      <c r="W40" s="30"/>
      <c r="X40" s="30"/>
      <c r="Y40" s="30"/>
      <c r="Z40" s="30"/>
      <c r="AA40" s="30"/>
      <c r="AB40" s="30"/>
      <c r="AC40" s="30"/>
      <c r="AD40" s="30"/>
      <c r="AE40" s="30"/>
      <c r="AF40" s="30"/>
      <c r="AG40" s="30"/>
      <c r="AH40" s="30"/>
      <c r="AI40" s="30"/>
      <c r="AJ40" s="30"/>
      <c r="AK40" s="30"/>
      <c r="AL40" s="30"/>
      <c r="AM40" s="30"/>
      <c r="AN40" s="30"/>
      <c r="AO40" s="30"/>
      <c r="AP40" s="30"/>
      <c r="AQ40" s="30"/>
      <c r="AR40" s="30"/>
      <c r="AS40" s="30"/>
      <c r="AT40" s="30"/>
      <c r="AU40" s="30"/>
      <c r="AV40" s="30"/>
      <c r="AW40" s="30"/>
      <c r="AX40" s="30"/>
      <c r="AY40" s="30"/>
      <c r="AZ40" s="30"/>
      <c r="BA40" s="30"/>
      <c r="BB40" s="30"/>
      <c r="BC40" s="30"/>
      <c r="BD40" s="30"/>
      <c r="BE40" s="30"/>
      <c r="BF40" s="30"/>
      <c r="BG40" s="30"/>
      <c r="BH40" s="30"/>
      <c r="BI40" s="30"/>
      <c r="BJ40" s="30"/>
      <c r="BK40" s="30"/>
      <c r="BL40" s="30"/>
      <c r="BM40" s="30"/>
      <c r="BN40" s="30"/>
      <c r="BO40" s="30"/>
      <c r="BP40" s="30"/>
      <c r="BQ40" s="30"/>
      <c r="BR40" s="30"/>
      <c r="BS40" s="30"/>
      <c r="BT40" s="30"/>
      <c r="BU40" s="30"/>
      <c r="BV40" s="30"/>
      <c r="BW40" s="30"/>
      <c r="BX40" s="30"/>
    </row>
    <row r="41" spans="1:76" x14ac:dyDescent="0.25">
      <c r="A41" s="30"/>
      <c r="B41" s="30"/>
      <c r="C41" s="30"/>
      <c r="D41" s="30"/>
      <c r="E41" s="30"/>
      <c r="F41" s="30"/>
      <c r="G41" s="30"/>
      <c r="H41" s="30"/>
      <c r="I41" s="30"/>
      <c r="J41" s="30"/>
      <c r="K41" s="30"/>
      <c r="L41" s="30"/>
      <c r="M41" s="30"/>
      <c r="N41" s="30"/>
      <c r="O41" s="30"/>
      <c r="P41" s="30"/>
      <c r="Q41" s="30"/>
      <c r="R41" s="30"/>
      <c r="S41" s="30"/>
      <c r="T41" s="30"/>
      <c r="U41" s="30"/>
      <c r="V41" s="30"/>
      <c r="W41" s="30"/>
      <c r="X41" s="30"/>
      <c r="Y41" s="30"/>
      <c r="Z41" s="30"/>
      <c r="AA41" s="30"/>
      <c r="AB41" s="30"/>
      <c r="AC41" s="30"/>
      <c r="AD41" s="30"/>
      <c r="AE41" s="30"/>
      <c r="AF41" s="30"/>
      <c r="AG41" s="30"/>
      <c r="AH41" s="30"/>
      <c r="AI41" s="30"/>
      <c r="AJ41" s="30"/>
      <c r="AK41" s="30"/>
      <c r="AL41" s="30"/>
      <c r="AM41" s="30"/>
      <c r="AN41" s="30"/>
      <c r="AO41" s="30"/>
      <c r="AP41" s="30"/>
      <c r="AQ41" s="30"/>
      <c r="AR41" s="30"/>
      <c r="AS41" s="30"/>
      <c r="AT41" s="30"/>
      <c r="AU41" s="30"/>
      <c r="AV41" s="30"/>
      <c r="AW41" s="30"/>
      <c r="AX41" s="30"/>
      <c r="AY41" s="30"/>
      <c r="AZ41" s="30"/>
      <c r="BA41" s="30"/>
      <c r="BB41" s="30"/>
      <c r="BC41" s="30"/>
      <c r="BD41" s="30"/>
      <c r="BE41" s="30"/>
      <c r="BF41" s="30"/>
      <c r="BG41" s="30"/>
      <c r="BH41" s="30"/>
      <c r="BI41" s="30"/>
      <c r="BJ41" s="30"/>
      <c r="BK41" s="30"/>
      <c r="BL41" s="30"/>
      <c r="BM41" s="30"/>
      <c r="BN41" s="30"/>
      <c r="BO41" s="30"/>
      <c r="BP41" s="30"/>
      <c r="BQ41" s="30"/>
      <c r="BR41" s="30"/>
      <c r="BS41" s="30"/>
      <c r="BT41" s="30"/>
      <c r="BU41" s="30"/>
      <c r="BV41" s="30"/>
      <c r="BW41" s="30"/>
      <c r="BX41" s="30"/>
    </row>
    <row r="42" spans="1:76" x14ac:dyDescent="0.25">
      <c r="A42" s="30"/>
      <c r="B42" s="30"/>
      <c r="C42" s="30"/>
      <c r="D42" s="30"/>
      <c r="E42" s="30"/>
      <c r="F42" s="30"/>
      <c r="G42" s="30"/>
      <c r="H42" s="30"/>
      <c r="I42" s="30"/>
      <c r="J42" s="30"/>
      <c r="K42" s="30"/>
      <c r="L42" s="30"/>
      <c r="M42" s="30"/>
      <c r="N42" s="30"/>
      <c r="O42" s="30"/>
      <c r="P42" s="30"/>
      <c r="Q42" s="30"/>
      <c r="R42" s="30"/>
      <c r="S42" s="30"/>
      <c r="T42" s="30"/>
      <c r="U42" s="30"/>
      <c r="V42" s="30"/>
      <c r="W42" s="30"/>
      <c r="X42" s="30"/>
      <c r="Y42" s="30"/>
      <c r="Z42" s="30"/>
      <c r="AA42" s="30"/>
      <c r="AB42" s="30"/>
      <c r="AC42" s="30"/>
      <c r="AD42" s="30"/>
      <c r="AE42" s="30"/>
      <c r="AF42" s="30"/>
      <c r="AG42" s="30"/>
      <c r="AH42" s="30"/>
      <c r="AI42" s="30"/>
      <c r="AJ42" s="30"/>
      <c r="AK42" s="30"/>
      <c r="AL42" s="30"/>
      <c r="AM42" s="30"/>
      <c r="AN42" s="30"/>
      <c r="AO42" s="30"/>
      <c r="AP42" s="30"/>
      <c r="AQ42" s="30"/>
      <c r="AR42" s="30"/>
      <c r="AS42" s="30"/>
      <c r="AT42" s="30"/>
      <c r="AU42" s="30"/>
      <c r="AV42" s="30"/>
      <c r="AW42" s="30"/>
      <c r="AX42" s="30"/>
      <c r="AY42" s="30"/>
      <c r="AZ42" s="30"/>
      <c r="BA42" s="30"/>
      <c r="BB42" s="30"/>
      <c r="BC42" s="30"/>
      <c r="BD42" s="30"/>
      <c r="BE42" s="30"/>
      <c r="BF42" s="30"/>
      <c r="BG42" s="30"/>
      <c r="BH42" s="30"/>
      <c r="BI42" s="30"/>
      <c r="BJ42" s="30"/>
      <c r="BK42" s="30"/>
      <c r="BL42" s="30"/>
      <c r="BM42" s="30"/>
      <c r="BN42" s="30"/>
      <c r="BO42" s="30"/>
      <c r="BP42" s="30"/>
      <c r="BQ42" s="30"/>
      <c r="BR42" s="30"/>
      <c r="BS42" s="30"/>
      <c r="BT42" s="30"/>
      <c r="BU42" s="30"/>
      <c r="BV42" s="30"/>
      <c r="BW42" s="30"/>
      <c r="BX42" s="30"/>
    </row>
    <row r="43" spans="1:76" x14ac:dyDescent="0.25">
      <c r="A43" s="30"/>
      <c r="B43" s="30"/>
      <c r="C43" s="30"/>
      <c r="D43" s="30"/>
      <c r="E43" s="30"/>
      <c r="F43" s="30"/>
      <c r="G43" s="30"/>
      <c r="H43" s="30"/>
      <c r="I43" s="30"/>
      <c r="J43" s="30"/>
      <c r="K43" s="30"/>
      <c r="L43" s="30"/>
      <c r="M43" s="30"/>
      <c r="N43" s="30"/>
      <c r="O43" s="30"/>
      <c r="P43" s="30"/>
      <c r="Q43" s="30"/>
      <c r="R43" s="30"/>
      <c r="S43" s="30"/>
      <c r="T43" s="30"/>
      <c r="U43" s="30"/>
      <c r="V43" s="30"/>
      <c r="W43" s="30"/>
      <c r="X43" s="30"/>
      <c r="Y43" s="30"/>
      <c r="Z43" s="30"/>
      <c r="AA43" s="30"/>
      <c r="AB43" s="30"/>
      <c r="AC43" s="30"/>
      <c r="AD43" s="30"/>
      <c r="AE43" s="30"/>
      <c r="AF43" s="30"/>
      <c r="AG43" s="30"/>
      <c r="AH43" s="30"/>
      <c r="AI43" s="30"/>
      <c r="AJ43" s="30"/>
      <c r="AK43" s="30"/>
      <c r="AL43" s="30"/>
      <c r="AM43" s="30"/>
      <c r="AN43" s="30"/>
      <c r="AO43" s="30"/>
      <c r="AP43" s="30"/>
      <c r="AQ43" s="30"/>
      <c r="AR43" s="30"/>
      <c r="AS43" s="30"/>
      <c r="AT43" s="30"/>
      <c r="AU43" s="30"/>
      <c r="AV43" s="30"/>
      <c r="AW43" s="30"/>
      <c r="AX43" s="30"/>
      <c r="AY43" s="30"/>
      <c r="AZ43" s="30"/>
      <c r="BA43" s="30"/>
      <c r="BB43" s="30"/>
      <c r="BC43" s="30"/>
      <c r="BD43" s="30"/>
      <c r="BE43" s="30"/>
      <c r="BF43" s="30"/>
      <c r="BG43" s="30"/>
      <c r="BH43" s="30"/>
      <c r="BI43" s="30"/>
      <c r="BJ43" s="30"/>
      <c r="BK43" s="30"/>
      <c r="BL43" s="30"/>
      <c r="BM43" s="30"/>
      <c r="BN43" s="30"/>
      <c r="BO43" s="30"/>
      <c r="BP43" s="30"/>
      <c r="BQ43" s="30"/>
      <c r="BR43" s="30"/>
      <c r="BS43" s="30"/>
      <c r="BT43" s="30"/>
      <c r="BU43" s="30"/>
      <c r="BV43" s="30"/>
      <c r="BW43" s="30"/>
      <c r="BX43" s="30"/>
    </row>
    <row r="44" spans="1:76" x14ac:dyDescent="0.25">
      <c r="A44" s="30"/>
      <c r="B44" s="30"/>
      <c r="C44" s="30"/>
      <c r="D44" s="30"/>
      <c r="E44" s="30"/>
      <c r="F44" s="30"/>
      <c r="G44" s="30"/>
      <c r="H44" s="30"/>
      <c r="I44" s="30"/>
      <c r="J44" s="30"/>
      <c r="K44" s="30"/>
      <c r="L44" s="30"/>
      <c r="M44" s="30"/>
      <c r="N44" s="30"/>
      <c r="O44" s="30"/>
      <c r="P44" s="30"/>
      <c r="Q44" s="30"/>
      <c r="R44" s="30"/>
      <c r="S44" s="30"/>
      <c r="T44" s="30"/>
      <c r="U44" s="30"/>
      <c r="V44" s="30"/>
      <c r="W44" s="30"/>
      <c r="X44" s="30"/>
      <c r="Y44" s="30"/>
      <c r="Z44" s="30"/>
      <c r="AA44" s="30"/>
      <c r="AB44" s="30"/>
      <c r="AC44" s="30"/>
      <c r="AD44" s="30"/>
      <c r="AE44" s="30"/>
      <c r="AF44" s="30"/>
      <c r="AG44" s="30"/>
      <c r="AH44" s="30"/>
      <c r="AI44" s="30"/>
      <c r="AJ44" s="30"/>
      <c r="AK44" s="30"/>
      <c r="AL44" s="30"/>
      <c r="AM44" s="30"/>
      <c r="AN44" s="30"/>
      <c r="AO44" s="30"/>
      <c r="AP44" s="30"/>
      <c r="AQ44" s="30"/>
      <c r="AR44" s="30"/>
      <c r="AS44" s="30"/>
      <c r="AT44" s="30"/>
      <c r="AU44" s="30"/>
      <c r="AV44" s="30"/>
      <c r="AW44" s="30"/>
      <c r="AX44" s="30"/>
      <c r="AY44" s="30"/>
      <c r="AZ44" s="30"/>
      <c r="BA44" s="30"/>
      <c r="BB44" s="30"/>
      <c r="BC44" s="30"/>
      <c r="BD44" s="30"/>
      <c r="BE44" s="30"/>
      <c r="BF44" s="30"/>
      <c r="BG44" s="30"/>
      <c r="BH44" s="30"/>
      <c r="BI44" s="30"/>
      <c r="BJ44" s="30"/>
      <c r="BK44" s="30"/>
      <c r="BL44" s="30"/>
      <c r="BM44" s="30"/>
      <c r="BN44" s="30"/>
      <c r="BO44" s="30"/>
      <c r="BP44" s="30"/>
      <c r="BQ44" s="30"/>
      <c r="BR44" s="30"/>
      <c r="BS44" s="30"/>
      <c r="BT44" s="30"/>
      <c r="BU44" s="30"/>
      <c r="BV44" s="30"/>
      <c r="BW44" s="30"/>
      <c r="BX44" s="30"/>
    </row>
    <row r="45" spans="1:76" x14ac:dyDescent="0.25">
      <c r="A45" s="30"/>
      <c r="B45" s="30"/>
      <c r="C45" s="30"/>
      <c r="D45" s="30"/>
      <c r="E45" s="30"/>
      <c r="F45" s="30"/>
      <c r="G45" s="30"/>
      <c r="H45" s="30"/>
      <c r="I45" s="30"/>
      <c r="J45" s="30"/>
      <c r="K45" s="30"/>
      <c r="L45" s="30"/>
      <c r="M45" s="30"/>
      <c r="N45" s="30"/>
      <c r="O45" s="30"/>
      <c r="P45" s="30"/>
      <c r="Q45" s="30"/>
      <c r="R45" s="30"/>
      <c r="S45" s="30"/>
      <c r="T45" s="30"/>
      <c r="U45" s="30"/>
      <c r="V45" s="30"/>
      <c r="W45" s="30"/>
      <c r="X45" s="30"/>
      <c r="Y45" s="30"/>
      <c r="Z45" s="30"/>
      <c r="AA45" s="30"/>
      <c r="AB45" s="30"/>
      <c r="AC45" s="30"/>
      <c r="AD45" s="30"/>
      <c r="AE45" s="30"/>
      <c r="AF45" s="30"/>
      <c r="AG45" s="30"/>
      <c r="AH45" s="30"/>
      <c r="AI45" s="30"/>
      <c r="AJ45" s="30"/>
      <c r="AK45" s="30"/>
      <c r="AL45" s="30"/>
      <c r="AM45" s="30"/>
      <c r="AN45" s="30"/>
      <c r="AO45" s="30"/>
      <c r="AP45" s="30"/>
      <c r="AQ45" s="30"/>
      <c r="AR45" s="30"/>
      <c r="AS45" s="30"/>
      <c r="AT45" s="30"/>
      <c r="AU45" s="30"/>
      <c r="AV45" s="30"/>
      <c r="AW45" s="30"/>
      <c r="AX45" s="30"/>
      <c r="AY45" s="30"/>
      <c r="AZ45" s="30"/>
      <c r="BA45" s="30"/>
      <c r="BB45" s="30"/>
      <c r="BC45" s="30"/>
      <c r="BD45" s="30"/>
      <c r="BE45" s="30"/>
      <c r="BF45" s="30"/>
      <c r="BG45" s="30"/>
      <c r="BH45" s="30"/>
      <c r="BI45" s="30"/>
      <c r="BJ45" s="30"/>
      <c r="BK45" s="30"/>
      <c r="BL45" s="30"/>
      <c r="BM45" s="30"/>
      <c r="BN45" s="30"/>
      <c r="BO45" s="30"/>
      <c r="BP45" s="30"/>
      <c r="BQ45" s="30"/>
      <c r="BR45" s="30"/>
      <c r="BS45" s="30"/>
      <c r="BT45" s="30"/>
      <c r="BU45" s="30"/>
      <c r="BV45" s="30"/>
      <c r="BW45" s="30"/>
      <c r="BX45" s="30"/>
    </row>
    <row r="46" spans="1:76" x14ac:dyDescent="0.25">
      <c r="A46" s="30"/>
      <c r="B46" s="30"/>
      <c r="C46" s="30"/>
      <c r="D46" s="30"/>
      <c r="E46" s="30"/>
      <c r="F46" s="30"/>
      <c r="G46" s="30"/>
      <c r="H46" s="30"/>
      <c r="I46" s="30"/>
      <c r="J46" s="30"/>
      <c r="K46" s="30"/>
      <c r="L46" s="30"/>
      <c r="M46" s="30"/>
      <c r="N46" s="30"/>
      <c r="O46" s="30"/>
      <c r="P46" s="30"/>
      <c r="Q46" s="30"/>
      <c r="R46" s="30"/>
      <c r="S46" s="30"/>
      <c r="T46" s="30"/>
      <c r="U46" s="30"/>
      <c r="V46" s="30"/>
      <c r="W46" s="30"/>
      <c r="X46" s="30"/>
      <c r="Y46" s="30"/>
      <c r="Z46" s="30"/>
      <c r="AA46" s="30"/>
      <c r="AB46" s="30"/>
      <c r="AC46" s="30"/>
      <c r="AD46" s="30"/>
      <c r="AE46" s="30"/>
      <c r="AF46" s="30"/>
      <c r="AG46" s="30"/>
      <c r="AH46" s="30"/>
      <c r="AI46" s="30"/>
      <c r="AJ46" s="30"/>
      <c r="AK46" s="30"/>
      <c r="AL46" s="30"/>
      <c r="AM46" s="30"/>
      <c r="AN46" s="30"/>
      <c r="AO46" s="30"/>
      <c r="AP46" s="30"/>
      <c r="AQ46" s="30"/>
      <c r="AR46" s="30"/>
      <c r="AS46" s="30"/>
      <c r="AT46" s="30"/>
      <c r="AU46" s="30"/>
      <c r="AV46" s="30"/>
      <c r="AW46" s="30"/>
      <c r="AX46" s="30"/>
      <c r="AY46" s="30"/>
      <c r="AZ46" s="30"/>
      <c r="BA46" s="30"/>
      <c r="BB46" s="30"/>
      <c r="BC46" s="30"/>
      <c r="BD46" s="30"/>
      <c r="BE46" s="30"/>
      <c r="BF46" s="30"/>
      <c r="BG46" s="30"/>
      <c r="BH46" s="30"/>
      <c r="BI46" s="30"/>
      <c r="BJ46" s="30"/>
      <c r="BK46" s="30"/>
      <c r="BL46" s="30"/>
      <c r="BM46" s="30"/>
      <c r="BN46" s="30"/>
      <c r="BO46" s="30"/>
      <c r="BP46" s="30"/>
      <c r="BQ46" s="30"/>
      <c r="BR46" s="30"/>
      <c r="BS46" s="30"/>
      <c r="BT46" s="30"/>
      <c r="BU46" s="30"/>
      <c r="BV46" s="30"/>
      <c r="BW46" s="30"/>
      <c r="BX46" s="30"/>
    </row>
    <row r="47" spans="1:76" x14ac:dyDescent="0.25">
      <c r="A47" s="30"/>
      <c r="B47" s="30"/>
      <c r="C47" s="30"/>
      <c r="D47" s="30"/>
      <c r="E47" s="30"/>
      <c r="F47" s="30"/>
      <c r="G47" s="30"/>
      <c r="H47" s="30"/>
      <c r="I47" s="30"/>
      <c r="J47" s="30"/>
      <c r="K47" s="30"/>
      <c r="L47" s="30"/>
      <c r="M47" s="30"/>
      <c r="N47" s="30"/>
      <c r="O47" s="30"/>
      <c r="P47" s="30"/>
      <c r="Q47" s="30"/>
      <c r="R47" s="30"/>
      <c r="S47" s="30"/>
      <c r="T47" s="30"/>
      <c r="U47" s="30"/>
      <c r="V47" s="30"/>
      <c r="W47" s="30"/>
      <c r="X47" s="30"/>
      <c r="Y47" s="30"/>
      <c r="Z47" s="30"/>
      <c r="AA47" s="30"/>
      <c r="AB47" s="30"/>
      <c r="AC47" s="30"/>
      <c r="AD47" s="30"/>
      <c r="AE47" s="30"/>
      <c r="AF47" s="30"/>
      <c r="AG47" s="30"/>
      <c r="AH47" s="30"/>
      <c r="AI47" s="30"/>
      <c r="AJ47" s="30"/>
      <c r="AK47" s="30"/>
      <c r="AL47" s="30"/>
      <c r="AM47" s="30"/>
      <c r="AN47" s="30"/>
      <c r="AO47" s="30"/>
      <c r="AP47" s="30"/>
      <c r="AQ47" s="30"/>
      <c r="AR47" s="30"/>
      <c r="AS47" s="30"/>
      <c r="AT47" s="30"/>
      <c r="AU47" s="30"/>
      <c r="AV47" s="30"/>
      <c r="AW47" s="30"/>
      <c r="AX47" s="30"/>
      <c r="AY47" s="30"/>
      <c r="AZ47" s="30"/>
      <c r="BA47" s="30"/>
      <c r="BB47" s="30"/>
      <c r="BC47" s="30"/>
      <c r="BD47" s="30"/>
      <c r="BE47" s="30"/>
      <c r="BF47" s="30"/>
      <c r="BG47" s="30"/>
      <c r="BH47" s="30"/>
      <c r="BI47" s="30"/>
      <c r="BJ47" s="30"/>
      <c r="BK47" s="30"/>
      <c r="BL47" s="30"/>
      <c r="BM47" s="30"/>
      <c r="BN47" s="30"/>
      <c r="BO47" s="30"/>
      <c r="BP47" s="30"/>
      <c r="BQ47" s="30"/>
      <c r="BR47" s="30"/>
      <c r="BS47" s="30"/>
      <c r="BT47" s="30"/>
      <c r="BU47" s="30"/>
      <c r="BV47" s="30"/>
      <c r="BW47" s="30"/>
      <c r="BX47" s="30"/>
    </row>
    <row r="48" spans="1:76" x14ac:dyDescent="0.25">
      <c r="A48" s="30"/>
      <c r="B48" s="30"/>
      <c r="C48" s="30"/>
      <c r="D48" s="30"/>
      <c r="E48" s="30"/>
      <c r="F48" s="30"/>
      <c r="G48" s="30"/>
      <c r="H48" s="30"/>
      <c r="I48" s="30"/>
      <c r="J48" s="30"/>
      <c r="K48" s="30"/>
      <c r="L48" s="30"/>
      <c r="M48" s="30"/>
      <c r="N48" s="30"/>
      <c r="O48" s="30"/>
      <c r="P48" s="30"/>
      <c r="Q48" s="30"/>
      <c r="R48" s="30"/>
      <c r="S48" s="30"/>
      <c r="T48" s="30"/>
      <c r="U48" s="30"/>
      <c r="V48" s="30"/>
      <c r="W48" s="30"/>
      <c r="X48" s="30"/>
      <c r="Y48" s="30"/>
      <c r="Z48" s="30"/>
      <c r="AA48" s="30"/>
      <c r="AB48" s="30"/>
      <c r="AC48" s="30"/>
      <c r="AD48" s="30"/>
      <c r="AE48" s="30"/>
      <c r="AF48" s="30"/>
      <c r="AG48" s="30"/>
      <c r="AH48" s="30"/>
      <c r="AI48" s="30"/>
      <c r="AJ48" s="30"/>
      <c r="AK48" s="30"/>
      <c r="AL48" s="30"/>
      <c r="AM48" s="30"/>
      <c r="AN48" s="30"/>
      <c r="AO48" s="30"/>
      <c r="AP48" s="30"/>
      <c r="AQ48" s="30"/>
      <c r="AR48" s="30"/>
      <c r="AS48" s="30"/>
      <c r="AT48" s="30"/>
      <c r="AU48" s="30"/>
      <c r="AV48" s="30"/>
      <c r="AW48" s="30"/>
      <c r="AX48" s="30"/>
      <c r="AY48" s="30"/>
      <c r="AZ48" s="30"/>
      <c r="BA48" s="30"/>
      <c r="BB48" s="30"/>
      <c r="BC48" s="30"/>
      <c r="BD48" s="30"/>
      <c r="BE48" s="30"/>
      <c r="BF48" s="30"/>
      <c r="BG48" s="30"/>
      <c r="BH48" s="30"/>
      <c r="BI48" s="30"/>
      <c r="BJ48" s="30"/>
      <c r="BK48" s="30"/>
      <c r="BL48" s="30"/>
      <c r="BM48" s="30"/>
      <c r="BN48" s="30"/>
      <c r="BO48" s="30"/>
      <c r="BP48" s="30"/>
      <c r="BQ48" s="30"/>
      <c r="BR48" s="30"/>
      <c r="BS48" s="30"/>
      <c r="BT48" s="30"/>
      <c r="BU48" s="30"/>
      <c r="BV48" s="30"/>
      <c r="BW48" s="30"/>
      <c r="BX48" s="30"/>
    </row>
    <row r="49" spans="1:76" x14ac:dyDescent="0.25">
      <c r="A49" s="30"/>
      <c r="B49" s="30"/>
      <c r="C49" s="30"/>
      <c r="D49" s="30"/>
      <c r="E49" s="30"/>
      <c r="F49" s="30"/>
      <c r="G49" s="30"/>
      <c r="H49" s="30"/>
      <c r="I49" s="30"/>
      <c r="J49" s="30"/>
      <c r="K49" s="30"/>
      <c r="L49" s="30"/>
      <c r="M49" s="30"/>
      <c r="N49" s="30"/>
      <c r="O49" s="30"/>
      <c r="P49" s="30"/>
      <c r="Q49" s="30"/>
      <c r="R49" s="30"/>
      <c r="S49" s="30"/>
      <c r="T49" s="30"/>
      <c r="U49" s="30"/>
      <c r="V49" s="30"/>
      <c r="W49" s="30"/>
      <c r="X49" s="30"/>
      <c r="Y49" s="30"/>
      <c r="Z49" s="30"/>
      <c r="AA49" s="30"/>
      <c r="AB49" s="30"/>
      <c r="AC49" s="30"/>
      <c r="AD49" s="30"/>
      <c r="AE49" s="30"/>
      <c r="AF49" s="30"/>
      <c r="AG49" s="30"/>
      <c r="AH49" s="30"/>
      <c r="AI49" s="30"/>
      <c r="AJ49" s="30"/>
      <c r="AK49" s="30"/>
      <c r="AL49" s="30"/>
      <c r="AM49" s="30"/>
      <c r="AN49" s="30"/>
      <c r="AO49" s="30"/>
      <c r="AP49" s="30"/>
      <c r="AQ49" s="30"/>
      <c r="AR49" s="30"/>
      <c r="AS49" s="30"/>
      <c r="AT49" s="30"/>
      <c r="AU49" s="30"/>
      <c r="AV49" s="30"/>
      <c r="AW49" s="30"/>
      <c r="AX49" s="30"/>
      <c r="AY49" s="30"/>
      <c r="AZ49" s="30"/>
      <c r="BA49" s="30"/>
      <c r="BB49" s="30"/>
      <c r="BC49" s="30"/>
      <c r="BD49" s="30"/>
      <c r="BE49" s="30"/>
      <c r="BF49" s="30"/>
      <c r="BG49" s="30"/>
      <c r="BH49" s="30"/>
      <c r="BI49" s="30"/>
      <c r="BJ49" s="30"/>
      <c r="BK49" s="30"/>
      <c r="BL49" s="30"/>
      <c r="BM49" s="30"/>
      <c r="BN49" s="30"/>
      <c r="BO49" s="30"/>
      <c r="BP49" s="30"/>
      <c r="BQ49" s="30"/>
      <c r="BR49" s="30"/>
      <c r="BS49" s="30"/>
      <c r="BT49" s="30"/>
      <c r="BU49" s="30"/>
      <c r="BV49" s="30"/>
      <c r="BW49" s="30"/>
      <c r="BX49" s="30"/>
    </row>
    <row r="50" spans="1:76" x14ac:dyDescent="0.25">
      <c r="A50" s="30"/>
      <c r="B50" s="30"/>
      <c r="C50" s="30"/>
      <c r="D50" s="30"/>
      <c r="E50" s="30"/>
      <c r="F50" s="30"/>
      <c r="G50" s="30"/>
      <c r="H50" s="30"/>
      <c r="I50" s="30"/>
      <c r="J50" s="30"/>
      <c r="K50" s="30"/>
      <c r="L50" s="30"/>
      <c r="M50" s="30"/>
      <c r="N50" s="30"/>
      <c r="O50" s="30"/>
      <c r="P50" s="30"/>
      <c r="Q50" s="30"/>
      <c r="R50" s="30"/>
      <c r="S50" s="30"/>
      <c r="T50" s="30"/>
      <c r="U50" s="30"/>
      <c r="V50" s="30"/>
      <c r="W50" s="30"/>
      <c r="X50" s="30"/>
      <c r="Y50" s="30"/>
      <c r="Z50" s="30"/>
      <c r="AA50" s="30"/>
      <c r="AB50" s="30"/>
      <c r="AC50" s="30"/>
      <c r="AD50" s="30"/>
      <c r="AE50" s="30"/>
      <c r="AF50" s="30"/>
      <c r="AG50" s="30"/>
      <c r="AH50" s="30"/>
      <c r="AI50" s="30"/>
      <c r="AJ50" s="30"/>
      <c r="AK50" s="30"/>
      <c r="AL50" s="30"/>
      <c r="AM50" s="30"/>
      <c r="AN50" s="30"/>
      <c r="AO50" s="30"/>
      <c r="AP50" s="30"/>
      <c r="AQ50" s="30"/>
      <c r="AR50" s="30"/>
      <c r="AS50" s="30"/>
      <c r="AT50" s="30"/>
      <c r="AU50" s="30"/>
      <c r="AV50" s="30"/>
      <c r="AW50" s="30"/>
      <c r="AX50" s="30"/>
      <c r="AY50" s="30"/>
      <c r="AZ50" s="30"/>
      <c r="BA50" s="30"/>
      <c r="BB50" s="30"/>
      <c r="BC50" s="30"/>
      <c r="BD50" s="30"/>
      <c r="BE50" s="30"/>
      <c r="BF50" s="30"/>
      <c r="BG50" s="30"/>
      <c r="BH50" s="30"/>
      <c r="BI50" s="30"/>
      <c r="BJ50" s="30"/>
      <c r="BK50" s="30"/>
      <c r="BL50" s="30"/>
      <c r="BM50" s="30"/>
      <c r="BN50" s="30"/>
      <c r="BO50" s="30"/>
      <c r="BP50" s="30"/>
      <c r="BQ50" s="30"/>
      <c r="BR50" s="30"/>
      <c r="BS50" s="30"/>
      <c r="BT50" s="30"/>
      <c r="BU50" s="30"/>
      <c r="BV50" s="30"/>
      <c r="BW50" s="30"/>
      <c r="BX50" s="30"/>
    </row>
    <row r="51" spans="1:76" x14ac:dyDescent="0.25">
      <c r="A51" s="30"/>
      <c r="B51" s="30"/>
      <c r="C51" s="30"/>
      <c r="D51" s="30"/>
      <c r="E51" s="30"/>
      <c r="F51" s="30"/>
      <c r="G51" s="30"/>
      <c r="H51" s="30"/>
      <c r="I51" s="30"/>
      <c r="J51" s="30"/>
      <c r="K51" s="30"/>
      <c r="L51" s="30"/>
      <c r="M51" s="30"/>
      <c r="N51" s="30"/>
      <c r="O51" s="30"/>
      <c r="P51" s="30"/>
      <c r="Q51" s="30"/>
      <c r="R51" s="30"/>
      <c r="S51" s="30"/>
      <c r="T51" s="30"/>
      <c r="U51" s="30"/>
      <c r="V51" s="30"/>
      <c r="W51" s="30"/>
      <c r="X51" s="30"/>
      <c r="Y51" s="30"/>
      <c r="Z51" s="30"/>
      <c r="AA51" s="30"/>
      <c r="AB51" s="30"/>
      <c r="AC51" s="30"/>
      <c r="AD51" s="30"/>
      <c r="AE51" s="30"/>
      <c r="AF51" s="30"/>
      <c r="AG51" s="30"/>
      <c r="AH51" s="30"/>
      <c r="AI51" s="30"/>
      <c r="AJ51" s="30"/>
      <c r="AK51" s="30"/>
      <c r="AL51" s="30"/>
      <c r="AM51" s="30"/>
      <c r="AN51" s="30"/>
      <c r="AO51" s="30"/>
      <c r="AP51" s="30"/>
      <c r="AQ51" s="30"/>
      <c r="AR51" s="30"/>
      <c r="AS51" s="30"/>
      <c r="AT51" s="30"/>
      <c r="AU51" s="30"/>
      <c r="AV51" s="30"/>
      <c r="AW51" s="30"/>
      <c r="AX51" s="30"/>
      <c r="AY51" s="30"/>
      <c r="AZ51" s="30"/>
      <c r="BA51" s="30"/>
      <c r="BB51" s="30"/>
      <c r="BC51" s="30"/>
      <c r="BD51" s="30"/>
      <c r="BE51" s="30"/>
      <c r="BF51" s="30"/>
      <c r="BG51" s="30"/>
      <c r="BH51" s="30"/>
      <c r="BI51" s="30"/>
      <c r="BJ51" s="30"/>
      <c r="BK51" s="30"/>
      <c r="BL51" s="30"/>
      <c r="BM51" s="30"/>
      <c r="BN51" s="30"/>
      <c r="BO51" s="30"/>
      <c r="BP51" s="30"/>
      <c r="BQ51" s="30"/>
      <c r="BR51" s="30"/>
      <c r="BS51" s="30"/>
      <c r="BT51" s="30"/>
      <c r="BU51" s="30"/>
      <c r="BV51" s="30"/>
      <c r="BW51" s="30"/>
      <c r="BX51" s="30"/>
    </row>
    <row r="52" spans="1:76" x14ac:dyDescent="0.25">
      <c r="A52" s="30"/>
      <c r="B52" s="30"/>
      <c r="C52" s="30"/>
      <c r="D52" s="30"/>
      <c r="E52" s="30"/>
      <c r="F52" s="30"/>
      <c r="G52" s="30"/>
      <c r="H52" s="30"/>
      <c r="I52" s="30"/>
      <c r="J52" s="30"/>
      <c r="K52" s="30"/>
      <c r="L52" s="30"/>
      <c r="M52" s="30"/>
      <c r="N52" s="30"/>
      <c r="O52" s="30"/>
      <c r="P52" s="30"/>
      <c r="Q52" s="30"/>
      <c r="R52" s="30"/>
      <c r="S52" s="30"/>
      <c r="T52" s="30"/>
      <c r="U52" s="30"/>
      <c r="V52" s="30"/>
      <c r="W52" s="30"/>
      <c r="X52" s="30"/>
      <c r="Y52" s="30"/>
      <c r="Z52" s="30"/>
      <c r="AA52" s="30"/>
      <c r="AB52" s="30"/>
      <c r="AC52" s="30"/>
      <c r="AD52" s="30"/>
      <c r="AE52" s="30"/>
      <c r="AF52" s="30"/>
      <c r="AG52" s="30"/>
      <c r="AH52" s="30"/>
      <c r="AI52" s="30"/>
      <c r="AJ52" s="30"/>
      <c r="AK52" s="30"/>
      <c r="AL52" s="30"/>
      <c r="AM52" s="30"/>
      <c r="AN52" s="30"/>
      <c r="AO52" s="30"/>
      <c r="AP52" s="30"/>
      <c r="AQ52" s="30"/>
      <c r="AR52" s="30"/>
      <c r="AS52" s="30"/>
      <c r="AT52" s="30"/>
      <c r="AU52" s="30"/>
      <c r="AV52" s="30"/>
      <c r="AW52" s="30"/>
      <c r="AX52" s="30"/>
      <c r="AY52" s="30"/>
      <c r="AZ52" s="30"/>
      <c r="BA52" s="30"/>
      <c r="BB52" s="30"/>
      <c r="BC52" s="30"/>
      <c r="BD52" s="30"/>
      <c r="BE52" s="30"/>
      <c r="BF52" s="30"/>
      <c r="BG52" s="30"/>
      <c r="BH52" s="30"/>
      <c r="BI52" s="30"/>
      <c r="BJ52" s="30"/>
      <c r="BK52" s="30"/>
      <c r="BL52" s="30"/>
      <c r="BM52" s="30"/>
      <c r="BN52" s="30"/>
      <c r="BO52" s="30"/>
      <c r="BP52" s="30"/>
      <c r="BQ52" s="30"/>
      <c r="BR52" s="30"/>
      <c r="BS52" s="30"/>
      <c r="BT52" s="30"/>
      <c r="BU52" s="30"/>
      <c r="BV52" s="30"/>
      <c r="BW52" s="30"/>
      <c r="BX52" s="30"/>
    </row>
    <row r="53" spans="1:76" x14ac:dyDescent="0.25">
      <c r="A53" s="30"/>
      <c r="B53" s="30"/>
      <c r="C53" s="30"/>
      <c r="D53" s="30"/>
      <c r="E53" s="30"/>
      <c r="F53" s="30"/>
      <c r="G53" s="30"/>
      <c r="H53" s="30"/>
      <c r="I53" s="30"/>
      <c r="J53" s="30"/>
      <c r="K53" s="30"/>
      <c r="L53" s="30"/>
      <c r="M53" s="30"/>
      <c r="N53" s="30"/>
      <c r="O53" s="30"/>
      <c r="P53" s="30"/>
      <c r="Q53" s="30"/>
      <c r="R53" s="30"/>
      <c r="S53" s="30"/>
      <c r="T53" s="30"/>
      <c r="U53" s="30"/>
      <c r="V53" s="30"/>
      <c r="W53" s="30"/>
      <c r="X53" s="30"/>
      <c r="Y53" s="30"/>
      <c r="Z53" s="30"/>
      <c r="AA53" s="30"/>
      <c r="AB53" s="30"/>
      <c r="AC53" s="30"/>
      <c r="AD53" s="30"/>
      <c r="AE53" s="30"/>
      <c r="AF53" s="30"/>
      <c r="AG53" s="30"/>
      <c r="AH53" s="30"/>
      <c r="AI53" s="30"/>
      <c r="AJ53" s="30"/>
      <c r="AK53" s="30"/>
      <c r="AL53" s="30"/>
      <c r="AM53" s="30"/>
      <c r="AN53" s="30"/>
      <c r="AO53" s="30"/>
      <c r="AP53" s="30"/>
      <c r="AQ53" s="30"/>
      <c r="AR53" s="30"/>
      <c r="AS53" s="30"/>
      <c r="AT53" s="30"/>
      <c r="AU53" s="30"/>
      <c r="AV53" s="30"/>
      <c r="AW53" s="30"/>
      <c r="AX53" s="30"/>
      <c r="AY53" s="30"/>
      <c r="AZ53" s="30"/>
      <c r="BA53" s="30"/>
      <c r="BB53" s="30"/>
      <c r="BC53" s="30"/>
      <c r="BD53" s="30"/>
      <c r="BE53" s="30"/>
      <c r="BF53" s="30"/>
      <c r="BG53" s="30"/>
      <c r="BH53" s="30"/>
      <c r="BI53" s="30"/>
      <c r="BJ53" s="30"/>
      <c r="BK53" s="30"/>
      <c r="BL53" s="30"/>
      <c r="BM53" s="30"/>
      <c r="BN53" s="30"/>
      <c r="BO53" s="30"/>
      <c r="BP53" s="30"/>
      <c r="BQ53" s="30"/>
      <c r="BR53" s="30"/>
      <c r="BS53" s="30"/>
      <c r="BT53" s="30"/>
      <c r="BU53" s="30"/>
      <c r="BV53" s="30"/>
      <c r="BW53" s="30"/>
      <c r="BX53" s="30"/>
    </row>
    <row r="54" spans="1:76" x14ac:dyDescent="0.25">
      <c r="A54" s="30"/>
      <c r="B54" s="30"/>
      <c r="C54" s="30"/>
      <c r="D54" s="30"/>
      <c r="E54" s="30"/>
      <c r="F54" s="30"/>
      <c r="G54" s="30"/>
      <c r="H54" s="30"/>
      <c r="I54" s="30"/>
      <c r="J54" s="30"/>
      <c r="K54" s="30"/>
      <c r="L54" s="30"/>
      <c r="M54" s="30"/>
      <c r="N54" s="30"/>
      <c r="O54" s="30"/>
      <c r="P54" s="30"/>
      <c r="Q54" s="30"/>
      <c r="R54" s="30"/>
      <c r="S54" s="30"/>
      <c r="T54" s="30"/>
      <c r="U54" s="30"/>
      <c r="V54" s="30"/>
      <c r="W54" s="30"/>
      <c r="X54" s="30"/>
      <c r="Y54" s="30"/>
      <c r="Z54" s="30"/>
      <c r="AA54" s="30"/>
      <c r="AB54" s="30"/>
      <c r="AC54" s="30"/>
      <c r="AD54" s="30"/>
      <c r="AE54" s="30"/>
      <c r="AF54" s="30"/>
      <c r="AG54" s="30"/>
      <c r="AH54" s="30"/>
      <c r="AI54" s="30"/>
      <c r="AJ54" s="30"/>
      <c r="AK54" s="30"/>
      <c r="AL54" s="30"/>
      <c r="AM54" s="30"/>
      <c r="AN54" s="30"/>
      <c r="AO54" s="30"/>
      <c r="AP54" s="30"/>
      <c r="AQ54" s="30"/>
      <c r="AR54" s="30"/>
      <c r="AS54" s="30"/>
      <c r="AT54" s="30"/>
      <c r="AU54" s="30"/>
      <c r="AV54" s="30"/>
      <c r="AW54" s="30"/>
      <c r="AX54" s="30"/>
      <c r="AY54" s="30"/>
      <c r="AZ54" s="30"/>
      <c r="BA54" s="30"/>
      <c r="BB54" s="30"/>
      <c r="BC54" s="30"/>
      <c r="BD54" s="30"/>
      <c r="BE54" s="30"/>
      <c r="BF54" s="30"/>
      <c r="BG54" s="30"/>
      <c r="BH54" s="30"/>
      <c r="BI54" s="30"/>
      <c r="BJ54" s="30"/>
      <c r="BK54" s="30"/>
      <c r="BL54" s="30"/>
      <c r="BM54" s="30"/>
      <c r="BN54" s="30"/>
      <c r="BO54" s="30"/>
      <c r="BP54" s="30"/>
      <c r="BQ54" s="30"/>
      <c r="BR54" s="30"/>
      <c r="BS54" s="30"/>
      <c r="BT54" s="30"/>
      <c r="BU54" s="30"/>
      <c r="BV54" s="30"/>
      <c r="BW54" s="30"/>
      <c r="BX54" s="30"/>
    </row>
    <row r="55" spans="1:76" x14ac:dyDescent="0.25">
      <c r="A55" s="30"/>
      <c r="B55" s="30"/>
      <c r="C55" s="30"/>
      <c r="D55" s="30"/>
      <c r="E55" s="30"/>
      <c r="F55" s="30"/>
      <c r="G55" s="30"/>
      <c r="H55" s="30"/>
      <c r="I55" s="30"/>
      <c r="J55" s="30"/>
      <c r="K55" s="30"/>
      <c r="L55" s="30"/>
      <c r="M55" s="30"/>
      <c r="N55" s="30"/>
      <c r="O55" s="30"/>
      <c r="P55" s="30"/>
      <c r="Q55" s="30"/>
      <c r="R55" s="30"/>
      <c r="S55" s="30"/>
      <c r="T55" s="30"/>
      <c r="U55" s="30"/>
      <c r="V55" s="30"/>
      <c r="W55" s="30"/>
      <c r="X55" s="30"/>
      <c r="Y55" s="30"/>
      <c r="Z55" s="30"/>
      <c r="AA55" s="30"/>
      <c r="AB55" s="30"/>
      <c r="AC55" s="30"/>
      <c r="AD55" s="30"/>
      <c r="AE55" s="30"/>
      <c r="AF55" s="30"/>
      <c r="AG55" s="30"/>
      <c r="AH55" s="30"/>
      <c r="AI55" s="30"/>
      <c r="AJ55" s="30"/>
      <c r="AK55" s="30"/>
      <c r="AL55" s="30"/>
      <c r="AM55" s="30"/>
      <c r="AN55" s="30"/>
      <c r="AO55" s="30"/>
      <c r="AP55" s="30"/>
      <c r="AQ55" s="30"/>
      <c r="AR55" s="30"/>
      <c r="AS55" s="30"/>
      <c r="AT55" s="30"/>
      <c r="AU55" s="30"/>
      <c r="AV55" s="30"/>
      <c r="AW55" s="30"/>
      <c r="AX55" s="30"/>
      <c r="AY55" s="30"/>
      <c r="AZ55" s="30"/>
      <c r="BA55" s="30"/>
      <c r="BB55" s="30"/>
      <c r="BC55" s="30"/>
      <c r="BD55" s="30"/>
      <c r="BE55" s="30"/>
      <c r="BF55" s="30"/>
      <c r="BG55" s="30"/>
      <c r="BH55" s="30"/>
      <c r="BI55" s="30"/>
      <c r="BJ55" s="30"/>
      <c r="BK55" s="30"/>
      <c r="BL55" s="30"/>
      <c r="BM55" s="30"/>
      <c r="BN55" s="30"/>
      <c r="BO55" s="30"/>
      <c r="BP55" s="30"/>
      <c r="BQ55" s="30"/>
      <c r="BR55" s="30"/>
      <c r="BS55" s="30"/>
      <c r="BT55" s="30"/>
      <c r="BU55" s="30"/>
      <c r="BV55" s="30"/>
      <c r="BW55" s="30"/>
      <c r="BX55" s="30"/>
    </row>
    <row r="56" spans="1:76" x14ac:dyDescent="0.25">
      <c r="A56" s="30"/>
      <c r="B56" s="30"/>
      <c r="C56" s="30"/>
      <c r="D56" s="30"/>
      <c r="E56" s="30"/>
      <c r="F56" s="30"/>
      <c r="G56" s="30"/>
      <c r="H56" s="30"/>
      <c r="I56" s="30"/>
      <c r="J56" s="30"/>
      <c r="K56" s="30"/>
      <c r="L56" s="30"/>
      <c r="M56" s="30"/>
      <c r="N56" s="30"/>
      <c r="O56" s="30"/>
      <c r="P56" s="30"/>
      <c r="Q56" s="30"/>
      <c r="R56" s="30"/>
      <c r="S56" s="30"/>
      <c r="T56" s="30"/>
      <c r="U56" s="30"/>
      <c r="V56" s="30"/>
      <c r="W56" s="30"/>
      <c r="X56" s="30"/>
      <c r="Y56" s="30"/>
      <c r="Z56" s="30"/>
      <c r="AA56" s="30"/>
      <c r="AB56" s="30"/>
      <c r="AC56" s="30"/>
      <c r="AD56" s="30"/>
      <c r="AE56" s="30"/>
      <c r="AF56" s="30"/>
      <c r="AG56" s="30"/>
      <c r="AH56" s="30"/>
      <c r="AI56" s="30"/>
      <c r="AJ56" s="30"/>
      <c r="AK56" s="30"/>
      <c r="AL56" s="30"/>
      <c r="AM56" s="30"/>
      <c r="AN56" s="30"/>
      <c r="AO56" s="30"/>
      <c r="AP56" s="30"/>
      <c r="AQ56" s="30"/>
      <c r="AR56" s="30"/>
      <c r="AS56" s="30"/>
      <c r="AT56" s="30"/>
      <c r="AU56" s="30"/>
      <c r="AV56" s="30"/>
      <c r="AW56" s="30"/>
      <c r="AX56" s="30"/>
      <c r="AY56" s="30"/>
      <c r="AZ56" s="30"/>
      <c r="BA56" s="30"/>
      <c r="BB56" s="30"/>
      <c r="BC56" s="30"/>
      <c r="BD56" s="30"/>
      <c r="BE56" s="30"/>
      <c r="BF56" s="30"/>
      <c r="BG56" s="30"/>
      <c r="BH56" s="30"/>
      <c r="BI56" s="30"/>
      <c r="BJ56" s="30"/>
      <c r="BK56" s="30"/>
      <c r="BL56" s="30"/>
      <c r="BM56" s="30"/>
      <c r="BN56" s="30"/>
      <c r="BO56" s="30"/>
      <c r="BP56" s="30"/>
      <c r="BQ56" s="30"/>
      <c r="BR56" s="30"/>
      <c r="BS56" s="30"/>
      <c r="BT56" s="30"/>
      <c r="BU56" s="30"/>
      <c r="BV56" s="30"/>
      <c r="BW56" s="30"/>
      <c r="BX56" s="30"/>
    </row>
    <row r="57" spans="1:76" x14ac:dyDescent="0.25">
      <c r="A57" s="30"/>
      <c r="B57" s="30"/>
      <c r="C57" s="30"/>
      <c r="D57" s="30"/>
      <c r="E57" s="30"/>
      <c r="F57" s="30"/>
      <c r="G57" s="30"/>
      <c r="H57" s="30"/>
      <c r="I57" s="30"/>
      <c r="J57" s="30"/>
      <c r="K57" s="30"/>
      <c r="L57" s="30"/>
      <c r="M57" s="30"/>
      <c r="N57" s="30"/>
      <c r="O57" s="30"/>
      <c r="P57" s="30"/>
      <c r="Q57" s="30"/>
      <c r="R57" s="30"/>
      <c r="S57" s="30"/>
      <c r="T57" s="30"/>
      <c r="U57" s="30"/>
      <c r="V57" s="30"/>
      <c r="W57" s="30"/>
      <c r="X57" s="30"/>
      <c r="Y57" s="30"/>
      <c r="Z57" s="30"/>
      <c r="AA57" s="30"/>
      <c r="AB57" s="30"/>
      <c r="AC57" s="30"/>
      <c r="AD57" s="30"/>
      <c r="AE57" s="30"/>
      <c r="AF57" s="30"/>
      <c r="AG57" s="30"/>
      <c r="AH57" s="30"/>
      <c r="AI57" s="30"/>
      <c r="AJ57" s="30"/>
      <c r="AK57" s="30"/>
      <c r="AL57" s="30"/>
      <c r="AM57" s="30"/>
      <c r="AN57" s="30"/>
      <c r="AO57" s="30"/>
      <c r="AP57" s="30"/>
      <c r="AQ57" s="30"/>
      <c r="AR57" s="30"/>
      <c r="AS57" s="30"/>
      <c r="AT57" s="30"/>
      <c r="AU57" s="30"/>
      <c r="AV57" s="30"/>
      <c r="AW57" s="30"/>
      <c r="AX57" s="30"/>
      <c r="AY57" s="30"/>
      <c r="AZ57" s="30"/>
      <c r="BA57" s="30"/>
      <c r="BB57" s="30"/>
      <c r="BC57" s="30"/>
      <c r="BD57" s="30"/>
      <c r="BE57" s="30"/>
      <c r="BF57" s="30"/>
      <c r="BG57" s="30"/>
      <c r="BH57" s="30"/>
      <c r="BI57" s="30"/>
      <c r="BJ57" s="30"/>
      <c r="BK57" s="30"/>
      <c r="BL57" s="30"/>
      <c r="BM57" s="30"/>
      <c r="BN57" s="30"/>
      <c r="BO57" s="30"/>
      <c r="BP57" s="30"/>
      <c r="BQ57" s="30"/>
      <c r="BR57" s="30"/>
      <c r="BS57" s="30"/>
      <c r="BT57" s="30"/>
      <c r="BU57" s="30"/>
      <c r="BV57" s="30"/>
      <c r="BW57" s="30"/>
      <c r="BX57" s="30"/>
    </row>
    <row r="58" spans="1:76" x14ac:dyDescent="0.25">
      <c r="A58" s="30"/>
      <c r="B58" s="30"/>
      <c r="C58" s="30"/>
      <c r="D58" s="30"/>
      <c r="E58" s="30"/>
      <c r="F58" s="30"/>
      <c r="G58" s="30"/>
      <c r="H58" s="30"/>
      <c r="I58" s="30"/>
      <c r="J58" s="30"/>
      <c r="K58" s="30"/>
      <c r="L58" s="30"/>
      <c r="M58" s="30"/>
      <c r="N58" s="30"/>
      <c r="O58" s="30"/>
      <c r="P58" s="30"/>
      <c r="Q58" s="30"/>
      <c r="R58" s="30"/>
      <c r="S58" s="30"/>
      <c r="T58" s="30"/>
      <c r="U58" s="30"/>
      <c r="V58" s="30"/>
      <c r="W58" s="30"/>
      <c r="X58" s="30"/>
      <c r="Y58" s="30"/>
      <c r="Z58" s="30"/>
      <c r="AA58" s="30"/>
      <c r="AB58" s="30"/>
      <c r="AC58" s="30"/>
      <c r="AD58" s="30"/>
      <c r="AE58" s="30"/>
      <c r="AF58" s="30"/>
      <c r="AG58" s="30"/>
      <c r="AH58" s="30"/>
      <c r="AI58" s="30"/>
      <c r="AJ58" s="30"/>
      <c r="AK58" s="30"/>
      <c r="AL58" s="30"/>
      <c r="AM58" s="30"/>
      <c r="AN58" s="30"/>
      <c r="AO58" s="30"/>
      <c r="AP58" s="30"/>
      <c r="AQ58" s="30"/>
      <c r="AR58" s="30"/>
      <c r="AS58" s="30"/>
      <c r="AT58" s="30"/>
      <c r="AU58" s="30"/>
      <c r="AV58" s="30"/>
      <c r="AW58" s="30"/>
      <c r="AX58" s="30"/>
      <c r="AY58" s="30"/>
      <c r="AZ58" s="30"/>
      <c r="BA58" s="30"/>
      <c r="BB58" s="30"/>
      <c r="BC58" s="30"/>
      <c r="BD58" s="30"/>
      <c r="BE58" s="30"/>
      <c r="BF58" s="30"/>
      <c r="BG58" s="30"/>
      <c r="BH58" s="30"/>
      <c r="BI58" s="30"/>
      <c r="BJ58" s="30"/>
      <c r="BK58" s="30"/>
      <c r="BL58" s="30"/>
      <c r="BM58" s="30"/>
      <c r="BN58" s="30"/>
      <c r="BO58" s="30"/>
      <c r="BP58" s="30"/>
      <c r="BQ58" s="30"/>
      <c r="BR58" s="30"/>
      <c r="BS58" s="30"/>
      <c r="BT58" s="30"/>
      <c r="BU58" s="30"/>
      <c r="BV58" s="30"/>
      <c r="BW58" s="30"/>
      <c r="BX58" s="30"/>
    </row>
    <row r="59" spans="1:76" x14ac:dyDescent="0.25">
      <c r="A59" s="30"/>
      <c r="B59" s="30"/>
      <c r="C59" s="30"/>
      <c r="D59" s="30"/>
      <c r="E59" s="30"/>
      <c r="F59" s="30"/>
      <c r="G59" s="30"/>
      <c r="H59" s="30"/>
      <c r="I59" s="30"/>
      <c r="J59" s="30"/>
      <c r="K59" s="30"/>
      <c r="L59" s="30"/>
      <c r="M59" s="30"/>
      <c r="N59" s="30"/>
      <c r="O59" s="30"/>
      <c r="P59" s="30"/>
      <c r="Q59" s="30"/>
      <c r="R59" s="30"/>
      <c r="S59" s="30"/>
      <c r="T59" s="30"/>
      <c r="U59" s="30"/>
      <c r="V59" s="30"/>
      <c r="W59" s="30"/>
      <c r="X59" s="30"/>
      <c r="Y59" s="30"/>
      <c r="Z59" s="30"/>
      <c r="AA59" s="30"/>
      <c r="AB59" s="30"/>
      <c r="AC59" s="30"/>
      <c r="AD59" s="30"/>
      <c r="AE59" s="30"/>
      <c r="AF59" s="30"/>
      <c r="AG59" s="30"/>
      <c r="AH59" s="30"/>
      <c r="AI59" s="30"/>
      <c r="AJ59" s="30"/>
      <c r="AK59" s="30"/>
      <c r="AL59" s="30"/>
      <c r="AM59" s="30"/>
      <c r="AN59" s="30"/>
      <c r="AO59" s="30"/>
      <c r="AP59" s="30"/>
      <c r="AQ59" s="30"/>
      <c r="AR59" s="30"/>
      <c r="AS59" s="30"/>
      <c r="AT59" s="30"/>
      <c r="AU59" s="30"/>
      <c r="AV59" s="30"/>
      <c r="AW59" s="30"/>
      <c r="AX59" s="30"/>
      <c r="AY59" s="30"/>
      <c r="AZ59" s="30"/>
      <c r="BA59" s="30"/>
      <c r="BB59" s="30"/>
      <c r="BC59" s="30"/>
      <c r="BD59" s="30"/>
      <c r="BE59" s="30"/>
      <c r="BF59" s="30"/>
      <c r="BG59" s="30"/>
      <c r="BH59" s="30"/>
      <c r="BI59" s="30"/>
      <c r="BJ59" s="30"/>
      <c r="BK59" s="30"/>
      <c r="BL59" s="30"/>
      <c r="BM59" s="30"/>
      <c r="BN59" s="30"/>
      <c r="BO59" s="30"/>
      <c r="BP59" s="30"/>
      <c r="BQ59" s="30"/>
      <c r="BR59" s="30"/>
      <c r="BS59" s="30"/>
      <c r="BT59" s="30"/>
      <c r="BU59" s="30"/>
      <c r="BV59" s="30"/>
      <c r="BW59" s="30"/>
      <c r="BX59" s="30"/>
    </row>
    <row r="60" spans="1:76" x14ac:dyDescent="0.25">
      <c r="A60" s="30"/>
      <c r="B60" s="30"/>
      <c r="C60" s="30"/>
      <c r="D60" s="30"/>
      <c r="E60" s="30"/>
      <c r="F60" s="30"/>
      <c r="G60" s="30"/>
      <c r="H60" s="30"/>
      <c r="I60" s="30"/>
      <c r="J60" s="30"/>
      <c r="K60" s="30"/>
      <c r="L60" s="30"/>
      <c r="M60" s="30"/>
      <c r="N60" s="30"/>
      <c r="O60" s="30"/>
      <c r="P60" s="30"/>
      <c r="Q60" s="30"/>
      <c r="R60" s="30"/>
      <c r="S60" s="30"/>
      <c r="T60" s="30"/>
      <c r="U60" s="30"/>
      <c r="V60" s="30"/>
      <c r="W60" s="30"/>
      <c r="X60" s="30"/>
      <c r="Y60" s="30"/>
      <c r="Z60" s="30"/>
      <c r="AA60" s="30"/>
      <c r="AB60" s="30"/>
      <c r="AC60" s="30"/>
      <c r="AD60" s="30"/>
      <c r="AE60" s="30"/>
      <c r="AF60" s="30"/>
      <c r="AG60" s="30"/>
      <c r="AH60" s="30"/>
      <c r="AI60" s="30"/>
      <c r="AJ60" s="30"/>
      <c r="AK60" s="30"/>
      <c r="AL60" s="30"/>
      <c r="AM60" s="30"/>
      <c r="AN60" s="30"/>
      <c r="AO60" s="30"/>
      <c r="AP60" s="30"/>
      <c r="AQ60" s="30"/>
      <c r="AR60" s="30"/>
      <c r="AS60" s="30"/>
      <c r="AT60" s="30"/>
      <c r="AU60" s="30"/>
      <c r="AV60" s="30"/>
      <c r="AW60" s="30"/>
      <c r="AX60" s="30"/>
      <c r="AY60" s="30"/>
      <c r="AZ60" s="30"/>
      <c r="BA60" s="30"/>
      <c r="BB60" s="30"/>
      <c r="BC60" s="30"/>
      <c r="BD60" s="30"/>
      <c r="BE60" s="30"/>
      <c r="BF60" s="30"/>
      <c r="BG60" s="30"/>
      <c r="BH60" s="30"/>
      <c r="BI60" s="30"/>
      <c r="BJ60" s="30"/>
      <c r="BK60" s="30"/>
      <c r="BL60" s="30"/>
      <c r="BM60" s="30"/>
      <c r="BN60" s="30"/>
      <c r="BO60" s="30"/>
      <c r="BP60" s="30"/>
      <c r="BQ60" s="30"/>
      <c r="BR60" s="30"/>
      <c r="BS60" s="30"/>
      <c r="BT60" s="30"/>
      <c r="BU60" s="30"/>
      <c r="BV60" s="30"/>
      <c r="BW60" s="30"/>
      <c r="BX60" s="30"/>
    </row>
    <row r="61" spans="1:76" x14ac:dyDescent="0.25">
      <c r="A61" s="30"/>
      <c r="B61" s="30"/>
      <c r="C61" s="30"/>
      <c r="D61" s="30"/>
      <c r="E61" s="30"/>
      <c r="F61" s="30"/>
      <c r="G61" s="30"/>
      <c r="H61" s="30"/>
      <c r="I61" s="30"/>
      <c r="J61" s="30"/>
      <c r="K61" s="30"/>
      <c r="L61" s="30"/>
      <c r="M61" s="30"/>
      <c r="N61" s="30"/>
      <c r="O61" s="30"/>
      <c r="P61" s="30"/>
      <c r="Q61" s="30"/>
      <c r="R61" s="30"/>
      <c r="S61" s="30"/>
      <c r="T61" s="30"/>
      <c r="U61" s="30"/>
      <c r="V61" s="30"/>
      <c r="W61" s="30"/>
      <c r="X61" s="30"/>
      <c r="Y61" s="30"/>
      <c r="Z61" s="30"/>
      <c r="AA61" s="30"/>
      <c r="AB61" s="30"/>
      <c r="AC61" s="30"/>
      <c r="AD61" s="30"/>
      <c r="AE61" s="30"/>
      <c r="AF61" s="30"/>
      <c r="AG61" s="30"/>
      <c r="AH61" s="30"/>
      <c r="AI61" s="30"/>
      <c r="AJ61" s="30"/>
      <c r="AK61" s="30"/>
      <c r="AL61" s="30"/>
      <c r="AM61" s="30"/>
      <c r="AN61" s="30"/>
      <c r="AO61" s="30"/>
      <c r="AP61" s="30"/>
      <c r="AQ61" s="30"/>
      <c r="AR61" s="30"/>
      <c r="AS61" s="30"/>
      <c r="AT61" s="30"/>
      <c r="AU61" s="30"/>
      <c r="AV61" s="30"/>
      <c r="AW61" s="30"/>
      <c r="AX61" s="30"/>
      <c r="AY61" s="30"/>
      <c r="AZ61" s="30"/>
      <c r="BA61" s="30"/>
      <c r="BB61" s="30"/>
      <c r="BC61" s="30"/>
      <c r="BD61" s="30"/>
      <c r="BE61" s="30"/>
      <c r="BF61" s="30"/>
      <c r="BG61" s="30"/>
      <c r="BH61" s="30"/>
      <c r="BI61" s="30"/>
      <c r="BJ61" s="30"/>
      <c r="BK61" s="30"/>
      <c r="BL61" s="30"/>
      <c r="BM61" s="30"/>
      <c r="BN61" s="30"/>
      <c r="BO61" s="30"/>
      <c r="BP61" s="30"/>
      <c r="BQ61" s="30"/>
      <c r="BR61" s="30"/>
      <c r="BS61" s="30"/>
      <c r="BT61" s="30"/>
      <c r="BU61" s="30"/>
      <c r="BV61" s="30"/>
      <c r="BW61" s="30"/>
      <c r="BX61" s="30"/>
    </row>
    <row r="62" spans="1:76" x14ac:dyDescent="0.25">
      <c r="A62" s="30"/>
      <c r="B62" s="30"/>
      <c r="C62" s="30"/>
      <c r="D62" s="30"/>
      <c r="E62" s="30"/>
      <c r="F62" s="30"/>
      <c r="G62" s="30"/>
      <c r="H62" s="30"/>
      <c r="I62" s="30"/>
      <c r="J62" s="30"/>
      <c r="K62" s="30"/>
      <c r="L62" s="30"/>
      <c r="M62" s="30"/>
      <c r="N62" s="30"/>
      <c r="O62" s="30"/>
      <c r="P62" s="30"/>
      <c r="Q62" s="30"/>
      <c r="R62" s="30"/>
      <c r="S62" s="30"/>
      <c r="T62" s="30"/>
      <c r="U62" s="30"/>
      <c r="V62" s="30"/>
      <c r="W62" s="30"/>
      <c r="X62" s="30"/>
      <c r="Y62" s="30"/>
      <c r="Z62" s="30"/>
      <c r="AA62" s="30"/>
      <c r="AB62" s="30"/>
      <c r="AC62" s="30"/>
      <c r="AD62" s="30"/>
      <c r="AE62" s="30"/>
      <c r="AF62" s="30"/>
      <c r="AG62" s="30"/>
      <c r="AH62" s="30"/>
      <c r="AI62" s="30"/>
      <c r="AJ62" s="30"/>
      <c r="AK62" s="30"/>
      <c r="AL62" s="30"/>
      <c r="AM62" s="30"/>
      <c r="AN62" s="30"/>
      <c r="AO62" s="30"/>
      <c r="AP62" s="30"/>
      <c r="AQ62" s="30"/>
      <c r="AR62" s="30"/>
      <c r="AS62" s="30"/>
      <c r="AT62" s="30"/>
      <c r="AU62" s="30"/>
      <c r="AV62" s="30"/>
      <c r="AW62" s="30"/>
      <c r="AX62" s="30"/>
      <c r="AY62" s="30"/>
      <c r="AZ62" s="30"/>
      <c r="BA62" s="30"/>
      <c r="BB62" s="30"/>
      <c r="BC62" s="30"/>
      <c r="BD62" s="30"/>
      <c r="BE62" s="30"/>
      <c r="BF62" s="30"/>
      <c r="BG62" s="30"/>
      <c r="BH62" s="30"/>
      <c r="BI62" s="30"/>
      <c r="BJ62" s="30"/>
      <c r="BK62" s="30"/>
      <c r="BL62" s="30"/>
      <c r="BM62" s="30"/>
      <c r="BN62" s="30"/>
      <c r="BO62" s="30"/>
      <c r="BP62" s="30"/>
      <c r="BQ62" s="30"/>
      <c r="BR62" s="30"/>
      <c r="BS62" s="30"/>
      <c r="BT62" s="30"/>
      <c r="BU62" s="30"/>
      <c r="BV62" s="30"/>
      <c r="BW62" s="30"/>
      <c r="BX62" s="30"/>
    </row>
    <row r="63" spans="1:76" x14ac:dyDescent="0.25">
      <c r="A63" s="30"/>
      <c r="B63" s="30"/>
      <c r="C63" s="30"/>
      <c r="D63" s="30"/>
      <c r="E63" s="30"/>
      <c r="F63" s="30"/>
      <c r="G63" s="30"/>
      <c r="H63" s="30"/>
      <c r="I63" s="30"/>
      <c r="J63" s="30"/>
      <c r="K63" s="30"/>
      <c r="L63" s="30"/>
      <c r="M63" s="30"/>
      <c r="N63" s="30"/>
      <c r="O63" s="30"/>
      <c r="P63" s="30"/>
      <c r="Q63" s="30"/>
      <c r="R63" s="30"/>
      <c r="S63" s="30"/>
      <c r="T63" s="30"/>
      <c r="U63" s="30"/>
      <c r="V63" s="30"/>
      <c r="W63" s="30"/>
      <c r="X63" s="30"/>
      <c r="Y63" s="30"/>
      <c r="Z63" s="30"/>
      <c r="AA63" s="30"/>
      <c r="AB63" s="30"/>
      <c r="AC63" s="30"/>
      <c r="AD63" s="30"/>
      <c r="AE63" s="30"/>
      <c r="AF63" s="30"/>
      <c r="AG63" s="30"/>
      <c r="AH63" s="30"/>
      <c r="AI63" s="30"/>
      <c r="AJ63" s="30"/>
      <c r="AK63" s="30"/>
      <c r="AL63" s="30"/>
      <c r="AM63" s="30"/>
      <c r="AN63" s="30"/>
      <c r="AO63" s="30"/>
      <c r="AP63" s="30"/>
      <c r="AQ63" s="30"/>
      <c r="AR63" s="30"/>
      <c r="AS63" s="30"/>
      <c r="AT63" s="30"/>
      <c r="AU63" s="30"/>
      <c r="AV63" s="30"/>
      <c r="AW63" s="30"/>
      <c r="AX63" s="30"/>
      <c r="AY63" s="30"/>
      <c r="AZ63" s="30"/>
      <c r="BA63" s="30"/>
      <c r="BB63" s="30"/>
      <c r="BC63" s="30"/>
      <c r="BD63" s="30"/>
      <c r="BE63" s="30"/>
      <c r="BF63" s="30"/>
      <c r="BG63" s="30"/>
      <c r="BH63" s="30"/>
      <c r="BI63" s="30"/>
      <c r="BJ63" s="30"/>
      <c r="BK63" s="30"/>
      <c r="BL63" s="30"/>
      <c r="BM63" s="30"/>
      <c r="BN63" s="30"/>
      <c r="BO63" s="30"/>
      <c r="BP63" s="30"/>
      <c r="BQ63" s="30"/>
      <c r="BR63" s="30"/>
      <c r="BS63" s="30"/>
      <c r="BT63" s="30"/>
      <c r="BU63" s="30"/>
      <c r="BV63" s="30"/>
      <c r="BW63" s="30"/>
      <c r="BX63" s="30"/>
    </row>
    <row r="64" spans="1:76" x14ac:dyDescent="0.25">
      <c r="A64" s="30"/>
      <c r="B64" s="30"/>
      <c r="C64" s="30"/>
      <c r="D64" s="30"/>
      <c r="E64" s="30"/>
      <c r="F64" s="30"/>
      <c r="G64" s="30"/>
      <c r="H64" s="30"/>
      <c r="I64" s="30"/>
      <c r="J64" s="30"/>
      <c r="K64" s="30"/>
      <c r="L64" s="30"/>
      <c r="M64" s="30"/>
      <c r="N64" s="30"/>
      <c r="O64" s="30"/>
      <c r="P64" s="30"/>
      <c r="Q64" s="30"/>
      <c r="R64" s="30"/>
      <c r="S64" s="30"/>
      <c r="T64" s="30"/>
      <c r="U64" s="30"/>
      <c r="V64" s="30"/>
      <c r="W64" s="30"/>
      <c r="X64" s="30"/>
      <c r="Y64" s="30"/>
      <c r="Z64" s="30"/>
      <c r="AA64" s="30"/>
      <c r="AB64" s="30"/>
      <c r="AC64" s="30"/>
      <c r="AD64" s="30"/>
      <c r="AE64" s="30"/>
      <c r="AF64" s="30"/>
      <c r="AG64" s="30"/>
      <c r="AH64" s="30"/>
      <c r="AI64" s="30"/>
      <c r="AJ64" s="30"/>
      <c r="AK64" s="30"/>
      <c r="AL64" s="30"/>
      <c r="AM64" s="30"/>
      <c r="AN64" s="30"/>
      <c r="AO64" s="30"/>
      <c r="AP64" s="30"/>
      <c r="AQ64" s="30"/>
      <c r="AR64" s="30"/>
      <c r="AS64" s="30"/>
      <c r="AT64" s="30"/>
      <c r="AU64" s="30"/>
      <c r="AV64" s="30"/>
      <c r="AW64" s="30"/>
      <c r="AX64" s="30"/>
      <c r="AY64" s="30"/>
      <c r="AZ64" s="30"/>
      <c r="BA64" s="30"/>
      <c r="BB64" s="30"/>
      <c r="BC64" s="30"/>
      <c r="BD64" s="30"/>
      <c r="BE64" s="30"/>
      <c r="BF64" s="30"/>
      <c r="BG64" s="30"/>
      <c r="BH64" s="30"/>
      <c r="BI64" s="30"/>
      <c r="BJ64" s="30"/>
      <c r="BK64" s="30"/>
      <c r="BL64" s="30"/>
      <c r="BM64" s="30"/>
      <c r="BN64" s="30"/>
      <c r="BO64" s="30"/>
      <c r="BP64" s="30"/>
      <c r="BQ64" s="30"/>
      <c r="BR64" s="30"/>
      <c r="BS64" s="30"/>
      <c r="BT64" s="30"/>
      <c r="BU64" s="30"/>
      <c r="BV64" s="30"/>
      <c r="BW64" s="30"/>
      <c r="BX64" s="30"/>
    </row>
    <row r="65" spans="1:76" x14ac:dyDescent="0.25">
      <c r="A65" s="30"/>
      <c r="B65" s="30"/>
      <c r="C65" s="30"/>
      <c r="D65" s="30"/>
      <c r="E65" s="30"/>
      <c r="F65" s="30"/>
      <c r="G65" s="30"/>
      <c r="H65" s="30"/>
      <c r="I65" s="30"/>
      <c r="J65" s="30"/>
      <c r="K65" s="30"/>
      <c r="L65" s="30"/>
      <c r="M65" s="30"/>
      <c r="N65" s="30"/>
      <c r="O65" s="30"/>
      <c r="P65" s="30"/>
      <c r="Q65" s="30"/>
      <c r="R65" s="30"/>
      <c r="S65" s="30"/>
      <c r="T65" s="30"/>
      <c r="U65" s="30"/>
      <c r="V65" s="30"/>
      <c r="W65" s="30"/>
      <c r="X65" s="30"/>
      <c r="Y65" s="30"/>
      <c r="Z65" s="30"/>
      <c r="AA65" s="30"/>
      <c r="AB65" s="30"/>
      <c r="AC65" s="30"/>
      <c r="AD65" s="30"/>
      <c r="AE65" s="30"/>
      <c r="AF65" s="30"/>
      <c r="AG65" s="30"/>
      <c r="AH65" s="30"/>
      <c r="AI65" s="30"/>
      <c r="AJ65" s="30"/>
      <c r="AK65" s="30"/>
      <c r="AL65" s="30"/>
      <c r="AM65" s="30"/>
      <c r="AN65" s="30"/>
      <c r="AO65" s="30"/>
      <c r="AP65" s="30"/>
      <c r="AQ65" s="30"/>
      <c r="AR65" s="30"/>
      <c r="AS65" s="30"/>
      <c r="AT65" s="30"/>
      <c r="AU65" s="30"/>
      <c r="AV65" s="30"/>
      <c r="AW65" s="30"/>
      <c r="AX65" s="30"/>
      <c r="AY65" s="30"/>
      <c r="AZ65" s="30"/>
      <c r="BA65" s="30"/>
      <c r="BB65" s="30"/>
      <c r="BC65" s="30"/>
      <c r="BD65" s="30"/>
      <c r="BE65" s="30"/>
      <c r="BF65" s="30"/>
      <c r="BG65" s="30"/>
      <c r="BH65" s="30"/>
      <c r="BI65" s="30"/>
      <c r="BJ65" s="30"/>
      <c r="BK65" s="30"/>
      <c r="BL65" s="30"/>
      <c r="BM65" s="30"/>
      <c r="BN65" s="30"/>
      <c r="BO65" s="30"/>
      <c r="BP65" s="30"/>
      <c r="BQ65" s="30"/>
      <c r="BR65" s="30"/>
      <c r="BS65" s="30"/>
      <c r="BT65" s="30"/>
      <c r="BU65" s="30"/>
      <c r="BV65" s="30"/>
      <c r="BW65" s="30"/>
      <c r="BX65" s="30"/>
    </row>
    <row r="66" spans="1:76" x14ac:dyDescent="0.25">
      <c r="A66" s="30"/>
      <c r="B66" s="30"/>
      <c r="C66" s="30"/>
      <c r="D66" s="30"/>
      <c r="E66" s="30"/>
      <c r="F66" s="30"/>
      <c r="G66" s="30"/>
      <c r="H66" s="30"/>
      <c r="I66" s="30"/>
      <c r="J66" s="30"/>
      <c r="K66" s="30"/>
      <c r="L66" s="30"/>
      <c r="M66" s="30"/>
      <c r="N66" s="30"/>
      <c r="O66" s="30"/>
      <c r="P66" s="30"/>
      <c r="Q66" s="30"/>
      <c r="R66" s="30"/>
      <c r="S66" s="30"/>
      <c r="T66" s="30"/>
      <c r="U66" s="30"/>
      <c r="V66" s="30"/>
      <c r="W66" s="30"/>
      <c r="X66" s="30"/>
      <c r="Y66" s="30"/>
      <c r="Z66" s="30"/>
      <c r="AA66" s="30"/>
      <c r="AB66" s="30"/>
      <c r="AC66" s="30"/>
      <c r="AD66" s="30"/>
      <c r="AE66" s="30"/>
      <c r="AF66" s="30"/>
      <c r="AG66" s="30"/>
      <c r="AH66" s="30"/>
      <c r="AI66" s="30"/>
      <c r="AJ66" s="30"/>
      <c r="AK66" s="30"/>
      <c r="AL66" s="30"/>
      <c r="AM66" s="30"/>
      <c r="AN66" s="30"/>
      <c r="AO66" s="30"/>
      <c r="AP66" s="30"/>
      <c r="AQ66" s="30"/>
      <c r="AR66" s="30"/>
      <c r="AS66" s="30"/>
      <c r="AT66" s="30"/>
      <c r="AU66" s="30"/>
      <c r="AV66" s="30"/>
      <c r="AW66" s="30"/>
      <c r="AX66" s="30"/>
      <c r="AY66" s="30"/>
      <c r="AZ66" s="30"/>
      <c r="BA66" s="30"/>
      <c r="BB66" s="30"/>
      <c r="BC66" s="30"/>
      <c r="BD66" s="30"/>
      <c r="BE66" s="30"/>
      <c r="BF66" s="30"/>
      <c r="BG66" s="30"/>
      <c r="BH66" s="30"/>
      <c r="BI66" s="30"/>
      <c r="BJ66" s="30"/>
      <c r="BK66" s="30"/>
      <c r="BL66" s="30"/>
      <c r="BM66" s="30"/>
      <c r="BN66" s="30"/>
      <c r="BO66" s="30"/>
      <c r="BP66" s="30"/>
      <c r="BQ66" s="30"/>
      <c r="BR66" s="30"/>
      <c r="BS66" s="30"/>
      <c r="BT66" s="30"/>
      <c r="BU66" s="30"/>
      <c r="BV66" s="30"/>
      <c r="BW66" s="30"/>
      <c r="BX66" s="30"/>
    </row>
    <row r="67" spans="1:76" x14ac:dyDescent="0.25">
      <c r="A67" s="30"/>
      <c r="B67" s="30"/>
      <c r="C67" s="30"/>
      <c r="D67" s="30"/>
      <c r="E67" s="30"/>
      <c r="F67" s="30"/>
      <c r="G67" s="30"/>
      <c r="H67" s="30"/>
      <c r="I67" s="30"/>
      <c r="J67" s="30"/>
      <c r="K67" s="30"/>
      <c r="L67" s="30"/>
      <c r="M67" s="30"/>
      <c r="N67" s="30"/>
      <c r="O67" s="30"/>
      <c r="P67" s="30"/>
      <c r="Q67" s="30"/>
      <c r="R67" s="30"/>
      <c r="S67" s="30"/>
      <c r="T67" s="30"/>
      <c r="U67" s="30"/>
      <c r="V67" s="30"/>
      <c r="W67" s="30"/>
      <c r="X67" s="30"/>
      <c r="Y67" s="30"/>
      <c r="Z67" s="30"/>
      <c r="AA67" s="30"/>
      <c r="AB67" s="30"/>
      <c r="AC67" s="30"/>
      <c r="AD67" s="30"/>
      <c r="AE67" s="30"/>
      <c r="AF67" s="30"/>
      <c r="AG67" s="30"/>
      <c r="AH67" s="30"/>
      <c r="AI67" s="30"/>
      <c r="AJ67" s="30"/>
      <c r="AK67" s="30"/>
      <c r="AL67" s="30"/>
      <c r="AM67" s="30"/>
      <c r="AN67" s="30"/>
      <c r="AO67" s="30"/>
      <c r="AP67" s="30"/>
      <c r="AQ67" s="30"/>
      <c r="AR67" s="30"/>
      <c r="AS67" s="30"/>
      <c r="AT67" s="30"/>
      <c r="AU67" s="30"/>
      <c r="AV67" s="30"/>
      <c r="AW67" s="30"/>
      <c r="AX67" s="30"/>
      <c r="AY67" s="30"/>
      <c r="AZ67" s="30"/>
      <c r="BA67" s="30"/>
      <c r="BB67" s="30"/>
      <c r="BC67" s="30"/>
      <c r="BD67" s="30"/>
      <c r="BE67" s="30"/>
      <c r="BF67" s="30"/>
      <c r="BG67" s="30"/>
      <c r="BH67" s="30"/>
      <c r="BI67" s="30"/>
      <c r="BJ67" s="30"/>
      <c r="BK67" s="30"/>
      <c r="BL67" s="30"/>
      <c r="BM67" s="30"/>
      <c r="BN67" s="30"/>
      <c r="BO67" s="30"/>
      <c r="BP67" s="30"/>
      <c r="BQ67" s="30"/>
      <c r="BR67" s="30"/>
      <c r="BS67" s="30"/>
      <c r="BT67" s="30"/>
      <c r="BU67" s="30"/>
      <c r="BV67" s="30"/>
      <c r="BW67" s="30"/>
      <c r="BX67" s="30"/>
    </row>
    <row r="68" spans="1:76" x14ac:dyDescent="0.25">
      <c r="A68" s="30"/>
      <c r="B68" s="30"/>
      <c r="C68" s="30"/>
      <c r="D68" s="30"/>
      <c r="E68" s="30"/>
      <c r="F68" s="30"/>
      <c r="G68" s="30"/>
      <c r="H68" s="30"/>
      <c r="I68" s="30"/>
      <c r="J68" s="30"/>
      <c r="K68" s="30"/>
      <c r="L68" s="30"/>
      <c r="M68" s="30"/>
      <c r="N68" s="30"/>
      <c r="O68" s="30"/>
      <c r="P68" s="30"/>
      <c r="Q68" s="30"/>
      <c r="R68" s="30"/>
      <c r="S68" s="30"/>
      <c r="T68" s="30"/>
      <c r="U68" s="30"/>
      <c r="V68" s="30"/>
      <c r="W68" s="30"/>
      <c r="X68" s="30"/>
      <c r="Y68" s="30"/>
      <c r="Z68" s="30"/>
      <c r="AA68" s="30"/>
      <c r="AB68" s="30"/>
      <c r="AC68" s="30"/>
      <c r="AD68" s="30"/>
      <c r="AE68" s="30"/>
      <c r="AF68" s="30"/>
      <c r="AG68" s="30"/>
      <c r="AH68" s="30"/>
      <c r="AI68" s="30"/>
      <c r="AJ68" s="30"/>
      <c r="AK68" s="30"/>
      <c r="AL68" s="30"/>
      <c r="AM68" s="30"/>
      <c r="AN68" s="30"/>
      <c r="AO68" s="30"/>
      <c r="AP68" s="30"/>
      <c r="AQ68" s="30"/>
      <c r="AR68" s="30"/>
      <c r="AS68" s="30"/>
      <c r="AT68" s="30"/>
      <c r="AU68" s="30"/>
      <c r="AV68" s="30"/>
      <c r="AW68" s="30"/>
      <c r="AX68" s="30"/>
      <c r="AY68" s="30"/>
      <c r="AZ68" s="30"/>
      <c r="BA68" s="30"/>
      <c r="BB68" s="30"/>
      <c r="BC68" s="30"/>
      <c r="BD68" s="30"/>
      <c r="BE68" s="30"/>
      <c r="BF68" s="30"/>
      <c r="BG68" s="30"/>
      <c r="BH68" s="30"/>
      <c r="BI68" s="30"/>
      <c r="BJ68" s="30"/>
      <c r="BK68" s="30"/>
      <c r="BL68" s="30"/>
      <c r="BM68" s="30"/>
      <c r="BN68" s="30"/>
      <c r="BO68" s="30"/>
      <c r="BP68" s="30"/>
      <c r="BQ68" s="30"/>
      <c r="BR68" s="30"/>
      <c r="BS68" s="30"/>
      <c r="BT68" s="30"/>
      <c r="BU68" s="30"/>
      <c r="BV68" s="30"/>
      <c r="BW68" s="30"/>
      <c r="BX68" s="30"/>
    </row>
    <row r="69" spans="1:76" x14ac:dyDescent="0.25">
      <c r="A69" s="30"/>
      <c r="B69" s="30"/>
      <c r="C69" s="30"/>
      <c r="D69" s="30"/>
      <c r="E69" s="30"/>
      <c r="F69" s="30"/>
      <c r="G69" s="30"/>
      <c r="H69" s="30"/>
      <c r="I69" s="30"/>
      <c r="J69" s="30"/>
      <c r="K69" s="30"/>
      <c r="L69" s="30"/>
      <c r="M69" s="30"/>
      <c r="N69" s="30"/>
      <c r="O69" s="30"/>
      <c r="P69" s="30"/>
      <c r="Q69" s="30"/>
      <c r="R69" s="30"/>
      <c r="S69" s="30"/>
      <c r="T69" s="30"/>
      <c r="U69" s="30"/>
      <c r="V69" s="30"/>
      <c r="W69" s="30"/>
      <c r="X69" s="30"/>
      <c r="Y69" s="30"/>
      <c r="Z69" s="30"/>
      <c r="AA69" s="30"/>
      <c r="AB69" s="30"/>
      <c r="AC69" s="30"/>
      <c r="AD69" s="30"/>
      <c r="AE69" s="30"/>
      <c r="AF69" s="30"/>
      <c r="AG69" s="30"/>
      <c r="AH69" s="30"/>
      <c r="AI69" s="30"/>
      <c r="AJ69" s="30"/>
      <c r="AK69" s="30"/>
      <c r="AL69" s="30"/>
      <c r="AM69" s="30"/>
      <c r="AN69" s="30"/>
      <c r="AO69" s="30"/>
      <c r="AP69" s="30"/>
      <c r="AQ69" s="30"/>
      <c r="AR69" s="30"/>
      <c r="AS69" s="30"/>
      <c r="AT69" s="30"/>
      <c r="AU69" s="30"/>
      <c r="AV69" s="30"/>
      <c r="AW69" s="30"/>
      <c r="AX69" s="30"/>
      <c r="AY69" s="30"/>
      <c r="AZ69" s="30"/>
      <c r="BA69" s="30"/>
      <c r="BB69" s="30"/>
      <c r="BC69" s="30"/>
      <c r="BD69" s="30"/>
      <c r="BE69" s="30"/>
      <c r="BF69" s="30"/>
      <c r="BG69" s="30"/>
      <c r="BH69" s="30"/>
      <c r="BI69" s="30"/>
      <c r="BJ69" s="30"/>
      <c r="BK69" s="30"/>
      <c r="BL69" s="30"/>
      <c r="BM69" s="30"/>
      <c r="BN69" s="30"/>
      <c r="BO69" s="30"/>
      <c r="BP69" s="30"/>
      <c r="BQ69" s="30"/>
      <c r="BR69" s="30"/>
      <c r="BS69" s="30"/>
      <c r="BT69" s="30"/>
      <c r="BU69" s="30"/>
      <c r="BV69" s="30"/>
      <c r="BW69" s="30"/>
      <c r="BX69" s="30"/>
    </row>
    <row r="70" spans="1:76" x14ac:dyDescent="0.25">
      <c r="A70" s="30"/>
      <c r="B70" s="30"/>
      <c r="C70" s="30"/>
      <c r="D70" s="30"/>
      <c r="E70" s="30"/>
      <c r="F70" s="30"/>
      <c r="G70" s="30"/>
      <c r="H70" s="30"/>
      <c r="I70" s="30"/>
      <c r="J70" s="30"/>
      <c r="K70" s="30"/>
      <c r="L70" s="30"/>
      <c r="M70" s="30"/>
      <c r="N70" s="30"/>
      <c r="O70" s="30"/>
      <c r="P70" s="30"/>
      <c r="Q70" s="30"/>
      <c r="R70" s="30"/>
      <c r="S70" s="30"/>
      <c r="T70" s="30"/>
      <c r="U70" s="30"/>
      <c r="V70" s="30"/>
      <c r="W70" s="30"/>
      <c r="X70" s="30"/>
      <c r="Y70" s="30"/>
      <c r="Z70" s="30"/>
      <c r="AA70" s="30"/>
      <c r="AB70" s="30"/>
      <c r="AC70" s="30"/>
      <c r="AD70" s="30"/>
      <c r="AE70" s="30"/>
      <c r="AF70" s="30"/>
      <c r="AG70" s="30"/>
      <c r="AH70" s="30"/>
      <c r="AI70" s="30"/>
      <c r="AJ70" s="30"/>
      <c r="AK70" s="30"/>
      <c r="AL70" s="30"/>
      <c r="AM70" s="30"/>
      <c r="AN70" s="30"/>
      <c r="AO70" s="30"/>
      <c r="AP70" s="30"/>
      <c r="AQ70" s="30"/>
      <c r="AR70" s="30"/>
      <c r="AS70" s="30"/>
      <c r="AT70" s="30"/>
      <c r="AU70" s="30"/>
      <c r="AV70" s="30"/>
      <c r="AW70" s="30"/>
      <c r="AX70" s="30"/>
      <c r="AY70" s="30"/>
      <c r="AZ70" s="30"/>
      <c r="BA70" s="30"/>
      <c r="BB70" s="30"/>
      <c r="BC70" s="30"/>
      <c r="BD70" s="30"/>
      <c r="BE70" s="30"/>
      <c r="BF70" s="30"/>
      <c r="BG70" s="30"/>
      <c r="BH70" s="30"/>
      <c r="BI70" s="30"/>
      <c r="BJ70" s="30"/>
      <c r="BK70" s="30"/>
      <c r="BL70" s="30"/>
      <c r="BM70" s="30"/>
      <c r="BN70" s="30"/>
      <c r="BO70" s="30"/>
      <c r="BP70" s="30"/>
      <c r="BQ70" s="30"/>
      <c r="BR70" s="30"/>
      <c r="BS70" s="30"/>
      <c r="BT70" s="30"/>
      <c r="BU70" s="30"/>
      <c r="BV70" s="30"/>
      <c r="BW70" s="30"/>
      <c r="BX70" s="30"/>
    </row>
    <row r="71" spans="1:76" x14ac:dyDescent="0.25">
      <c r="A71" s="30"/>
      <c r="B71" s="30"/>
      <c r="C71" s="30"/>
      <c r="D71" s="30"/>
      <c r="E71" s="30"/>
      <c r="F71" s="30"/>
      <c r="G71" s="30"/>
      <c r="H71" s="30"/>
      <c r="I71" s="30"/>
      <c r="J71" s="30"/>
      <c r="K71" s="30"/>
      <c r="L71" s="30"/>
      <c r="M71" s="30"/>
      <c r="N71" s="30"/>
      <c r="O71" s="30"/>
      <c r="P71" s="30"/>
      <c r="Q71" s="30"/>
      <c r="R71" s="30"/>
      <c r="S71" s="30"/>
      <c r="T71" s="30"/>
      <c r="U71" s="30"/>
      <c r="V71" s="30"/>
      <c r="W71" s="30"/>
      <c r="X71" s="30"/>
      <c r="Y71" s="30"/>
      <c r="Z71" s="30"/>
      <c r="AA71" s="30"/>
      <c r="AB71" s="30"/>
      <c r="AC71" s="30"/>
      <c r="AD71" s="30"/>
      <c r="AE71" s="30"/>
      <c r="AF71" s="30"/>
      <c r="AG71" s="30"/>
      <c r="AH71" s="30"/>
      <c r="AI71" s="30"/>
      <c r="AJ71" s="30"/>
      <c r="AK71" s="30"/>
      <c r="AL71" s="30"/>
      <c r="AM71" s="30"/>
      <c r="AN71" s="30"/>
      <c r="AO71" s="30"/>
      <c r="AP71" s="30"/>
      <c r="AQ71" s="30"/>
      <c r="AR71" s="30"/>
      <c r="AS71" s="30"/>
      <c r="AT71" s="30"/>
      <c r="AU71" s="30"/>
      <c r="AV71" s="30"/>
      <c r="AW71" s="30"/>
      <c r="AX71" s="30"/>
      <c r="AY71" s="30"/>
      <c r="AZ71" s="30"/>
      <c r="BA71" s="30"/>
      <c r="BB71" s="30"/>
      <c r="BC71" s="30"/>
      <c r="BD71" s="30"/>
      <c r="BE71" s="30"/>
      <c r="BF71" s="30"/>
      <c r="BG71" s="30"/>
      <c r="BH71" s="30"/>
      <c r="BI71" s="30"/>
      <c r="BJ71" s="30"/>
      <c r="BK71" s="30"/>
      <c r="BL71" s="30"/>
      <c r="BM71" s="30"/>
      <c r="BN71" s="30"/>
      <c r="BO71" s="30"/>
      <c r="BP71" s="30"/>
      <c r="BQ71" s="30"/>
      <c r="BR71" s="30"/>
      <c r="BS71" s="30"/>
      <c r="BT71" s="30"/>
      <c r="BU71" s="30"/>
      <c r="BV71" s="30"/>
      <c r="BW71" s="30"/>
      <c r="BX71" s="30"/>
    </row>
    <row r="72" spans="1:76" x14ac:dyDescent="0.25">
      <c r="A72" s="30"/>
      <c r="B72" s="30"/>
      <c r="C72" s="30"/>
      <c r="D72" s="30"/>
      <c r="E72" s="30"/>
      <c r="F72" s="30"/>
      <c r="G72" s="30"/>
      <c r="H72" s="30"/>
      <c r="I72" s="30"/>
      <c r="J72" s="30"/>
      <c r="K72" s="30"/>
      <c r="L72" s="30"/>
      <c r="M72" s="30"/>
      <c r="N72" s="30"/>
      <c r="O72" s="30"/>
      <c r="P72" s="30"/>
      <c r="Q72" s="30"/>
      <c r="R72" s="30"/>
      <c r="S72" s="30"/>
      <c r="T72" s="30"/>
      <c r="U72" s="30"/>
      <c r="V72" s="30"/>
      <c r="W72" s="30"/>
      <c r="X72" s="30"/>
      <c r="Y72" s="30"/>
      <c r="Z72" s="30"/>
      <c r="AA72" s="30"/>
      <c r="AB72" s="30"/>
      <c r="AC72" s="30"/>
      <c r="AD72" s="30"/>
      <c r="AE72" s="30"/>
      <c r="AF72" s="30"/>
      <c r="AG72" s="30"/>
      <c r="AH72" s="30"/>
      <c r="AI72" s="30"/>
      <c r="AJ72" s="30"/>
      <c r="AK72" s="30"/>
      <c r="AL72" s="30"/>
      <c r="AM72" s="30"/>
      <c r="AN72" s="30"/>
      <c r="AO72" s="30"/>
      <c r="AP72" s="30"/>
      <c r="AQ72" s="30"/>
      <c r="AR72" s="30"/>
      <c r="AS72" s="30"/>
      <c r="AT72" s="30"/>
      <c r="AU72" s="30"/>
      <c r="AV72" s="30"/>
      <c r="AW72" s="30"/>
      <c r="AX72" s="30"/>
      <c r="AY72" s="30"/>
      <c r="AZ72" s="30"/>
      <c r="BA72" s="30"/>
      <c r="BB72" s="30"/>
      <c r="BC72" s="30"/>
      <c r="BD72" s="30"/>
      <c r="BE72" s="30"/>
      <c r="BF72" s="30"/>
      <c r="BG72" s="30"/>
      <c r="BH72" s="30"/>
      <c r="BI72" s="30"/>
      <c r="BJ72" s="30"/>
      <c r="BK72" s="30"/>
      <c r="BL72" s="30"/>
      <c r="BM72" s="30"/>
      <c r="BN72" s="30"/>
      <c r="BO72" s="30"/>
      <c r="BP72" s="30"/>
      <c r="BQ72" s="30"/>
      <c r="BR72" s="30"/>
      <c r="BS72" s="30"/>
      <c r="BT72" s="30"/>
      <c r="BU72" s="30"/>
      <c r="BV72" s="30"/>
      <c r="BW72" s="30"/>
      <c r="BX72" s="30"/>
    </row>
    <row r="73" spans="1:76" x14ac:dyDescent="0.25">
      <c r="A73" s="30"/>
      <c r="B73" s="30"/>
      <c r="C73" s="30"/>
      <c r="D73" s="30"/>
      <c r="E73" s="30"/>
      <c r="F73" s="30"/>
      <c r="G73" s="30"/>
      <c r="H73" s="30"/>
      <c r="I73" s="30"/>
      <c r="J73" s="30"/>
      <c r="K73" s="30"/>
      <c r="L73" s="30"/>
      <c r="M73" s="30"/>
      <c r="N73" s="30"/>
      <c r="O73" s="30"/>
      <c r="P73" s="30"/>
      <c r="Q73" s="30"/>
      <c r="R73" s="30"/>
      <c r="S73" s="30"/>
      <c r="T73" s="30"/>
      <c r="U73" s="30"/>
      <c r="V73" s="30"/>
      <c r="W73" s="30"/>
      <c r="X73" s="30"/>
      <c r="Y73" s="30"/>
      <c r="Z73" s="30"/>
      <c r="AA73" s="30"/>
      <c r="AB73" s="30"/>
      <c r="AC73" s="30"/>
      <c r="AD73" s="30"/>
      <c r="AE73" s="30"/>
      <c r="AF73" s="30"/>
      <c r="AG73" s="30"/>
      <c r="AH73" s="30"/>
      <c r="AI73" s="30"/>
      <c r="AJ73" s="30"/>
      <c r="AK73" s="30"/>
      <c r="AL73" s="30"/>
      <c r="AM73" s="30"/>
      <c r="AN73" s="30"/>
      <c r="AO73" s="30"/>
      <c r="AP73" s="30"/>
      <c r="AQ73" s="30"/>
      <c r="AR73" s="30"/>
      <c r="AS73" s="30"/>
      <c r="AT73" s="30"/>
      <c r="AU73" s="30"/>
      <c r="AV73" s="30"/>
      <c r="AW73" s="30"/>
      <c r="AX73" s="30"/>
      <c r="AY73" s="30"/>
      <c r="AZ73" s="30"/>
      <c r="BA73" s="30"/>
      <c r="BB73" s="30"/>
      <c r="BC73" s="30"/>
      <c r="BD73" s="30"/>
      <c r="BE73" s="30"/>
      <c r="BF73" s="30"/>
      <c r="BG73" s="30"/>
      <c r="BH73" s="30"/>
      <c r="BI73" s="30"/>
      <c r="BJ73" s="30"/>
      <c r="BK73" s="30"/>
      <c r="BL73" s="30"/>
      <c r="BM73" s="30"/>
      <c r="BN73" s="30"/>
      <c r="BO73" s="30"/>
      <c r="BP73" s="30"/>
      <c r="BQ73" s="30"/>
      <c r="BR73" s="30"/>
      <c r="BS73" s="30"/>
      <c r="BT73" s="30"/>
      <c r="BU73" s="30"/>
      <c r="BV73" s="30"/>
      <c r="BW73" s="30"/>
      <c r="BX73" s="30"/>
    </row>
    <row r="74" spans="1:76" x14ac:dyDescent="0.25">
      <c r="A74" s="30"/>
      <c r="B74" s="30"/>
      <c r="C74" s="30"/>
      <c r="D74" s="30"/>
      <c r="E74" s="30"/>
      <c r="F74" s="30"/>
      <c r="G74" s="30"/>
      <c r="H74" s="30"/>
      <c r="I74" s="30"/>
      <c r="J74" s="30"/>
      <c r="K74" s="30"/>
      <c r="L74" s="30"/>
      <c r="M74" s="30"/>
      <c r="N74" s="30"/>
      <c r="O74" s="30"/>
      <c r="P74" s="30"/>
      <c r="Q74" s="30"/>
      <c r="R74" s="30"/>
      <c r="S74" s="30"/>
      <c r="T74" s="30"/>
      <c r="U74" s="30"/>
      <c r="V74" s="30"/>
      <c r="W74" s="30"/>
      <c r="X74" s="30"/>
      <c r="Y74" s="30"/>
      <c r="Z74" s="30"/>
      <c r="AA74" s="30"/>
      <c r="AB74" s="30"/>
      <c r="AC74" s="30"/>
      <c r="AD74" s="30"/>
      <c r="AE74" s="30"/>
      <c r="AF74" s="30"/>
      <c r="AG74" s="30"/>
      <c r="AH74" s="30"/>
      <c r="AI74" s="30"/>
      <c r="AJ74" s="30"/>
      <c r="AK74" s="30"/>
      <c r="AL74" s="30"/>
      <c r="AM74" s="30"/>
      <c r="AN74" s="30"/>
      <c r="AO74" s="30"/>
      <c r="AP74" s="30"/>
      <c r="AQ74" s="30"/>
      <c r="AR74" s="30"/>
      <c r="AS74" s="30"/>
      <c r="AT74" s="30"/>
      <c r="AU74" s="30"/>
      <c r="AV74" s="30"/>
      <c r="AW74" s="30"/>
      <c r="AX74" s="30"/>
      <c r="AY74" s="30"/>
      <c r="AZ74" s="30"/>
      <c r="BA74" s="30"/>
      <c r="BB74" s="30"/>
      <c r="BC74" s="30"/>
      <c r="BD74" s="30"/>
      <c r="BE74" s="30"/>
      <c r="BF74" s="30"/>
      <c r="BG74" s="30"/>
      <c r="BH74" s="30"/>
      <c r="BI74" s="30"/>
      <c r="BJ74" s="30"/>
      <c r="BK74" s="30"/>
      <c r="BL74" s="30"/>
      <c r="BM74" s="30"/>
      <c r="BN74" s="30"/>
      <c r="BO74" s="30"/>
      <c r="BP74" s="30"/>
      <c r="BQ74" s="30"/>
      <c r="BR74" s="30"/>
      <c r="BS74" s="30"/>
      <c r="BT74" s="30"/>
      <c r="BU74" s="30"/>
      <c r="BV74" s="30"/>
      <c r="BW74" s="30"/>
      <c r="BX74" s="30"/>
    </row>
    <row r="75" spans="1:76" x14ac:dyDescent="0.25">
      <c r="A75" s="30"/>
      <c r="B75" s="30"/>
      <c r="C75" s="30"/>
      <c r="D75" s="30"/>
      <c r="E75" s="30"/>
      <c r="F75" s="30"/>
      <c r="G75" s="30"/>
      <c r="H75" s="30"/>
      <c r="I75" s="30"/>
      <c r="J75" s="30"/>
      <c r="K75" s="30"/>
      <c r="L75" s="30"/>
      <c r="M75" s="30"/>
      <c r="N75" s="30"/>
      <c r="O75" s="30"/>
      <c r="P75" s="30"/>
      <c r="Q75" s="30"/>
      <c r="R75" s="30"/>
      <c r="S75" s="30"/>
      <c r="T75" s="30"/>
      <c r="U75" s="30"/>
      <c r="V75" s="30"/>
      <c r="W75" s="30"/>
      <c r="X75" s="30"/>
      <c r="Y75" s="30"/>
      <c r="Z75" s="30"/>
      <c r="AA75" s="30"/>
      <c r="AB75" s="30"/>
      <c r="AC75" s="30"/>
      <c r="AD75" s="30"/>
      <c r="AE75" s="30"/>
      <c r="AF75" s="30"/>
      <c r="AG75" s="30"/>
      <c r="AH75" s="30"/>
      <c r="AI75" s="30"/>
      <c r="AJ75" s="30"/>
      <c r="AK75" s="30"/>
      <c r="AL75" s="30"/>
      <c r="AM75" s="30"/>
      <c r="AN75" s="30"/>
      <c r="AO75" s="30"/>
      <c r="AP75" s="30"/>
      <c r="AQ75" s="30"/>
      <c r="AR75" s="30"/>
      <c r="AS75" s="30"/>
      <c r="AT75" s="30"/>
      <c r="AU75" s="30"/>
      <c r="AV75" s="30"/>
      <c r="AW75" s="30"/>
      <c r="AX75" s="30"/>
      <c r="AY75" s="30"/>
      <c r="AZ75" s="30"/>
      <c r="BA75" s="30"/>
      <c r="BB75" s="30"/>
      <c r="BC75" s="30"/>
      <c r="BD75" s="30"/>
      <c r="BE75" s="30"/>
      <c r="BF75" s="30"/>
      <c r="BG75" s="30"/>
      <c r="BH75" s="30"/>
      <c r="BI75" s="30"/>
      <c r="BJ75" s="30"/>
      <c r="BK75" s="30"/>
      <c r="BL75" s="30"/>
      <c r="BM75" s="30"/>
      <c r="BN75" s="30"/>
      <c r="BO75" s="30"/>
      <c r="BP75" s="30"/>
      <c r="BQ75" s="30"/>
      <c r="BR75" s="30"/>
      <c r="BS75" s="30"/>
      <c r="BT75" s="30"/>
      <c r="BU75" s="30"/>
      <c r="BV75" s="30"/>
      <c r="BW75" s="30"/>
      <c r="BX75" s="30"/>
    </row>
    <row r="76" spans="1:76" x14ac:dyDescent="0.25">
      <c r="A76" s="30"/>
      <c r="B76" s="30"/>
      <c r="C76" s="30"/>
      <c r="D76" s="30"/>
      <c r="E76" s="30"/>
      <c r="F76" s="30"/>
      <c r="G76" s="30"/>
      <c r="H76" s="30"/>
      <c r="I76" s="30"/>
      <c r="J76" s="30"/>
      <c r="K76" s="30"/>
      <c r="L76" s="30"/>
      <c r="M76" s="30"/>
      <c r="N76" s="30"/>
      <c r="O76" s="30"/>
      <c r="P76" s="30"/>
      <c r="Q76" s="30"/>
      <c r="R76" s="30"/>
      <c r="S76" s="30"/>
      <c r="T76" s="30"/>
      <c r="U76" s="30"/>
      <c r="V76" s="30"/>
      <c r="W76" s="30"/>
      <c r="X76" s="30"/>
      <c r="Y76" s="30"/>
      <c r="Z76" s="30"/>
      <c r="AA76" s="30"/>
      <c r="AB76" s="30"/>
      <c r="AC76" s="30"/>
      <c r="AD76" s="30"/>
      <c r="AE76" s="30"/>
      <c r="AF76" s="30"/>
      <c r="AG76" s="30"/>
      <c r="AH76" s="30"/>
      <c r="AI76" s="30"/>
      <c r="AJ76" s="30"/>
      <c r="AK76" s="30"/>
      <c r="AL76" s="30"/>
      <c r="AM76" s="30"/>
      <c r="AN76" s="30"/>
      <c r="AO76" s="30"/>
      <c r="AP76" s="30"/>
      <c r="AQ76" s="30"/>
      <c r="AR76" s="30"/>
      <c r="AS76" s="30"/>
      <c r="AT76" s="30"/>
      <c r="AU76" s="30"/>
      <c r="AV76" s="30"/>
      <c r="AW76" s="30"/>
      <c r="AX76" s="30"/>
      <c r="AY76" s="30"/>
      <c r="AZ76" s="30"/>
      <c r="BA76" s="30"/>
      <c r="BB76" s="30"/>
      <c r="BC76" s="30"/>
      <c r="BD76" s="30"/>
      <c r="BE76" s="30"/>
      <c r="BF76" s="30"/>
      <c r="BG76" s="30"/>
      <c r="BH76" s="30"/>
      <c r="BI76" s="30"/>
      <c r="BJ76" s="30"/>
      <c r="BK76" s="30"/>
      <c r="BL76" s="30"/>
      <c r="BM76" s="30"/>
      <c r="BN76" s="30"/>
      <c r="BO76" s="30"/>
      <c r="BP76" s="30"/>
      <c r="BQ76" s="30"/>
      <c r="BR76" s="30"/>
      <c r="BS76" s="30"/>
      <c r="BT76" s="30"/>
      <c r="BU76" s="30"/>
      <c r="BV76" s="30"/>
      <c r="BW76" s="30"/>
      <c r="BX76" s="30"/>
    </row>
    <row r="77" spans="1:76" x14ac:dyDescent="0.25">
      <c r="A77" s="30"/>
      <c r="B77" s="30"/>
      <c r="C77" s="30"/>
      <c r="D77" s="30"/>
      <c r="E77" s="30"/>
      <c r="F77" s="30"/>
      <c r="G77" s="30"/>
      <c r="H77" s="30"/>
      <c r="I77" s="30"/>
      <c r="J77" s="30"/>
      <c r="K77" s="30"/>
      <c r="L77" s="30"/>
      <c r="M77" s="30"/>
      <c r="N77" s="30"/>
      <c r="O77" s="30"/>
      <c r="P77" s="30"/>
      <c r="Q77" s="30"/>
      <c r="R77" s="30"/>
      <c r="S77" s="30"/>
      <c r="T77" s="30"/>
      <c r="U77" s="30"/>
      <c r="V77" s="30"/>
      <c r="W77" s="30"/>
      <c r="X77" s="30"/>
      <c r="Y77" s="30"/>
      <c r="Z77" s="30"/>
      <c r="AA77" s="30"/>
      <c r="AB77" s="30"/>
      <c r="AC77" s="30"/>
      <c r="AD77" s="30"/>
      <c r="AE77" s="30"/>
      <c r="AF77" s="30"/>
      <c r="AG77" s="30"/>
      <c r="AH77" s="30"/>
      <c r="AI77" s="30"/>
      <c r="AJ77" s="30"/>
      <c r="AK77" s="30"/>
      <c r="AL77" s="30"/>
      <c r="AM77" s="30"/>
      <c r="AN77" s="30"/>
      <c r="AO77" s="30"/>
      <c r="AP77" s="30"/>
      <c r="AQ77" s="30"/>
      <c r="AR77" s="30"/>
      <c r="AS77" s="30"/>
      <c r="AT77" s="30"/>
      <c r="AU77" s="30"/>
      <c r="AV77" s="30"/>
      <c r="AW77" s="30"/>
      <c r="AX77" s="30"/>
      <c r="AY77" s="30"/>
      <c r="AZ77" s="30"/>
      <c r="BA77" s="30"/>
      <c r="BB77" s="30"/>
      <c r="BC77" s="30"/>
      <c r="BD77" s="30"/>
      <c r="BE77" s="30"/>
      <c r="BF77" s="30"/>
      <c r="BG77" s="30"/>
      <c r="BH77" s="30"/>
      <c r="BI77" s="30"/>
      <c r="BJ77" s="30"/>
      <c r="BK77" s="30"/>
      <c r="BL77" s="30"/>
      <c r="BM77" s="30"/>
      <c r="BN77" s="30"/>
      <c r="BO77" s="30"/>
      <c r="BP77" s="30"/>
      <c r="BQ77" s="30"/>
      <c r="BR77" s="30"/>
      <c r="BS77" s="30"/>
      <c r="BT77" s="30"/>
      <c r="BU77" s="30"/>
      <c r="BV77" s="30"/>
      <c r="BW77" s="30"/>
      <c r="BX77" s="30"/>
    </row>
    <row r="78" spans="1:76" x14ac:dyDescent="0.25">
      <c r="A78" s="30"/>
      <c r="B78" s="30"/>
      <c r="C78" s="30"/>
      <c r="D78" s="30"/>
      <c r="E78" s="30"/>
      <c r="F78" s="30"/>
      <c r="G78" s="30"/>
      <c r="H78" s="30"/>
      <c r="I78" s="30"/>
      <c r="J78" s="30"/>
      <c r="K78" s="30"/>
      <c r="L78" s="30"/>
      <c r="M78" s="30"/>
      <c r="N78" s="30"/>
      <c r="O78" s="30"/>
      <c r="P78" s="30"/>
      <c r="Q78" s="30"/>
      <c r="R78" s="30"/>
      <c r="S78" s="30"/>
      <c r="T78" s="30"/>
      <c r="U78" s="30"/>
      <c r="V78" s="30"/>
      <c r="W78" s="30"/>
      <c r="X78" s="30"/>
      <c r="Y78" s="30"/>
      <c r="Z78" s="30"/>
      <c r="AA78" s="30"/>
      <c r="AB78" s="30"/>
      <c r="AC78" s="30"/>
      <c r="AD78" s="30"/>
      <c r="AE78" s="30"/>
      <c r="AF78" s="30"/>
      <c r="AG78" s="30"/>
      <c r="AH78" s="30"/>
      <c r="AI78" s="30"/>
      <c r="AJ78" s="30"/>
      <c r="AK78" s="30"/>
      <c r="AL78" s="30"/>
      <c r="AM78" s="30"/>
      <c r="AN78" s="30"/>
      <c r="AO78" s="30"/>
      <c r="AP78" s="30"/>
      <c r="AQ78" s="30"/>
      <c r="AR78" s="30"/>
      <c r="AS78" s="30"/>
      <c r="AT78" s="30"/>
      <c r="AU78" s="30"/>
      <c r="AV78" s="30"/>
      <c r="AW78" s="30"/>
      <c r="AX78" s="30"/>
      <c r="AY78" s="30"/>
      <c r="AZ78" s="30"/>
      <c r="BA78" s="30"/>
      <c r="BB78" s="30"/>
      <c r="BC78" s="30"/>
      <c r="BD78" s="30"/>
      <c r="BE78" s="30"/>
      <c r="BF78" s="30"/>
      <c r="BG78" s="30"/>
      <c r="BH78" s="30"/>
      <c r="BI78" s="30"/>
      <c r="BJ78" s="30"/>
      <c r="BK78" s="30"/>
      <c r="BL78" s="30"/>
      <c r="BM78" s="30"/>
      <c r="BN78" s="30"/>
      <c r="BO78" s="30"/>
      <c r="BP78" s="30"/>
      <c r="BQ78" s="30"/>
      <c r="BR78" s="30"/>
      <c r="BS78" s="30"/>
      <c r="BT78" s="30"/>
      <c r="BU78" s="30"/>
      <c r="BV78" s="30"/>
      <c r="BW78" s="30"/>
      <c r="BX78" s="30"/>
    </row>
    <row r="79" spans="1:76" x14ac:dyDescent="0.25">
      <c r="A79" s="30"/>
      <c r="B79" s="30"/>
      <c r="C79" s="30"/>
      <c r="D79" s="30"/>
      <c r="E79" s="30"/>
      <c r="F79" s="30"/>
      <c r="G79" s="30"/>
      <c r="H79" s="30"/>
      <c r="I79" s="30"/>
      <c r="J79" s="30"/>
      <c r="K79" s="30"/>
      <c r="L79" s="30"/>
      <c r="M79" s="30"/>
      <c r="N79" s="30"/>
      <c r="O79" s="30"/>
      <c r="P79" s="30"/>
      <c r="Q79" s="30"/>
      <c r="R79" s="30"/>
      <c r="S79" s="30"/>
      <c r="T79" s="30"/>
      <c r="U79" s="30"/>
      <c r="V79" s="30"/>
      <c r="W79" s="30"/>
      <c r="X79" s="30"/>
      <c r="Y79" s="30"/>
      <c r="Z79" s="30"/>
      <c r="AA79" s="30"/>
      <c r="AB79" s="30"/>
      <c r="AC79" s="30"/>
      <c r="AD79" s="30"/>
      <c r="AE79" s="30"/>
      <c r="AF79" s="30"/>
      <c r="AG79" s="30"/>
      <c r="AH79" s="30"/>
      <c r="AI79" s="30"/>
      <c r="AJ79" s="30"/>
      <c r="AK79" s="30"/>
      <c r="AL79" s="30"/>
      <c r="AM79" s="30"/>
      <c r="AN79" s="30"/>
      <c r="AO79" s="30"/>
      <c r="AP79" s="30"/>
      <c r="AQ79" s="30"/>
      <c r="AR79" s="30"/>
      <c r="AS79" s="30"/>
      <c r="AT79" s="30"/>
      <c r="AU79" s="30"/>
      <c r="AV79" s="30"/>
      <c r="AW79" s="30"/>
      <c r="AX79" s="30"/>
      <c r="AY79" s="30"/>
      <c r="AZ79" s="30"/>
      <c r="BA79" s="30"/>
      <c r="BB79" s="30"/>
      <c r="BC79" s="30"/>
      <c r="BD79" s="30"/>
      <c r="BE79" s="30"/>
      <c r="BF79" s="30"/>
      <c r="BG79" s="30"/>
      <c r="BH79" s="30"/>
      <c r="BI79" s="30"/>
      <c r="BJ79" s="30"/>
      <c r="BK79" s="30"/>
      <c r="BL79" s="30"/>
      <c r="BM79" s="30"/>
      <c r="BN79" s="30"/>
      <c r="BO79" s="30"/>
      <c r="BP79" s="30"/>
      <c r="BQ79" s="30"/>
      <c r="BR79" s="30"/>
      <c r="BS79" s="30"/>
      <c r="BT79" s="30"/>
      <c r="BU79" s="30"/>
      <c r="BV79" s="30"/>
      <c r="BW79" s="30"/>
      <c r="BX79" s="30"/>
    </row>
    <row r="80" spans="1:76" x14ac:dyDescent="0.25">
      <c r="A80" s="30"/>
      <c r="B80" s="30"/>
      <c r="C80" s="30"/>
      <c r="D80" s="30"/>
      <c r="E80" s="30"/>
      <c r="F80" s="30"/>
      <c r="G80" s="30"/>
      <c r="H80" s="30"/>
      <c r="I80" s="30"/>
      <c r="J80" s="30"/>
      <c r="K80" s="30"/>
      <c r="L80" s="30"/>
      <c r="M80" s="30"/>
      <c r="N80" s="30"/>
      <c r="O80" s="30"/>
      <c r="P80" s="30"/>
      <c r="Q80" s="30"/>
      <c r="R80" s="30"/>
      <c r="S80" s="30"/>
      <c r="T80" s="30"/>
      <c r="U80" s="30"/>
      <c r="V80" s="30"/>
      <c r="W80" s="30"/>
      <c r="X80" s="30"/>
      <c r="Y80" s="30"/>
      <c r="Z80" s="30"/>
      <c r="AA80" s="30"/>
      <c r="AB80" s="30"/>
      <c r="AC80" s="30"/>
      <c r="AD80" s="30"/>
      <c r="AE80" s="30"/>
      <c r="AF80" s="30"/>
      <c r="AG80" s="30"/>
      <c r="AH80" s="30"/>
      <c r="AI80" s="30"/>
      <c r="AJ80" s="30"/>
      <c r="AK80" s="30"/>
      <c r="AL80" s="30"/>
      <c r="AM80" s="30"/>
      <c r="AN80" s="30"/>
      <c r="AO80" s="30"/>
      <c r="AP80" s="30"/>
      <c r="AQ80" s="30"/>
      <c r="AR80" s="30"/>
      <c r="AS80" s="30"/>
      <c r="AT80" s="30"/>
      <c r="AU80" s="30"/>
      <c r="AV80" s="30"/>
      <c r="AW80" s="30"/>
      <c r="AX80" s="30"/>
      <c r="AY80" s="30"/>
      <c r="AZ80" s="30"/>
      <c r="BA80" s="30"/>
      <c r="BB80" s="30"/>
      <c r="BC80" s="30"/>
      <c r="BD80" s="30"/>
      <c r="BE80" s="30"/>
      <c r="BF80" s="30"/>
      <c r="BG80" s="30"/>
      <c r="BH80" s="30"/>
      <c r="BI80" s="30"/>
      <c r="BJ80" s="30"/>
      <c r="BK80" s="30"/>
      <c r="BL80" s="30"/>
      <c r="BM80" s="30"/>
      <c r="BN80" s="30"/>
      <c r="BO80" s="30"/>
      <c r="BP80" s="30"/>
      <c r="BQ80" s="30"/>
      <c r="BR80" s="30"/>
      <c r="BS80" s="30"/>
      <c r="BT80" s="30"/>
      <c r="BU80" s="30"/>
      <c r="BV80" s="30"/>
      <c r="BW80" s="30"/>
      <c r="BX80" s="30"/>
    </row>
    <row r="81" spans="1:76" x14ac:dyDescent="0.25">
      <c r="A81" s="30"/>
      <c r="B81" s="30"/>
      <c r="C81" s="30"/>
      <c r="D81" s="30"/>
      <c r="E81" s="30"/>
      <c r="F81" s="30"/>
      <c r="G81" s="30"/>
      <c r="H81" s="30"/>
      <c r="I81" s="30"/>
      <c r="J81" s="30"/>
      <c r="K81" s="30"/>
      <c r="L81" s="30"/>
      <c r="M81" s="30"/>
      <c r="N81" s="30"/>
      <c r="O81" s="30"/>
      <c r="P81" s="30"/>
      <c r="Q81" s="30"/>
      <c r="R81" s="30"/>
      <c r="S81" s="30"/>
      <c r="T81" s="30"/>
      <c r="U81" s="30"/>
      <c r="V81" s="30"/>
      <c r="W81" s="30"/>
      <c r="X81" s="30"/>
      <c r="Y81" s="30"/>
      <c r="Z81" s="30"/>
      <c r="AA81" s="30"/>
      <c r="AB81" s="30"/>
      <c r="AC81" s="30"/>
      <c r="AD81" s="30"/>
      <c r="AE81" s="30"/>
      <c r="AF81" s="30"/>
      <c r="AG81" s="30"/>
      <c r="AH81" s="30"/>
      <c r="AI81" s="30"/>
      <c r="AJ81" s="30"/>
      <c r="AK81" s="30"/>
      <c r="AL81" s="30"/>
      <c r="AM81" s="30"/>
      <c r="AN81" s="30"/>
      <c r="AO81" s="30"/>
      <c r="AP81" s="30"/>
      <c r="AQ81" s="30"/>
      <c r="AR81" s="30"/>
      <c r="AS81" s="30"/>
      <c r="AT81" s="30"/>
      <c r="AU81" s="30"/>
      <c r="AV81" s="30"/>
      <c r="AW81" s="30"/>
      <c r="AX81" s="30"/>
      <c r="AY81" s="30"/>
      <c r="AZ81" s="30"/>
      <c r="BA81" s="30"/>
      <c r="BB81" s="30"/>
      <c r="BC81" s="30"/>
      <c r="BD81" s="30"/>
      <c r="BE81" s="30"/>
      <c r="BF81" s="30"/>
      <c r="BG81" s="30"/>
      <c r="BH81" s="30"/>
      <c r="BI81" s="30"/>
      <c r="BJ81" s="30"/>
      <c r="BK81" s="30"/>
      <c r="BL81" s="30"/>
      <c r="BM81" s="30"/>
      <c r="BN81" s="30"/>
      <c r="BO81" s="30"/>
      <c r="BP81" s="30"/>
      <c r="BQ81" s="30"/>
      <c r="BR81" s="30"/>
      <c r="BS81" s="30"/>
      <c r="BT81" s="30"/>
      <c r="BU81" s="30"/>
      <c r="BV81" s="30"/>
      <c r="BW81" s="30"/>
      <c r="BX81" s="30"/>
    </row>
    <row r="82" spans="1:76" x14ac:dyDescent="0.25">
      <c r="A82" s="30"/>
      <c r="B82" s="30"/>
      <c r="C82" s="30"/>
      <c r="D82" s="30"/>
      <c r="E82" s="30"/>
      <c r="F82" s="30"/>
      <c r="G82" s="30"/>
      <c r="H82" s="30"/>
      <c r="I82" s="30"/>
      <c r="J82" s="30"/>
      <c r="K82" s="30"/>
      <c r="L82" s="30"/>
      <c r="M82" s="30"/>
      <c r="N82" s="30"/>
      <c r="O82" s="30"/>
      <c r="P82" s="30"/>
      <c r="Q82" s="30"/>
      <c r="R82" s="30"/>
      <c r="S82" s="30"/>
      <c r="T82" s="30"/>
      <c r="U82" s="30"/>
      <c r="V82" s="30"/>
      <c r="W82" s="30"/>
      <c r="X82" s="30"/>
      <c r="Y82" s="30"/>
      <c r="Z82" s="30"/>
      <c r="AA82" s="30"/>
      <c r="AB82" s="30"/>
      <c r="AC82" s="30"/>
      <c r="AD82" s="30"/>
      <c r="AE82" s="30"/>
      <c r="AF82" s="30"/>
      <c r="AG82" s="30"/>
      <c r="AH82" s="30"/>
      <c r="AI82" s="30"/>
      <c r="AJ82" s="30"/>
      <c r="AK82" s="30"/>
      <c r="AL82" s="30"/>
      <c r="AM82" s="30"/>
      <c r="AN82" s="30"/>
      <c r="AO82" s="30"/>
      <c r="AP82" s="30"/>
      <c r="AQ82" s="30"/>
      <c r="AR82" s="30"/>
      <c r="AS82" s="30"/>
      <c r="AT82" s="30"/>
      <c r="AU82" s="30"/>
      <c r="AV82" s="30"/>
      <c r="AW82" s="30"/>
      <c r="AX82" s="30"/>
      <c r="AY82" s="30"/>
      <c r="AZ82" s="30"/>
      <c r="BA82" s="30"/>
      <c r="BB82" s="30"/>
      <c r="BC82" s="30"/>
      <c r="BD82" s="30"/>
      <c r="BE82" s="30"/>
      <c r="BF82" s="30"/>
      <c r="BG82" s="30"/>
      <c r="BH82" s="30"/>
      <c r="BI82" s="30"/>
      <c r="BJ82" s="30"/>
      <c r="BK82" s="30"/>
      <c r="BL82" s="30"/>
      <c r="BM82" s="30"/>
      <c r="BN82" s="30"/>
      <c r="BO82" s="30"/>
      <c r="BP82" s="30"/>
      <c r="BQ82" s="30"/>
      <c r="BR82" s="30"/>
      <c r="BS82" s="30"/>
      <c r="BT82" s="30"/>
      <c r="BU82" s="30"/>
      <c r="BV82" s="30"/>
      <c r="BW82" s="30"/>
      <c r="BX82" s="30"/>
    </row>
    <row r="83" spans="1:76" x14ac:dyDescent="0.25">
      <c r="A83" s="30"/>
      <c r="B83" s="30"/>
      <c r="C83" s="30"/>
      <c r="D83" s="30"/>
      <c r="E83" s="30"/>
      <c r="F83" s="30"/>
      <c r="G83" s="30"/>
      <c r="H83" s="30"/>
      <c r="I83" s="30"/>
      <c r="J83" s="30"/>
      <c r="K83" s="30"/>
      <c r="L83" s="30"/>
      <c r="M83" s="30"/>
      <c r="N83" s="30"/>
      <c r="O83" s="30"/>
      <c r="P83" s="30"/>
      <c r="Q83" s="30"/>
      <c r="R83" s="30"/>
      <c r="S83" s="30"/>
      <c r="T83" s="30"/>
      <c r="U83" s="30"/>
      <c r="V83" s="30"/>
      <c r="W83" s="30"/>
      <c r="X83" s="30"/>
      <c r="Y83" s="30"/>
      <c r="Z83" s="30"/>
      <c r="AA83" s="30"/>
      <c r="AB83" s="30"/>
      <c r="AC83" s="30"/>
      <c r="AD83" s="30"/>
      <c r="AE83" s="30"/>
      <c r="AF83" s="30"/>
      <c r="AG83" s="30"/>
      <c r="AH83" s="30"/>
      <c r="AI83" s="30"/>
      <c r="AJ83" s="30"/>
      <c r="AK83" s="30"/>
      <c r="AL83" s="30"/>
      <c r="AM83" s="30"/>
      <c r="AN83" s="30"/>
      <c r="AO83" s="30"/>
      <c r="AP83" s="30"/>
      <c r="AQ83" s="30"/>
      <c r="AR83" s="30"/>
      <c r="AS83" s="30"/>
      <c r="AT83" s="30"/>
      <c r="AU83" s="30"/>
      <c r="AV83" s="30"/>
      <c r="AW83" s="30"/>
      <c r="AX83" s="30"/>
      <c r="AY83" s="30"/>
      <c r="AZ83" s="30"/>
      <c r="BA83" s="30"/>
      <c r="BB83" s="30"/>
      <c r="BC83" s="30"/>
      <c r="BD83" s="30"/>
      <c r="BE83" s="30"/>
      <c r="BF83" s="30"/>
      <c r="BG83" s="30"/>
      <c r="BH83" s="30"/>
      <c r="BI83" s="30"/>
      <c r="BJ83" s="30"/>
      <c r="BK83" s="30"/>
      <c r="BL83" s="30"/>
      <c r="BM83" s="30"/>
      <c r="BN83" s="30"/>
      <c r="BO83" s="30"/>
      <c r="BP83" s="30"/>
      <c r="BQ83" s="30"/>
      <c r="BR83" s="30"/>
      <c r="BS83" s="30"/>
      <c r="BT83" s="30"/>
      <c r="BU83" s="30"/>
      <c r="BV83" s="30"/>
      <c r="BW83" s="30"/>
      <c r="BX83" s="30"/>
    </row>
    <row r="84" spans="1:76" x14ac:dyDescent="0.25">
      <c r="A84" s="30"/>
      <c r="B84" s="30"/>
      <c r="C84" s="30"/>
      <c r="D84" s="30"/>
      <c r="E84" s="30"/>
      <c r="F84" s="30"/>
      <c r="G84" s="30"/>
      <c r="H84" s="30"/>
      <c r="I84" s="30"/>
      <c r="J84" s="30"/>
      <c r="K84" s="30"/>
      <c r="L84" s="30"/>
      <c r="M84" s="30"/>
      <c r="N84" s="30"/>
      <c r="O84" s="30"/>
      <c r="P84" s="30"/>
      <c r="Q84" s="30"/>
      <c r="R84" s="30"/>
      <c r="S84" s="30"/>
      <c r="T84" s="30"/>
      <c r="U84" s="30"/>
      <c r="V84" s="30"/>
      <c r="W84" s="30"/>
      <c r="X84" s="30"/>
      <c r="Y84" s="30"/>
      <c r="Z84" s="30"/>
      <c r="AA84" s="30"/>
      <c r="AB84" s="30"/>
      <c r="AC84" s="30"/>
      <c r="AD84" s="30"/>
      <c r="AE84" s="30"/>
      <c r="AF84" s="30"/>
      <c r="AG84" s="30"/>
      <c r="AH84" s="30"/>
      <c r="AI84" s="30"/>
      <c r="AJ84" s="30"/>
      <c r="AK84" s="30"/>
      <c r="AL84" s="30"/>
      <c r="AM84" s="30"/>
      <c r="AN84" s="30"/>
      <c r="AO84" s="30"/>
      <c r="AP84" s="30"/>
      <c r="AQ84" s="30"/>
      <c r="AR84" s="30"/>
      <c r="AS84" s="30"/>
      <c r="AT84" s="30"/>
      <c r="AU84" s="30"/>
      <c r="AV84" s="30"/>
      <c r="AW84" s="30"/>
      <c r="AX84" s="30"/>
      <c r="AY84" s="30"/>
      <c r="AZ84" s="30"/>
      <c r="BA84" s="30"/>
      <c r="BB84" s="30"/>
      <c r="BC84" s="30"/>
      <c r="BD84" s="30"/>
      <c r="BE84" s="30"/>
      <c r="BF84" s="30"/>
      <c r="BG84" s="30"/>
      <c r="BH84" s="30"/>
      <c r="BI84" s="30"/>
      <c r="BJ84" s="30"/>
      <c r="BK84" s="30"/>
      <c r="BL84" s="30"/>
      <c r="BM84" s="30"/>
      <c r="BN84" s="30"/>
      <c r="BO84" s="30"/>
      <c r="BP84" s="30"/>
      <c r="BQ84" s="30"/>
      <c r="BR84" s="30"/>
      <c r="BS84" s="30"/>
      <c r="BT84" s="30"/>
      <c r="BU84" s="30"/>
      <c r="BV84" s="30"/>
      <c r="BW84" s="30"/>
      <c r="BX84" s="30"/>
    </row>
    <row r="85" spans="1:76" x14ac:dyDescent="0.25">
      <c r="A85" s="30"/>
      <c r="B85" s="30"/>
      <c r="C85" s="30"/>
      <c r="D85" s="30"/>
      <c r="E85" s="30"/>
      <c r="F85" s="30"/>
      <c r="G85" s="30"/>
      <c r="H85" s="30"/>
      <c r="I85" s="30"/>
      <c r="J85" s="30"/>
      <c r="K85" s="30"/>
      <c r="L85" s="30"/>
      <c r="M85" s="30"/>
      <c r="N85" s="30"/>
      <c r="O85" s="30"/>
      <c r="P85" s="30"/>
      <c r="Q85" s="30"/>
      <c r="R85" s="30"/>
      <c r="S85" s="30"/>
      <c r="T85" s="30"/>
      <c r="U85" s="30"/>
      <c r="V85" s="30"/>
      <c r="W85" s="30"/>
      <c r="X85" s="30"/>
      <c r="Y85" s="30"/>
      <c r="Z85" s="30"/>
      <c r="AA85" s="30"/>
      <c r="AB85" s="30"/>
      <c r="AC85" s="30"/>
      <c r="AD85" s="30"/>
      <c r="AE85" s="30"/>
      <c r="AF85" s="30"/>
      <c r="AG85" s="30"/>
      <c r="AH85" s="30"/>
      <c r="AI85" s="30"/>
      <c r="AJ85" s="30"/>
      <c r="AK85" s="30"/>
      <c r="AL85" s="30"/>
      <c r="AM85" s="30"/>
      <c r="AN85" s="30"/>
      <c r="AO85" s="30"/>
      <c r="AP85" s="30"/>
      <c r="AQ85" s="30"/>
      <c r="AR85" s="30"/>
      <c r="AS85" s="30"/>
      <c r="AT85" s="30"/>
      <c r="AU85" s="30"/>
      <c r="AV85" s="30"/>
      <c r="AW85" s="30"/>
      <c r="AX85" s="30"/>
      <c r="AY85" s="30"/>
      <c r="AZ85" s="30"/>
      <c r="BA85" s="30"/>
      <c r="BB85" s="30"/>
      <c r="BC85" s="30"/>
      <c r="BD85" s="30"/>
      <c r="BE85" s="30"/>
      <c r="BF85" s="30"/>
      <c r="BG85" s="30"/>
      <c r="BH85" s="30"/>
      <c r="BI85" s="30"/>
      <c r="BJ85" s="30"/>
      <c r="BK85" s="30"/>
      <c r="BL85" s="30"/>
      <c r="BM85" s="30"/>
      <c r="BN85" s="30"/>
      <c r="BO85" s="30"/>
      <c r="BP85" s="30"/>
      <c r="BQ85" s="30"/>
      <c r="BR85" s="30"/>
      <c r="BS85" s="30"/>
      <c r="BT85" s="30"/>
      <c r="BU85" s="30"/>
      <c r="BV85" s="30"/>
      <c r="BW85" s="30"/>
      <c r="BX85" s="30"/>
    </row>
    <row r="86" spans="1:76" x14ac:dyDescent="0.25">
      <c r="A86" s="30"/>
      <c r="B86" s="30"/>
      <c r="C86" s="30"/>
      <c r="D86" s="30"/>
      <c r="E86" s="30"/>
      <c r="F86" s="30"/>
      <c r="G86" s="30"/>
      <c r="H86" s="30"/>
      <c r="I86" s="30"/>
      <c r="J86" s="30"/>
      <c r="K86" s="30"/>
      <c r="L86" s="30"/>
      <c r="M86" s="30"/>
      <c r="N86" s="30"/>
      <c r="O86" s="30"/>
      <c r="P86" s="30"/>
      <c r="Q86" s="30"/>
      <c r="R86" s="30"/>
      <c r="S86" s="30"/>
      <c r="T86" s="30"/>
      <c r="U86" s="30"/>
      <c r="V86" s="30"/>
      <c r="W86" s="30"/>
      <c r="X86" s="30"/>
      <c r="Y86" s="30"/>
      <c r="Z86" s="30"/>
      <c r="AA86" s="30"/>
      <c r="AB86" s="30"/>
      <c r="AC86" s="30"/>
      <c r="AD86" s="30"/>
      <c r="AE86" s="30"/>
      <c r="AF86" s="30"/>
      <c r="AG86" s="30"/>
      <c r="AH86" s="30"/>
      <c r="AI86" s="30"/>
      <c r="AJ86" s="30"/>
      <c r="AK86" s="30"/>
      <c r="AL86" s="30"/>
      <c r="AM86" s="30"/>
      <c r="AN86" s="30"/>
      <c r="AO86" s="30"/>
      <c r="AP86" s="30"/>
      <c r="AQ86" s="30"/>
      <c r="AR86" s="30"/>
      <c r="AS86" s="30"/>
      <c r="AT86" s="30"/>
      <c r="AU86" s="30"/>
      <c r="AV86" s="30"/>
      <c r="AW86" s="30"/>
      <c r="AX86" s="30"/>
      <c r="AY86" s="30"/>
      <c r="AZ86" s="30"/>
      <c r="BA86" s="30"/>
      <c r="BB86" s="30"/>
      <c r="BC86" s="30"/>
      <c r="BD86" s="30"/>
      <c r="BE86" s="30"/>
      <c r="BF86" s="30"/>
      <c r="BG86" s="30"/>
      <c r="BH86" s="30"/>
      <c r="BI86" s="30"/>
      <c r="BJ86" s="30"/>
      <c r="BK86" s="30"/>
      <c r="BL86" s="30"/>
      <c r="BM86" s="30"/>
      <c r="BN86" s="30"/>
      <c r="BO86" s="30"/>
      <c r="BP86" s="30"/>
      <c r="BQ86" s="30"/>
      <c r="BR86" s="30"/>
      <c r="BS86" s="30"/>
      <c r="BT86" s="30"/>
      <c r="BU86" s="30"/>
      <c r="BV86" s="30"/>
      <c r="BW86" s="30"/>
      <c r="BX86" s="30"/>
    </row>
    <row r="87" spans="1:76" x14ac:dyDescent="0.25">
      <c r="A87" s="30"/>
      <c r="B87" s="30"/>
      <c r="C87" s="30"/>
      <c r="D87" s="30"/>
      <c r="E87" s="30"/>
      <c r="F87" s="30"/>
      <c r="G87" s="30"/>
      <c r="H87" s="30"/>
      <c r="I87" s="30"/>
      <c r="J87" s="30"/>
      <c r="K87" s="30"/>
      <c r="L87" s="30"/>
      <c r="M87" s="30"/>
      <c r="N87" s="30"/>
      <c r="O87" s="30"/>
      <c r="P87" s="30"/>
      <c r="Q87" s="30"/>
      <c r="R87" s="30"/>
      <c r="S87" s="30"/>
      <c r="T87" s="30"/>
      <c r="U87" s="30"/>
      <c r="V87" s="30"/>
      <c r="W87" s="30"/>
      <c r="X87" s="30"/>
      <c r="Y87" s="30"/>
      <c r="Z87" s="30"/>
      <c r="AA87" s="30"/>
      <c r="AB87" s="30"/>
      <c r="AC87" s="30"/>
      <c r="AD87" s="30"/>
      <c r="AE87" s="30"/>
      <c r="AF87" s="30"/>
      <c r="AG87" s="30"/>
      <c r="AH87" s="30"/>
      <c r="AI87" s="30"/>
      <c r="AJ87" s="30"/>
      <c r="AK87" s="30"/>
      <c r="AL87" s="30"/>
      <c r="AM87" s="30"/>
      <c r="AN87" s="30"/>
      <c r="AO87" s="30"/>
      <c r="AP87" s="30"/>
      <c r="AQ87" s="30"/>
      <c r="AR87" s="30"/>
      <c r="AS87" s="30"/>
      <c r="AT87" s="30"/>
      <c r="AU87" s="30"/>
      <c r="AV87" s="30"/>
      <c r="AW87" s="30"/>
      <c r="AX87" s="30"/>
      <c r="AY87" s="30"/>
      <c r="AZ87" s="30"/>
      <c r="BA87" s="30"/>
      <c r="BB87" s="30"/>
      <c r="BC87" s="30"/>
      <c r="BD87" s="30"/>
      <c r="BE87" s="30"/>
      <c r="BF87" s="30"/>
      <c r="BG87" s="30"/>
      <c r="BH87" s="30"/>
      <c r="BI87" s="30"/>
      <c r="BJ87" s="30"/>
      <c r="BK87" s="30"/>
      <c r="BL87" s="30"/>
      <c r="BM87" s="30"/>
      <c r="BN87" s="30"/>
      <c r="BO87" s="30"/>
      <c r="BP87" s="30"/>
      <c r="BQ87" s="30"/>
      <c r="BR87" s="30"/>
      <c r="BS87" s="30"/>
      <c r="BT87" s="30"/>
      <c r="BU87" s="30"/>
      <c r="BV87" s="30"/>
      <c r="BW87" s="30"/>
      <c r="BX87" s="30"/>
    </row>
    <row r="88" spans="1:76" x14ac:dyDescent="0.25">
      <c r="A88" s="30"/>
      <c r="B88" s="30"/>
      <c r="C88" s="30"/>
      <c r="D88" s="30"/>
      <c r="E88" s="30"/>
      <c r="F88" s="30"/>
      <c r="G88" s="30"/>
      <c r="H88" s="30"/>
      <c r="I88" s="30"/>
      <c r="J88" s="30"/>
      <c r="K88" s="30"/>
      <c r="L88" s="30"/>
      <c r="M88" s="30"/>
      <c r="N88" s="30"/>
      <c r="O88" s="30"/>
      <c r="P88" s="30"/>
      <c r="Q88" s="30"/>
      <c r="R88" s="30"/>
      <c r="S88" s="30"/>
      <c r="T88" s="30"/>
      <c r="U88" s="30"/>
      <c r="V88" s="30"/>
      <c r="W88" s="30"/>
      <c r="X88" s="30"/>
      <c r="Y88" s="30"/>
      <c r="Z88" s="30"/>
      <c r="AA88" s="30"/>
      <c r="AB88" s="30"/>
      <c r="AC88" s="30"/>
      <c r="AD88" s="30"/>
      <c r="AE88" s="30"/>
      <c r="AF88" s="30"/>
      <c r="AG88" s="30"/>
      <c r="AH88" s="30"/>
      <c r="AI88" s="30"/>
      <c r="AJ88" s="30"/>
      <c r="AK88" s="30"/>
      <c r="AL88" s="30"/>
      <c r="AM88" s="30"/>
      <c r="AN88" s="30"/>
      <c r="AO88" s="30"/>
      <c r="AP88" s="30"/>
      <c r="AQ88" s="30"/>
      <c r="AR88" s="30"/>
      <c r="AS88" s="30"/>
      <c r="AT88" s="30"/>
      <c r="AU88" s="30"/>
      <c r="AV88" s="30"/>
      <c r="AW88" s="30"/>
      <c r="AX88" s="30"/>
      <c r="AY88" s="30"/>
      <c r="AZ88" s="30"/>
      <c r="BA88" s="30"/>
      <c r="BB88" s="30"/>
      <c r="BC88" s="30"/>
      <c r="BD88" s="30"/>
      <c r="BE88" s="30"/>
      <c r="BF88" s="30"/>
      <c r="BG88" s="30"/>
      <c r="BH88" s="30"/>
      <c r="BI88" s="30"/>
      <c r="BJ88" s="30"/>
      <c r="BK88" s="30"/>
      <c r="BL88" s="30"/>
      <c r="BM88" s="30"/>
      <c r="BN88" s="30"/>
      <c r="BO88" s="30"/>
      <c r="BP88" s="30"/>
      <c r="BQ88" s="30"/>
      <c r="BR88" s="30"/>
      <c r="BS88" s="30"/>
      <c r="BT88" s="30"/>
      <c r="BU88" s="30"/>
      <c r="BV88" s="30"/>
      <c r="BW88" s="30"/>
      <c r="BX88" s="30"/>
    </row>
    <row r="89" spans="1:76" x14ac:dyDescent="0.25">
      <c r="A89" s="30"/>
      <c r="B89" s="30"/>
      <c r="C89" s="30"/>
      <c r="D89" s="30"/>
      <c r="E89" s="30"/>
      <c r="F89" s="30"/>
      <c r="G89" s="30"/>
      <c r="H89" s="30"/>
      <c r="I89" s="30"/>
      <c r="J89" s="30"/>
      <c r="K89" s="30"/>
      <c r="L89" s="30"/>
      <c r="M89" s="30"/>
      <c r="N89" s="30"/>
      <c r="O89" s="30"/>
      <c r="P89" s="30"/>
      <c r="Q89" s="30"/>
      <c r="R89" s="30"/>
      <c r="S89" s="30"/>
      <c r="T89" s="30"/>
      <c r="U89" s="30"/>
      <c r="V89" s="30"/>
      <c r="W89" s="30"/>
      <c r="X89" s="30"/>
      <c r="Y89" s="30"/>
      <c r="Z89" s="30"/>
      <c r="AA89" s="30"/>
      <c r="AB89" s="30"/>
      <c r="AC89" s="30"/>
      <c r="AD89" s="30"/>
      <c r="AE89" s="30"/>
      <c r="AF89" s="30"/>
      <c r="AG89" s="30"/>
      <c r="AH89" s="30"/>
      <c r="AI89" s="30"/>
      <c r="AJ89" s="30"/>
      <c r="AK89" s="30"/>
      <c r="AL89" s="30"/>
      <c r="AM89" s="30"/>
      <c r="AN89" s="30"/>
      <c r="AO89" s="30"/>
      <c r="AP89" s="30"/>
      <c r="AQ89" s="30"/>
      <c r="AR89" s="30"/>
      <c r="AS89" s="30"/>
      <c r="AT89" s="30"/>
      <c r="AU89" s="30"/>
      <c r="AV89" s="30"/>
      <c r="AW89" s="30"/>
      <c r="AX89" s="30"/>
      <c r="AY89" s="30"/>
      <c r="AZ89" s="30"/>
      <c r="BA89" s="30"/>
      <c r="BB89" s="30"/>
      <c r="BC89" s="30"/>
      <c r="BD89" s="30"/>
      <c r="BE89" s="30"/>
      <c r="BF89" s="30"/>
      <c r="BG89" s="30"/>
      <c r="BH89" s="30"/>
      <c r="BI89" s="30"/>
      <c r="BJ89" s="30"/>
      <c r="BK89" s="30"/>
      <c r="BL89" s="30"/>
      <c r="BM89" s="30"/>
      <c r="BN89" s="30"/>
      <c r="BO89" s="30"/>
      <c r="BP89" s="30"/>
      <c r="BQ89" s="30"/>
      <c r="BR89" s="30"/>
      <c r="BS89" s="30"/>
      <c r="BT89" s="30"/>
      <c r="BU89" s="30"/>
      <c r="BV89" s="30"/>
      <c r="BW89" s="30"/>
      <c r="BX89" s="30"/>
    </row>
    <row r="90" spans="1:76" x14ac:dyDescent="0.25">
      <c r="A90" s="30"/>
      <c r="B90" s="30"/>
      <c r="C90" s="30"/>
      <c r="D90" s="30"/>
      <c r="E90" s="30"/>
      <c r="F90" s="30"/>
      <c r="G90" s="30"/>
      <c r="H90" s="30"/>
      <c r="I90" s="30"/>
      <c r="J90" s="30"/>
      <c r="K90" s="30"/>
      <c r="L90" s="30"/>
      <c r="M90" s="30"/>
      <c r="N90" s="30"/>
      <c r="O90" s="30"/>
      <c r="P90" s="30"/>
      <c r="Q90" s="30"/>
      <c r="R90" s="30"/>
      <c r="S90" s="30"/>
      <c r="T90" s="30"/>
      <c r="U90" s="30"/>
      <c r="V90" s="30"/>
      <c r="W90" s="30"/>
      <c r="X90" s="30"/>
      <c r="Y90" s="30"/>
      <c r="Z90" s="30"/>
      <c r="AA90" s="30"/>
      <c r="AB90" s="30"/>
      <c r="AC90" s="30"/>
      <c r="AD90" s="30"/>
      <c r="AE90" s="30"/>
      <c r="AF90" s="30"/>
      <c r="AG90" s="30"/>
      <c r="AH90" s="30"/>
      <c r="AI90" s="30"/>
      <c r="AJ90" s="30"/>
      <c r="AK90" s="30"/>
      <c r="AL90" s="30"/>
      <c r="AM90" s="30"/>
      <c r="AN90" s="30"/>
      <c r="AO90" s="30"/>
      <c r="AP90" s="30"/>
      <c r="AQ90" s="30"/>
      <c r="AR90" s="30"/>
      <c r="AS90" s="30"/>
      <c r="AT90" s="30"/>
      <c r="AU90" s="30"/>
      <c r="AV90" s="30"/>
      <c r="AW90" s="30"/>
      <c r="AX90" s="30"/>
      <c r="AY90" s="30"/>
      <c r="AZ90" s="30"/>
      <c r="BA90" s="30"/>
      <c r="BB90" s="30"/>
      <c r="BC90" s="30"/>
      <c r="BD90" s="30"/>
      <c r="BE90" s="30"/>
      <c r="BF90" s="30"/>
      <c r="BG90" s="30"/>
      <c r="BH90" s="30"/>
      <c r="BI90" s="30"/>
      <c r="BJ90" s="30"/>
      <c r="BK90" s="30"/>
      <c r="BL90" s="30"/>
      <c r="BM90" s="30"/>
      <c r="BN90" s="30"/>
      <c r="BO90" s="30"/>
      <c r="BP90" s="30"/>
      <c r="BQ90" s="30"/>
      <c r="BR90" s="30"/>
      <c r="BS90" s="30"/>
      <c r="BT90" s="30"/>
      <c r="BU90" s="30"/>
      <c r="BV90" s="30"/>
      <c r="BW90" s="30"/>
      <c r="BX90" s="30"/>
    </row>
    <row r="91" spans="1:76" x14ac:dyDescent="0.25">
      <c r="A91" s="30"/>
      <c r="B91" s="30"/>
      <c r="C91" s="30"/>
      <c r="D91" s="30"/>
      <c r="E91" s="30"/>
      <c r="F91" s="30"/>
      <c r="G91" s="30"/>
      <c r="H91" s="30"/>
      <c r="I91" s="30"/>
      <c r="J91" s="30"/>
      <c r="K91" s="30"/>
      <c r="L91" s="30"/>
      <c r="M91" s="30"/>
      <c r="N91" s="30"/>
      <c r="O91" s="30"/>
      <c r="P91" s="30"/>
      <c r="Q91" s="30"/>
      <c r="R91" s="30"/>
      <c r="S91" s="30"/>
      <c r="T91" s="30"/>
      <c r="U91" s="30"/>
      <c r="V91" s="30"/>
      <c r="W91" s="30"/>
      <c r="X91" s="30"/>
      <c r="Y91" s="30"/>
      <c r="Z91" s="30"/>
      <c r="AA91" s="30"/>
      <c r="AB91" s="30"/>
      <c r="AC91" s="30"/>
      <c r="AD91" s="30"/>
      <c r="AE91" s="30"/>
      <c r="AF91" s="30"/>
      <c r="AG91" s="30"/>
      <c r="AH91" s="30"/>
      <c r="AI91" s="30"/>
      <c r="AJ91" s="30"/>
      <c r="AK91" s="30"/>
      <c r="AL91" s="30"/>
      <c r="AM91" s="30"/>
      <c r="AN91" s="30"/>
      <c r="AO91" s="30"/>
      <c r="AP91" s="30"/>
      <c r="AQ91" s="30"/>
      <c r="AR91" s="30"/>
      <c r="AS91" s="30"/>
      <c r="AT91" s="30"/>
      <c r="AU91" s="30"/>
      <c r="AV91" s="30"/>
      <c r="AW91" s="30"/>
      <c r="AX91" s="30"/>
      <c r="AY91" s="30"/>
      <c r="AZ91" s="30"/>
      <c r="BA91" s="30"/>
      <c r="BB91" s="30"/>
      <c r="BC91" s="30"/>
      <c r="BD91" s="30"/>
      <c r="BE91" s="30"/>
      <c r="BF91" s="30"/>
      <c r="BG91" s="30"/>
      <c r="BH91" s="30"/>
      <c r="BI91" s="30"/>
      <c r="BJ91" s="30"/>
      <c r="BK91" s="30"/>
      <c r="BL91" s="30"/>
      <c r="BM91" s="30"/>
      <c r="BN91" s="30"/>
      <c r="BO91" s="30"/>
      <c r="BP91" s="30"/>
      <c r="BQ91" s="30"/>
      <c r="BR91" s="30"/>
      <c r="BS91" s="30"/>
      <c r="BT91" s="30"/>
      <c r="BU91" s="30"/>
      <c r="BV91" s="30"/>
      <c r="BW91" s="30"/>
      <c r="BX91" s="30"/>
    </row>
    <row r="92" spans="1:76" x14ac:dyDescent="0.25">
      <c r="A92" s="30"/>
      <c r="B92" s="30"/>
      <c r="C92" s="30"/>
      <c r="D92" s="30"/>
      <c r="E92" s="30"/>
      <c r="F92" s="30"/>
      <c r="G92" s="30"/>
      <c r="H92" s="30"/>
      <c r="I92" s="30"/>
      <c r="J92" s="30"/>
      <c r="K92" s="30"/>
      <c r="L92" s="30"/>
      <c r="M92" s="30"/>
      <c r="N92" s="30"/>
      <c r="O92" s="30"/>
      <c r="P92" s="30"/>
      <c r="Q92" s="30"/>
      <c r="R92" s="30"/>
      <c r="S92" s="30"/>
      <c r="T92" s="30"/>
      <c r="U92" s="30"/>
      <c r="V92" s="30"/>
      <c r="W92" s="30"/>
      <c r="X92" s="30"/>
      <c r="Y92" s="30"/>
      <c r="Z92" s="30"/>
      <c r="AA92" s="30"/>
      <c r="AB92" s="30"/>
      <c r="AC92" s="30"/>
      <c r="AD92" s="30"/>
      <c r="AE92" s="30"/>
      <c r="AF92" s="30"/>
      <c r="AG92" s="30"/>
      <c r="AH92" s="30"/>
      <c r="AI92" s="30"/>
      <c r="AJ92" s="30"/>
      <c r="AK92" s="30"/>
      <c r="AL92" s="30"/>
      <c r="AM92" s="30"/>
      <c r="AN92" s="30"/>
      <c r="AO92" s="30"/>
      <c r="AP92" s="30"/>
      <c r="AQ92" s="30"/>
      <c r="AR92" s="30"/>
      <c r="AS92" s="30"/>
      <c r="AT92" s="30"/>
      <c r="AU92" s="30"/>
      <c r="AV92" s="30"/>
      <c r="AW92" s="30"/>
      <c r="AX92" s="30"/>
      <c r="AY92" s="30"/>
      <c r="AZ92" s="30"/>
      <c r="BA92" s="30"/>
      <c r="BB92" s="30"/>
      <c r="BC92" s="30"/>
      <c r="BD92" s="30"/>
      <c r="BE92" s="30"/>
      <c r="BF92" s="30"/>
      <c r="BG92" s="30"/>
      <c r="BH92" s="30"/>
      <c r="BI92" s="30"/>
      <c r="BJ92" s="30"/>
      <c r="BK92" s="30"/>
      <c r="BL92" s="30"/>
      <c r="BM92" s="30"/>
      <c r="BN92" s="30"/>
      <c r="BO92" s="30"/>
      <c r="BP92" s="30"/>
      <c r="BQ92" s="30"/>
      <c r="BR92" s="30"/>
      <c r="BS92" s="30"/>
      <c r="BT92" s="30"/>
      <c r="BU92" s="30"/>
      <c r="BV92" s="30"/>
      <c r="BW92" s="30"/>
      <c r="BX92" s="30"/>
    </row>
    <row r="93" spans="1:76" x14ac:dyDescent="0.25">
      <c r="A93" s="30"/>
      <c r="B93" s="30"/>
      <c r="C93" s="30"/>
      <c r="D93" s="30"/>
      <c r="E93" s="30"/>
      <c r="F93" s="30"/>
      <c r="G93" s="30"/>
      <c r="H93" s="30"/>
      <c r="I93" s="30"/>
      <c r="J93" s="30"/>
      <c r="K93" s="30"/>
      <c r="L93" s="30"/>
      <c r="M93" s="30"/>
      <c r="N93" s="30"/>
      <c r="O93" s="30"/>
      <c r="P93" s="30"/>
      <c r="Q93" s="30"/>
      <c r="R93" s="30"/>
      <c r="S93" s="30"/>
      <c r="T93" s="30"/>
      <c r="U93" s="30"/>
      <c r="V93" s="30"/>
      <c r="W93" s="30"/>
      <c r="X93" s="30"/>
      <c r="Y93" s="30"/>
      <c r="Z93" s="30"/>
      <c r="AA93" s="30"/>
      <c r="AB93" s="30"/>
      <c r="AC93" s="30"/>
      <c r="AD93" s="30"/>
      <c r="AE93" s="30"/>
      <c r="AF93" s="30"/>
      <c r="AG93" s="30"/>
      <c r="AH93" s="30"/>
      <c r="AI93" s="30"/>
      <c r="AJ93" s="30"/>
      <c r="AK93" s="30"/>
      <c r="AL93" s="30"/>
      <c r="AM93" s="30"/>
      <c r="AN93" s="30"/>
      <c r="AO93" s="30"/>
      <c r="AP93" s="30"/>
      <c r="AQ93" s="30"/>
      <c r="AR93" s="30"/>
      <c r="AS93" s="30"/>
      <c r="AT93" s="30"/>
      <c r="AU93" s="30"/>
      <c r="AV93" s="30"/>
      <c r="AW93" s="30"/>
      <c r="AX93" s="30"/>
      <c r="AY93" s="30"/>
      <c r="AZ93" s="30"/>
      <c r="BA93" s="30"/>
      <c r="BB93" s="30"/>
      <c r="BC93" s="30"/>
      <c r="BD93" s="30"/>
      <c r="BE93" s="30"/>
      <c r="BF93" s="30"/>
      <c r="BG93" s="30"/>
      <c r="BH93" s="30"/>
      <c r="BI93" s="30"/>
      <c r="BJ93" s="30"/>
      <c r="BK93" s="30"/>
      <c r="BL93" s="30"/>
      <c r="BM93" s="30"/>
      <c r="BN93" s="30"/>
      <c r="BO93" s="30"/>
      <c r="BP93" s="30"/>
      <c r="BQ93" s="30"/>
      <c r="BR93" s="30"/>
      <c r="BS93" s="30"/>
      <c r="BT93" s="30"/>
      <c r="BU93" s="30"/>
      <c r="BV93" s="30"/>
      <c r="BW93" s="30"/>
      <c r="BX93" s="30"/>
    </row>
    <row r="94" spans="1:76" x14ac:dyDescent="0.25">
      <c r="A94" s="30"/>
      <c r="B94" s="30"/>
      <c r="C94" s="30"/>
      <c r="D94" s="30"/>
      <c r="E94" s="30"/>
      <c r="F94" s="30"/>
      <c r="G94" s="30"/>
      <c r="H94" s="30"/>
      <c r="I94" s="30"/>
      <c r="J94" s="30"/>
      <c r="K94" s="30"/>
      <c r="L94" s="30"/>
      <c r="M94" s="30"/>
      <c r="N94" s="30"/>
      <c r="O94" s="30"/>
      <c r="P94" s="30"/>
      <c r="Q94" s="30"/>
      <c r="R94" s="30"/>
      <c r="S94" s="30"/>
      <c r="T94" s="30"/>
      <c r="U94" s="30"/>
      <c r="V94" s="30"/>
      <c r="W94" s="30"/>
      <c r="X94" s="30"/>
      <c r="Y94" s="30"/>
      <c r="Z94" s="30"/>
      <c r="AA94" s="30"/>
      <c r="AB94" s="30"/>
      <c r="AC94" s="30"/>
      <c r="AD94" s="30"/>
      <c r="AE94" s="30"/>
      <c r="AF94" s="30"/>
      <c r="AG94" s="30"/>
      <c r="AH94" s="30"/>
      <c r="AI94" s="30"/>
      <c r="AJ94" s="30"/>
      <c r="AK94" s="30"/>
      <c r="AL94" s="30"/>
      <c r="AM94" s="30"/>
      <c r="AN94" s="30"/>
      <c r="AO94" s="30"/>
      <c r="AP94" s="30"/>
      <c r="AQ94" s="30"/>
      <c r="AR94" s="30"/>
      <c r="AS94" s="30"/>
      <c r="AT94" s="30"/>
      <c r="AU94" s="30"/>
      <c r="AV94" s="30"/>
      <c r="AW94" s="30"/>
      <c r="AX94" s="30"/>
      <c r="AY94" s="30"/>
      <c r="AZ94" s="30"/>
      <c r="BA94" s="30"/>
      <c r="BB94" s="30"/>
      <c r="BC94" s="30"/>
      <c r="BD94" s="30"/>
      <c r="BE94" s="30"/>
      <c r="BF94" s="30"/>
      <c r="BG94" s="30"/>
      <c r="BH94" s="30"/>
      <c r="BI94" s="30"/>
      <c r="BJ94" s="30"/>
      <c r="BK94" s="30"/>
      <c r="BL94" s="30"/>
      <c r="BM94" s="30"/>
      <c r="BN94" s="30"/>
      <c r="BO94" s="30"/>
      <c r="BP94" s="30"/>
      <c r="BQ94" s="30"/>
      <c r="BR94" s="30"/>
      <c r="BS94" s="30"/>
      <c r="BT94" s="30"/>
      <c r="BU94" s="30"/>
      <c r="BV94" s="30"/>
      <c r="BW94" s="30"/>
      <c r="BX94" s="30"/>
    </row>
    <row r="95" spans="1:76" x14ac:dyDescent="0.25">
      <c r="A95" s="30"/>
      <c r="B95" s="30"/>
      <c r="C95" s="30"/>
      <c r="D95" s="30"/>
      <c r="E95" s="30"/>
      <c r="F95" s="30"/>
      <c r="G95" s="30"/>
      <c r="H95" s="30"/>
      <c r="I95" s="30"/>
      <c r="J95" s="30"/>
      <c r="K95" s="30"/>
      <c r="L95" s="30"/>
      <c r="M95" s="30"/>
      <c r="N95" s="30"/>
      <c r="O95" s="30"/>
      <c r="P95" s="30"/>
      <c r="Q95" s="30"/>
      <c r="R95" s="30"/>
      <c r="S95" s="30"/>
      <c r="T95" s="30"/>
      <c r="U95" s="30"/>
      <c r="V95" s="30"/>
      <c r="W95" s="30"/>
      <c r="X95" s="30"/>
      <c r="Y95" s="30"/>
      <c r="Z95" s="30"/>
      <c r="AA95" s="30"/>
      <c r="AB95" s="30"/>
      <c r="AC95" s="30"/>
      <c r="AD95" s="30"/>
      <c r="AE95" s="30"/>
      <c r="AF95" s="30"/>
      <c r="AG95" s="30"/>
      <c r="AH95" s="30"/>
      <c r="AI95" s="30"/>
      <c r="AJ95" s="30"/>
      <c r="AK95" s="30"/>
      <c r="AL95" s="30"/>
      <c r="AM95" s="30"/>
      <c r="AN95" s="30"/>
      <c r="AO95" s="30"/>
      <c r="AP95" s="30"/>
      <c r="AQ95" s="30"/>
      <c r="AR95" s="30"/>
      <c r="AS95" s="30"/>
      <c r="AT95" s="30"/>
      <c r="AU95" s="30"/>
      <c r="AV95" s="30"/>
      <c r="AW95" s="30"/>
      <c r="AX95" s="30"/>
      <c r="AY95" s="30"/>
      <c r="AZ95" s="30"/>
      <c r="BA95" s="30"/>
      <c r="BB95" s="30"/>
      <c r="BC95" s="30"/>
      <c r="BD95" s="30"/>
      <c r="BE95" s="30"/>
      <c r="BF95" s="30"/>
      <c r="BG95" s="30"/>
      <c r="BH95" s="30"/>
      <c r="BI95" s="30"/>
      <c r="BJ95" s="30"/>
      <c r="BK95" s="30"/>
      <c r="BL95" s="30"/>
      <c r="BM95" s="30"/>
      <c r="BN95" s="30"/>
      <c r="BO95" s="30"/>
      <c r="BP95" s="30"/>
      <c r="BQ95" s="30"/>
      <c r="BR95" s="30"/>
      <c r="BS95" s="30"/>
      <c r="BT95" s="30"/>
      <c r="BU95" s="30"/>
      <c r="BV95" s="30"/>
      <c r="BW95" s="30"/>
      <c r="BX95" s="30"/>
    </row>
    <row r="96" spans="1:76" x14ac:dyDescent="0.25">
      <c r="A96" s="30"/>
      <c r="B96" s="30"/>
      <c r="C96" s="30"/>
      <c r="D96" s="30"/>
      <c r="E96" s="30"/>
      <c r="F96" s="30"/>
      <c r="G96" s="30"/>
      <c r="H96" s="30"/>
      <c r="I96" s="30"/>
      <c r="J96" s="30"/>
      <c r="K96" s="30"/>
      <c r="L96" s="30"/>
      <c r="M96" s="30"/>
      <c r="N96" s="30"/>
      <c r="O96" s="30"/>
      <c r="P96" s="30"/>
      <c r="Q96" s="30"/>
      <c r="R96" s="30"/>
      <c r="S96" s="30"/>
      <c r="T96" s="30"/>
      <c r="U96" s="30"/>
      <c r="V96" s="30"/>
      <c r="W96" s="30"/>
      <c r="X96" s="30"/>
      <c r="Y96" s="30"/>
      <c r="Z96" s="30"/>
      <c r="AA96" s="30"/>
      <c r="AB96" s="30"/>
      <c r="AC96" s="30"/>
      <c r="AD96" s="30"/>
      <c r="AE96" s="30"/>
      <c r="AF96" s="30"/>
      <c r="AG96" s="30"/>
      <c r="AH96" s="30"/>
      <c r="AI96" s="30"/>
      <c r="AJ96" s="30"/>
      <c r="AK96" s="30"/>
      <c r="AL96" s="30"/>
      <c r="AM96" s="30"/>
      <c r="AN96" s="30"/>
      <c r="AO96" s="30"/>
      <c r="AP96" s="30"/>
      <c r="AQ96" s="30"/>
      <c r="AR96" s="30"/>
      <c r="AS96" s="30"/>
      <c r="AT96" s="30"/>
      <c r="AU96" s="30"/>
      <c r="AV96" s="30"/>
      <c r="AW96" s="30"/>
      <c r="AX96" s="30"/>
      <c r="AY96" s="30"/>
      <c r="AZ96" s="30"/>
      <c r="BA96" s="30"/>
      <c r="BB96" s="30"/>
      <c r="BC96" s="30"/>
      <c r="BD96" s="30"/>
      <c r="BE96" s="30"/>
      <c r="BF96" s="30"/>
      <c r="BG96" s="30"/>
      <c r="BH96" s="30"/>
      <c r="BI96" s="30"/>
      <c r="BJ96" s="30"/>
      <c r="BK96" s="30"/>
      <c r="BL96" s="30"/>
      <c r="BM96" s="30"/>
      <c r="BN96" s="30"/>
      <c r="BO96" s="30"/>
      <c r="BP96" s="30"/>
      <c r="BQ96" s="30"/>
      <c r="BR96" s="30"/>
      <c r="BS96" s="30"/>
      <c r="BT96" s="30"/>
      <c r="BU96" s="30"/>
      <c r="BV96" s="30"/>
      <c r="BW96" s="30"/>
      <c r="BX96" s="30"/>
    </row>
    <row r="97" spans="1:76" x14ac:dyDescent="0.25">
      <c r="A97" s="30"/>
      <c r="B97" s="30"/>
      <c r="C97" s="30"/>
      <c r="D97" s="30"/>
      <c r="E97" s="30"/>
      <c r="F97" s="30"/>
      <c r="G97" s="30"/>
      <c r="H97" s="30"/>
      <c r="I97" s="30"/>
      <c r="J97" s="30"/>
      <c r="K97" s="30"/>
      <c r="L97" s="30"/>
      <c r="M97" s="30"/>
      <c r="N97" s="30"/>
      <c r="O97" s="30"/>
      <c r="P97" s="30"/>
      <c r="Q97" s="30"/>
      <c r="R97" s="30"/>
      <c r="S97" s="30"/>
      <c r="T97" s="30"/>
      <c r="U97" s="30"/>
      <c r="V97" s="30"/>
      <c r="W97" s="30"/>
      <c r="X97" s="30"/>
      <c r="Y97" s="30"/>
      <c r="Z97" s="30"/>
      <c r="AA97" s="30"/>
      <c r="AB97" s="30"/>
      <c r="AC97" s="30"/>
      <c r="AD97" s="30"/>
      <c r="AE97" s="30"/>
      <c r="AF97" s="30"/>
      <c r="AG97" s="30"/>
      <c r="AH97" s="30"/>
      <c r="AI97" s="30"/>
      <c r="AJ97" s="30"/>
      <c r="AK97" s="30"/>
      <c r="AL97" s="30"/>
      <c r="AM97" s="30"/>
      <c r="AN97" s="30"/>
      <c r="AO97" s="30"/>
      <c r="AP97" s="30"/>
      <c r="AQ97" s="30"/>
      <c r="AR97" s="30"/>
      <c r="AS97" s="30"/>
      <c r="AT97" s="30"/>
      <c r="AU97" s="30"/>
      <c r="AV97" s="30"/>
      <c r="AW97" s="30"/>
      <c r="AX97" s="30"/>
      <c r="AY97" s="30"/>
      <c r="AZ97" s="30"/>
      <c r="BA97" s="30"/>
      <c r="BB97" s="30"/>
      <c r="BC97" s="30"/>
      <c r="BD97" s="30"/>
      <c r="BE97" s="30"/>
      <c r="BF97" s="30"/>
      <c r="BG97" s="30"/>
      <c r="BH97" s="30"/>
      <c r="BI97" s="30"/>
      <c r="BJ97" s="30"/>
      <c r="BK97" s="30"/>
      <c r="BL97" s="30"/>
      <c r="BM97" s="30"/>
      <c r="BN97" s="30"/>
      <c r="BO97" s="30"/>
      <c r="BP97" s="30"/>
      <c r="BQ97" s="30"/>
      <c r="BR97" s="30"/>
      <c r="BS97" s="30"/>
      <c r="BT97" s="30"/>
      <c r="BU97" s="30"/>
      <c r="BV97" s="30"/>
      <c r="BW97" s="30"/>
      <c r="BX97" s="30"/>
    </row>
    <row r="98" spans="1:76" x14ac:dyDescent="0.25">
      <c r="A98" s="30"/>
      <c r="B98" s="30"/>
      <c r="C98" s="30"/>
      <c r="D98" s="30"/>
      <c r="E98" s="30"/>
      <c r="F98" s="30"/>
      <c r="G98" s="30"/>
      <c r="H98" s="30"/>
      <c r="I98" s="30"/>
      <c r="J98" s="30"/>
      <c r="K98" s="30"/>
      <c r="L98" s="30"/>
      <c r="M98" s="30"/>
      <c r="N98" s="30"/>
      <c r="O98" s="30"/>
      <c r="P98" s="30"/>
      <c r="Q98" s="30"/>
      <c r="R98" s="30"/>
      <c r="S98" s="30"/>
      <c r="T98" s="30"/>
      <c r="U98" s="30"/>
      <c r="V98" s="30"/>
      <c r="W98" s="30"/>
      <c r="X98" s="30"/>
      <c r="Y98" s="30"/>
      <c r="Z98" s="30"/>
      <c r="AA98" s="30"/>
      <c r="AB98" s="30"/>
      <c r="AC98" s="30"/>
      <c r="AD98" s="30"/>
      <c r="AE98" s="30"/>
      <c r="AF98" s="30"/>
      <c r="AG98" s="30"/>
      <c r="AH98" s="30"/>
      <c r="AI98" s="30"/>
      <c r="AJ98" s="30"/>
      <c r="AK98" s="30"/>
      <c r="AL98" s="30"/>
      <c r="AM98" s="30"/>
      <c r="AN98" s="30"/>
      <c r="AO98" s="30"/>
      <c r="AP98" s="30"/>
      <c r="AQ98" s="30"/>
      <c r="AR98" s="30"/>
      <c r="AS98" s="30"/>
      <c r="AT98" s="30"/>
      <c r="AU98" s="30"/>
      <c r="AV98" s="30"/>
      <c r="AW98" s="30"/>
      <c r="AX98" s="30"/>
      <c r="AY98" s="30"/>
      <c r="AZ98" s="30"/>
      <c r="BA98" s="30"/>
      <c r="BB98" s="30"/>
      <c r="BC98" s="30"/>
      <c r="BD98" s="30"/>
      <c r="BE98" s="30"/>
      <c r="BF98" s="30"/>
      <c r="BG98" s="30"/>
      <c r="BH98" s="30"/>
      <c r="BI98" s="30"/>
      <c r="BJ98" s="30"/>
      <c r="BK98" s="30"/>
      <c r="BL98" s="30"/>
      <c r="BM98" s="30"/>
      <c r="BN98" s="30"/>
      <c r="BO98" s="30"/>
      <c r="BP98" s="30"/>
      <c r="BQ98" s="30"/>
      <c r="BR98" s="30"/>
      <c r="BS98" s="30"/>
      <c r="BT98" s="30"/>
      <c r="BU98" s="30"/>
      <c r="BV98" s="30"/>
      <c r="BW98" s="30"/>
      <c r="BX98" s="30"/>
    </row>
    <row r="99" spans="1:76" x14ac:dyDescent="0.25">
      <c r="A99" s="30"/>
      <c r="B99" s="30"/>
      <c r="C99" s="30"/>
      <c r="D99" s="30"/>
      <c r="E99" s="30"/>
      <c r="F99" s="30"/>
      <c r="G99" s="30"/>
      <c r="H99" s="30"/>
      <c r="I99" s="30"/>
      <c r="J99" s="30"/>
      <c r="K99" s="30"/>
      <c r="L99" s="30"/>
      <c r="M99" s="30"/>
      <c r="N99" s="30"/>
      <c r="O99" s="30"/>
      <c r="P99" s="30"/>
      <c r="Q99" s="30"/>
      <c r="R99" s="30"/>
      <c r="S99" s="30"/>
      <c r="T99" s="30"/>
      <c r="U99" s="30"/>
      <c r="V99" s="30"/>
      <c r="W99" s="30"/>
      <c r="X99" s="30"/>
      <c r="Y99" s="30"/>
      <c r="Z99" s="30"/>
      <c r="AA99" s="30"/>
      <c r="AB99" s="30"/>
      <c r="AC99" s="30"/>
      <c r="AD99" s="30"/>
      <c r="AE99" s="30"/>
      <c r="AF99" s="30"/>
      <c r="AG99" s="30"/>
      <c r="AH99" s="30"/>
      <c r="AI99" s="30"/>
      <c r="AJ99" s="30"/>
      <c r="AK99" s="30"/>
      <c r="AL99" s="30"/>
      <c r="AM99" s="30"/>
      <c r="AN99" s="30"/>
      <c r="AO99" s="30"/>
      <c r="AP99" s="30"/>
      <c r="AQ99" s="30"/>
      <c r="AR99" s="30"/>
      <c r="AS99" s="30"/>
      <c r="AT99" s="30"/>
      <c r="AU99" s="30"/>
      <c r="AV99" s="30"/>
      <c r="AW99" s="30"/>
      <c r="AX99" s="30"/>
      <c r="AY99" s="30"/>
      <c r="AZ99" s="30"/>
      <c r="BA99" s="30"/>
      <c r="BB99" s="30"/>
      <c r="BC99" s="30"/>
      <c r="BD99" s="30"/>
      <c r="BE99" s="30"/>
      <c r="BF99" s="30"/>
      <c r="BG99" s="30"/>
      <c r="BH99" s="30"/>
      <c r="BI99" s="30"/>
      <c r="BJ99" s="30"/>
      <c r="BK99" s="30"/>
      <c r="BL99" s="30"/>
      <c r="BM99" s="30"/>
      <c r="BN99" s="30"/>
      <c r="BO99" s="30"/>
      <c r="BP99" s="30"/>
      <c r="BQ99" s="30"/>
      <c r="BR99" s="30"/>
      <c r="BS99" s="30"/>
      <c r="BT99" s="30"/>
      <c r="BU99" s="30"/>
      <c r="BV99" s="30"/>
      <c r="BW99" s="30"/>
      <c r="BX99" s="30"/>
    </row>
    <row r="100" spans="1:76" x14ac:dyDescent="0.25">
      <c r="A100" s="30"/>
      <c r="B100" s="30"/>
      <c r="C100" s="30"/>
      <c r="D100" s="30"/>
      <c r="E100" s="30"/>
      <c r="F100" s="30"/>
      <c r="G100" s="30"/>
      <c r="H100" s="30"/>
      <c r="I100" s="30"/>
      <c r="J100" s="30"/>
      <c r="K100" s="30"/>
      <c r="L100" s="30"/>
      <c r="M100" s="30"/>
      <c r="N100" s="30"/>
      <c r="O100" s="30"/>
      <c r="P100" s="30"/>
      <c r="Q100" s="30"/>
      <c r="R100" s="30"/>
      <c r="S100" s="30"/>
      <c r="T100" s="30"/>
      <c r="U100" s="30"/>
      <c r="V100" s="30"/>
      <c r="W100" s="30"/>
      <c r="X100" s="30"/>
      <c r="Y100" s="30"/>
      <c r="Z100" s="30"/>
      <c r="AA100" s="30"/>
      <c r="AB100" s="30"/>
      <c r="AC100" s="30"/>
      <c r="AD100" s="30"/>
      <c r="AE100" s="30"/>
      <c r="AF100" s="30"/>
      <c r="AG100" s="30"/>
      <c r="AH100" s="30"/>
      <c r="AI100" s="30"/>
      <c r="AJ100" s="30"/>
      <c r="AK100" s="30"/>
      <c r="AL100" s="30"/>
      <c r="AM100" s="30"/>
      <c r="AN100" s="30"/>
      <c r="AO100" s="30"/>
      <c r="AP100" s="30"/>
      <c r="AQ100" s="30"/>
      <c r="AR100" s="30"/>
      <c r="AS100" s="30"/>
      <c r="AT100" s="30"/>
      <c r="AU100" s="30"/>
      <c r="AV100" s="30"/>
      <c r="AW100" s="30"/>
      <c r="AX100" s="30"/>
      <c r="AY100" s="30"/>
      <c r="AZ100" s="30"/>
      <c r="BA100" s="30"/>
      <c r="BB100" s="30"/>
      <c r="BC100" s="30"/>
      <c r="BD100" s="30"/>
      <c r="BE100" s="30"/>
      <c r="BF100" s="30"/>
      <c r="BG100" s="30"/>
      <c r="BH100" s="30"/>
      <c r="BI100" s="30"/>
      <c r="BJ100" s="30"/>
      <c r="BK100" s="30"/>
      <c r="BL100" s="30"/>
      <c r="BM100" s="30"/>
      <c r="BN100" s="30"/>
      <c r="BO100" s="30"/>
      <c r="BP100" s="30"/>
      <c r="BQ100" s="30"/>
      <c r="BR100" s="30"/>
      <c r="BS100" s="30"/>
      <c r="BT100" s="30"/>
      <c r="BU100" s="30"/>
      <c r="BV100" s="30"/>
      <c r="BW100" s="30"/>
      <c r="BX100" s="30"/>
    </row>
    <row r="101" spans="1:76" x14ac:dyDescent="0.25">
      <c r="A101" s="30"/>
      <c r="B101" s="30"/>
      <c r="C101" s="30"/>
      <c r="D101" s="30"/>
      <c r="E101" s="30"/>
      <c r="F101" s="30"/>
      <c r="G101" s="30"/>
      <c r="H101" s="30"/>
      <c r="I101" s="30"/>
      <c r="J101" s="30"/>
      <c r="K101" s="30"/>
      <c r="L101" s="30"/>
      <c r="M101" s="30"/>
      <c r="N101" s="30"/>
      <c r="O101" s="30"/>
      <c r="P101" s="30"/>
      <c r="Q101" s="30"/>
      <c r="R101" s="30"/>
      <c r="S101" s="30"/>
      <c r="T101" s="30"/>
      <c r="U101" s="30"/>
      <c r="V101" s="30"/>
      <c r="W101" s="30"/>
      <c r="X101" s="30"/>
      <c r="Y101" s="30"/>
      <c r="Z101" s="30"/>
      <c r="AA101" s="30"/>
      <c r="AB101" s="30"/>
      <c r="AC101" s="30"/>
      <c r="AD101" s="30"/>
      <c r="AE101" s="30"/>
      <c r="AF101" s="30"/>
      <c r="AG101" s="30"/>
      <c r="AH101" s="30"/>
      <c r="AI101" s="30"/>
      <c r="AJ101" s="30"/>
      <c r="AK101" s="30"/>
      <c r="AL101" s="30"/>
      <c r="AM101" s="30"/>
      <c r="AN101" s="30"/>
      <c r="AO101" s="30"/>
      <c r="AP101" s="30"/>
      <c r="AQ101" s="30"/>
      <c r="AR101" s="30"/>
      <c r="AS101" s="30"/>
      <c r="AT101" s="30"/>
      <c r="AU101" s="30"/>
      <c r="AV101" s="30"/>
      <c r="AW101" s="30"/>
      <c r="AX101" s="30"/>
      <c r="AY101" s="30"/>
      <c r="AZ101" s="30"/>
      <c r="BA101" s="30"/>
      <c r="BB101" s="30"/>
      <c r="BC101" s="30"/>
      <c r="BD101" s="30"/>
      <c r="BE101" s="30"/>
      <c r="BF101" s="30"/>
      <c r="BG101" s="30"/>
      <c r="BH101" s="30"/>
      <c r="BI101" s="30"/>
      <c r="BJ101" s="30"/>
      <c r="BK101" s="30"/>
      <c r="BL101" s="30"/>
      <c r="BM101" s="30"/>
      <c r="BN101" s="30"/>
      <c r="BO101" s="30"/>
      <c r="BP101" s="30"/>
      <c r="BQ101" s="30"/>
      <c r="BR101" s="30"/>
      <c r="BS101" s="30"/>
      <c r="BT101" s="30"/>
      <c r="BU101" s="30"/>
      <c r="BV101" s="30"/>
      <c r="BW101" s="30"/>
      <c r="BX101" s="30"/>
    </row>
    <row r="102" spans="1:76" x14ac:dyDescent="0.25">
      <c r="A102" s="30"/>
      <c r="B102" s="30"/>
      <c r="C102" s="30"/>
      <c r="D102" s="30"/>
      <c r="E102" s="30"/>
      <c r="F102" s="30"/>
      <c r="G102" s="30"/>
      <c r="H102" s="30"/>
      <c r="I102" s="30"/>
      <c r="J102" s="30"/>
      <c r="K102" s="30"/>
      <c r="L102" s="30"/>
      <c r="M102" s="30"/>
      <c r="N102" s="30"/>
      <c r="O102" s="30"/>
      <c r="P102" s="30"/>
      <c r="Q102" s="30"/>
      <c r="R102" s="30"/>
      <c r="S102" s="30"/>
      <c r="T102" s="30"/>
      <c r="U102" s="30"/>
      <c r="V102" s="30"/>
      <c r="W102" s="30"/>
      <c r="X102" s="30"/>
      <c r="Y102" s="30"/>
      <c r="Z102" s="30"/>
      <c r="AA102" s="30"/>
      <c r="AB102" s="30"/>
      <c r="AC102" s="30"/>
      <c r="AD102" s="30"/>
      <c r="AE102" s="30"/>
      <c r="AF102" s="30"/>
      <c r="AG102" s="30"/>
      <c r="AH102" s="30"/>
      <c r="AI102" s="30"/>
      <c r="AJ102" s="30"/>
      <c r="AK102" s="30"/>
      <c r="AL102" s="30"/>
      <c r="AM102" s="30"/>
      <c r="AN102" s="30"/>
      <c r="AO102" s="30"/>
      <c r="AP102" s="30"/>
      <c r="AQ102" s="30"/>
      <c r="AR102" s="30"/>
      <c r="AS102" s="30"/>
      <c r="AT102" s="30"/>
      <c r="AU102" s="30"/>
      <c r="AV102" s="30"/>
      <c r="AW102" s="30"/>
      <c r="AX102" s="30"/>
      <c r="AY102" s="30"/>
      <c r="AZ102" s="30"/>
      <c r="BA102" s="30"/>
      <c r="BB102" s="30"/>
      <c r="BC102" s="30"/>
      <c r="BD102" s="30"/>
      <c r="BE102" s="30"/>
      <c r="BF102" s="30"/>
      <c r="BG102" s="30"/>
      <c r="BH102" s="30"/>
      <c r="BI102" s="30"/>
      <c r="BJ102" s="30"/>
      <c r="BK102" s="30"/>
      <c r="BL102" s="30"/>
      <c r="BM102" s="30"/>
      <c r="BN102" s="30"/>
      <c r="BO102" s="30"/>
      <c r="BP102" s="30"/>
      <c r="BQ102" s="30"/>
      <c r="BR102" s="30"/>
      <c r="BS102" s="30"/>
      <c r="BT102" s="30"/>
      <c r="BU102" s="30"/>
      <c r="BV102" s="30"/>
      <c r="BW102" s="30"/>
      <c r="BX102" s="30"/>
    </row>
    <row r="103" spans="1:76" x14ac:dyDescent="0.25">
      <c r="A103" s="30"/>
      <c r="B103" s="30"/>
      <c r="C103" s="30"/>
      <c r="D103" s="30"/>
      <c r="E103" s="30"/>
      <c r="F103" s="30"/>
      <c r="G103" s="30"/>
      <c r="H103" s="30"/>
      <c r="I103" s="30"/>
      <c r="J103" s="30"/>
      <c r="K103" s="30"/>
      <c r="L103" s="30"/>
      <c r="M103" s="30"/>
      <c r="N103" s="30"/>
      <c r="O103" s="30"/>
      <c r="P103" s="30"/>
      <c r="Q103" s="30"/>
      <c r="R103" s="30"/>
      <c r="S103" s="30"/>
      <c r="T103" s="30"/>
      <c r="U103" s="30"/>
      <c r="V103" s="30"/>
      <c r="W103" s="30"/>
      <c r="X103" s="30"/>
      <c r="Y103" s="30"/>
      <c r="Z103" s="30"/>
      <c r="AA103" s="30"/>
      <c r="AB103" s="30"/>
      <c r="AC103" s="30"/>
      <c r="AD103" s="30"/>
      <c r="AE103" s="30"/>
      <c r="AF103" s="30"/>
      <c r="AG103" s="30"/>
      <c r="AH103" s="30"/>
      <c r="AI103" s="30"/>
      <c r="AJ103" s="30"/>
      <c r="AK103" s="30"/>
      <c r="AL103" s="30"/>
      <c r="AM103" s="30"/>
      <c r="AN103" s="30"/>
      <c r="AO103" s="30"/>
      <c r="AP103" s="30"/>
      <c r="AQ103" s="30"/>
      <c r="AR103" s="30"/>
      <c r="AS103" s="30"/>
      <c r="AT103" s="30"/>
      <c r="AU103" s="30"/>
      <c r="AV103" s="30"/>
      <c r="AW103" s="30"/>
      <c r="AX103" s="30"/>
      <c r="AY103" s="30"/>
      <c r="AZ103" s="30"/>
      <c r="BA103" s="30"/>
      <c r="BB103" s="30"/>
      <c r="BC103" s="30"/>
      <c r="BD103" s="30"/>
      <c r="BE103" s="30"/>
      <c r="BF103" s="30"/>
      <c r="BG103" s="30"/>
      <c r="BH103" s="30"/>
      <c r="BI103" s="30"/>
      <c r="BJ103" s="30"/>
      <c r="BK103" s="30"/>
      <c r="BL103" s="30"/>
      <c r="BM103" s="30"/>
      <c r="BN103" s="30"/>
      <c r="BO103" s="30"/>
      <c r="BP103" s="30"/>
      <c r="BQ103" s="30"/>
      <c r="BR103" s="30"/>
      <c r="BS103" s="30"/>
      <c r="BT103" s="30"/>
      <c r="BU103" s="30"/>
      <c r="BV103" s="30"/>
      <c r="BW103" s="30"/>
      <c r="BX103" s="30"/>
    </row>
    <row r="104" spans="1:76" x14ac:dyDescent="0.25">
      <c r="A104" s="30"/>
      <c r="B104" s="30"/>
      <c r="C104" s="30"/>
      <c r="D104" s="30"/>
      <c r="E104" s="30"/>
      <c r="F104" s="30"/>
      <c r="G104" s="30"/>
      <c r="H104" s="30"/>
      <c r="I104" s="30"/>
      <c r="J104" s="30"/>
      <c r="K104" s="30"/>
      <c r="L104" s="30"/>
      <c r="M104" s="30"/>
      <c r="N104" s="30"/>
      <c r="O104" s="30"/>
      <c r="P104" s="30"/>
      <c r="Q104" s="30"/>
      <c r="R104" s="30"/>
      <c r="S104" s="30"/>
      <c r="T104" s="30"/>
      <c r="U104" s="30"/>
      <c r="V104" s="30"/>
      <c r="W104" s="30"/>
      <c r="X104" s="30"/>
      <c r="Y104" s="30"/>
      <c r="Z104" s="30"/>
      <c r="AA104" s="30"/>
      <c r="AB104" s="30"/>
      <c r="AC104" s="30"/>
      <c r="AD104" s="30"/>
      <c r="AE104" s="30"/>
      <c r="AF104" s="30"/>
      <c r="AG104" s="30"/>
      <c r="AH104" s="30"/>
      <c r="AI104" s="30"/>
      <c r="AJ104" s="30"/>
      <c r="AK104" s="30"/>
      <c r="AL104" s="30"/>
      <c r="AM104" s="30"/>
      <c r="AN104" s="30"/>
      <c r="AO104" s="30"/>
      <c r="AP104" s="30"/>
      <c r="AQ104" s="30"/>
      <c r="AR104" s="30"/>
      <c r="AS104" s="30"/>
      <c r="AT104" s="30"/>
      <c r="AU104" s="30"/>
      <c r="AV104" s="30"/>
      <c r="AW104" s="30"/>
      <c r="AX104" s="30"/>
      <c r="AY104" s="30"/>
      <c r="AZ104" s="30"/>
      <c r="BA104" s="30"/>
      <c r="BB104" s="30"/>
      <c r="BC104" s="30"/>
      <c r="BD104" s="30"/>
      <c r="BE104" s="30"/>
      <c r="BF104" s="30"/>
      <c r="BG104" s="30"/>
      <c r="BH104" s="30"/>
      <c r="BI104" s="30"/>
      <c r="BJ104" s="30"/>
      <c r="BK104" s="30"/>
      <c r="BL104" s="30"/>
      <c r="BM104" s="30"/>
      <c r="BN104" s="30"/>
      <c r="BO104" s="30"/>
      <c r="BP104" s="30"/>
      <c r="BQ104" s="30"/>
      <c r="BR104" s="30"/>
      <c r="BS104" s="30"/>
      <c r="BT104" s="30"/>
      <c r="BU104" s="30"/>
      <c r="BV104" s="30"/>
      <c r="BW104" s="30"/>
      <c r="BX104" s="30"/>
    </row>
    <row r="105" spans="1:76" x14ac:dyDescent="0.25">
      <c r="A105" s="30"/>
      <c r="B105" s="30"/>
      <c r="C105" s="30"/>
      <c r="D105" s="30"/>
      <c r="E105" s="30"/>
      <c r="F105" s="30"/>
      <c r="G105" s="30"/>
      <c r="H105" s="30"/>
      <c r="I105" s="30"/>
      <c r="J105" s="30"/>
      <c r="K105" s="30"/>
      <c r="L105" s="30"/>
      <c r="M105" s="30"/>
      <c r="N105" s="30"/>
      <c r="O105" s="30"/>
      <c r="P105" s="30"/>
      <c r="Q105" s="30"/>
      <c r="R105" s="30"/>
      <c r="S105" s="30"/>
      <c r="T105" s="30"/>
      <c r="U105" s="30"/>
      <c r="V105" s="30"/>
      <c r="W105" s="30"/>
      <c r="X105" s="30"/>
      <c r="Y105" s="30"/>
      <c r="Z105" s="30"/>
      <c r="AA105" s="30"/>
      <c r="AB105" s="30"/>
      <c r="AC105" s="30"/>
      <c r="AD105" s="30"/>
      <c r="AE105" s="30"/>
      <c r="AF105" s="30"/>
      <c r="AG105" s="30"/>
      <c r="AH105" s="30"/>
      <c r="AI105" s="30"/>
      <c r="AJ105" s="30"/>
      <c r="AK105" s="30"/>
      <c r="AL105" s="30"/>
      <c r="AM105" s="30"/>
      <c r="AN105" s="30"/>
      <c r="AO105" s="30"/>
      <c r="AP105" s="30"/>
      <c r="AQ105" s="30"/>
      <c r="AR105" s="30"/>
      <c r="AS105" s="30"/>
      <c r="AT105" s="30"/>
      <c r="AU105" s="30"/>
      <c r="AV105" s="30"/>
      <c r="AW105" s="30"/>
      <c r="AX105" s="30"/>
      <c r="AY105" s="30"/>
      <c r="AZ105" s="30"/>
      <c r="BA105" s="30"/>
      <c r="BB105" s="30"/>
      <c r="BC105" s="30"/>
      <c r="BD105" s="30"/>
      <c r="BE105" s="30"/>
      <c r="BF105" s="30"/>
      <c r="BG105" s="30"/>
      <c r="BH105" s="30"/>
      <c r="BI105" s="30"/>
      <c r="BJ105" s="30"/>
      <c r="BK105" s="30"/>
      <c r="BL105" s="30"/>
      <c r="BM105" s="30"/>
      <c r="BN105" s="30"/>
      <c r="BO105" s="30"/>
      <c r="BP105" s="30"/>
      <c r="BQ105" s="30"/>
      <c r="BR105" s="30"/>
      <c r="BS105" s="30"/>
      <c r="BT105" s="30"/>
      <c r="BU105" s="30"/>
      <c r="BV105" s="30"/>
      <c r="BW105" s="30"/>
      <c r="BX105" s="30"/>
    </row>
    <row r="106" spans="1:76" x14ac:dyDescent="0.25">
      <c r="A106" s="30"/>
      <c r="B106" s="30"/>
      <c r="C106" s="30"/>
      <c r="D106" s="30"/>
      <c r="E106" s="30"/>
      <c r="F106" s="30"/>
      <c r="G106" s="30"/>
      <c r="H106" s="30"/>
      <c r="I106" s="30"/>
      <c r="J106" s="30"/>
      <c r="K106" s="30"/>
      <c r="L106" s="30"/>
      <c r="M106" s="30"/>
      <c r="N106" s="30"/>
      <c r="O106" s="30"/>
      <c r="P106" s="30"/>
      <c r="Q106" s="30"/>
      <c r="R106" s="30"/>
      <c r="S106" s="30"/>
      <c r="T106" s="30"/>
      <c r="U106" s="30"/>
      <c r="V106" s="30"/>
      <c r="W106" s="30"/>
      <c r="X106" s="30"/>
      <c r="Y106" s="30"/>
      <c r="Z106" s="30"/>
      <c r="AA106" s="30"/>
      <c r="AB106" s="30"/>
      <c r="AC106" s="30"/>
      <c r="AD106" s="30"/>
      <c r="AE106" s="30"/>
      <c r="AF106" s="30"/>
      <c r="AG106" s="30"/>
      <c r="AH106" s="30"/>
      <c r="AI106" s="30"/>
      <c r="AJ106" s="30"/>
      <c r="AK106" s="30"/>
      <c r="AL106" s="30"/>
      <c r="AM106" s="30"/>
      <c r="AN106" s="30"/>
      <c r="AO106" s="30"/>
      <c r="AP106" s="30"/>
      <c r="AQ106" s="30"/>
      <c r="AR106" s="30"/>
      <c r="AS106" s="30"/>
      <c r="AT106" s="30"/>
      <c r="AU106" s="30"/>
      <c r="AV106" s="30"/>
      <c r="AW106" s="30"/>
      <c r="AX106" s="30"/>
      <c r="AY106" s="30"/>
      <c r="AZ106" s="30"/>
      <c r="BA106" s="30"/>
      <c r="BB106" s="30"/>
      <c r="BC106" s="30"/>
      <c r="BD106" s="30"/>
      <c r="BE106" s="30"/>
      <c r="BF106" s="30"/>
      <c r="BG106" s="30"/>
      <c r="BH106" s="30"/>
      <c r="BI106" s="30"/>
      <c r="BJ106" s="30"/>
      <c r="BK106" s="30"/>
      <c r="BL106" s="30"/>
      <c r="BM106" s="30"/>
      <c r="BN106" s="30"/>
      <c r="BO106" s="30"/>
      <c r="BP106" s="30"/>
      <c r="BQ106" s="30"/>
      <c r="BR106" s="30"/>
      <c r="BS106" s="30"/>
      <c r="BT106" s="30"/>
      <c r="BU106" s="30"/>
      <c r="BV106" s="30"/>
      <c r="BW106" s="30"/>
      <c r="BX106" s="30"/>
    </row>
    <row r="107" spans="1:76" x14ac:dyDescent="0.25">
      <c r="A107" s="30"/>
      <c r="B107" s="30"/>
      <c r="C107" s="30"/>
      <c r="D107" s="30"/>
      <c r="E107" s="30"/>
      <c r="F107" s="30"/>
      <c r="G107" s="30"/>
      <c r="H107" s="30"/>
      <c r="I107" s="30"/>
      <c r="J107" s="30"/>
      <c r="K107" s="30"/>
      <c r="L107" s="30"/>
      <c r="M107" s="30"/>
      <c r="N107" s="30"/>
      <c r="O107" s="30"/>
      <c r="P107" s="30"/>
      <c r="Q107" s="30"/>
      <c r="R107" s="30"/>
      <c r="S107" s="30"/>
      <c r="T107" s="30"/>
      <c r="U107" s="30"/>
      <c r="V107" s="30"/>
      <c r="W107" s="30"/>
      <c r="X107" s="30"/>
      <c r="Y107" s="30"/>
      <c r="Z107" s="30"/>
      <c r="AA107" s="30"/>
      <c r="AB107" s="30"/>
      <c r="AC107" s="30"/>
      <c r="AD107" s="30"/>
      <c r="AE107" s="30"/>
      <c r="AF107" s="30"/>
      <c r="AG107" s="30"/>
      <c r="AH107" s="30"/>
      <c r="AI107" s="30"/>
      <c r="AJ107" s="30"/>
      <c r="AK107" s="30"/>
      <c r="AL107" s="30"/>
      <c r="AM107" s="30"/>
      <c r="AN107" s="30"/>
      <c r="AO107" s="30"/>
      <c r="AP107" s="30"/>
      <c r="AQ107" s="30"/>
      <c r="AR107" s="30"/>
      <c r="AS107" s="30"/>
      <c r="AT107" s="30"/>
      <c r="AU107" s="30"/>
      <c r="AV107" s="30"/>
      <c r="AW107" s="30"/>
      <c r="AX107" s="30"/>
      <c r="AY107" s="30"/>
      <c r="AZ107" s="30"/>
      <c r="BA107" s="30"/>
      <c r="BB107" s="30"/>
      <c r="BC107" s="30"/>
      <c r="BD107" s="30"/>
      <c r="BE107" s="30"/>
      <c r="BF107" s="30"/>
      <c r="BG107" s="30"/>
      <c r="BH107" s="30"/>
      <c r="BI107" s="30"/>
      <c r="BJ107" s="30"/>
      <c r="BK107" s="30"/>
      <c r="BL107" s="30"/>
      <c r="BM107" s="30"/>
      <c r="BN107" s="30"/>
      <c r="BO107" s="30"/>
      <c r="BP107" s="30"/>
      <c r="BQ107" s="30"/>
      <c r="BR107" s="30"/>
      <c r="BS107" s="30"/>
      <c r="BT107" s="30"/>
      <c r="BU107" s="30"/>
      <c r="BV107" s="30"/>
      <c r="BW107" s="30"/>
      <c r="BX107" s="30"/>
    </row>
    <row r="108" spans="1:76" x14ac:dyDescent="0.25">
      <c r="A108" s="30"/>
      <c r="B108" s="30"/>
      <c r="C108" s="30"/>
      <c r="D108" s="30"/>
      <c r="E108" s="30"/>
      <c r="F108" s="30"/>
      <c r="G108" s="30"/>
      <c r="H108" s="30"/>
      <c r="I108" s="30"/>
      <c r="J108" s="30"/>
      <c r="K108" s="30"/>
      <c r="L108" s="30"/>
      <c r="M108" s="30"/>
      <c r="N108" s="30"/>
      <c r="O108" s="30"/>
      <c r="P108" s="30"/>
      <c r="Q108" s="30"/>
      <c r="R108" s="30"/>
      <c r="S108" s="30"/>
      <c r="T108" s="30"/>
      <c r="U108" s="30"/>
      <c r="V108" s="30"/>
      <c r="W108" s="30"/>
      <c r="X108" s="30"/>
      <c r="Y108" s="30"/>
      <c r="Z108" s="30"/>
      <c r="AA108" s="30"/>
      <c r="AB108" s="30"/>
      <c r="AC108" s="30"/>
      <c r="AD108" s="30"/>
      <c r="AE108" s="30"/>
      <c r="AF108" s="30"/>
      <c r="AG108" s="30"/>
      <c r="AH108" s="30"/>
      <c r="AI108" s="30"/>
      <c r="AJ108" s="30"/>
      <c r="AK108" s="30"/>
      <c r="AL108" s="30"/>
      <c r="AM108" s="30"/>
      <c r="AN108" s="30"/>
      <c r="AO108" s="30"/>
      <c r="AP108" s="30"/>
      <c r="AQ108" s="30"/>
      <c r="AR108" s="30"/>
      <c r="AS108" s="30"/>
      <c r="AT108" s="30"/>
      <c r="AU108" s="30"/>
      <c r="AV108" s="30"/>
      <c r="AW108" s="30"/>
      <c r="AX108" s="30"/>
      <c r="AY108" s="30"/>
      <c r="AZ108" s="30"/>
      <c r="BA108" s="30"/>
      <c r="BB108" s="30"/>
      <c r="BC108" s="30"/>
      <c r="BD108" s="30"/>
      <c r="BE108" s="30"/>
      <c r="BF108" s="30"/>
      <c r="BG108" s="30"/>
      <c r="BH108" s="30"/>
      <c r="BI108" s="30"/>
      <c r="BJ108" s="30"/>
      <c r="BK108" s="30"/>
      <c r="BL108" s="30"/>
      <c r="BM108" s="30"/>
      <c r="BN108" s="30"/>
      <c r="BO108" s="30"/>
      <c r="BP108" s="30"/>
      <c r="BQ108" s="30"/>
      <c r="BR108" s="30"/>
      <c r="BS108" s="30"/>
      <c r="BT108" s="30"/>
      <c r="BU108" s="30"/>
      <c r="BV108" s="30"/>
      <c r="BW108" s="30"/>
      <c r="BX108" s="30"/>
    </row>
    <row r="109" spans="1:76" x14ac:dyDescent="0.25">
      <c r="A109" s="30"/>
      <c r="B109" s="30"/>
      <c r="C109" s="30"/>
      <c r="D109" s="30"/>
      <c r="E109" s="30"/>
      <c r="F109" s="30"/>
      <c r="G109" s="30"/>
      <c r="H109" s="30"/>
      <c r="I109" s="30"/>
      <c r="J109" s="30"/>
      <c r="K109" s="30"/>
      <c r="L109" s="30"/>
      <c r="M109" s="30"/>
      <c r="N109" s="30"/>
      <c r="O109" s="30"/>
      <c r="P109" s="30"/>
      <c r="Q109" s="30"/>
      <c r="R109" s="30"/>
      <c r="S109" s="30"/>
      <c r="T109" s="30"/>
      <c r="U109" s="30"/>
      <c r="V109" s="30"/>
      <c r="W109" s="30"/>
      <c r="X109" s="30"/>
      <c r="Y109" s="30"/>
      <c r="Z109" s="30"/>
      <c r="AA109" s="30"/>
      <c r="AB109" s="30"/>
      <c r="AC109" s="30"/>
      <c r="AD109" s="30"/>
      <c r="AE109" s="30"/>
      <c r="AF109" s="30"/>
      <c r="AG109" s="30"/>
      <c r="AH109" s="30"/>
      <c r="AI109" s="30"/>
      <c r="AJ109" s="30"/>
      <c r="AK109" s="30"/>
      <c r="AL109" s="30"/>
      <c r="AM109" s="30"/>
      <c r="AN109" s="30"/>
      <c r="AO109" s="30"/>
      <c r="AP109" s="30"/>
      <c r="AQ109" s="30"/>
      <c r="AR109" s="30"/>
      <c r="AS109" s="30"/>
      <c r="AT109" s="30"/>
      <c r="AU109" s="30"/>
      <c r="AV109" s="30"/>
      <c r="AW109" s="30"/>
      <c r="AX109" s="30"/>
      <c r="AY109" s="30"/>
      <c r="AZ109" s="30"/>
      <c r="BA109" s="30"/>
      <c r="BB109" s="30"/>
      <c r="BC109" s="30"/>
      <c r="BD109" s="30"/>
      <c r="BE109" s="30"/>
      <c r="BF109" s="30"/>
      <c r="BG109" s="30"/>
      <c r="BH109" s="30"/>
      <c r="BI109" s="30"/>
      <c r="BJ109" s="30"/>
      <c r="BK109" s="30"/>
      <c r="BL109" s="30"/>
      <c r="BM109" s="30"/>
      <c r="BN109" s="30"/>
      <c r="BO109" s="30"/>
      <c r="BP109" s="30"/>
      <c r="BQ109" s="30"/>
      <c r="BR109" s="30"/>
      <c r="BS109" s="30"/>
      <c r="BT109" s="30"/>
      <c r="BU109" s="30"/>
      <c r="BV109" s="30"/>
      <c r="BW109" s="30"/>
      <c r="BX109" s="30"/>
    </row>
    <row r="110" spans="1:76" x14ac:dyDescent="0.25">
      <c r="A110" s="30"/>
      <c r="B110" s="30"/>
      <c r="C110" s="30"/>
      <c r="D110" s="30"/>
      <c r="E110" s="30"/>
      <c r="F110" s="30"/>
      <c r="G110" s="30"/>
      <c r="H110" s="30"/>
      <c r="I110" s="30"/>
      <c r="J110" s="30"/>
      <c r="K110" s="30"/>
      <c r="L110" s="30"/>
      <c r="M110" s="30"/>
      <c r="N110" s="30"/>
      <c r="O110" s="30"/>
      <c r="P110" s="30"/>
      <c r="Q110" s="30"/>
      <c r="R110" s="30"/>
      <c r="S110" s="30"/>
      <c r="T110" s="30"/>
      <c r="U110" s="30"/>
      <c r="V110" s="30"/>
      <c r="W110" s="30"/>
      <c r="X110" s="30"/>
      <c r="Y110" s="30"/>
      <c r="Z110" s="30"/>
      <c r="AA110" s="30"/>
      <c r="AB110" s="30"/>
      <c r="AC110" s="30"/>
      <c r="AD110" s="30"/>
      <c r="AE110" s="30"/>
      <c r="AF110" s="30"/>
      <c r="AG110" s="30"/>
      <c r="AH110" s="30"/>
      <c r="AI110" s="30"/>
      <c r="AJ110" s="30"/>
      <c r="AK110" s="30"/>
      <c r="AL110" s="30"/>
      <c r="AM110" s="30"/>
      <c r="AN110" s="30"/>
      <c r="AO110" s="30"/>
      <c r="AP110" s="30"/>
      <c r="AQ110" s="30"/>
      <c r="AR110" s="30"/>
      <c r="AS110" s="30"/>
      <c r="AT110" s="30"/>
      <c r="AU110" s="30"/>
      <c r="AV110" s="30"/>
      <c r="AW110" s="30"/>
      <c r="AX110" s="30"/>
      <c r="AY110" s="30"/>
      <c r="AZ110" s="30"/>
      <c r="BA110" s="30"/>
      <c r="BB110" s="30"/>
      <c r="BC110" s="30"/>
      <c r="BD110" s="30"/>
      <c r="BE110" s="30"/>
      <c r="BF110" s="30"/>
      <c r="BG110" s="30"/>
      <c r="BH110" s="30"/>
      <c r="BI110" s="30"/>
      <c r="BJ110" s="30"/>
      <c r="BK110" s="30"/>
      <c r="BL110" s="30"/>
      <c r="BM110" s="30"/>
      <c r="BN110" s="30"/>
      <c r="BO110" s="30"/>
      <c r="BP110" s="30"/>
      <c r="BQ110" s="30"/>
      <c r="BR110" s="30"/>
      <c r="BS110" s="30"/>
      <c r="BT110" s="30"/>
      <c r="BU110" s="30"/>
      <c r="BV110" s="30"/>
      <c r="BW110" s="30"/>
      <c r="BX110" s="30"/>
    </row>
    <row r="111" spans="1:76" x14ac:dyDescent="0.25">
      <c r="A111" s="30"/>
      <c r="B111" s="30"/>
      <c r="C111" s="30"/>
      <c r="D111" s="30"/>
      <c r="E111" s="30"/>
      <c r="F111" s="30"/>
      <c r="G111" s="30"/>
      <c r="H111" s="30"/>
      <c r="I111" s="30"/>
      <c r="J111" s="30"/>
      <c r="K111" s="30"/>
      <c r="L111" s="30"/>
      <c r="M111" s="30"/>
      <c r="N111" s="30"/>
      <c r="O111" s="30"/>
      <c r="P111" s="30"/>
      <c r="Q111" s="30"/>
      <c r="R111" s="30"/>
      <c r="S111" s="30"/>
      <c r="T111" s="30"/>
      <c r="U111" s="30"/>
      <c r="V111" s="30"/>
      <c r="W111" s="30"/>
      <c r="X111" s="30"/>
      <c r="Y111" s="30"/>
      <c r="Z111" s="30"/>
      <c r="AA111" s="30"/>
      <c r="AB111" s="30"/>
      <c r="AC111" s="30"/>
      <c r="AD111" s="30"/>
      <c r="AE111" s="30"/>
      <c r="AF111" s="30"/>
      <c r="AG111" s="30"/>
      <c r="AH111" s="30"/>
      <c r="AI111" s="30"/>
      <c r="AJ111" s="30"/>
      <c r="AK111" s="30"/>
      <c r="AL111" s="30"/>
      <c r="AM111" s="30"/>
      <c r="AN111" s="30"/>
      <c r="AO111" s="30"/>
      <c r="AP111" s="30"/>
      <c r="AQ111" s="30"/>
      <c r="AR111" s="30"/>
      <c r="AS111" s="30"/>
      <c r="AT111" s="30"/>
      <c r="AU111" s="30"/>
      <c r="AV111" s="30"/>
      <c r="AW111" s="30"/>
      <c r="AX111" s="30"/>
      <c r="AY111" s="30"/>
      <c r="AZ111" s="30"/>
      <c r="BA111" s="30"/>
      <c r="BB111" s="30"/>
      <c r="BC111" s="30"/>
      <c r="BD111" s="30"/>
      <c r="BE111" s="30"/>
      <c r="BF111" s="30"/>
      <c r="BG111" s="30"/>
      <c r="BH111" s="30"/>
      <c r="BI111" s="30"/>
      <c r="BJ111" s="30"/>
      <c r="BK111" s="30"/>
      <c r="BL111" s="30"/>
      <c r="BM111" s="30"/>
      <c r="BN111" s="30"/>
      <c r="BO111" s="30"/>
      <c r="BP111" s="30"/>
      <c r="BQ111" s="30"/>
      <c r="BR111" s="30"/>
      <c r="BS111" s="30"/>
      <c r="BT111" s="30"/>
      <c r="BU111" s="30"/>
      <c r="BV111" s="30"/>
      <c r="BW111" s="30"/>
      <c r="BX111" s="30"/>
    </row>
    <row r="112" spans="1:76" x14ac:dyDescent="0.25">
      <c r="A112" s="30"/>
      <c r="B112" s="30"/>
      <c r="C112" s="30"/>
      <c r="D112" s="30"/>
      <c r="E112" s="30"/>
      <c r="F112" s="30"/>
      <c r="G112" s="30"/>
      <c r="H112" s="30"/>
      <c r="I112" s="30"/>
      <c r="J112" s="30"/>
      <c r="K112" s="30"/>
      <c r="L112" s="30"/>
      <c r="M112" s="30"/>
      <c r="N112" s="30"/>
      <c r="O112" s="30"/>
      <c r="P112" s="30"/>
      <c r="Q112" s="30"/>
      <c r="R112" s="30"/>
      <c r="S112" s="30"/>
      <c r="T112" s="30"/>
      <c r="U112" s="30"/>
      <c r="V112" s="30"/>
      <c r="W112" s="30"/>
      <c r="X112" s="30"/>
      <c r="Y112" s="30"/>
      <c r="Z112" s="30"/>
      <c r="AA112" s="30"/>
      <c r="AB112" s="30"/>
      <c r="AC112" s="30"/>
      <c r="AD112" s="30"/>
      <c r="AE112" s="30"/>
      <c r="AF112" s="30"/>
      <c r="AG112" s="30"/>
      <c r="AH112" s="30"/>
      <c r="AI112" s="30"/>
      <c r="AJ112" s="30"/>
      <c r="AK112" s="30"/>
      <c r="AL112" s="30"/>
      <c r="AM112" s="30"/>
      <c r="AN112" s="30"/>
      <c r="AO112" s="30"/>
      <c r="AP112" s="30"/>
      <c r="AQ112" s="30"/>
      <c r="AR112" s="30"/>
      <c r="AS112" s="30"/>
      <c r="AT112" s="30"/>
      <c r="AU112" s="30"/>
      <c r="AV112" s="30"/>
      <c r="AW112" s="30"/>
      <c r="AX112" s="30"/>
      <c r="AY112" s="30"/>
      <c r="AZ112" s="30"/>
      <c r="BA112" s="30"/>
      <c r="BB112" s="30"/>
      <c r="BC112" s="30"/>
      <c r="BD112" s="30"/>
      <c r="BE112" s="30"/>
      <c r="BF112" s="30"/>
      <c r="BG112" s="30"/>
      <c r="BH112" s="30"/>
      <c r="BI112" s="30"/>
      <c r="BJ112" s="30"/>
      <c r="BK112" s="30"/>
      <c r="BL112" s="30"/>
      <c r="BM112" s="30"/>
      <c r="BN112" s="30"/>
      <c r="BO112" s="30"/>
      <c r="BP112" s="30"/>
      <c r="BQ112" s="30"/>
      <c r="BR112" s="30"/>
      <c r="BS112" s="30"/>
      <c r="BT112" s="30"/>
      <c r="BU112" s="30"/>
      <c r="BV112" s="30"/>
      <c r="BW112" s="30"/>
      <c r="BX112" s="30"/>
    </row>
    <row r="113" spans="1:76" x14ac:dyDescent="0.25">
      <c r="A113" s="30"/>
      <c r="B113" s="30"/>
      <c r="C113" s="30"/>
      <c r="D113" s="30"/>
      <c r="E113" s="30"/>
      <c r="F113" s="30"/>
      <c r="G113" s="30"/>
      <c r="H113" s="30"/>
      <c r="I113" s="30"/>
      <c r="J113" s="30"/>
      <c r="K113" s="30"/>
      <c r="L113" s="30"/>
      <c r="M113" s="30"/>
      <c r="N113" s="30"/>
      <c r="O113" s="30"/>
      <c r="P113" s="30"/>
      <c r="Q113" s="30"/>
      <c r="R113" s="30"/>
      <c r="S113" s="30"/>
      <c r="T113" s="30"/>
      <c r="U113" s="30"/>
      <c r="V113" s="30"/>
      <c r="W113" s="30"/>
      <c r="X113" s="30"/>
      <c r="Y113" s="30"/>
      <c r="Z113" s="30"/>
      <c r="AA113" s="30"/>
      <c r="AB113" s="30"/>
      <c r="AC113" s="30"/>
      <c r="AD113" s="30"/>
      <c r="AE113" s="30"/>
      <c r="AF113" s="30"/>
      <c r="AG113" s="30"/>
      <c r="AH113" s="30"/>
      <c r="AI113" s="30"/>
      <c r="AJ113" s="30"/>
      <c r="AK113" s="30"/>
      <c r="AL113" s="30"/>
      <c r="AM113" s="30"/>
      <c r="AN113" s="30"/>
      <c r="AO113" s="30"/>
      <c r="AP113" s="30"/>
      <c r="AQ113" s="30"/>
      <c r="AR113" s="30"/>
      <c r="AS113" s="30"/>
      <c r="AT113" s="30"/>
      <c r="AU113" s="30"/>
      <c r="AV113" s="30"/>
      <c r="AW113" s="30"/>
      <c r="AX113" s="30"/>
      <c r="AY113" s="30"/>
      <c r="AZ113" s="30"/>
      <c r="BA113" s="30"/>
      <c r="BB113" s="30"/>
      <c r="BC113" s="30"/>
      <c r="BD113" s="30"/>
      <c r="BE113" s="30"/>
      <c r="BF113" s="30"/>
      <c r="BG113" s="30"/>
      <c r="BH113" s="30"/>
      <c r="BI113" s="30"/>
      <c r="BJ113" s="30"/>
      <c r="BK113" s="30"/>
      <c r="BL113" s="30"/>
      <c r="BM113" s="30"/>
      <c r="BN113" s="30"/>
      <c r="BO113" s="30"/>
      <c r="BP113" s="30"/>
      <c r="BQ113" s="30"/>
      <c r="BR113" s="30"/>
      <c r="BS113" s="30"/>
      <c r="BT113" s="30"/>
      <c r="BU113" s="30"/>
      <c r="BV113" s="30"/>
      <c r="BW113" s="30"/>
      <c r="BX113" s="30"/>
    </row>
    <row r="114" spans="1:76" x14ac:dyDescent="0.25">
      <c r="A114" s="30"/>
      <c r="B114" s="30"/>
      <c r="C114" s="30"/>
      <c r="D114" s="30"/>
      <c r="E114" s="30"/>
      <c r="F114" s="30"/>
      <c r="G114" s="30"/>
      <c r="H114" s="30"/>
      <c r="I114" s="30"/>
      <c r="J114" s="30"/>
      <c r="K114" s="30"/>
      <c r="L114" s="30"/>
      <c r="M114" s="30"/>
      <c r="N114" s="30"/>
      <c r="O114" s="30"/>
      <c r="P114" s="30"/>
      <c r="Q114" s="30"/>
      <c r="R114" s="30"/>
      <c r="S114" s="30"/>
      <c r="T114" s="30"/>
      <c r="U114" s="30"/>
      <c r="V114" s="30"/>
      <c r="W114" s="30"/>
      <c r="X114" s="30"/>
      <c r="Y114" s="30"/>
      <c r="Z114" s="30"/>
      <c r="AA114" s="30"/>
      <c r="AB114" s="30"/>
      <c r="AC114" s="30"/>
      <c r="AD114" s="30"/>
      <c r="AE114" s="30"/>
      <c r="AF114" s="30"/>
      <c r="AG114" s="30"/>
      <c r="AH114" s="30"/>
      <c r="AI114" s="30"/>
      <c r="AJ114" s="30"/>
      <c r="AK114" s="30"/>
      <c r="AL114" s="30"/>
      <c r="AM114" s="30"/>
      <c r="AN114" s="30"/>
      <c r="AO114" s="30"/>
      <c r="AP114" s="30"/>
      <c r="AQ114" s="30"/>
      <c r="AR114" s="30"/>
      <c r="AS114" s="30"/>
      <c r="AT114" s="30"/>
      <c r="AU114" s="30"/>
      <c r="AV114" s="30"/>
      <c r="AW114" s="30"/>
      <c r="AX114" s="30"/>
      <c r="AY114" s="30"/>
      <c r="AZ114" s="30"/>
      <c r="BA114" s="30"/>
      <c r="BB114" s="30"/>
      <c r="BC114" s="30"/>
      <c r="BD114" s="30"/>
      <c r="BE114" s="30"/>
      <c r="BF114" s="30"/>
      <c r="BG114" s="30"/>
      <c r="BH114" s="30"/>
      <c r="BI114" s="30"/>
      <c r="BJ114" s="30"/>
      <c r="BK114" s="30"/>
      <c r="BL114" s="30"/>
      <c r="BM114" s="30"/>
      <c r="BN114" s="30"/>
      <c r="BO114" s="30"/>
      <c r="BP114" s="30"/>
      <c r="BQ114" s="30"/>
      <c r="BR114" s="30"/>
      <c r="BS114" s="30"/>
      <c r="BT114" s="30"/>
      <c r="BU114" s="30"/>
      <c r="BV114" s="30"/>
      <c r="BW114" s="30"/>
      <c r="BX114" s="30"/>
    </row>
    <row r="115" spans="1:76" x14ac:dyDescent="0.25">
      <c r="A115" s="30"/>
      <c r="B115" s="30"/>
      <c r="C115" s="30"/>
      <c r="D115" s="30"/>
      <c r="E115" s="30"/>
      <c r="F115" s="30"/>
      <c r="G115" s="30"/>
      <c r="H115" s="30"/>
      <c r="I115" s="30"/>
      <c r="J115" s="30"/>
      <c r="K115" s="30"/>
      <c r="L115" s="30"/>
      <c r="M115" s="30"/>
      <c r="N115" s="30"/>
      <c r="O115" s="30"/>
      <c r="P115" s="30"/>
      <c r="Q115" s="30"/>
      <c r="R115" s="30"/>
      <c r="S115" s="30"/>
      <c r="T115" s="30"/>
      <c r="U115" s="30"/>
      <c r="V115" s="30"/>
      <c r="W115" s="30"/>
      <c r="X115" s="30"/>
      <c r="Y115" s="30"/>
      <c r="Z115" s="30"/>
      <c r="AA115" s="30"/>
      <c r="AB115" s="30"/>
      <c r="AC115" s="30"/>
      <c r="AD115" s="30"/>
      <c r="AE115" s="30"/>
      <c r="AF115" s="30"/>
      <c r="AG115" s="30"/>
      <c r="AH115" s="30"/>
      <c r="AI115" s="30"/>
      <c r="AJ115" s="30"/>
      <c r="AK115" s="30"/>
      <c r="AL115" s="30"/>
      <c r="AM115" s="30"/>
      <c r="AN115" s="30"/>
      <c r="AO115" s="30"/>
      <c r="AP115" s="30"/>
      <c r="AQ115" s="30"/>
      <c r="AR115" s="30"/>
      <c r="AS115" s="30"/>
      <c r="AT115" s="30"/>
      <c r="AU115" s="30"/>
      <c r="AV115" s="30"/>
      <c r="AW115" s="30"/>
      <c r="AX115" s="30"/>
      <c r="AY115" s="30"/>
      <c r="AZ115" s="30"/>
      <c r="BA115" s="30"/>
      <c r="BB115" s="30"/>
      <c r="BC115" s="30"/>
      <c r="BD115" s="30"/>
      <c r="BE115" s="30"/>
      <c r="BF115" s="30"/>
      <c r="BG115" s="30"/>
      <c r="BH115" s="30"/>
      <c r="BI115" s="30"/>
      <c r="BJ115" s="30"/>
      <c r="BK115" s="30"/>
      <c r="BL115" s="30"/>
      <c r="BM115" s="30"/>
      <c r="BN115" s="30"/>
      <c r="BO115" s="30"/>
      <c r="BP115" s="30"/>
      <c r="BQ115" s="30"/>
      <c r="BR115" s="30"/>
      <c r="BS115" s="30"/>
      <c r="BT115" s="30"/>
      <c r="BU115" s="30"/>
      <c r="BV115" s="30"/>
      <c r="BW115" s="30"/>
      <c r="BX115" s="30"/>
    </row>
    <row r="116" spans="1:76" x14ac:dyDescent="0.25">
      <c r="A116" s="30"/>
      <c r="B116" s="30"/>
      <c r="C116" s="30"/>
      <c r="D116" s="30"/>
      <c r="E116" s="30"/>
      <c r="F116" s="30"/>
      <c r="G116" s="30"/>
      <c r="H116" s="30"/>
      <c r="I116" s="30"/>
      <c r="J116" s="30"/>
      <c r="K116" s="30"/>
      <c r="L116" s="30"/>
      <c r="M116" s="30"/>
      <c r="N116" s="30"/>
      <c r="O116" s="30"/>
      <c r="P116" s="30"/>
      <c r="Q116" s="30"/>
      <c r="R116" s="30"/>
      <c r="S116" s="30"/>
      <c r="T116" s="30"/>
      <c r="U116" s="30"/>
      <c r="V116" s="30"/>
      <c r="W116" s="30"/>
      <c r="X116" s="30"/>
      <c r="Y116" s="30"/>
      <c r="Z116" s="30"/>
      <c r="AA116" s="30"/>
      <c r="AB116" s="30"/>
      <c r="AC116" s="30"/>
      <c r="AD116" s="30"/>
      <c r="AE116" s="30"/>
      <c r="AF116" s="30"/>
      <c r="AG116" s="30"/>
      <c r="AH116" s="30"/>
      <c r="AI116" s="30"/>
      <c r="AJ116" s="30"/>
      <c r="AK116" s="30"/>
      <c r="AL116" s="30"/>
      <c r="AM116" s="30"/>
      <c r="AN116" s="30"/>
      <c r="AO116" s="30"/>
      <c r="AP116" s="30"/>
      <c r="AQ116" s="30"/>
      <c r="AR116" s="30"/>
      <c r="AS116" s="30"/>
      <c r="AT116" s="30"/>
      <c r="AU116" s="30"/>
      <c r="AV116" s="30"/>
      <c r="AW116" s="30"/>
      <c r="AX116" s="30"/>
      <c r="AY116" s="30"/>
      <c r="AZ116" s="30"/>
      <c r="BA116" s="30"/>
      <c r="BB116" s="30"/>
      <c r="BC116" s="30"/>
      <c r="BD116" s="30"/>
      <c r="BE116" s="30"/>
      <c r="BF116" s="30"/>
      <c r="BG116" s="30"/>
      <c r="BH116" s="30"/>
      <c r="BI116" s="30"/>
      <c r="BJ116" s="30"/>
      <c r="BK116" s="30"/>
      <c r="BL116" s="30"/>
      <c r="BM116" s="30"/>
      <c r="BN116" s="30"/>
      <c r="BO116" s="30"/>
      <c r="BP116" s="30"/>
      <c r="BQ116" s="30"/>
      <c r="BR116" s="30"/>
      <c r="BS116" s="30"/>
      <c r="BT116" s="30"/>
      <c r="BU116" s="30"/>
      <c r="BV116" s="30"/>
      <c r="BW116" s="30"/>
      <c r="BX116" s="30"/>
    </row>
    <row r="117" spans="1:76" x14ac:dyDescent="0.25">
      <c r="A117" s="30"/>
      <c r="B117" s="30"/>
      <c r="C117" s="30"/>
      <c r="D117" s="30"/>
      <c r="E117" s="30"/>
      <c r="F117" s="30"/>
      <c r="G117" s="30"/>
      <c r="H117" s="30"/>
      <c r="I117" s="30"/>
      <c r="J117" s="30"/>
      <c r="K117" s="30"/>
      <c r="L117" s="30"/>
      <c r="M117" s="30"/>
      <c r="N117" s="30"/>
      <c r="O117" s="30"/>
      <c r="P117" s="30"/>
      <c r="Q117" s="30"/>
      <c r="R117" s="30"/>
      <c r="S117" s="30"/>
      <c r="T117" s="30"/>
      <c r="U117" s="30"/>
      <c r="V117" s="30"/>
      <c r="W117" s="30"/>
      <c r="X117" s="30"/>
      <c r="Y117" s="30"/>
      <c r="Z117" s="30"/>
      <c r="AA117" s="30"/>
      <c r="AB117" s="30"/>
      <c r="AC117" s="30"/>
      <c r="AD117" s="30"/>
      <c r="AE117" s="30"/>
      <c r="AF117" s="30"/>
      <c r="AG117" s="30"/>
      <c r="AH117" s="30"/>
      <c r="AI117" s="30"/>
      <c r="AJ117" s="30"/>
      <c r="AK117" s="30"/>
      <c r="AL117" s="30"/>
      <c r="AM117" s="30"/>
      <c r="AN117" s="30"/>
      <c r="AO117" s="30"/>
      <c r="AP117" s="30"/>
      <c r="AQ117" s="30"/>
      <c r="AR117" s="30"/>
      <c r="AS117" s="30"/>
      <c r="AT117" s="30"/>
      <c r="AU117" s="30"/>
      <c r="AV117" s="30"/>
      <c r="AW117" s="30"/>
      <c r="AX117" s="30"/>
      <c r="AY117" s="30"/>
      <c r="AZ117" s="30"/>
      <c r="BA117" s="30"/>
      <c r="BB117" s="30"/>
      <c r="BC117" s="30"/>
      <c r="BD117" s="30"/>
      <c r="BE117" s="30"/>
      <c r="BF117" s="30"/>
      <c r="BG117" s="30"/>
      <c r="BH117" s="30"/>
      <c r="BI117" s="30"/>
      <c r="BJ117" s="30"/>
      <c r="BK117" s="30"/>
      <c r="BL117" s="30"/>
      <c r="BM117" s="30"/>
      <c r="BN117" s="30"/>
      <c r="BO117" s="30"/>
      <c r="BP117" s="30"/>
      <c r="BQ117" s="30"/>
      <c r="BR117" s="30"/>
      <c r="BS117" s="30"/>
      <c r="BT117" s="30"/>
      <c r="BU117" s="30"/>
      <c r="BV117" s="30"/>
      <c r="BW117" s="30"/>
      <c r="BX117" s="30"/>
    </row>
    <row r="118" spans="1:76" x14ac:dyDescent="0.25">
      <c r="A118" s="30"/>
      <c r="B118" s="30"/>
      <c r="C118" s="30"/>
      <c r="D118" s="30"/>
      <c r="E118" s="30"/>
      <c r="F118" s="30"/>
      <c r="G118" s="30"/>
      <c r="H118" s="30"/>
      <c r="I118" s="30"/>
      <c r="J118" s="30"/>
      <c r="K118" s="30"/>
      <c r="L118" s="30"/>
      <c r="M118" s="30"/>
      <c r="N118" s="30"/>
      <c r="O118" s="30"/>
      <c r="P118" s="30"/>
      <c r="Q118" s="30"/>
      <c r="R118" s="30"/>
      <c r="S118" s="30"/>
      <c r="T118" s="30"/>
      <c r="U118" s="30"/>
      <c r="V118" s="30"/>
      <c r="W118" s="30"/>
      <c r="X118" s="30"/>
      <c r="Y118" s="30"/>
      <c r="Z118" s="30"/>
      <c r="AA118" s="30"/>
      <c r="AB118" s="30"/>
      <c r="AC118" s="30"/>
      <c r="AD118" s="30"/>
      <c r="AE118" s="30"/>
      <c r="AF118" s="30"/>
      <c r="AG118" s="30"/>
      <c r="AH118" s="30"/>
      <c r="AI118" s="30"/>
      <c r="AJ118" s="30"/>
      <c r="AK118" s="30"/>
      <c r="AL118" s="30"/>
      <c r="AM118" s="30"/>
      <c r="AN118" s="30"/>
      <c r="AO118" s="30"/>
      <c r="AP118" s="30"/>
      <c r="AQ118" s="30"/>
      <c r="AR118" s="30"/>
      <c r="AS118" s="30"/>
      <c r="AT118" s="30"/>
      <c r="AU118" s="30"/>
      <c r="AV118" s="30"/>
      <c r="AW118" s="30"/>
      <c r="AX118" s="30"/>
      <c r="AY118" s="30"/>
      <c r="AZ118" s="30"/>
      <c r="BA118" s="30"/>
      <c r="BB118" s="30"/>
      <c r="BC118" s="30"/>
      <c r="BD118" s="30"/>
      <c r="BE118" s="30"/>
      <c r="BF118" s="30"/>
      <c r="BG118" s="30"/>
      <c r="BH118" s="30"/>
      <c r="BI118" s="30"/>
      <c r="BJ118" s="30"/>
      <c r="BK118" s="30"/>
      <c r="BL118" s="30"/>
      <c r="BM118" s="30"/>
      <c r="BN118" s="30"/>
      <c r="BO118" s="30"/>
      <c r="BP118" s="30"/>
      <c r="BQ118" s="30"/>
      <c r="BR118" s="30"/>
      <c r="BS118" s="30"/>
      <c r="BT118" s="30"/>
      <c r="BU118" s="30"/>
      <c r="BV118" s="30"/>
      <c r="BW118" s="30"/>
      <c r="BX118" s="30"/>
    </row>
    <row r="119" spans="1:76" x14ac:dyDescent="0.25">
      <c r="A119" s="30"/>
      <c r="B119" s="30"/>
      <c r="C119" s="30"/>
      <c r="D119" s="30"/>
      <c r="E119" s="30"/>
      <c r="F119" s="30"/>
      <c r="G119" s="30"/>
      <c r="H119" s="30"/>
      <c r="I119" s="30"/>
      <c r="J119" s="30"/>
      <c r="K119" s="30"/>
      <c r="L119" s="30"/>
      <c r="M119" s="30"/>
      <c r="N119" s="30"/>
      <c r="O119" s="30"/>
      <c r="P119" s="30"/>
      <c r="Q119" s="30"/>
      <c r="R119" s="30"/>
      <c r="S119" s="30"/>
      <c r="T119" s="30"/>
      <c r="U119" s="30"/>
      <c r="V119" s="30"/>
      <c r="W119" s="30"/>
      <c r="X119" s="30"/>
      <c r="Y119" s="30"/>
      <c r="Z119" s="30"/>
      <c r="AA119" s="30"/>
      <c r="AB119" s="30"/>
      <c r="AC119" s="30"/>
      <c r="AD119" s="30"/>
      <c r="AE119" s="30"/>
      <c r="AF119" s="30"/>
      <c r="AG119" s="30"/>
      <c r="AH119" s="30"/>
      <c r="AI119" s="30"/>
      <c r="AJ119" s="30"/>
      <c r="AK119" s="30"/>
      <c r="AL119" s="30"/>
      <c r="AM119" s="30"/>
      <c r="AN119" s="30"/>
      <c r="AO119" s="30"/>
      <c r="AP119" s="30"/>
      <c r="AQ119" s="30"/>
      <c r="AR119" s="30"/>
      <c r="AS119" s="30"/>
      <c r="AT119" s="30"/>
      <c r="AU119" s="30"/>
      <c r="AV119" s="30"/>
      <c r="AW119" s="30"/>
      <c r="AX119" s="30"/>
      <c r="AY119" s="30"/>
      <c r="AZ119" s="30"/>
      <c r="BA119" s="30"/>
      <c r="BB119" s="30"/>
      <c r="BC119" s="30"/>
      <c r="BD119" s="30"/>
      <c r="BE119" s="30"/>
      <c r="BF119" s="30"/>
      <c r="BG119" s="30"/>
      <c r="BH119" s="30"/>
      <c r="BI119" s="30"/>
      <c r="BJ119" s="30"/>
      <c r="BK119" s="30"/>
      <c r="BL119" s="30"/>
      <c r="BM119" s="30"/>
      <c r="BN119" s="30"/>
      <c r="BO119" s="30"/>
      <c r="BP119" s="30"/>
      <c r="BQ119" s="30"/>
      <c r="BR119" s="30"/>
      <c r="BS119" s="30"/>
      <c r="BT119" s="30"/>
      <c r="BU119" s="30"/>
      <c r="BV119" s="30"/>
      <c r="BW119" s="30"/>
      <c r="BX119" s="30"/>
    </row>
    <row r="120" spans="1:76" x14ac:dyDescent="0.25">
      <c r="A120" s="30"/>
      <c r="B120" s="30"/>
      <c r="C120" s="30"/>
      <c r="D120" s="30"/>
      <c r="E120" s="30"/>
      <c r="F120" s="30"/>
      <c r="G120" s="30"/>
      <c r="H120" s="30"/>
      <c r="I120" s="30"/>
      <c r="J120" s="30"/>
      <c r="K120" s="30"/>
      <c r="L120" s="30"/>
      <c r="M120" s="30"/>
      <c r="N120" s="30"/>
      <c r="O120" s="30"/>
      <c r="P120" s="30"/>
      <c r="Q120" s="30"/>
      <c r="R120" s="30"/>
      <c r="S120" s="30"/>
      <c r="T120" s="30"/>
      <c r="U120" s="30"/>
      <c r="V120" s="30"/>
      <c r="W120" s="30"/>
      <c r="X120" s="30"/>
      <c r="Y120" s="30"/>
      <c r="Z120" s="30"/>
      <c r="AA120" s="30"/>
      <c r="AB120" s="30"/>
      <c r="AC120" s="30"/>
      <c r="AD120" s="30"/>
      <c r="AE120" s="30"/>
      <c r="AF120" s="30"/>
      <c r="AG120" s="30"/>
      <c r="AH120" s="30"/>
      <c r="AI120" s="30"/>
      <c r="AJ120" s="30"/>
      <c r="AK120" s="30"/>
      <c r="AL120" s="30"/>
      <c r="AM120" s="30"/>
      <c r="AN120" s="30"/>
      <c r="AO120" s="30"/>
      <c r="AP120" s="30"/>
      <c r="AQ120" s="30"/>
      <c r="AR120" s="30"/>
      <c r="AS120" s="30"/>
      <c r="AT120" s="30"/>
      <c r="AU120" s="30"/>
      <c r="AV120" s="30"/>
      <c r="AW120" s="30"/>
      <c r="AX120" s="30"/>
      <c r="AY120" s="30"/>
      <c r="AZ120" s="30"/>
      <c r="BA120" s="30"/>
      <c r="BB120" s="30"/>
      <c r="BC120" s="30"/>
      <c r="BD120" s="30"/>
      <c r="BE120" s="30"/>
      <c r="BF120" s="30"/>
      <c r="BG120" s="30"/>
      <c r="BH120" s="30"/>
      <c r="BI120" s="30"/>
      <c r="BJ120" s="30"/>
      <c r="BK120" s="30"/>
      <c r="BL120" s="30"/>
      <c r="BM120" s="30"/>
      <c r="BN120" s="30"/>
      <c r="BO120" s="30"/>
      <c r="BP120" s="30"/>
      <c r="BQ120" s="30"/>
      <c r="BR120" s="30"/>
      <c r="BS120" s="30"/>
      <c r="BT120" s="30"/>
      <c r="BU120" s="30"/>
      <c r="BV120" s="30"/>
      <c r="BW120" s="30"/>
      <c r="BX120" s="30"/>
    </row>
    <row r="121" spans="1:76" x14ac:dyDescent="0.25">
      <c r="A121" s="30"/>
      <c r="B121" s="30"/>
      <c r="C121" s="30"/>
      <c r="D121" s="30"/>
      <c r="E121" s="30"/>
      <c r="F121" s="30"/>
      <c r="G121" s="30"/>
      <c r="H121" s="30"/>
      <c r="I121" s="30"/>
      <c r="J121" s="30"/>
      <c r="K121" s="30"/>
      <c r="L121" s="30"/>
      <c r="M121" s="30"/>
      <c r="N121" s="30"/>
      <c r="O121" s="30"/>
      <c r="P121" s="30"/>
      <c r="Q121" s="30"/>
      <c r="R121" s="30"/>
      <c r="S121" s="30"/>
      <c r="T121" s="30"/>
      <c r="U121" s="30"/>
      <c r="V121" s="30"/>
      <c r="W121" s="30"/>
      <c r="X121" s="30"/>
      <c r="Y121" s="30"/>
      <c r="Z121" s="30"/>
      <c r="AA121" s="30"/>
      <c r="AB121" s="30"/>
      <c r="AC121" s="30"/>
      <c r="AD121" s="30"/>
      <c r="AE121" s="30"/>
      <c r="AF121" s="30"/>
      <c r="AG121" s="30"/>
      <c r="AH121" s="30"/>
      <c r="AI121" s="30"/>
      <c r="AJ121" s="30"/>
      <c r="AK121" s="30"/>
      <c r="AL121" s="30"/>
      <c r="AM121" s="30"/>
      <c r="AN121" s="30"/>
      <c r="AO121" s="30"/>
      <c r="AP121" s="30"/>
      <c r="AQ121" s="30"/>
      <c r="AR121" s="30"/>
      <c r="AS121" s="30"/>
      <c r="AT121" s="30"/>
      <c r="AU121" s="30"/>
      <c r="AV121" s="30"/>
      <c r="AW121" s="30"/>
      <c r="AX121" s="30"/>
      <c r="AY121" s="30"/>
      <c r="AZ121" s="30"/>
      <c r="BA121" s="30"/>
      <c r="BB121" s="30"/>
      <c r="BC121" s="30"/>
      <c r="BD121" s="30"/>
      <c r="BE121" s="30"/>
      <c r="BF121" s="30"/>
      <c r="BG121" s="30"/>
      <c r="BH121" s="30"/>
      <c r="BI121" s="30"/>
      <c r="BJ121" s="30"/>
      <c r="BK121" s="30"/>
      <c r="BL121" s="30"/>
      <c r="BM121" s="30"/>
      <c r="BN121" s="30"/>
      <c r="BO121" s="30"/>
      <c r="BP121" s="30"/>
      <c r="BQ121" s="30"/>
      <c r="BR121" s="30"/>
      <c r="BS121" s="30"/>
      <c r="BT121" s="30"/>
      <c r="BU121" s="30"/>
      <c r="BV121" s="30"/>
      <c r="BW121" s="30"/>
      <c r="BX121" s="30"/>
    </row>
    <row r="122" spans="1:76" x14ac:dyDescent="0.25">
      <c r="A122" s="30"/>
      <c r="B122" s="30"/>
      <c r="C122" s="30"/>
      <c r="D122" s="30"/>
      <c r="E122" s="30"/>
      <c r="F122" s="30"/>
      <c r="G122" s="30"/>
      <c r="H122" s="30"/>
      <c r="I122" s="30"/>
      <c r="J122" s="30"/>
      <c r="K122" s="30"/>
      <c r="L122" s="30"/>
      <c r="M122" s="30"/>
      <c r="N122" s="30"/>
      <c r="O122" s="30"/>
      <c r="P122" s="30"/>
      <c r="Q122" s="30"/>
      <c r="R122" s="30"/>
      <c r="S122" s="30"/>
      <c r="T122" s="30"/>
      <c r="U122" s="30"/>
      <c r="V122" s="30"/>
      <c r="W122" s="30"/>
      <c r="X122" s="30"/>
      <c r="Y122" s="30"/>
      <c r="Z122" s="30"/>
      <c r="AA122" s="30"/>
      <c r="AB122" s="30"/>
      <c r="AC122" s="30"/>
      <c r="AD122" s="30"/>
      <c r="AE122" s="30"/>
      <c r="AF122" s="30"/>
      <c r="AG122" s="30"/>
      <c r="AH122" s="30"/>
      <c r="AI122" s="30"/>
      <c r="AJ122" s="30"/>
      <c r="AK122" s="30"/>
      <c r="AL122" s="30"/>
      <c r="AM122" s="30"/>
      <c r="AN122" s="30"/>
      <c r="AO122" s="30"/>
      <c r="AP122" s="30"/>
      <c r="AQ122" s="30"/>
      <c r="AR122" s="30"/>
      <c r="AS122" s="30"/>
      <c r="AT122" s="30"/>
      <c r="AU122" s="30"/>
      <c r="AV122" s="30"/>
      <c r="AW122" s="30"/>
      <c r="AX122" s="30"/>
      <c r="AY122" s="30"/>
      <c r="AZ122" s="30"/>
      <c r="BA122" s="30"/>
      <c r="BB122" s="30"/>
      <c r="BC122" s="30"/>
      <c r="BD122" s="30"/>
      <c r="BE122" s="30"/>
      <c r="BF122" s="30"/>
      <c r="BG122" s="30"/>
      <c r="BH122" s="30"/>
      <c r="BI122" s="30"/>
      <c r="BJ122" s="30"/>
      <c r="BK122" s="30"/>
      <c r="BL122" s="30"/>
      <c r="BM122" s="30"/>
      <c r="BN122" s="30"/>
      <c r="BO122" s="30"/>
      <c r="BP122" s="30"/>
      <c r="BQ122" s="30"/>
      <c r="BR122" s="30"/>
      <c r="BS122" s="30"/>
      <c r="BT122" s="30"/>
      <c r="BU122" s="30"/>
      <c r="BV122" s="30"/>
      <c r="BW122" s="30"/>
      <c r="BX122" s="30"/>
    </row>
    <row r="123" spans="1:76" x14ac:dyDescent="0.25">
      <c r="A123" s="30"/>
      <c r="B123" s="30"/>
      <c r="C123" s="30"/>
      <c r="D123" s="30"/>
      <c r="E123" s="30"/>
      <c r="F123" s="30"/>
      <c r="G123" s="30"/>
      <c r="H123" s="30"/>
      <c r="I123" s="30"/>
      <c r="J123" s="30"/>
      <c r="K123" s="30"/>
      <c r="L123" s="30"/>
      <c r="M123" s="30"/>
      <c r="N123" s="30"/>
      <c r="O123" s="30"/>
      <c r="P123" s="30"/>
      <c r="Q123" s="30"/>
      <c r="R123" s="30"/>
      <c r="S123" s="30"/>
      <c r="T123" s="30"/>
      <c r="U123" s="30"/>
      <c r="V123" s="30"/>
      <c r="W123" s="30"/>
      <c r="X123" s="30"/>
      <c r="Y123" s="30"/>
      <c r="Z123" s="30"/>
      <c r="AA123" s="30"/>
      <c r="AB123" s="30"/>
      <c r="AC123" s="30"/>
      <c r="AD123" s="30"/>
      <c r="AE123" s="30"/>
      <c r="AF123" s="30"/>
      <c r="AG123" s="30"/>
      <c r="AH123" s="30"/>
      <c r="AI123" s="30"/>
      <c r="AJ123" s="30"/>
      <c r="AK123" s="30"/>
      <c r="AL123" s="30"/>
      <c r="AM123" s="30"/>
      <c r="AN123" s="30"/>
      <c r="AO123" s="30"/>
      <c r="AP123" s="30"/>
      <c r="AQ123" s="30"/>
      <c r="AR123" s="30"/>
      <c r="AS123" s="30"/>
      <c r="AT123" s="30"/>
      <c r="AU123" s="30"/>
      <c r="AV123" s="30"/>
      <c r="AW123" s="30"/>
      <c r="AX123" s="30"/>
      <c r="AY123" s="30"/>
      <c r="AZ123" s="30"/>
      <c r="BA123" s="30"/>
      <c r="BB123" s="30"/>
      <c r="BC123" s="30"/>
      <c r="BD123" s="30"/>
      <c r="BE123" s="30"/>
      <c r="BF123" s="30"/>
      <c r="BG123" s="30"/>
      <c r="BH123" s="30"/>
      <c r="BI123" s="30"/>
      <c r="BJ123" s="30"/>
      <c r="BK123" s="30"/>
      <c r="BL123" s="30"/>
      <c r="BM123" s="30"/>
      <c r="BN123" s="30"/>
      <c r="BO123" s="30"/>
      <c r="BP123" s="30"/>
      <c r="BQ123" s="30"/>
      <c r="BR123" s="30"/>
      <c r="BS123" s="30"/>
      <c r="BT123" s="30"/>
      <c r="BU123" s="30"/>
      <c r="BV123" s="30"/>
      <c r="BW123" s="30"/>
      <c r="BX123" s="30"/>
    </row>
    <row r="124" spans="1:76" x14ac:dyDescent="0.25">
      <c r="A124" s="30"/>
      <c r="B124" s="30"/>
      <c r="C124" s="30"/>
      <c r="D124" s="30"/>
      <c r="E124" s="30"/>
      <c r="F124" s="30"/>
      <c r="G124" s="30"/>
      <c r="H124" s="30"/>
      <c r="I124" s="30"/>
      <c r="J124" s="30"/>
      <c r="K124" s="30"/>
      <c r="L124" s="30"/>
      <c r="M124" s="30"/>
      <c r="N124" s="30"/>
      <c r="O124" s="30"/>
      <c r="P124" s="30"/>
      <c r="Q124" s="30"/>
      <c r="R124" s="30"/>
      <c r="S124" s="30"/>
      <c r="T124" s="30"/>
      <c r="U124" s="30"/>
      <c r="V124" s="30"/>
      <c r="W124" s="30"/>
      <c r="X124" s="30"/>
      <c r="Y124" s="30"/>
      <c r="Z124" s="30"/>
      <c r="AA124" s="30"/>
      <c r="AB124" s="30"/>
      <c r="AC124" s="30"/>
      <c r="AD124" s="30"/>
      <c r="AE124" s="30"/>
      <c r="AF124" s="30"/>
      <c r="AG124" s="30"/>
      <c r="AH124" s="30"/>
      <c r="AI124" s="30"/>
      <c r="AJ124" s="30"/>
      <c r="AK124" s="30"/>
      <c r="AL124" s="30"/>
      <c r="AM124" s="30"/>
      <c r="AN124" s="30"/>
      <c r="AO124" s="30"/>
      <c r="AP124" s="30"/>
      <c r="AQ124" s="30"/>
      <c r="AR124" s="30"/>
      <c r="AS124" s="30"/>
      <c r="AT124" s="30"/>
      <c r="AU124" s="30"/>
      <c r="AV124" s="30"/>
      <c r="AW124" s="30"/>
      <c r="AX124" s="30"/>
      <c r="AY124" s="30"/>
      <c r="AZ124" s="30"/>
      <c r="BA124" s="30"/>
      <c r="BB124" s="30"/>
      <c r="BC124" s="30"/>
      <c r="BD124" s="30"/>
      <c r="BE124" s="30"/>
      <c r="BF124" s="30"/>
      <c r="BG124" s="30"/>
      <c r="BH124" s="30"/>
      <c r="BI124" s="30"/>
      <c r="BJ124" s="30"/>
      <c r="BK124" s="30"/>
      <c r="BL124" s="30"/>
      <c r="BM124" s="30"/>
      <c r="BN124" s="30"/>
      <c r="BO124" s="30"/>
      <c r="BP124" s="30"/>
      <c r="BQ124" s="30"/>
      <c r="BR124" s="30"/>
      <c r="BS124" s="30"/>
      <c r="BT124" s="30"/>
      <c r="BU124" s="30"/>
      <c r="BV124" s="30"/>
      <c r="BW124" s="30"/>
      <c r="BX124" s="30"/>
    </row>
    <row r="125" spans="1:76" x14ac:dyDescent="0.25">
      <c r="A125" s="30"/>
      <c r="B125" s="30"/>
      <c r="C125" s="30"/>
      <c r="D125" s="30"/>
      <c r="E125" s="30"/>
      <c r="F125" s="30"/>
      <c r="G125" s="30"/>
      <c r="H125" s="30"/>
      <c r="I125" s="30"/>
      <c r="J125" s="30"/>
      <c r="K125" s="30"/>
      <c r="L125" s="30"/>
      <c r="M125" s="30"/>
      <c r="N125" s="30"/>
      <c r="O125" s="30"/>
      <c r="P125" s="30"/>
      <c r="Q125" s="30"/>
      <c r="R125" s="30"/>
      <c r="S125" s="30"/>
      <c r="T125" s="30"/>
      <c r="U125" s="30"/>
      <c r="V125" s="30"/>
      <c r="W125" s="30"/>
      <c r="X125" s="30"/>
      <c r="Y125" s="30"/>
      <c r="Z125" s="30"/>
      <c r="AA125" s="30"/>
      <c r="AB125" s="30"/>
      <c r="AC125" s="30"/>
      <c r="AD125" s="30"/>
      <c r="AE125" s="30"/>
      <c r="AF125" s="30"/>
      <c r="AG125" s="30"/>
      <c r="AH125" s="30"/>
      <c r="AI125" s="30"/>
      <c r="AJ125" s="30"/>
      <c r="AK125" s="30"/>
      <c r="AL125" s="30"/>
      <c r="AM125" s="30"/>
      <c r="AN125" s="30"/>
      <c r="AO125" s="30"/>
      <c r="AP125" s="30"/>
      <c r="AQ125" s="30"/>
      <c r="AR125" s="30"/>
      <c r="AS125" s="30"/>
      <c r="AT125" s="30"/>
      <c r="AU125" s="30"/>
      <c r="AV125" s="30"/>
      <c r="AW125" s="30"/>
      <c r="AX125" s="30"/>
      <c r="AY125" s="30"/>
      <c r="AZ125" s="30"/>
      <c r="BA125" s="30"/>
      <c r="BB125" s="30"/>
      <c r="BC125" s="30"/>
      <c r="BD125" s="30"/>
      <c r="BE125" s="30"/>
      <c r="BF125" s="30"/>
      <c r="BG125" s="30"/>
      <c r="BH125" s="30"/>
      <c r="BI125" s="30"/>
      <c r="BJ125" s="30"/>
      <c r="BK125" s="30"/>
      <c r="BL125" s="30"/>
      <c r="BM125" s="30"/>
      <c r="BN125" s="30"/>
      <c r="BO125" s="30"/>
      <c r="BP125" s="30"/>
      <c r="BQ125" s="30"/>
      <c r="BR125" s="30"/>
      <c r="BS125" s="30"/>
      <c r="BT125" s="30"/>
      <c r="BU125" s="30"/>
      <c r="BV125" s="30"/>
      <c r="BW125" s="30"/>
      <c r="BX125" s="30"/>
    </row>
    <row r="126" spans="1:76" x14ac:dyDescent="0.25">
      <c r="A126" s="30"/>
      <c r="B126" s="30"/>
      <c r="C126" s="30"/>
      <c r="D126" s="30"/>
      <c r="E126" s="30"/>
      <c r="F126" s="30"/>
      <c r="G126" s="30"/>
      <c r="H126" s="30"/>
      <c r="I126" s="30"/>
      <c r="J126" s="30"/>
      <c r="K126" s="30"/>
      <c r="L126" s="30"/>
      <c r="M126" s="30"/>
      <c r="N126" s="30"/>
      <c r="O126" s="30"/>
      <c r="P126" s="30"/>
      <c r="Q126" s="30"/>
      <c r="R126" s="30"/>
      <c r="S126" s="30"/>
      <c r="T126" s="30"/>
      <c r="U126" s="30"/>
      <c r="V126" s="30"/>
      <c r="W126" s="30"/>
      <c r="X126" s="30"/>
      <c r="Y126" s="30"/>
      <c r="Z126" s="30"/>
      <c r="AA126" s="30"/>
      <c r="AB126" s="30"/>
      <c r="AC126" s="30"/>
      <c r="AD126" s="30"/>
      <c r="AE126" s="30"/>
      <c r="AF126" s="30"/>
      <c r="AG126" s="30"/>
      <c r="AH126" s="30"/>
      <c r="AI126" s="30"/>
      <c r="AJ126" s="30"/>
      <c r="AK126" s="30"/>
      <c r="AL126" s="30"/>
      <c r="AM126" s="30"/>
      <c r="AN126" s="30"/>
      <c r="AO126" s="30"/>
      <c r="AP126" s="30"/>
      <c r="AQ126" s="30"/>
      <c r="AR126" s="30"/>
      <c r="AS126" s="30"/>
      <c r="AT126" s="30"/>
      <c r="AU126" s="30"/>
      <c r="AV126" s="30"/>
      <c r="AW126" s="30"/>
      <c r="AX126" s="30"/>
      <c r="AY126" s="30"/>
      <c r="AZ126" s="30"/>
      <c r="BA126" s="30"/>
      <c r="BB126" s="30"/>
      <c r="BC126" s="30"/>
      <c r="BD126" s="30"/>
      <c r="BE126" s="30"/>
      <c r="BF126" s="30"/>
      <c r="BG126" s="30"/>
      <c r="BH126" s="30"/>
      <c r="BI126" s="30"/>
      <c r="BJ126" s="30"/>
      <c r="BK126" s="30"/>
      <c r="BL126" s="30"/>
      <c r="BM126" s="30"/>
      <c r="BN126" s="30"/>
      <c r="BO126" s="30"/>
      <c r="BP126" s="30"/>
      <c r="BQ126" s="30"/>
      <c r="BR126" s="30"/>
      <c r="BS126" s="30"/>
      <c r="BT126" s="30"/>
      <c r="BU126" s="30"/>
      <c r="BV126" s="30"/>
      <c r="BW126" s="30"/>
      <c r="BX126" s="30"/>
    </row>
    <row r="127" spans="1:76" x14ac:dyDescent="0.25">
      <c r="A127" s="30"/>
      <c r="B127" s="30"/>
      <c r="C127" s="30"/>
      <c r="D127" s="30"/>
      <c r="E127" s="30"/>
      <c r="F127" s="30"/>
      <c r="G127" s="30"/>
      <c r="H127" s="30"/>
      <c r="I127" s="30"/>
      <c r="J127" s="30"/>
      <c r="K127" s="30"/>
      <c r="L127" s="30"/>
      <c r="M127" s="30"/>
      <c r="N127" s="30"/>
      <c r="O127" s="30"/>
      <c r="P127" s="30"/>
      <c r="Q127" s="30"/>
      <c r="R127" s="30"/>
      <c r="S127" s="30"/>
      <c r="T127" s="30"/>
      <c r="U127" s="30"/>
      <c r="V127" s="30"/>
      <c r="W127" s="30"/>
      <c r="X127" s="30"/>
      <c r="Y127" s="30"/>
      <c r="Z127" s="30"/>
      <c r="AA127" s="30"/>
      <c r="AB127" s="30"/>
      <c r="AC127" s="30"/>
      <c r="AD127" s="30"/>
      <c r="AE127" s="30"/>
      <c r="AF127" s="30"/>
      <c r="AG127" s="30"/>
      <c r="AH127" s="30"/>
      <c r="AI127" s="30"/>
      <c r="AJ127" s="30"/>
      <c r="AK127" s="30"/>
      <c r="AL127" s="30"/>
      <c r="AM127" s="30"/>
      <c r="AN127" s="30"/>
      <c r="AO127" s="30"/>
      <c r="AP127" s="30"/>
      <c r="AQ127" s="30"/>
      <c r="AR127" s="30"/>
      <c r="AS127" s="30"/>
      <c r="AT127" s="30"/>
      <c r="AU127" s="30"/>
      <c r="AV127" s="30"/>
      <c r="AW127" s="30"/>
      <c r="AX127" s="30"/>
      <c r="AY127" s="30"/>
      <c r="AZ127" s="30"/>
      <c r="BA127" s="30"/>
      <c r="BB127" s="30"/>
      <c r="BC127" s="30"/>
      <c r="BD127" s="30"/>
      <c r="BE127" s="30"/>
      <c r="BF127" s="30"/>
      <c r="BG127" s="30"/>
      <c r="BH127" s="30"/>
      <c r="BI127" s="30"/>
      <c r="BJ127" s="30"/>
      <c r="BK127" s="30"/>
      <c r="BL127" s="30"/>
      <c r="BM127" s="30"/>
      <c r="BN127" s="30"/>
      <c r="BO127" s="30"/>
      <c r="BP127" s="30"/>
      <c r="BQ127" s="30"/>
      <c r="BR127" s="30"/>
      <c r="BS127" s="30"/>
      <c r="BT127" s="30"/>
      <c r="BU127" s="30"/>
      <c r="BV127" s="30"/>
      <c r="BW127" s="30"/>
      <c r="BX127" s="30"/>
    </row>
    <row r="128" spans="1:76" x14ac:dyDescent="0.25">
      <c r="A128" s="30"/>
      <c r="B128" s="30"/>
      <c r="C128" s="30"/>
      <c r="D128" s="30"/>
      <c r="E128" s="30"/>
      <c r="F128" s="30"/>
      <c r="G128" s="30"/>
      <c r="H128" s="30"/>
      <c r="I128" s="30"/>
      <c r="J128" s="30"/>
      <c r="K128" s="30"/>
      <c r="L128" s="30"/>
      <c r="M128" s="30"/>
      <c r="N128" s="30"/>
      <c r="O128" s="30"/>
      <c r="P128" s="30"/>
      <c r="Q128" s="30"/>
      <c r="R128" s="30"/>
      <c r="S128" s="30"/>
      <c r="T128" s="30"/>
      <c r="U128" s="30"/>
      <c r="V128" s="30"/>
      <c r="W128" s="30"/>
      <c r="X128" s="30"/>
      <c r="Y128" s="30"/>
      <c r="Z128" s="30"/>
      <c r="AA128" s="30"/>
      <c r="AB128" s="30"/>
      <c r="AC128" s="30"/>
      <c r="AD128" s="30"/>
      <c r="AE128" s="30"/>
      <c r="AF128" s="30"/>
      <c r="AG128" s="30"/>
      <c r="AH128" s="30"/>
      <c r="AI128" s="30"/>
      <c r="AJ128" s="30"/>
      <c r="AK128" s="30"/>
      <c r="AL128" s="30"/>
      <c r="AM128" s="30"/>
      <c r="AN128" s="30"/>
      <c r="AO128" s="30"/>
      <c r="AP128" s="30"/>
      <c r="AQ128" s="30"/>
      <c r="AR128" s="30"/>
      <c r="AS128" s="30"/>
      <c r="AT128" s="30"/>
      <c r="AU128" s="30"/>
      <c r="AV128" s="30"/>
      <c r="AW128" s="30"/>
      <c r="AX128" s="30"/>
      <c r="AY128" s="30"/>
      <c r="AZ128" s="30"/>
      <c r="BA128" s="30"/>
      <c r="BB128" s="30"/>
      <c r="BC128" s="30"/>
      <c r="BD128" s="30"/>
      <c r="BE128" s="30"/>
      <c r="BF128" s="30"/>
      <c r="BG128" s="30"/>
      <c r="BH128" s="30"/>
      <c r="BI128" s="30"/>
      <c r="BJ128" s="30"/>
      <c r="BK128" s="30"/>
      <c r="BL128" s="30"/>
      <c r="BM128" s="30"/>
      <c r="BN128" s="30"/>
      <c r="BO128" s="30"/>
      <c r="BP128" s="30"/>
      <c r="BQ128" s="30"/>
      <c r="BR128" s="30"/>
      <c r="BS128" s="30"/>
      <c r="BT128" s="30"/>
      <c r="BU128" s="30"/>
      <c r="BV128" s="30"/>
      <c r="BW128" s="30"/>
      <c r="BX128" s="30"/>
    </row>
    <row r="129" spans="1:76" x14ac:dyDescent="0.25">
      <c r="A129" s="30"/>
      <c r="B129" s="30"/>
      <c r="C129" s="30"/>
      <c r="D129" s="30"/>
      <c r="E129" s="30"/>
      <c r="F129" s="30"/>
      <c r="G129" s="30"/>
      <c r="H129" s="30"/>
      <c r="I129" s="30"/>
      <c r="J129" s="30"/>
      <c r="K129" s="30"/>
      <c r="L129" s="30"/>
      <c r="M129" s="30"/>
      <c r="N129" s="30"/>
      <c r="O129" s="30"/>
      <c r="P129" s="30"/>
      <c r="Q129" s="30"/>
      <c r="R129" s="30"/>
      <c r="S129" s="30"/>
      <c r="T129" s="30"/>
      <c r="U129" s="30"/>
      <c r="V129" s="30"/>
      <c r="W129" s="30"/>
      <c r="X129" s="30"/>
      <c r="Y129" s="30"/>
      <c r="Z129" s="30"/>
      <c r="AA129" s="30"/>
      <c r="AB129" s="30"/>
      <c r="AC129" s="30"/>
      <c r="AD129" s="30"/>
      <c r="AE129" s="30"/>
      <c r="AF129" s="30"/>
      <c r="AG129" s="30"/>
      <c r="AH129" s="30"/>
      <c r="AI129" s="30"/>
      <c r="AJ129" s="30"/>
      <c r="AK129" s="30"/>
      <c r="AL129" s="30"/>
      <c r="AM129" s="30"/>
      <c r="AN129" s="30"/>
      <c r="AO129" s="30"/>
      <c r="AP129" s="30"/>
      <c r="AQ129" s="30"/>
      <c r="AR129" s="30"/>
      <c r="AS129" s="30"/>
      <c r="AT129" s="30"/>
      <c r="AU129" s="30"/>
      <c r="AV129" s="30"/>
      <c r="AW129" s="30"/>
      <c r="AX129" s="30"/>
      <c r="AY129" s="30"/>
      <c r="AZ129" s="30"/>
      <c r="BA129" s="30"/>
      <c r="BB129" s="30"/>
      <c r="BC129" s="30"/>
      <c r="BD129" s="30"/>
      <c r="BE129" s="30"/>
      <c r="BF129" s="30"/>
      <c r="BG129" s="30"/>
      <c r="BH129" s="30"/>
      <c r="BI129" s="30"/>
      <c r="BJ129" s="30"/>
      <c r="BK129" s="30"/>
      <c r="BL129" s="30"/>
      <c r="BM129" s="30"/>
      <c r="BN129" s="30"/>
      <c r="BO129" s="30"/>
      <c r="BP129" s="30"/>
      <c r="BQ129" s="30"/>
      <c r="BR129" s="30"/>
      <c r="BS129" s="30"/>
      <c r="BT129" s="30"/>
      <c r="BU129" s="30"/>
      <c r="BV129" s="30"/>
      <c r="BW129" s="30"/>
      <c r="BX129" s="30"/>
    </row>
    <row r="130" spans="1:76" x14ac:dyDescent="0.25">
      <c r="A130" s="30"/>
      <c r="B130" s="30"/>
      <c r="C130" s="30"/>
      <c r="D130" s="30"/>
      <c r="E130" s="30"/>
      <c r="F130" s="30"/>
      <c r="G130" s="30"/>
      <c r="H130" s="30"/>
      <c r="I130" s="30"/>
      <c r="J130" s="30"/>
      <c r="K130" s="30"/>
      <c r="L130" s="30"/>
      <c r="M130" s="30"/>
      <c r="N130" s="30"/>
      <c r="O130" s="30"/>
      <c r="P130" s="30"/>
      <c r="Q130" s="30"/>
      <c r="R130" s="30"/>
      <c r="S130" s="30"/>
      <c r="T130" s="30"/>
      <c r="U130" s="30"/>
      <c r="V130" s="30"/>
      <c r="W130" s="30"/>
      <c r="X130" s="30"/>
      <c r="Y130" s="30"/>
      <c r="Z130" s="30"/>
      <c r="AA130" s="30"/>
      <c r="AB130" s="30"/>
      <c r="AC130" s="30"/>
      <c r="AD130" s="30"/>
      <c r="AE130" s="30"/>
      <c r="AF130" s="30"/>
      <c r="AG130" s="30"/>
      <c r="AH130" s="30"/>
      <c r="AI130" s="30"/>
      <c r="AJ130" s="30"/>
      <c r="AK130" s="30"/>
      <c r="AL130" s="30"/>
      <c r="AM130" s="30"/>
      <c r="AN130" s="30"/>
      <c r="AO130" s="30"/>
      <c r="AP130" s="30"/>
      <c r="AQ130" s="30"/>
      <c r="AR130" s="30"/>
      <c r="AS130" s="30"/>
      <c r="AT130" s="30"/>
      <c r="AU130" s="30"/>
      <c r="AV130" s="30"/>
      <c r="AW130" s="30"/>
      <c r="AX130" s="30"/>
      <c r="AY130" s="30"/>
      <c r="AZ130" s="30"/>
      <c r="BA130" s="30"/>
      <c r="BB130" s="30"/>
      <c r="BC130" s="30"/>
      <c r="BD130" s="30"/>
      <c r="BE130" s="30"/>
      <c r="BF130" s="30"/>
      <c r="BG130" s="30"/>
      <c r="BH130" s="30"/>
      <c r="BI130" s="30"/>
      <c r="BJ130" s="30"/>
      <c r="BK130" s="30"/>
      <c r="BL130" s="30"/>
      <c r="BM130" s="30"/>
      <c r="BN130" s="30"/>
      <c r="BO130" s="30"/>
      <c r="BP130" s="30"/>
      <c r="BQ130" s="30"/>
      <c r="BR130" s="30"/>
      <c r="BS130" s="30"/>
      <c r="BT130" s="30"/>
      <c r="BU130" s="30"/>
      <c r="BV130" s="30"/>
      <c r="BW130" s="30"/>
      <c r="BX130" s="30"/>
    </row>
    <row r="131" spans="1:76" x14ac:dyDescent="0.25">
      <c r="A131" s="30"/>
      <c r="B131" s="30"/>
      <c r="C131" s="30"/>
      <c r="D131" s="30"/>
      <c r="E131" s="30"/>
      <c r="F131" s="30"/>
      <c r="G131" s="30"/>
      <c r="H131" s="30"/>
      <c r="I131" s="30"/>
      <c r="J131" s="30"/>
      <c r="K131" s="30"/>
      <c r="L131" s="30"/>
      <c r="M131" s="30"/>
      <c r="N131" s="30"/>
      <c r="O131" s="30"/>
      <c r="P131" s="30"/>
      <c r="Q131" s="30"/>
      <c r="R131" s="30"/>
      <c r="S131" s="30"/>
      <c r="T131" s="30"/>
      <c r="U131" s="30"/>
      <c r="V131" s="30"/>
      <c r="W131" s="30"/>
      <c r="X131" s="30"/>
      <c r="Y131" s="30"/>
      <c r="Z131" s="30"/>
      <c r="AA131" s="30"/>
      <c r="AB131" s="30"/>
      <c r="AC131" s="30"/>
      <c r="AD131" s="30"/>
      <c r="AE131" s="30"/>
      <c r="AF131" s="30"/>
      <c r="AG131" s="30"/>
      <c r="AH131" s="30"/>
      <c r="AI131" s="30"/>
      <c r="AJ131" s="30"/>
      <c r="AK131" s="30"/>
      <c r="AL131" s="30"/>
      <c r="AM131" s="30"/>
      <c r="AN131" s="30"/>
      <c r="AO131" s="30"/>
      <c r="AP131" s="30"/>
      <c r="AQ131" s="30"/>
      <c r="AR131" s="30"/>
      <c r="AS131" s="30"/>
      <c r="AT131" s="30"/>
      <c r="AU131" s="30"/>
      <c r="AV131" s="30"/>
      <c r="AW131" s="30"/>
      <c r="AX131" s="30"/>
      <c r="AY131" s="30"/>
      <c r="AZ131" s="30"/>
      <c r="BA131" s="30"/>
      <c r="BB131" s="30"/>
      <c r="BC131" s="30"/>
      <c r="BD131" s="30"/>
      <c r="BE131" s="30"/>
      <c r="BF131" s="30"/>
      <c r="BG131" s="30"/>
      <c r="BH131" s="30"/>
      <c r="BI131" s="30"/>
      <c r="BJ131" s="30"/>
      <c r="BK131" s="30"/>
      <c r="BL131" s="30"/>
      <c r="BM131" s="30"/>
      <c r="BN131" s="30"/>
      <c r="BO131" s="30"/>
      <c r="BP131" s="30"/>
      <c r="BQ131" s="30"/>
      <c r="BR131" s="30"/>
      <c r="BS131" s="30"/>
      <c r="BT131" s="30"/>
      <c r="BU131" s="30"/>
      <c r="BV131" s="30"/>
      <c r="BW131" s="30"/>
      <c r="BX131" s="30"/>
    </row>
    <row r="132" spans="1:76" x14ac:dyDescent="0.25">
      <c r="A132" s="30"/>
      <c r="B132" s="30"/>
      <c r="C132" s="30"/>
      <c r="D132" s="30"/>
      <c r="E132" s="30"/>
      <c r="F132" s="30"/>
      <c r="G132" s="30"/>
      <c r="H132" s="30"/>
      <c r="I132" s="30"/>
      <c r="J132" s="30"/>
      <c r="K132" s="30"/>
      <c r="L132" s="30"/>
      <c r="M132" s="30"/>
      <c r="N132" s="30"/>
      <c r="O132" s="30"/>
      <c r="P132" s="30"/>
      <c r="Q132" s="30"/>
      <c r="R132" s="30"/>
      <c r="S132" s="30"/>
      <c r="T132" s="30"/>
      <c r="U132" s="30"/>
      <c r="V132" s="30"/>
      <c r="W132" s="30"/>
      <c r="X132" s="30"/>
      <c r="Y132" s="30"/>
      <c r="Z132" s="30"/>
      <c r="AA132" s="30"/>
      <c r="AB132" s="30"/>
      <c r="AC132" s="30"/>
      <c r="AD132" s="30"/>
      <c r="AE132" s="30"/>
      <c r="AF132" s="30"/>
      <c r="AG132" s="30"/>
      <c r="AH132" s="30"/>
      <c r="AI132" s="30"/>
      <c r="AJ132" s="30"/>
      <c r="AK132" s="30"/>
      <c r="AL132" s="30"/>
      <c r="AM132" s="30"/>
      <c r="AN132" s="30"/>
      <c r="AO132" s="30"/>
      <c r="AP132" s="30"/>
      <c r="AQ132" s="30"/>
      <c r="AR132" s="30"/>
      <c r="AS132" s="30"/>
      <c r="AT132" s="30"/>
      <c r="AU132" s="30"/>
      <c r="AV132" s="30"/>
      <c r="AW132" s="30"/>
      <c r="AX132" s="30"/>
      <c r="AY132" s="30"/>
      <c r="AZ132" s="30"/>
      <c r="BA132" s="30"/>
      <c r="BB132" s="30"/>
      <c r="BC132" s="30"/>
      <c r="BD132" s="30"/>
      <c r="BE132" s="30"/>
      <c r="BF132" s="30"/>
      <c r="BG132" s="30"/>
      <c r="BH132" s="30"/>
      <c r="BI132" s="30"/>
      <c r="BJ132" s="30"/>
      <c r="BK132" s="30"/>
      <c r="BL132" s="30"/>
      <c r="BM132" s="30"/>
      <c r="BN132" s="30"/>
      <c r="BO132" s="30"/>
      <c r="BP132" s="30"/>
      <c r="BQ132" s="30"/>
      <c r="BR132" s="30"/>
      <c r="BS132" s="30"/>
      <c r="BT132" s="30"/>
      <c r="BU132" s="30"/>
      <c r="BV132" s="30"/>
      <c r="BW132" s="30"/>
      <c r="BX132" s="30"/>
    </row>
    <row r="133" spans="1:76" x14ac:dyDescent="0.25">
      <c r="A133" s="30"/>
      <c r="B133" s="30"/>
      <c r="C133" s="30"/>
      <c r="D133" s="30"/>
      <c r="E133" s="30"/>
      <c r="F133" s="30"/>
      <c r="G133" s="30"/>
      <c r="H133" s="30"/>
      <c r="I133" s="30"/>
      <c r="J133" s="30"/>
      <c r="K133" s="30"/>
      <c r="L133" s="30"/>
      <c r="M133" s="30"/>
      <c r="N133" s="30"/>
      <c r="O133" s="30"/>
      <c r="P133" s="30"/>
      <c r="Q133" s="30"/>
      <c r="R133" s="30"/>
      <c r="S133" s="30"/>
      <c r="T133" s="30"/>
      <c r="U133" s="30"/>
      <c r="V133" s="30"/>
      <c r="W133" s="30"/>
      <c r="X133" s="30"/>
      <c r="Y133" s="30"/>
      <c r="Z133" s="30"/>
      <c r="AA133" s="30"/>
      <c r="AB133" s="30"/>
      <c r="AC133" s="30"/>
      <c r="AD133" s="30"/>
      <c r="AE133" s="30"/>
      <c r="AF133" s="30"/>
      <c r="AG133" s="30"/>
      <c r="AH133" s="30"/>
      <c r="AI133" s="30"/>
      <c r="AJ133" s="30"/>
      <c r="AK133" s="30"/>
      <c r="AL133" s="30"/>
      <c r="AM133" s="30"/>
      <c r="AN133" s="30"/>
      <c r="AO133" s="30"/>
      <c r="AP133" s="30"/>
      <c r="AQ133" s="30"/>
      <c r="AR133" s="30"/>
      <c r="AS133" s="30"/>
      <c r="AT133" s="30"/>
      <c r="AU133" s="30"/>
      <c r="AV133" s="30"/>
      <c r="AW133" s="30"/>
      <c r="AX133" s="30"/>
      <c r="AY133" s="30"/>
      <c r="AZ133" s="30"/>
      <c r="BA133" s="30"/>
      <c r="BB133" s="30"/>
      <c r="BC133" s="30"/>
      <c r="BD133" s="30"/>
      <c r="BE133" s="30"/>
      <c r="BF133" s="30"/>
      <c r="BG133" s="30"/>
      <c r="BH133" s="30"/>
      <c r="BI133" s="30"/>
      <c r="BJ133" s="30"/>
      <c r="BK133" s="30"/>
      <c r="BL133" s="30"/>
      <c r="BM133" s="30"/>
      <c r="BN133" s="30"/>
      <c r="BO133" s="30"/>
      <c r="BP133" s="30"/>
      <c r="BQ133" s="30"/>
      <c r="BR133" s="30"/>
      <c r="BS133" s="30"/>
      <c r="BT133" s="30"/>
      <c r="BU133" s="30"/>
      <c r="BV133" s="30"/>
      <c r="BW133" s="30"/>
      <c r="BX133" s="30"/>
    </row>
    <row r="134" spans="1:76" x14ac:dyDescent="0.25">
      <c r="A134" s="30"/>
      <c r="B134" s="30"/>
      <c r="C134" s="30"/>
      <c r="D134" s="30"/>
      <c r="E134" s="30"/>
      <c r="F134" s="30"/>
      <c r="G134" s="30"/>
      <c r="H134" s="30"/>
      <c r="I134" s="30"/>
      <c r="J134" s="30"/>
      <c r="K134" s="30"/>
      <c r="L134" s="30"/>
      <c r="M134" s="30"/>
      <c r="N134" s="30"/>
      <c r="O134" s="30"/>
      <c r="P134" s="30"/>
      <c r="Q134" s="30"/>
      <c r="R134" s="30"/>
      <c r="S134" s="30"/>
      <c r="T134" s="30"/>
      <c r="U134" s="30"/>
      <c r="V134" s="30"/>
      <c r="W134" s="30"/>
      <c r="X134" s="30"/>
      <c r="Y134" s="30"/>
      <c r="Z134" s="30"/>
      <c r="AA134" s="30"/>
      <c r="AB134" s="30"/>
      <c r="AC134" s="30"/>
      <c r="AD134" s="30"/>
      <c r="AE134" s="30"/>
      <c r="AF134" s="30"/>
      <c r="AG134" s="30"/>
      <c r="AH134" s="30"/>
      <c r="AI134" s="30"/>
      <c r="AJ134" s="30"/>
      <c r="AK134" s="30"/>
      <c r="AL134" s="30"/>
      <c r="AM134" s="30"/>
      <c r="AN134" s="30"/>
      <c r="AO134" s="30"/>
      <c r="AP134" s="30"/>
      <c r="AQ134" s="30"/>
      <c r="AR134" s="30"/>
      <c r="AS134" s="30"/>
      <c r="AT134" s="30"/>
      <c r="AU134" s="30"/>
      <c r="AV134" s="30"/>
      <c r="AW134" s="30"/>
      <c r="AX134" s="30"/>
      <c r="AY134" s="30"/>
      <c r="AZ134" s="30"/>
      <c r="BA134" s="30"/>
      <c r="BB134" s="30"/>
      <c r="BC134" s="30"/>
      <c r="BD134" s="30"/>
      <c r="BE134" s="30"/>
      <c r="BF134" s="30"/>
      <c r="BG134" s="30"/>
      <c r="BH134" s="30"/>
      <c r="BI134" s="30"/>
      <c r="BJ134" s="30"/>
      <c r="BK134" s="30"/>
      <c r="BL134" s="30"/>
      <c r="BM134" s="30"/>
      <c r="BN134" s="30"/>
      <c r="BO134" s="30"/>
      <c r="BP134" s="30"/>
      <c r="BQ134" s="30"/>
      <c r="BR134" s="30"/>
      <c r="BS134" s="30"/>
      <c r="BT134" s="30"/>
      <c r="BU134" s="30"/>
      <c r="BV134" s="30"/>
      <c r="BW134" s="30"/>
      <c r="BX134" s="30"/>
    </row>
    <row r="135" spans="1:76" x14ac:dyDescent="0.25">
      <c r="A135" s="30"/>
      <c r="B135" s="30"/>
      <c r="C135" s="30"/>
      <c r="D135" s="30"/>
      <c r="E135" s="30"/>
      <c r="F135" s="30"/>
      <c r="G135" s="30"/>
      <c r="H135" s="30"/>
      <c r="I135" s="30"/>
      <c r="J135" s="30"/>
      <c r="K135" s="30"/>
      <c r="L135" s="30"/>
      <c r="M135" s="30"/>
      <c r="N135" s="30"/>
      <c r="O135" s="30"/>
      <c r="P135" s="30"/>
      <c r="Q135" s="30"/>
      <c r="R135" s="30"/>
      <c r="S135" s="30"/>
      <c r="T135" s="30"/>
      <c r="U135" s="30"/>
      <c r="V135" s="30"/>
      <c r="W135" s="30"/>
      <c r="X135" s="30"/>
      <c r="Y135" s="30"/>
      <c r="Z135" s="30"/>
      <c r="AA135" s="30"/>
      <c r="AB135" s="30"/>
      <c r="AC135" s="30"/>
      <c r="AD135" s="30"/>
      <c r="AE135" s="30"/>
      <c r="AF135" s="30"/>
      <c r="AG135" s="30"/>
      <c r="AH135" s="30"/>
      <c r="AI135" s="30"/>
      <c r="AJ135" s="30"/>
      <c r="AK135" s="30"/>
      <c r="AL135" s="30"/>
      <c r="AM135" s="30"/>
      <c r="AN135" s="30"/>
      <c r="AO135" s="30"/>
      <c r="AP135" s="30"/>
      <c r="AQ135" s="30"/>
      <c r="AR135" s="30"/>
      <c r="AS135" s="30"/>
      <c r="AT135" s="30"/>
      <c r="AU135" s="30"/>
      <c r="AV135" s="30"/>
      <c r="AW135" s="30"/>
      <c r="AX135" s="30"/>
      <c r="AY135" s="30"/>
      <c r="AZ135" s="30"/>
      <c r="BA135" s="30"/>
      <c r="BB135" s="30"/>
      <c r="BC135" s="30"/>
      <c r="BD135" s="30"/>
      <c r="BE135" s="30"/>
      <c r="BF135" s="30"/>
      <c r="BG135" s="30"/>
      <c r="BH135" s="30"/>
      <c r="BI135" s="30"/>
      <c r="BJ135" s="30"/>
      <c r="BK135" s="30"/>
      <c r="BL135" s="30"/>
      <c r="BM135" s="30"/>
      <c r="BN135" s="30"/>
      <c r="BO135" s="30"/>
      <c r="BP135" s="30"/>
      <c r="BQ135" s="30"/>
      <c r="BR135" s="30"/>
      <c r="BS135" s="30"/>
      <c r="BT135" s="30"/>
      <c r="BU135" s="30"/>
      <c r="BV135" s="30"/>
      <c r="BW135" s="30"/>
      <c r="BX135" s="30"/>
    </row>
    <row r="136" spans="1:76" x14ac:dyDescent="0.25">
      <c r="A136" s="30"/>
      <c r="B136" s="30"/>
      <c r="C136" s="30"/>
      <c r="D136" s="30"/>
      <c r="E136" s="30"/>
      <c r="F136" s="30"/>
      <c r="G136" s="30"/>
      <c r="H136" s="30"/>
      <c r="I136" s="30"/>
      <c r="J136" s="30"/>
      <c r="K136" s="30"/>
      <c r="L136" s="30"/>
      <c r="M136" s="30"/>
      <c r="N136" s="30"/>
      <c r="O136" s="30"/>
      <c r="P136" s="30"/>
      <c r="Q136" s="30"/>
      <c r="R136" s="30"/>
      <c r="S136" s="30"/>
      <c r="T136" s="30"/>
      <c r="U136" s="30"/>
      <c r="V136" s="30"/>
      <c r="W136" s="30"/>
      <c r="X136" s="30"/>
      <c r="Y136" s="30"/>
      <c r="Z136" s="30"/>
      <c r="AA136" s="30"/>
      <c r="AB136" s="30"/>
      <c r="AC136" s="30"/>
      <c r="AD136" s="30"/>
      <c r="AE136" s="30"/>
      <c r="AF136" s="30"/>
      <c r="AG136" s="30"/>
      <c r="AH136" s="30"/>
      <c r="AI136" s="30"/>
      <c r="AJ136" s="30"/>
      <c r="AK136" s="30"/>
      <c r="AL136" s="30"/>
      <c r="AM136" s="30"/>
      <c r="AN136" s="30"/>
      <c r="AO136" s="30"/>
      <c r="AP136" s="30"/>
      <c r="AQ136" s="30"/>
      <c r="AR136" s="30"/>
      <c r="AS136" s="30"/>
      <c r="AT136" s="30"/>
      <c r="AU136" s="30"/>
      <c r="AV136" s="30"/>
      <c r="AW136" s="30"/>
      <c r="AX136" s="30"/>
      <c r="AY136" s="30"/>
      <c r="AZ136" s="30"/>
      <c r="BA136" s="30"/>
      <c r="BB136" s="30"/>
      <c r="BC136" s="30"/>
      <c r="BD136" s="30"/>
      <c r="BE136" s="30"/>
      <c r="BF136" s="30"/>
      <c r="BG136" s="30"/>
      <c r="BH136" s="30"/>
      <c r="BI136" s="30"/>
      <c r="BJ136" s="30"/>
      <c r="BK136" s="30"/>
      <c r="BL136" s="30"/>
      <c r="BM136" s="30"/>
      <c r="BN136" s="30"/>
      <c r="BO136" s="30"/>
      <c r="BP136" s="30"/>
      <c r="BQ136" s="30"/>
      <c r="BR136" s="30"/>
      <c r="BS136" s="30"/>
      <c r="BT136" s="30"/>
      <c r="BU136" s="30"/>
      <c r="BV136" s="30"/>
      <c r="BW136" s="30"/>
      <c r="BX136" s="30"/>
    </row>
    <row r="137" spans="1:76" x14ac:dyDescent="0.25">
      <c r="A137" s="30"/>
      <c r="B137" s="30"/>
      <c r="C137" s="30"/>
      <c r="D137" s="30"/>
      <c r="E137" s="30"/>
      <c r="F137" s="30"/>
      <c r="G137" s="30"/>
      <c r="H137" s="30"/>
      <c r="I137" s="30"/>
      <c r="J137" s="30"/>
      <c r="K137" s="30"/>
      <c r="L137" s="30"/>
      <c r="M137" s="30"/>
      <c r="N137" s="30"/>
      <c r="O137" s="30"/>
      <c r="P137" s="30"/>
      <c r="Q137" s="30"/>
      <c r="R137" s="30"/>
      <c r="S137" s="30"/>
      <c r="T137" s="30"/>
      <c r="U137" s="30"/>
      <c r="V137" s="30"/>
      <c r="W137" s="30"/>
      <c r="X137" s="30"/>
      <c r="Y137" s="30"/>
      <c r="Z137" s="30"/>
      <c r="AA137" s="30"/>
      <c r="AB137" s="30"/>
      <c r="AC137" s="30"/>
      <c r="AD137" s="30"/>
      <c r="AE137" s="30"/>
      <c r="AF137" s="30"/>
      <c r="AG137" s="30"/>
      <c r="AH137" s="30"/>
      <c r="AI137" s="30"/>
      <c r="AJ137" s="30"/>
      <c r="AK137" s="30"/>
      <c r="AL137" s="30"/>
      <c r="AM137" s="30"/>
      <c r="AN137" s="30"/>
      <c r="AO137" s="30"/>
      <c r="AP137" s="30"/>
      <c r="AQ137" s="30"/>
      <c r="AR137" s="30"/>
      <c r="AS137" s="30"/>
      <c r="AT137" s="30"/>
      <c r="AU137" s="30"/>
      <c r="AV137" s="30"/>
      <c r="AW137" s="30"/>
      <c r="AX137" s="30"/>
      <c r="AY137" s="30"/>
      <c r="AZ137" s="30"/>
      <c r="BA137" s="30"/>
      <c r="BB137" s="30"/>
      <c r="BC137" s="30"/>
      <c r="BD137" s="30"/>
      <c r="BE137" s="30"/>
      <c r="BF137" s="30"/>
      <c r="BG137" s="30"/>
      <c r="BH137" s="30"/>
      <c r="BI137" s="30"/>
      <c r="BJ137" s="30"/>
      <c r="BK137" s="30"/>
      <c r="BL137" s="30"/>
      <c r="BM137" s="30"/>
      <c r="BN137" s="30"/>
      <c r="BO137" s="30"/>
      <c r="BP137" s="30"/>
      <c r="BQ137" s="30"/>
      <c r="BR137" s="30"/>
      <c r="BS137" s="30"/>
      <c r="BT137" s="30"/>
      <c r="BU137" s="30"/>
      <c r="BV137" s="30"/>
      <c r="BW137" s="30"/>
      <c r="BX137" s="30"/>
    </row>
    <row r="138" spans="1:76" x14ac:dyDescent="0.25">
      <c r="A138" s="30"/>
      <c r="B138" s="30"/>
      <c r="C138" s="30"/>
      <c r="D138" s="30"/>
      <c r="E138" s="30"/>
      <c r="F138" s="30"/>
      <c r="G138" s="30"/>
      <c r="H138" s="30"/>
      <c r="I138" s="30"/>
      <c r="J138" s="30"/>
      <c r="K138" s="30"/>
      <c r="L138" s="30"/>
      <c r="M138" s="30"/>
      <c r="N138" s="30"/>
      <c r="O138" s="30"/>
      <c r="P138" s="30"/>
      <c r="Q138" s="30"/>
      <c r="R138" s="30"/>
      <c r="S138" s="30"/>
      <c r="T138" s="30"/>
      <c r="U138" s="30"/>
      <c r="V138" s="30"/>
      <c r="W138" s="30"/>
      <c r="X138" s="30"/>
      <c r="Y138" s="30"/>
      <c r="Z138" s="30"/>
      <c r="AA138" s="30"/>
      <c r="AB138" s="30"/>
      <c r="AC138" s="30"/>
      <c r="AD138" s="30"/>
      <c r="AE138" s="30"/>
      <c r="AF138" s="30"/>
      <c r="AG138" s="30"/>
      <c r="AH138" s="30"/>
      <c r="AI138" s="30"/>
      <c r="AJ138" s="30"/>
      <c r="AK138" s="30"/>
      <c r="AL138" s="30"/>
      <c r="AM138" s="30"/>
      <c r="AN138" s="30"/>
      <c r="AO138" s="30"/>
      <c r="AP138" s="30"/>
      <c r="AQ138" s="30"/>
      <c r="AR138" s="30"/>
      <c r="AS138" s="30"/>
      <c r="AT138" s="30"/>
      <c r="AU138" s="30"/>
      <c r="AV138" s="30"/>
      <c r="AW138" s="30"/>
      <c r="AX138" s="30"/>
      <c r="AY138" s="30"/>
      <c r="AZ138" s="30"/>
      <c r="BA138" s="30"/>
      <c r="BB138" s="30"/>
      <c r="BC138" s="30"/>
      <c r="BD138" s="30"/>
      <c r="BE138" s="30"/>
      <c r="BF138" s="30"/>
      <c r="BG138" s="30"/>
      <c r="BH138" s="30"/>
      <c r="BI138" s="30"/>
      <c r="BJ138" s="30"/>
      <c r="BK138" s="30"/>
      <c r="BL138" s="30"/>
      <c r="BM138" s="30"/>
      <c r="BN138" s="30"/>
      <c r="BO138" s="30"/>
      <c r="BP138" s="30"/>
      <c r="BQ138" s="30"/>
      <c r="BR138" s="30"/>
      <c r="BS138" s="30"/>
      <c r="BT138" s="30"/>
      <c r="BU138" s="30"/>
      <c r="BV138" s="30"/>
      <c r="BW138" s="30"/>
      <c r="BX138" s="30"/>
    </row>
    <row r="139" spans="1:76" x14ac:dyDescent="0.25">
      <c r="A139" s="30"/>
      <c r="B139" s="30"/>
      <c r="C139" s="30"/>
      <c r="D139" s="30"/>
      <c r="E139" s="30"/>
      <c r="F139" s="30"/>
      <c r="G139" s="30"/>
      <c r="H139" s="30"/>
      <c r="I139" s="30"/>
      <c r="J139" s="30"/>
      <c r="K139" s="30"/>
      <c r="L139" s="30"/>
      <c r="M139" s="30"/>
      <c r="N139" s="30"/>
      <c r="O139" s="30"/>
      <c r="P139" s="30"/>
      <c r="Q139" s="30"/>
      <c r="R139" s="30"/>
      <c r="S139" s="30"/>
      <c r="T139" s="30"/>
      <c r="U139" s="30"/>
      <c r="V139" s="30"/>
      <c r="W139" s="30"/>
      <c r="X139" s="30"/>
      <c r="Y139" s="30"/>
      <c r="Z139" s="30"/>
      <c r="AA139" s="30"/>
      <c r="AB139" s="30"/>
      <c r="AC139" s="30"/>
      <c r="AD139" s="30"/>
      <c r="AE139" s="30"/>
      <c r="AF139" s="30"/>
      <c r="AG139" s="30"/>
      <c r="AH139" s="30"/>
      <c r="AI139" s="30"/>
      <c r="AJ139" s="30"/>
      <c r="AK139" s="30"/>
      <c r="AL139" s="30"/>
      <c r="AM139" s="30"/>
      <c r="AN139" s="30"/>
      <c r="AO139" s="30"/>
      <c r="AP139" s="30"/>
      <c r="AQ139" s="30"/>
      <c r="AR139" s="30"/>
      <c r="AS139" s="30"/>
      <c r="AT139" s="30"/>
      <c r="AU139" s="30"/>
      <c r="AV139" s="30"/>
      <c r="AW139" s="30"/>
      <c r="AX139" s="30"/>
      <c r="AY139" s="30"/>
      <c r="AZ139" s="30"/>
      <c r="BA139" s="30"/>
      <c r="BB139" s="30"/>
      <c r="BC139" s="30"/>
      <c r="BD139" s="30"/>
      <c r="BE139" s="30"/>
      <c r="BF139" s="30"/>
      <c r="BG139" s="30"/>
      <c r="BH139" s="30"/>
      <c r="BI139" s="30"/>
      <c r="BJ139" s="30"/>
      <c r="BK139" s="30"/>
      <c r="BL139" s="30"/>
      <c r="BM139" s="30"/>
      <c r="BN139" s="30"/>
      <c r="BO139" s="30"/>
      <c r="BP139" s="30"/>
      <c r="BQ139" s="30"/>
      <c r="BR139" s="30"/>
      <c r="BS139" s="30"/>
      <c r="BT139" s="30"/>
      <c r="BU139" s="30"/>
      <c r="BV139" s="30"/>
      <c r="BW139" s="30"/>
      <c r="BX139" s="30"/>
    </row>
    <row r="140" spans="1:76" x14ac:dyDescent="0.25">
      <c r="A140" s="30"/>
      <c r="B140" s="30"/>
      <c r="C140" s="30"/>
      <c r="D140" s="30"/>
      <c r="E140" s="30"/>
      <c r="F140" s="30"/>
      <c r="G140" s="30"/>
      <c r="H140" s="30"/>
      <c r="I140" s="30"/>
      <c r="J140" s="30"/>
      <c r="K140" s="30"/>
      <c r="L140" s="30"/>
      <c r="M140" s="30"/>
      <c r="N140" s="30"/>
      <c r="O140" s="30"/>
      <c r="P140" s="30"/>
      <c r="Q140" s="30"/>
      <c r="R140" s="30"/>
      <c r="S140" s="30"/>
      <c r="T140" s="30"/>
      <c r="U140" s="30"/>
      <c r="V140" s="30"/>
      <c r="W140" s="30"/>
      <c r="X140" s="30"/>
      <c r="Y140" s="30"/>
      <c r="Z140" s="30"/>
      <c r="AA140" s="30"/>
      <c r="AB140" s="30"/>
      <c r="AC140" s="30"/>
      <c r="AD140" s="30"/>
      <c r="AE140" s="30"/>
      <c r="AF140" s="30"/>
      <c r="AG140" s="30"/>
      <c r="AH140" s="30"/>
      <c r="AI140" s="30"/>
      <c r="AJ140" s="30"/>
      <c r="AK140" s="30"/>
      <c r="AL140" s="30"/>
      <c r="AM140" s="30"/>
      <c r="AN140" s="30"/>
      <c r="AO140" s="30"/>
      <c r="AP140" s="30"/>
      <c r="AQ140" s="30"/>
      <c r="AR140" s="30"/>
      <c r="AS140" s="30"/>
      <c r="AT140" s="30"/>
      <c r="AU140" s="30"/>
      <c r="AV140" s="30"/>
      <c r="AW140" s="30"/>
      <c r="AX140" s="30"/>
      <c r="AY140" s="30"/>
      <c r="AZ140" s="30"/>
      <c r="BA140" s="30"/>
      <c r="BB140" s="30"/>
      <c r="BC140" s="30"/>
      <c r="BD140" s="30"/>
      <c r="BE140" s="30"/>
      <c r="BF140" s="30"/>
      <c r="BG140" s="30"/>
      <c r="BH140" s="30"/>
      <c r="BI140" s="30"/>
      <c r="BJ140" s="30"/>
      <c r="BK140" s="30"/>
      <c r="BL140" s="30"/>
      <c r="BM140" s="30"/>
      <c r="BN140" s="30"/>
      <c r="BO140" s="30"/>
      <c r="BP140" s="30"/>
      <c r="BQ140" s="30"/>
      <c r="BR140" s="30"/>
      <c r="BS140" s="30"/>
      <c r="BT140" s="30"/>
      <c r="BU140" s="30"/>
      <c r="BV140" s="30"/>
      <c r="BW140" s="30"/>
      <c r="BX140" s="30"/>
    </row>
    <row r="141" spans="1:76" x14ac:dyDescent="0.25">
      <c r="A141" s="30"/>
      <c r="B141" s="30"/>
      <c r="C141" s="30"/>
      <c r="D141" s="30"/>
      <c r="E141" s="30"/>
      <c r="F141" s="30"/>
      <c r="G141" s="30"/>
      <c r="H141" s="30"/>
      <c r="I141" s="30"/>
      <c r="J141" s="30"/>
      <c r="K141" s="30"/>
      <c r="L141" s="30"/>
      <c r="M141" s="30"/>
      <c r="N141" s="30"/>
      <c r="O141" s="30"/>
      <c r="P141" s="30"/>
      <c r="Q141" s="30"/>
      <c r="R141" s="30"/>
      <c r="S141" s="30"/>
      <c r="T141" s="30"/>
      <c r="U141" s="30"/>
      <c r="V141" s="30"/>
      <c r="W141" s="30"/>
      <c r="X141" s="30"/>
      <c r="Y141" s="30"/>
      <c r="Z141" s="30"/>
      <c r="AA141" s="30"/>
      <c r="AB141" s="30"/>
      <c r="AC141" s="30"/>
      <c r="AD141" s="30"/>
      <c r="AE141" s="30"/>
      <c r="AF141" s="30"/>
      <c r="AG141" s="30"/>
      <c r="AH141" s="30"/>
      <c r="AI141" s="30"/>
      <c r="AJ141" s="30"/>
      <c r="AK141" s="30"/>
      <c r="AL141" s="30"/>
      <c r="AM141" s="30"/>
      <c r="AN141" s="30"/>
      <c r="AO141" s="30"/>
      <c r="AP141" s="30"/>
      <c r="AQ141" s="30"/>
      <c r="AR141" s="30"/>
      <c r="AS141" s="30"/>
      <c r="AT141" s="30"/>
      <c r="AU141" s="30"/>
      <c r="AV141" s="30"/>
      <c r="AW141" s="30"/>
      <c r="AX141" s="30"/>
      <c r="AY141" s="30"/>
      <c r="AZ141" s="30"/>
      <c r="BA141" s="30"/>
      <c r="BB141" s="30"/>
      <c r="BC141" s="30"/>
      <c r="BD141" s="30"/>
      <c r="BE141" s="30"/>
      <c r="BF141" s="30"/>
      <c r="BG141" s="30"/>
      <c r="BH141" s="30"/>
      <c r="BI141" s="30"/>
      <c r="BJ141" s="30"/>
      <c r="BK141" s="30"/>
      <c r="BL141" s="30"/>
      <c r="BM141" s="30"/>
      <c r="BN141" s="30"/>
      <c r="BO141" s="30"/>
      <c r="BP141" s="30"/>
      <c r="BQ141" s="30"/>
      <c r="BR141" s="30"/>
      <c r="BS141" s="30"/>
      <c r="BT141" s="30"/>
      <c r="BU141" s="30"/>
      <c r="BV141" s="30"/>
      <c r="BW141" s="30"/>
      <c r="BX141" s="30"/>
    </row>
    <row r="142" spans="1:76" x14ac:dyDescent="0.25">
      <c r="A142" s="30"/>
      <c r="B142" s="30"/>
      <c r="C142" s="30"/>
      <c r="D142" s="30"/>
      <c r="E142" s="30"/>
      <c r="F142" s="30"/>
      <c r="G142" s="30"/>
      <c r="H142" s="30"/>
      <c r="I142" s="30"/>
      <c r="J142" s="30"/>
      <c r="K142" s="30"/>
      <c r="L142" s="30"/>
      <c r="M142" s="30"/>
      <c r="N142" s="30"/>
      <c r="O142" s="30"/>
      <c r="P142" s="30"/>
      <c r="Q142" s="30"/>
      <c r="R142" s="30"/>
      <c r="S142" s="30"/>
      <c r="T142" s="30"/>
      <c r="U142" s="30"/>
      <c r="V142" s="30"/>
      <c r="W142" s="30"/>
      <c r="X142" s="30"/>
      <c r="Y142" s="30"/>
      <c r="Z142" s="30"/>
      <c r="AA142" s="30"/>
      <c r="AB142" s="30"/>
      <c r="AC142" s="30"/>
      <c r="AD142" s="30"/>
      <c r="AE142" s="30"/>
      <c r="AF142" s="30"/>
      <c r="AG142" s="30"/>
      <c r="AH142" s="30"/>
      <c r="AI142" s="30"/>
      <c r="AJ142" s="30"/>
      <c r="AK142" s="30"/>
      <c r="AL142" s="30"/>
      <c r="AM142" s="30"/>
      <c r="AN142" s="30"/>
      <c r="AO142" s="30"/>
      <c r="AP142" s="30"/>
      <c r="AQ142" s="30"/>
      <c r="AR142" s="30"/>
      <c r="AS142" s="30"/>
      <c r="AT142" s="30"/>
      <c r="AU142" s="30"/>
      <c r="AV142" s="30"/>
      <c r="AW142" s="30"/>
      <c r="AX142" s="30"/>
      <c r="AY142" s="30"/>
      <c r="AZ142" s="30"/>
      <c r="BA142" s="30"/>
      <c r="BB142" s="30"/>
      <c r="BC142" s="30"/>
      <c r="BD142" s="30"/>
      <c r="BE142" s="30"/>
      <c r="BF142" s="30"/>
      <c r="BG142" s="30"/>
      <c r="BH142" s="30"/>
      <c r="BI142" s="30"/>
      <c r="BJ142" s="30"/>
      <c r="BK142" s="30"/>
      <c r="BL142" s="30"/>
      <c r="BM142" s="30"/>
      <c r="BN142" s="30"/>
      <c r="BO142" s="30"/>
      <c r="BP142" s="30"/>
      <c r="BQ142" s="30"/>
      <c r="BR142" s="30"/>
      <c r="BS142" s="30"/>
      <c r="BT142" s="30"/>
      <c r="BU142" s="30"/>
      <c r="BV142" s="30"/>
      <c r="BW142" s="30"/>
      <c r="BX142" s="30"/>
    </row>
    <row r="143" spans="1:76" x14ac:dyDescent="0.25">
      <c r="A143" s="30"/>
      <c r="B143" s="30"/>
      <c r="C143" s="30"/>
      <c r="D143" s="30"/>
      <c r="E143" s="30"/>
      <c r="F143" s="30"/>
      <c r="G143" s="30"/>
      <c r="H143" s="30"/>
      <c r="I143" s="30"/>
      <c r="J143" s="30"/>
      <c r="K143" s="30"/>
      <c r="L143" s="30"/>
      <c r="M143" s="30"/>
      <c r="N143" s="30"/>
      <c r="O143" s="30"/>
      <c r="P143" s="30"/>
      <c r="Q143" s="30"/>
      <c r="R143" s="30"/>
      <c r="S143" s="30"/>
      <c r="T143" s="30"/>
      <c r="U143" s="30"/>
      <c r="V143" s="30"/>
      <c r="W143" s="30"/>
      <c r="X143" s="30"/>
      <c r="Y143" s="30"/>
      <c r="Z143" s="30"/>
      <c r="AA143" s="30"/>
      <c r="AB143" s="30"/>
      <c r="AC143" s="30"/>
      <c r="AD143" s="30"/>
      <c r="AE143" s="30"/>
      <c r="AF143" s="30"/>
      <c r="AG143" s="30"/>
      <c r="AH143" s="30"/>
      <c r="AI143" s="30"/>
      <c r="AJ143" s="30"/>
      <c r="AK143" s="30"/>
      <c r="AL143" s="30"/>
      <c r="AM143" s="30"/>
      <c r="AN143" s="30"/>
      <c r="AO143" s="30"/>
      <c r="AP143" s="30"/>
      <c r="AQ143" s="30"/>
      <c r="AR143" s="30"/>
      <c r="AS143" s="30"/>
      <c r="AT143" s="30"/>
      <c r="AU143" s="30"/>
      <c r="AV143" s="30"/>
      <c r="AW143" s="30"/>
      <c r="AX143" s="30"/>
      <c r="AY143" s="30"/>
      <c r="AZ143" s="30"/>
      <c r="BA143" s="30"/>
      <c r="BB143" s="30"/>
      <c r="BC143" s="30"/>
      <c r="BD143" s="30"/>
      <c r="BE143" s="30"/>
      <c r="BF143" s="30"/>
      <c r="BG143" s="30"/>
      <c r="BH143" s="30"/>
      <c r="BI143" s="30"/>
      <c r="BJ143" s="30"/>
      <c r="BK143" s="30"/>
      <c r="BL143" s="30"/>
      <c r="BM143" s="30"/>
      <c r="BN143" s="30"/>
      <c r="BO143" s="30"/>
      <c r="BP143" s="30"/>
      <c r="BQ143" s="30"/>
      <c r="BR143" s="30"/>
      <c r="BS143" s="30"/>
      <c r="BT143" s="30"/>
      <c r="BU143" s="30"/>
      <c r="BV143" s="30"/>
      <c r="BW143" s="30"/>
      <c r="BX143" s="30"/>
    </row>
    <row r="144" spans="1:76" x14ac:dyDescent="0.25">
      <c r="A144" s="30"/>
      <c r="B144" s="30"/>
      <c r="C144" s="30"/>
      <c r="D144" s="30"/>
      <c r="E144" s="30"/>
      <c r="F144" s="30"/>
      <c r="G144" s="30"/>
      <c r="H144" s="30"/>
      <c r="I144" s="30"/>
      <c r="J144" s="30"/>
      <c r="K144" s="30"/>
      <c r="L144" s="30"/>
      <c r="M144" s="30"/>
      <c r="N144" s="30"/>
      <c r="O144" s="30"/>
      <c r="P144" s="30"/>
      <c r="Q144" s="30"/>
      <c r="R144" s="30"/>
      <c r="S144" s="30"/>
      <c r="T144" s="30"/>
      <c r="U144" s="30"/>
      <c r="V144" s="30"/>
      <c r="W144" s="30"/>
      <c r="X144" s="30"/>
      <c r="Y144" s="30"/>
      <c r="Z144" s="30"/>
      <c r="AA144" s="30"/>
      <c r="AB144" s="30"/>
      <c r="AC144" s="30"/>
      <c r="AD144" s="30"/>
      <c r="AE144" s="30"/>
      <c r="AF144" s="30"/>
      <c r="AG144" s="30"/>
      <c r="AH144" s="30"/>
      <c r="AI144" s="30"/>
      <c r="AJ144" s="30"/>
      <c r="AK144" s="30"/>
      <c r="AL144" s="30"/>
      <c r="AM144" s="30"/>
      <c r="AN144" s="30"/>
      <c r="AO144" s="30"/>
      <c r="AP144" s="30"/>
      <c r="AQ144" s="30"/>
      <c r="AR144" s="30"/>
      <c r="AS144" s="30"/>
      <c r="AT144" s="30"/>
      <c r="AU144" s="30"/>
      <c r="AV144" s="30"/>
      <c r="AW144" s="30"/>
      <c r="AX144" s="30"/>
      <c r="AY144" s="30"/>
      <c r="AZ144" s="30"/>
      <c r="BA144" s="30"/>
      <c r="BB144" s="30"/>
      <c r="BC144" s="30"/>
      <c r="BD144" s="30"/>
      <c r="BE144" s="30"/>
      <c r="BF144" s="30"/>
      <c r="BG144" s="30"/>
      <c r="BH144" s="30"/>
      <c r="BI144" s="30"/>
      <c r="BJ144" s="30"/>
      <c r="BK144" s="30"/>
      <c r="BL144" s="30"/>
      <c r="BM144" s="30"/>
      <c r="BN144" s="30"/>
      <c r="BO144" s="30"/>
      <c r="BP144" s="30"/>
      <c r="BQ144" s="30"/>
      <c r="BR144" s="30"/>
      <c r="BS144" s="30"/>
      <c r="BT144" s="30"/>
      <c r="BU144" s="30"/>
      <c r="BV144" s="30"/>
      <c r="BW144" s="30"/>
      <c r="BX144" s="30"/>
    </row>
    <row r="145" spans="1:76" x14ac:dyDescent="0.25">
      <c r="A145" s="30"/>
      <c r="B145" s="30"/>
      <c r="C145" s="30"/>
      <c r="D145" s="30"/>
      <c r="E145" s="30"/>
      <c r="F145" s="30"/>
      <c r="G145" s="30"/>
      <c r="H145" s="30"/>
      <c r="I145" s="30"/>
      <c r="J145" s="30"/>
      <c r="K145" s="30"/>
      <c r="L145" s="30"/>
      <c r="M145" s="30"/>
      <c r="N145" s="30"/>
      <c r="O145" s="30"/>
      <c r="P145" s="30"/>
      <c r="Q145" s="30"/>
      <c r="R145" s="30"/>
      <c r="S145" s="30"/>
      <c r="T145" s="30"/>
      <c r="U145" s="30"/>
      <c r="V145" s="30"/>
      <c r="W145" s="30"/>
      <c r="X145" s="30"/>
      <c r="Y145" s="30"/>
      <c r="Z145" s="30"/>
      <c r="AA145" s="30"/>
      <c r="AB145" s="30"/>
      <c r="AC145" s="30"/>
      <c r="AD145" s="30"/>
      <c r="AE145" s="30"/>
      <c r="AF145" s="30"/>
      <c r="AG145" s="30"/>
      <c r="AH145" s="30"/>
      <c r="AI145" s="30"/>
      <c r="AJ145" s="30"/>
      <c r="AK145" s="30"/>
      <c r="AL145" s="30"/>
      <c r="AM145" s="30"/>
      <c r="AN145" s="30"/>
      <c r="AO145" s="30"/>
      <c r="AP145" s="30"/>
      <c r="AQ145" s="30"/>
      <c r="AR145" s="30"/>
      <c r="AS145" s="30"/>
      <c r="AT145" s="30"/>
      <c r="AU145" s="30"/>
      <c r="AV145" s="30"/>
      <c r="AW145" s="30"/>
      <c r="AX145" s="30"/>
      <c r="AY145" s="30"/>
      <c r="AZ145" s="30"/>
      <c r="BA145" s="30"/>
      <c r="BB145" s="30"/>
      <c r="BC145" s="30"/>
      <c r="BD145" s="30"/>
      <c r="BE145" s="30"/>
      <c r="BF145" s="30"/>
      <c r="BG145" s="30"/>
      <c r="BH145" s="30"/>
      <c r="BI145" s="30"/>
      <c r="BJ145" s="30"/>
      <c r="BK145" s="30"/>
      <c r="BL145" s="30"/>
      <c r="BM145" s="30"/>
      <c r="BN145" s="30"/>
      <c r="BO145" s="30"/>
      <c r="BP145" s="30"/>
      <c r="BQ145" s="30"/>
      <c r="BR145" s="30"/>
      <c r="BS145" s="30"/>
      <c r="BT145" s="30"/>
      <c r="BU145" s="30"/>
      <c r="BV145" s="30"/>
      <c r="BW145" s="30"/>
      <c r="BX145" s="30"/>
    </row>
    <row r="146" spans="1:76" x14ac:dyDescent="0.25">
      <c r="A146" s="30"/>
      <c r="B146" s="30"/>
      <c r="C146" s="30"/>
      <c r="D146" s="30"/>
      <c r="E146" s="30"/>
      <c r="F146" s="30"/>
      <c r="G146" s="30"/>
      <c r="H146" s="30"/>
      <c r="I146" s="30"/>
      <c r="J146" s="30"/>
      <c r="K146" s="30"/>
      <c r="L146" s="30"/>
      <c r="M146" s="30"/>
      <c r="N146" s="30"/>
      <c r="O146" s="30"/>
      <c r="P146" s="30"/>
      <c r="Q146" s="30"/>
      <c r="R146" s="30"/>
      <c r="S146" s="30"/>
      <c r="T146" s="30"/>
      <c r="U146" s="30"/>
      <c r="V146" s="30"/>
      <c r="W146" s="30"/>
      <c r="X146" s="30"/>
      <c r="Y146" s="30"/>
      <c r="Z146" s="30"/>
      <c r="AA146" s="30"/>
      <c r="AB146" s="30"/>
      <c r="AC146" s="30"/>
      <c r="AD146" s="30"/>
      <c r="AE146" s="30"/>
      <c r="AF146" s="30"/>
      <c r="AG146" s="30"/>
      <c r="AH146" s="30"/>
      <c r="AI146" s="30"/>
      <c r="AJ146" s="30"/>
      <c r="AK146" s="30"/>
      <c r="AL146" s="30"/>
      <c r="AM146" s="30"/>
      <c r="AN146" s="30"/>
      <c r="AO146" s="30"/>
      <c r="AP146" s="30"/>
      <c r="AQ146" s="30"/>
      <c r="AR146" s="30"/>
      <c r="AS146" s="30"/>
      <c r="AT146" s="30"/>
      <c r="AU146" s="30"/>
      <c r="AV146" s="30"/>
      <c r="AW146" s="30"/>
      <c r="AX146" s="30"/>
      <c r="AY146" s="30"/>
      <c r="AZ146" s="30"/>
      <c r="BA146" s="30"/>
      <c r="BB146" s="30"/>
      <c r="BC146" s="30"/>
      <c r="BD146" s="30"/>
      <c r="BE146" s="30"/>
      <c r="BF146" s="30"/>
      <c r="BG146" s="30"/>
      <c r="BH146" s="30"/>
      <c r="BI146" s="30"/>
      <c r="BJ146" s="30"/>
      <c r="BK146" s="30"/>
      <c r="BL146" s="30"/>
      <c r="BM146" s="30"/>
      <c r="BN146" s="30"/>
      <c r="BO146" s="30"/>
      <c r="BP146" s="30"/>
      <c r="BQ146" s="30"/>
      <c r="BR146" s="30"/>
      <c r="BS146" s="30"/>
      <c r="BT146" s="30"/>
      <c r="BU146" s="30"/>
      <c r="BV146" s="30"/>
      <c r="BW146" s="30"/>
      <c r="BX146" s="30"/>
    </row>
    <row r="147" spans="1:76" x14ac:dyDescent="0.25">
      <c r="A147" s="30"/>
      <c r="B147" s="30"/>
      <c r="C147" s="30"/>
      <c r="D147" s="30"/>
      <c r="E147" s="30"/>
      <c r="F147" s="30"/>
      <c r="G147" s="30"/>
      <c r="H147" s="30"/>
      <c r="I147" s="30"/>
      <c r="J147" s="30"/>
      <c r="K147" s="30"/>
      <c r="L147" s="30"/>
      <c r="M147" s="30"/>
      <c r="N147" s="30"/>
      <c r="O147" s="30"/>
      <c r="P147" s="30"/>
      <c r="Q147" s="30"/>
      <c r="R147" s="30"/>
      <c r="S147" s="30"/>
      <c r="T147" s="30"/>
      <c r="U147" s="30"/>
      <c r="V147" s="30"/>
      <c r="W147" s="30"/>
      <c r="X147" s="30"/>
      <c r="Y147" s="30"/>
      <c r="Z147" s="30"/>
      <c r="AA147" s="30"/>
      <c r="AB147" s="30"/>
      <c r="AC147" s="30"/>
      <c r="AD147" s="30"/>
      <c r="AE147" s="30"/>
      <c r="AF147" s="30"/>
      <c r="AG147" s="30"/>
      <c r="AH147" s="30"/>
      <c r="AI147" s="30"/>
      <c r="AJ147" s="30"/>
      <c r="AK147" s="30"/>
      <c r="AL147" s="30"/>
      <c r="AM147" s="30"/>
      <c r="AN147" s="30"/>
      <c r="AO147" s="30"/>
      <c r="AP147" s="30"/>
      <c r="AQ147" s="30"/>
      <c r="AR147" s="30"/>
      <c r="AS147" s="30"/>
      <c r="AT147" s="30"/>
      <c r="AU147" s="30"/>
      <c r="AV147" s="30"/>
      <c r="AW147" s="30"/>
      <c r="AX147" s="30"/>
      <c r="AY147" s="30"/>
      <c r="AZ147" s="30"/>
      <c r="BA147" s="30"/>
      <c r="BB147" s="30"/>
      <c r="BC147" s="30"/>
      <c r="BD147" s="30"/>
      <c r="BE147" s="30"/>
      <c r="BF147" s="30"/>
      <c r="BG147" s="30"/>
      <c r="BH147" s="30"/>
      <c r="BI147" s="30"/>
      <c r="BJ147" s="30"/>
      <c r="BK147" s="30"/>
      <c r="BL147" s="30"/>
      <c r="BM147" s="30"/>
      <c r="BN147" s="30"/>
      <c r="BO147" s="30"/>
      <c r="BP147" s="30"/>
      <c r="BQ147" s="30"/>
      <c r="BR147" s="30"/>
      <c r="BS147" s="30"/>
      <c r="BT147" s="30"/>
      <c r="BU147" s="30"/>
      <c r="BV147" s="30"/>
      <c r="BW147" s="30"/>
      <c r="BX147" s="30"/>
    </row>
    <row r="148" spans="1:76" x14ac:dyDescent="0.25">
      <c r="A148" s="30"/>
      <c r="B148" s="30"/>
      <c r="C148" s="30"/>
      <c r="D148" s="30"/>
      <c r="E148" s="30"/>
      <c r="F148" s="30"/>
      <c r="G148" s="30"/>
      <c r="H148" s="30"/>
      <c r="I148" s="30"/>
      <c r="J148" s="30"/>
      <c r="K148" s="30"/>
      <c r="L148" s="30"/>
      <c r="M148" s="30"/>
      <c r="N148" s="30"/>
      <c r="O148" s="30"/>
      <c r="P148" s="30"/>
      <c r="Q148" s="30"/>
      <c r="R148" s="30"/>
      <c r="S148" s="30"/>
      <c r="T148" s="30"/>
      <c r="U148" s="30"/>
      <c r="V148" s="30"/>
      <c r="W148" s="30"/>
      <c r="X148" s="30"/>
      <c r="Y148" s="30"/>
      <c r="Z148" s="30"/>
      <c r="AA148" s="30"/>
      <c r="AB148" s="30"/>
      <c r="AC148" s="30"/>
      <c r="AD148" s="30"/>
      <c r="AE148" s="30"/>
      <c r="AF148" s="30"/>
      <c r="AG148" s="30"/>
      <c r="AH148" s="30"/>
      <c r="AI148" s="30"/>
      <c r="AJ148" s="30"/>
      <c r="AK148" s="30"/>
      <c r="AL148" s="30"/>
      <c r="AM148" s="30"/>
      <c r="AN148" s="30"/>
      <c r="AO148" s="30"/>
      <c r="AP148" s="30"/>
      <c r="AQ148" s="30"/>
      <c r="AR148" s="30"/>
      <c r="AS148" s="30"/>
      <c r="AT148" s="30"/>
      <c r="AU148" s="30"/>
      <c r="AV148" s="30"/>
      <c r="AW148" s="30"/>
      <c r="AX148" s="30"/>
      <c r="AY148" s="30"/>
      <c r="AZ148" s="30"/>
      <c r="BA148" s="30"/>
      <c r="BB148" s="30"/>
      <c r="BC148" s="30"/>
      <c r="BD148" s="30"/>
      <c r="BE148" s="30"/>
      <c r="BF148" s="30"/>
      <c r="BG148" s="30"/>
      <c r="BH148" s="30"/>
      <c r="BI148" s="30"/>
      <c r="BJ148" s="30"/>
      <c r="BK148" s="30"/>
      <c r="BL148" s="30"/>
      <c r="BM148" s="30"/>
      <c r="BN148" s="30"/>
      <c r="BO148" s="30"/>
      <c r="BP148" s="30"/>
      <c r="BQ148" s="30"/>
      <c r="BR148" s="30"/>
      <c r="BS148" s="30"/>
      <c r="BT148" s="30"/>
      <c r="BU148" s="30"/>
      <c r="BV148" s="30"/>
      <c r="BW148" s="30"/>
      <c r="BX148" s="30"/>
    </row>
    <row r="149" spans="1:76" x14ac:dyDescent="0.25">
      <c r="A149" s="30"/>
      <c r="B149" s="30"/>
      <c r="C149" s="30"/>
      <c r="D149" s="30"/>
      <c r="E149" s="30"/>
      <c r="F149" s="30"/>
      <c r="G149" s="30"/>
      <c r="H149" s="30"/>
      <c r="I149" s="30"/>
      <c r="J149" s="30"/>
      <c r="K149" s="30"/>
      <c r="L149" s="30"/>
      <c r="M149" s="30"/>
      <c r="N149" s="30"/>
      <c r="O149" s="30"/>
      <c r="P149" s="30"/>
      <c r="Q149" s="30"/>
      <c r="R149" s="30"/>
      <c r="S149" s="30"/>
      <c r="T149" s="30"/>
      <c r="U149" s="30"/>
      <c r="V149" s="30"/>
      <c r="W149" s="30"/>
      <c r="X149" s="30"/>
      <c r="Y149" s="30"/>
      <c r="Z149" s="30"/>
      <c r="AA149" s="30"/>
      <c r="AB149" s="30"/>
      <c r="AC149" s="30"/>
      <c r="AD149" s="30"/>
      <c r="AE149" s="30"/>
      <c r="AF149" s="30"/>
      <c r="AG149" s="30"/>
      <c r="AH149" s="30"/>
      <c r="AI149" s="30"/>
      <c r="AJ149" s="30"/>
      <c r="AK149" s="30"/>
      <c r="AL149" s="30"/>
      <c r="AM149" s="30"/>
      <c r="AN149" s="30"/>
      <c r="AO149" s="30"/>
      <c r="AP149" s="30"/>
      <c r="AQ149" s="30"/>
      <c r="AR149" s="30"/>
      <c r="AS149" s="30"/>
      <c r="AT149" s="30"/>
      <c r="AU149" s="30"/>
      <c r="AV149" s="30"/>
      <c r="AW149" s="30"/>
      <c r="AX149" s="30"/>
      <c r="AY149" s="30"/>
      <c r="AZ149" s="30"/>
      <c r="BA149" s="30"/>
      <c r="BB149" s="30"/>
      <c r="BC149" s="30"/>
      <c r="BD149" s="30"/>
      <c r="BE149" s="30"/>
      <c r="BF149" s="30"/>
      <c r="BG149" s="30"/>
      <c r="BH149" s="30"/>
      <c r="BI149" s="30"/>
      <c r="BJ149" s="30"/>
      <c r="BK149" s="30"/>
      <c r="BL149" s="30"/>
      <c r="BM149" s="30"/>
      <c r="BN149" s="30"/>
      <c r="BO149" s="30"/>
      <c r="BP149" s="30"/>
      <c r="BQ149" s="30"/>
      <c r="BR149" s="30"/>
      <c r="BS149" s="30"/>
      <c r="BT149" s="30"/>
      <c r="BU149" s="30"/>
      <c r="BV149" s="30"/>
      <c r="BW149" s="30"/>
      <c r="BX149" s="30"/>
    </row>
    <row r="150" spans="1:76" x14ac:dyDescent="0.25">
      <c r="A150" s="30"/>
      <c r="B150" s="30"/>
      <c r="C150" s="30"/>
      <c r="D150" s="30"/>
      <c r="E150" s="30"/>
      <c r="F150" s="30"/>
      <c r="G150" s="30"/>
      <c r="H150" s="30"/>
      <c r="I150" s="30"/>
      <c r="J150" s="30"/>
      <c r="K150" s="30"/>
      <c r="L150" s="30"/>
      <c r="M150" s="30"/>
      <c r="N150" s="30"/>
      <c r="O150" s="30"/>
      <c r="P150" s="30"/>
      <c r="Q150" s="30"/>
      <c r="R150" s="30"/>
      <c r="S150" s="30"/>
      <c r="T150" s="30"/>
      <c r="U150" s="30"/>
      <c r="V150" s="30"/>
      <c r="W150" s="30"/>
      <c r="X150" s="30"/>
      <c r="Y150" s="30"/>
      <c r="Z150" s="30"/>
      <c r="AA150" s="30"/>
      <c r="AB150" s="30"/>
      <c r="AC150" s="30"/>
      <c r="AD150" s="30"/>
      <c r="AE150" s="30"/>
      <c r="AF150" s="30"/>
      <c r="AG150" s="30"/>
      <c r="AH150" s="30"/>
      <c r="AI150" s="30"/>
      <c r="AJ150" s="30"/>
      <c r="AK150" s="30"/>
      <c r="AL150" s="30"/>
      <c r="AM150" s="30"/>
      <c r="AN150" s="30"/>
      <c r="AO150" s="30"/>
      <c r="AP150" s="30"/>
      <c r="AQ150" s="30"/>
      <c r="AR150" s="30"/>
      <c r="AS150" s="30"/>
      <c r="AT150" s="30"/>
      <c r="AU150" s="30"/>
      <c r="AV150" s="30"/>
      <c r="AW150" s="30"/>
      <c r="AX150" s="30"/>
      <c r="AY150" s="30"/>
      <c r="AZ150" s="30"/>
      <c r="BA150" s="30"/>
      <c r="BB150" s="30"/>
      <c r="BC150" s="30"/>
      <c r="BD150" s="30"/>
      <c r="BE150" s="30"/>
      <c r="BF150" s="30"/>
      <c r="BG150" s="30"/>
      <c r="BH150" s="30"/>
      <c r="BI150" s="30"/>
      <c r="BJ150" s="30"/>
      <c r="BK150" s="30"/>
      <c r="BL150" s="30"/>
      <c r="BM150" s="30"/>
      <c r="BN150" s="30"/>
      <c r="BO150" s="30"/>
      <c r="BP150" s="30"/>
      <c r="BQ150" s="30"/>
      <c r="BR150" s="30"/>
      <c r="BS150" s="30"/>
      <c r="BT150" s="30"/>
      <c r="BU150" s="30"/>
      <c r="BV150" s="30"/>
      <c r="BW150" s="30"/>
      <c r="BX150" s="30"/>
    </row>
    <row r="151" spans="1:76" x14ac:dyDescent="0.25">
      <c r="A151" s="30"/>
      <c r="B151" s="30"/>
      <c r="C151" s="30"/>
      <c r="D151" s="30"/>
      <c r="E151" s="30"/>
      <c r="F151" s="30"/>
      <c r="G151" s="30"/>
      <c r="H151" s="30"/>
      <c r="I151" s="30"/>
      <c r="J151" s="30"/>
      <c r="K151" s="30"/>
      <c r="L151" s="30"/>
      <c r="M151" s="30"/>
      <c r="N151" s="30"/>
      <c r="O151" s="30"/>
      <c r="P151" s="30"/>
      <c r="Q151" s="30"/>
      <c r="R151" s="30"/>
      <c r="S151" s="30"/>
      <c r="T151" s="30"/>
      <c r="U151" s="30"/>
      <c r="V151" s="30"/>
      <c r="W151" s="30"/>
      <c r="X151" s="30"/>
      <c r="Y151" s="30"/>
      <c r="Z151" s="30"/>
      <c r="AA151" s="30"/>
      <c r="AB151" s="30"/>
      <c r="AC151" s="30"/>
      <c r="AD151" s="30"/>
      <c r="AE151" s="30"/>
      <c r="AF151" s="30"/>
      <c r="AG151" s="30"/>
      <c r="AH151" s="30"/>
      <c r="AI151" s="30"/>
      <c r="AJ151" s="30"/>
      <c r="AK151" s="30"/>
      <c r="AL151" s="30"/>
      <c r="AM151" s="30"/>
      <c r="AN151" s="30"/>
      <c r="AO151" s="30"/>
      <c r="AP151" s="30"/>
      <c r="AQ151" s="30"/>
      <c r="AR151" s="30"/>
      <c r="AS151" s="30"/>
      <c r="AT151" s="30"/>
      <c r="AU151" s="30"/>
      <c r="AV151" s="30"/>
      <c r="AW151" s="30"/>
      <c r="AX151" s="30"/>
      <c r="AY151" s="30"/>
      <c r="AZ151" s="30"/>
      <c r="BA151" s="30"/>
      <c r="BB151" s="30"/>
      <c r="BC151" s="30"/>
      <c r="BD151" s="30"/>
      <c r="BE151" s="30"/>
      <c r="BF151" s="30"/>
      <c r="BG151" s="30"/>
      <c r="BH151" s="30"/>
      <c r="BI151" s="30"/>
      <c r="BJ151" s="30"/>
      <c r="BK151" s="30"/>
      <c r="BL151" s="30"/>
      <c r="BM151" s="30"/>
      <c r="BN151" s="30"/>
      <c r="BO151" s="30"/>
      <c r="BP151" s="30"/>
      <c r="BQ151" s="30"/>
      <c r="BR151" s="30"/>
      <c r="BS151" s="30"/>
      <c r="BT151" s="30"/>
      <c r="BU151" s="30"/>
      <c r="BV151" s="30"/>
      <c r="BW151" s="30"/>
      <c r="BX151" s="30"/>
    </row>
    <row r="152" spans="1:76" x14ac:dyDescent="0.25">
      <c r="A152" s="30"/>
      <c r="B152" s="30"/>
      <c r="C152" s="30"/>
      <c r="D152" s="30"/>
      <c r="E152" s="30"/>
      <c r="F152" s="30"/>
      <c r="G152" s="30"/>
      <c r="H152" s="30"/>
      <c r="I152" s="30"/>
      <c r="J152" s="30"/>
      <c r="K152" s="30"/>
      <c r="L152" s="30"/>
      <c r="M152" s="30"/>
      <c r="N152" s="30"/>
      <c r="O152" s="30"/>
      <c r="P152" s="30"/>
      <c r="Q152" s="30"/>
      <c r="R152" s="30"/>
      <c r="S152" s="30"/>
      <c r="T152" s="30"/>
      <c r="U152" s="30"/>
      <c r="V152" s="30"/>
      <c r="W152" s="30"/>
      <c r="X152" s="30"/>
      <c r="Y152" s="30"/>
      <c r="Z152" s="30"/>
      <c r="AA152" s="30"/>
      <c r="AB152" s="30"/>
      <c r="AC152" s="30"/>
      <c r="AD152" s="30"/>
      <c r="AE152" s="30"/>
      <c r="AF152" s="30"/>
      <c r="AG152" s="30"/>
      <c r="AH152" s="30"/>
      <c r="AI152" s="30"/>
      <c r="AJ152" s="30"/>
      <c r="AK152" s="30"/>
      <c r="AL152" s="30"/>
      <c r="AM152" s="30"/>
      <c r="AN152" s="30"/>
      <c r="AO152" s="30"/>
      <c r="AP152" s="30"/>
      <c r="AQ152" s="30"/>
      <c r="AR152" s="30"/>
      <c r="AS152" s="30"/>
      <c r="AT152" s="30"/>
      <c r="AU152" s="30"/>
      <c r="AV152" s="30"/>
      <c r="AW152" s="30"/>
      <c r="AX152" s="30"/>
      <c r="AY152" s="30"/>
      <c r="AZ152" s="30"/>
      <c r="BA152" s="30"/>
      <c r="BB152" s="30"/>
      <c r="BC152" s="30"/>
      <c r="BD152" s="30"/>
      <c r="BE152" s="30"/>
      <c r="BF152" s="30"/>
      <c r="BG152" s="30"/>
      <c r="BH152" s="30"/>
      <c r="BI152" s="30"/>
      <c r="BJ152" s="30"/>
      <c r="BK152" s="30"/>
      <c r="BL152" s="30"/>
      <c r="BM152" s="30"/>
      <c r="BN152" s="30"/>
      <c r="BO152" s="30"/>
      <c r="BP152" s="30"/>
      <c r="BQ152" s="30"/>
      <c r="BR152" s="30"/>
      <c r="BS152" s="30"/>
      <c r="BT152" s="30"/>
      <c r="BU152" s="30"/>
      <c r="BV152" s="30"/>
      <c r="BW152" s="30"/>
      <c r="BX152" s="30"/>
    </row>
    <row r="153" spans="1:76" x14ac:dyDescent="0.25">
      <c r="A153" s="30"/>
      <c r="B153" s="30"/>
      <c r="C153" s="30"/>
      <c r="D153" s="30"/>
      <c r="E153" s="30"/>
      <c r="F153" s="30"/>
      <c r="G153" s="30"/>
      <c r="H153" s="30"/>
      <c r="I153" s="30"/>
      <c r="J153" s="30"/>
      <c r="K153" s="30"/>
      <c r="L153" s="30"/>
      <c r="M153" s="30"/>
      <c r="N153" s="30"/>
      <c r="O153" s="30"/>
      <c r="P153" s="30"/>
      <c r="Q153" s="30"/>
      <c r="R153" s="30"/>
      <c r="S153" s="30"/>
      <c r="T153" s="30"/>
      <c r="U153" s="30"/>
      <c r="V153" s="30"/>
      <c r="W153" s="30"/>
      <c r="X153" s="30"/>
      <c r="Y153" s="30"/>
      <c r="Z153" s="30"/>
      <c r="AA153" s="30"/>
      <c r="AB153" s="30"/>
      <c r="AC153" s="30"/>
      <c r="AD153" s="30"/>
      <c r="AE153" s="30"/>
      <c r="AF153" s="30"/>
      <c r="AG153" s="30"/>
      <c r="AH153" s="30"/>
      <c r="AI153" s="30"/>
      <c r="AJ153" s="30"/>
      <c r="AK153" s="30"/>
      <c r="AL153" s="30"/>
      <c r="AM153" s="30"/>
      <c r="AN153" s="30"/>
      <c r="AO153" s="30"/>
      <c r="AP153" s="30"/>
      <c r="AQ153" s="30"/>
      <c r="AR153" s="30"/>
      <c r="AS153" s="30"/>
      <c r="AT153" s="30"/>
      <c r="AU153" s="30"/>
      <c r="AV153" s="30"/>
      <c r="AW153" s="30"/>
      <c r="AX153" s="30"/>
      <c r="AY153" s="30"/>
      <c r="AZ153" s="30"/>
      <c r="BA153" s="30"/>
      <c r="BB153" s="30"/>
      <c r="BC153" s="30"/>
      <c r="BD153" s="30"/>
      <c r="BE153" s="30"/>
      <c r="BF153" s="30"/>
      <c r="BG153" s="30"/>
      <c r="BH153" s="30"/>
      <c r="BI153" s="30"/>
      <c r="BJ153" s="30"/>
      <c r="BK153" s="30"/>
      <c r="BL153" s="30"/>
      <c r="BM153" s="30"/>
      <c r="BN153" s="30"/>
      <c r="BO153" s="30"/>
      <c r="BP153" s="30"/>
      <c r="BQ153" s="30"/>
      <c r="BR153" s="30"/>
      <c r="BS153" s="30"/>
      <c r="BT153" s="30"/>
      <c r="BU153" s="30"/>
      <c r="BV153" s="30"/>
      <c r="BW153" s="30"/>
      <c r="BX153" s="30"/>
    </row>
    <row r="154" spans="1:76" x14ac:dyDescent="0.25">
      <c r="A154" s="30"/>
      <c r="B154" s="30"/>
      <c r="C154" s="30"/>
      <c r="D154" s="30"/>
      <c r="E154" s="30"/>
      <c r="F154" s="30"/>
      <c r="G154" s="30"/>
      <c r="H154" s="30"/>
      <c r="I154" s="30"/>
      <c r="J154" s="30"/>
      <c r="K154" s="30"/>
      <c r="L154" s="30"/>
      <c r="M154" s="30"/>
      <c r="N154" s="30"/>
      <c r="O154" s="30"/>
      <c r="P154" s="30"/>
      <c r="Q154" s="30"/>
      <c r="R154" s="30"/>
      <c r="S154" s="30"/>
      <c r="T154" s="30"/>
      <c r="U154" s="30"/>
      <c r="V154" s="30"/>
      <c r="W154" s="30"/>
      <c r="X154" s="30"/>
      <c r="Y154" s="30"/>
      <c r="Z154" s="30"/>
      <c r="AA154" s="30"/>
      <c r="AB154" s="30"/>
      <c r="AC154" s="30"/>
      <c r="AD154" s="30"/>
      <c r="AE154" s="30"/>
      <c r="AF154" s="30"/>
      <c r="AG154" s="30"/>
      <c r="AH154" s="30"/>
      <c r="AI154" s="30"/>
      <c r="AJ154" s="30"/>
      <c r="AK154" s="30"/>
      <c r="AL154" s="30"/>
      <c r="AM154" s="30"/>
      <c r="AN154" s="30"/>
      <c r="AO154" s="30"/>
      <c r="AP154" s="30"/>
      <c r="AQ154" s="30"/>
      <c r="AR154" s="30"/>
      <c r="AS154" s="30"/>
      <c r="AT154" s="30"/>
      <c r="AU154" s="30"/>
      <c r="AV154" s="30"/>
      <c r="AW154" s="30"/>
      <c r="AX154" s="30"/>
      <c r="AY154" s="30"/>
      <c r="AZ154" s="30"/>
      <c r="BA154" s="30"/>
      <c r="BB154" s="30"/>
      <c r="BC154" s="30"/>
      <c r="BD154" s="30"/>
      <c r="BE154" s="30"/>
      <c r="BF154" s="30"/>
      <c r="BG154" s="30"/>
      <c r="BH154" s="30"/>
      <c r="BI154" s="30"/>
      <c r="BJ154" s="30"/>
      <c r="BK154" s="30"/>
      <c r="BL154" s="30"/>
      <c r="BM154" s="30"/>
      <c r="BN154" s="30"/>
      <c r="BO154" s="30"/>
      <c r="BP154" s="30"/>
      <c r="BQ154" s="30"/>
      <c r="BR154" s="30"/>
      <c r="BS154" s="30"/>
      <c r="BT154" s="30"/>
      <c r="BU154" s="30"/>
      <c r="BV154" s="30"/>
      <c r="BW154" s="30"/>
      <c r="BX154" s="30"/>
    </row>
    <row r="155" spans="1:76" x14ac:dyDescent="0.25">
      <c r="A155" s="30"/>
      <c r="B155" s="30"/>
      <c r="C155" s="30"/>
      <c r="D155" s="30"/>
      <c r="E155" s="30"/>
      <c r="F155" s="30"/>
      <c r="G155" s="30"/>
      <c r="H155" s="30"/>
      <c r="I155" s="30"/>
      <c r="J155" s="30"/>
      <c r="K155" s="30"/>
      <c r="L155" s="30"/>
      <c r="M155" s="30"/>
      <c r="N155" s="30"/>
      <c r="O155" s="30"/>
      <c r="P155" s="30"/>
      <c r="Q155" s="30"/>
      <c r="R155" s="30"/>
      <c r="S155" s="30"/>
      <c r="T155" s="30"/>
      <c r="U155" s="30"/>
      <c r="V155" s="30"/>
      <c r="W155" s="30"/>
      <c r="X155" s="30"/>
      <c r="Y155" s="30"/>
      <c r="Z155" s="30"/>
      <c r="AA155" s="30"/>
      <c r="AB155" s="30"/>
      <c r="AC155" s="30"/>
      <c r="AD155" s="30"/>
      <c r="AE155" s="30"/>
      <c r="AF155" s="30"/>
      <c r="AG155" s="30"/>
      <c r="AH155" s="30"/>
      <c r="AI155" s="30"/>
      <c r="AJ155" s="30"/>
      <c r="AK155" s="30"/>
      <c r="AL155" s="30"/>
      <c r="AM155" s="30"/>
      <c r="AN155" s="30"/>
      <c r="AO155" s="30"/>
      <c r="AP155" s="30"/>
      <c r="AQ155" s="30"/>
      <c r="AR155" s="30"/>
      <c r="AS155" s="30"/>
      <c r="AT155" s="30"/>
      <c r="AU155" s="30"/>
      <c r="AV155" s="30"/>
      <c r="AW155" s="30"/>
      <c r="AX155" s="30"/>
      <c r="AY155" s="30"/>
      <c r="AZ155" s="30"/>
      <c r="BA155" s="30"/>
      <c r="BB155" s="30"/>
      <c r="BC155" s="30"/>
      <c r="BD155" s="30"/>
      <c r="BE155" s="30"/>
      <c r="BF155" s="30"/>
      <c r="BG155" s="30"/>
      <c r="BH155" s="30"/>
      <c r="BI155" s="30"/>
      <c r="BJ155" s="30"/>
      <c r="BK155" s="30"/>
      <c r="BL155" s="30"/>
      <c r="BM155" s="30"/>
      <c r="BN155" s="30"/>
      <c r="BO155" s="30"/>
      <c r="BP155" s="30"/>
      <c r="BQ155" s="30"/>
      <c r="BR155" s="30"/>
      <c r="BS155" s="30"/>
      <c r="BT155" s="30"/>
      <c r="BU155" s="30"/>
      <c r="BV155" s="30"/>
      <c r="BW155" s="30"/>
      <c r="BX155" s="30"/>
    </row>
    <row r="156" spans="1:76" x14ac:dyDescent="0.25">
      <c r="A156" s="30"/>
      <c r="B156" s="30"/>
      <c r="C156" s="30"/>
      <c r="D156" s="30"/>
      <c r="E156" s="30"/>
      <c r="F156" s="30"/>
      <c r="G156" s="30"/>
      <c r="H156" s="30"/>
      <c r="I156" s="30"/>
      <c r="J156" s="30"/>
      <c r="K156" s="30"/>
      <c r="L156" s="30"/>
      <c r="M156" s="30"/>
      <c r="N156" s="30"/>
      <c r="O156" s="30"/>
      <c r="P156" s="30"/>
      <c r="Q156" s="30"/>
      <c r="R156" s="30"/>
      <c r="S156" s="30"/>
      <c r="T156" s="30"/>
      <c r="U156" s="30"/>
      <c r="V156" s="30"/>
      <c r="W156" s="30"/>
      <c r="X156" s="30"/>
      <c r="Y156" s="30"/>
      <c r="Z156" s="30"/>
      <c r="AA156" s="30"/>
      <c r="AB156" s="30"/>
      <c r="AC156" s="30"/>
      <c r="AD156" s="30"/>
      <c r="AE156" s="30"/>
      <c r="AF156" s="30"/>
      <c r="AG156" s="30"/>
      <c r="AH156" s="30"/>
      <c r="AI156" s="30"/>
      <c r="AJ156" s="30"/>
      <c r="AK156" s="30"/>
      <c r="AL156" s="30"/>
      <c r="AM156" s="30"/>
      <c r="AN156" s="30"/>
      <c r="AO156" s="30"/>
      <c r="AP156" s="30"/>
      <c r="AQ156" s="30"/>
      <c r="AR156" s="30"/>
      <c r="AS156" s="30"/>
      <c r="AT156" s="30"/>
      <c r="AU156" s="30"/>
      <c r="AV156" s="30"/>
      <c r="AW156" s="30"/>
      <c r="AX156" s="30"/>
      <c r="AY156" s="30"/>
      <c r="AZ156" s="30"/>
      <c r="BA156" s="30"/>
      <c r="BB156" s="30"/>
      <c r="BC156" s="30"/>
      <c r="BD156" s="30"/>
      <c r="BE156" s="30"/>
      <c r="BF156" s="30"/>
      <c r="BG156" s="30"/>
      <c r="BH156" s="30"/>
      <c r="BI156" s="30"/>
      <c r="BJ156" s="30"/>
      <c r="BK156" s="30"/>
      <c r="BL156" s="30"/>
      <c r="BM156" s="30"/>
      <c r="BN156" s="30"/>
      <c r="BO156" s="30"/>
      <c r="BP156" s="30"/>
      <c r="BQ156" s="30"/>
      <c r="BR156" s="30"/>
      <c r="BS156" s="30"/>
      <c r="BT156" s="30"/>
      <c r="BU156" s="30"/>
      <c r="BV156" s="30"/>
      <c r="BW156" s="30"/>
      <c r="BX156" s="30"/>
    </row>
  </sheetData>
  <pageMargins left="0.7" right="0.7" top="0.75" bottom="0.75" header="0.3" footer="0.3"/>
  <pageSetup paperSize="9" orientation="portrait" r:id="rId2"/>
  <drawing r:id="rId3"/>
  <extLst>
    <ext xmlns:x14="http://schemas.microsoft.com/office/spreadsheetml/2009/9/main" uri="{A8765BA9-456A-4dab-B4F3-ACF838C121DE}">
      <x14:slicerList>
        <x14:slicer r:id="rId4"/>
      </x14:slicerList>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4</vt:i4>
      </vt:variant>
    </vt:vector>
  </HeadingPairs>
  <TitlesOfParts>
    <vt:vector size="4" baseType="lpstr">
      <vt:lpstr>Feuil2</vt:lpstr>
      <vt:lpstr>data_findings</vt:lpstr>
      <vt:lpstr>Indicateur age DAMA</vt:lpstr>
      <vt:lpstr>Sheet1</vt:lpstr>
    </vt:vector>
  </TitlesOfParts>
  <Company>Aircelle</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HEMERY Matthieu (AIRCELLE)</dc:creator>
  <cp:lastModifiedBy>RADOUANI Monya (SAFRAN NACELLES)</cp:lastModifiedBy>
  <cp:lastPrinted>2015-11-02T15:20:23Z</cp:lastPrinted>
  <dcterms:created xsi:type="dcterms:W3CDTF">2014-12-05T10:35:39Z</dcterms:created>
  <dcterms:modified xsi:type="dcterms:W3CDTF">2018-02-02T10:49:20Z</dcterms:modified>
</cp:coreProperties>
</file>