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 codeName="{00000000-0000-0000-0000-000000000000}"/>
  <workbookPr showInkAnnotation="0" codeName="ThisWorkbook" autoCompressPictures="0"/>
  <bookViews>
    <workbookView xWindow="1580" yWindow="160" windowWidth="20760" windowHeight="15600" tabRatio="500"/>
  </bookViews>
  <sheets>
    <sheet name="TDB" sheetId="2" r:id="rId1"/>
    <sheet name="ALEXANDRE" sheetId="3" r:id="rId2"/>
    <sheet name="ANNE SOPHIE" sheetId="4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8" i="4" l="1"/>
  <c r="F17" i="4"/>
  <c r="F16" i="4"/>
  <c r="F15" i="4"/>
  <c r="F14" i="4"/>
  <c r="F13" i="4"/>
  <c r="E18" i="4"/>
  <c r="E17" i="4"/>
  <c r="E16" i="4"/>
  <c r="E15" i="4"/>
  <c r="E14" i="4"/>
  <c r="E13" i="4"/>
  <c r="C18" i="4"/>
  <c r="C17" i="4"/>
  <c r="C16" i="4"/>
  <c r="C15" i="4"/>
  <c r="C14" i="4"/>
  <c r="C13" i="4"/>
  <c r="B18" i="4"/>
  <c r="B17" i="4"/>
  <c r="B16" i="4"/>
  <c r="B15" i="4"/>
  <c r="B14" i="4"/>
  <c r="B13" i="4"/>
  <c r="D13" i="4"/>
  <c r="G13" i="4"/>
  <c r="H13" i="4"/>
  <c r="I13" i="4"/>
  <c r="J13" i="4"/>
  <c r="K13" i="4"/>
  <c r="L13" i="4"/>
  <c r="D14" i="4"/>
  <c r="G14" i="4"/>
  <c r="H14" i="4"/>
  <c r="I14" i="4"/>
  <c r="J14" i="4"/>
  <c r="K14" i="4"/>
  <c r="L14" i="4"/>
  <c r="D15" i="4"/>
  <c r="G15" i="4"/>
  <c r="H15" i="4"/>
  <c r="I15" i="4"/>
  <c r="J15" i="4"/>
  <c r="K15" i="4"/>
  <c r="L15" i="4"/>
  <c r="D16" i="4"/>
  <c r="G16" i="4"/>
  <c r="H16" i="4"/>
  <c r="I16" i="4"/>
  <c r="J16" i="4"/>
  <c r="K16" i="4"/>
  <c r="L16" i="4"/>
  <c r="D17" i="4"/>
  <c r="G17" i="4"/>
  <c r="H17" i="4"/>
  <c r="I17" i="4"/>
  <c r="J17" i="4"/>
  <c r="K17" i="4"/>
  <c r="L17" i="4"/>
  <c r="D18" i="4"/>
  <c r="G18" i="4"/>
  <c r="H18" i="4"/>
  <c r="I18" i="4"/>
  <c r="J18" i="4"/>
  <c r="K18" i="4"/>
  <c r="L18" i="4"/>
  <c r="L19" i="4"/>
  <c r="C9" i="4"/>
  <c r="C8" i="4"/>
  <c r="B2" i="2"/>
  <c r="C2" i="2"/>
  <c r="B5" i="4"/>
  <c r="B4" i="4"/>
  <c r="B2" i="4"/>
  <c r="B1" i="4"/>
  <c r="E18" i="3"/>
  <c r="F18" i="3"/>
  <c r="C18" i="3"/>
  <c r="B18" i="3"/>
  <c r="F17" i="3"/>
  <c r="E17" i="3"/>
  <c r="C17" i="3"/>
  <c r="B17" i="3"/>
  <c r="F16" i="3"/>
  <c r="E16" i="3"/>
  <c r="C16" i="3"/>
  <c r="B16" i="3"/>
  <c r="F15" i="3"/>
  <c r="E15" i="3"/>
  <c r="C15" i="3"/>
  <c r="B15" i="3"/>
  <c r="F14" i="3"/>
  <c r="E14" i="3"/>
  <c r="C14" i="3"/>
  <c r="B14" i="3"/>
  <c r="F13" i="3"/>
  <c r="E13" i="3"/>
  <c r="C13" i="3"/>
  <c r="B13" i="3"/>
  <c r="D13" i="3"/>
  <c r="G13" i="3"/>
  <c r="H13" i="3"/>
  <c r="I13" i="3"/>
  <c r="J13" i="3"/>
  <c r="K13" i="3"/>
  <c r="L13" i="3"/>
  <c r="D14" i="3"/>
  <c r="G14" i="3"/>
  <c r="H14" i="3"/>
  <c r="I14" i="3"/>
  <c r="J14" i="3"/>
  <c r="K14" i="3"/>
  <c r="L14" i="3"/>
  <c r="D15" i="3"/>
  <c r="G15" i="3"/>
  <c r="H15" i="3"/>
  <c r="I15" i="3"/>
  <c r="J15" i="3"/>
  <c r="K15" i="3"/>
  <c r="L15" i="3"/>
  <c r="D16" i="3"/>
  <c r="G16" i="3"/>
  <c r="H16" i="3"/>
  <c r="I16" i="3"/>
  <c r="J16" i="3"/>
  <c r="K16" i="3"/>
  <c r="L16" i="3"/>
  <c r="D17" i="3"/>
  <c r="G17" i="3"/>
  <c r="H17" i="3"/>
  <c r="I17" i="3"/>
  <c r="J17" i="3"/>
  <c r="K17" i="3"/>
  <c r="L17" i="3"/>
  <c r="D18" i="3"/>
  <c r="G18" i="3"/>
  <c r="H18" i="3"/>
  <c r="I18" i="3"/>
  <c r="J18" i="3"/>
  <c r="K18" i="3"/>
  <c r="L18" i="3"/>
  <c r="L19" i="3"/>
  <c r="C9" i="3"/>
  <c r="C8" i="3"/>
  <c r="B5" i="3"/>
  <c r="B4" i="3"/>
  <c r="B2" i="3"/>
  <c r="B1" i="3"/>
  <c r="AM4" i="2"/>
  <c r="AG4" i="2"/>
  <c r="AA4" i="2"/>
  <c r="U4" i="2"/>
  <c r="O4" i="2"/>
  <c r="I4" i="2"/>
</calcChain>
</file>

<file path=xl/sharedStrings.xml><?xml version="1.0" encoding="utf-8"?>
<sst xmlns="http://schemas.openxmlformats.org/spreadsheetml/2006/main" count="199" uniqueCount="34">
  <si>
    <t>SEMAINE</t>
  </si>
  <si>
    <t>DU</t>
  </si>
  <si>
    <t xml:space="preserve"> </t>
  </si>
  <si>
    <t>NOM</t>
  </si>
  <si>
    <t>AU</t>
  </si>
  <si>
    <t>BASE</t>
  </si>
  <si>
    <t>PRENOM</t>
  </si>
  <si>
    <t>D1/D5/AVENANT</t>
  </si>
  <si>
    <t>TOTAL HEBDO</t>
  </si>
  <si>
    <t>,</t>
  </si>
  <si>
    <t>MATIN</t>
  </si>
  <si>
    <t>APRES MIDI</t>
  </si>
  <si>
    <t>PAUSE</t>
  </si>
  <si>
    <t>TOTAL</t>
  </si>
  <si>
    <t>DEBUT</t>
  </si>
  <si>
    <t>FIN</t>
  </si>
  <si>
    <t>D</t>
  </si>
  <si>
    <t>F</t>
  </si>
  <si>
    <t>T</t>
  </si>
  <si>
    <t>TH</t>
  </si>
  <si>
    <t>LUNDI</t>
  </si>
  <si>
    <t>MARDI</t>
  </si>
  <si>
    <t>MERCREDI</t>
  </si>
  <si>
    <t>JEUDI</t>
  </si>
  <si>
    <t>VENDREDI</t>
  </si>
  <si>
    <t>SAMEDI</t>
  </si>
  <si>
    <t>COMMENTAIRE :</t>
  </si>
  <si>
    <t>Semaine :</t>
  </si>
  <si>
    <t>APREM</t>
  </si>
  <si>
    <t>Alexandre</t>
  </si>
  <si>
    <t>ALEXANDRE</t>
  </si>
  <si>
    <t>Anne Sophie</t>
  </si>
  <si>
    <t>ANNE SOPHIE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</si>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</sst>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72"/>
      <name val="Lucida Grande"/>
    </font>
    <font>
      <sz val="14"/>
      <name val="Arial"/>
      <family val="2"/>
    </font>
    <font>
      <sz val="10"/>
      <name val="Arial"/>
    </font>
    <font>
      <b/>
      <sz val="10"/>
      <name val="Arial"/>
      <family val="2"/>
    </font>
    <font>
      <sz val="12"/>
      <name val="Calibri"/>
    </font>
    <font>
      <sz val="8"/>
      <name val="Calibri"/>
    </font>
    <font>
      <b/>
      <sz val="12"/>
      <name val="Calibri"/>
    </font>
    <font>
      <sz val="12"/>
      <color theme="0"/>
      <name val="Arial"/>
    </font>
    <font>
      <sz val="22"/>
      <color rgb="FFFFFFFF"/>
      <name val="Arial"/>
    </font>
    <font>
      <sz val="28"/>
      <color rgb="FFFFFFFF"/>
      <name val="Arial"/>
    </font>
    <font>
      <sz val="12"/>
      <color rgb="FFFFFFFF"/>
      <name val="Arial"/>
    </font>
    <font>
      <sz val="18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28"/>
      <color theme="1"/>
      <name val="Calibri"/>
      <scheme val="minor"/>
    </font>
    <font>
      <sz val="28"/>
      <color rgb="FF000000"/>
      <name val="Calibri"/>
      <scheme val="minor"/>
    </font>
    <font>
      <sz val="18"/>
      <color rgb="FF00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538DD5"/>
        <bgColor rgb="FF000000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0" xfId="0" applyBorder="1" applyAlignment="1" applyProtection="1">
      <alignment horizontal="left"/>
    </xf>
    <xf numFmtId="0" fontId="0" fillId="0" borderId="0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Border="1" applyProtection="1"/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Border="1" applyAlignment="1" applyProtection="1">
      <alignment horizontal="right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horizontal="left" vertical="center"/>
    </xf>
    <xf numFmtId="14" fontId="0" fillId="0" borderId="1" xfId="0" applyNumberFormat="1" applyBorder="1" applyAlignment="1" applyProtection="1">
      <alignment horizontal="center" vertical="center"/>
    </xf>
    <xf numFmtId="0" fontId="0" fillId="0" borderId="0" xfId="0" applyBorder="1" applyAlignment="1" applyProtection="1">
      <alignment horizontal="right" vertical="center"/>
    </xf>
    <xf numFmtId="0" fontId="0" fillId="0" borderId="0" xfId="0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left" vertical="center"/>
    </xf>
    <xf numFmtId="0" fontId="4" fillId="0" borderId="3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0" fillId="0" borderId="5" xfId="0" applyBorder="1" applyAlignment="1" applyProtection="1">
      <alignment horizontal="left" vertical="center"/>
    </xf>
    <xf numFmtId="0" fontId="0" fillId="0" borderId="6" xfId="0" applyBorder="1" applyAlignment="1" applyProtection="1">
      <alignment vertical="center"/>
    </xf>
    <xf numFmtId="0" fontId="0" fillId="0" borderId="8" xfId="0" applyBorder="1" applyAlignment="1" applyProtection="1">
      <alignment horizontal="left" vertical="center"/>
    </xf>
    <xf numFmtId="0" fontId="0" fillId="0" borderId="9" xfId="0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0" fillId="0" borderId="10" xfId="0" applyBorder="1" applyAlignment="1" applyProtection="1">
      <alignment horizontal="left" vertical="center"/>
    </xf>
    <xf numFmtId="0" fontId="0" fillId="0" borderId="11" xfId="0" applyBorder="1" applyAlignment="1" applyProtection="1">
      <alignment horizontal="left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8" xfId="0" applyFill="1" applyBorder="1" applyAlignment="1" applyProtection="1">
      <alignment horizontal="center" vertical="center"/>
    </xf>
    <xf numFmtId="0" fontId="0" fillId="0" borderId="13" xfId="0" applyBorder="1" applyAlignment="1" applyProtection="1">
      <alignment vertical="center"/>
    </xf>
    <xf numFmtId="0" fontId="5" fillId="0" borderId="1" xfId="0" applyFont="1" applyBorder="1" applyAlignment="1" applyProtection="1">
      <alignment vertical="center"/>
    </xf>
    <xf numFmtId="20" fontId="0" fillId="0" borderId="1" xfId="0" applyNumberFormat="1" applyBorder="1" applyAlignment="1" applyProtection="1">
      <alignment horizontal="center" vertical="center"/>
      <protection locked="0"/>
    </xf>
    <xf numFmtId="20" fontId="0" fillId="0" borderId="1" xfId="0" applyNumberFormat="1" applyBorder="1" applyAlignment="1" applyProtection="1">
      <alignment horizontal="center" vertical="center"/>
    </xf>
    <xf numFmtId="20" fontId="6" fillId="0" borderId="1" xfId="0" applyNumberFormat="1" applyFont="1" applyBorder="1" applyAlignment="1" applyProtection="1">
      <alignment horizontal="center" vertical="center"/>
    </xf>
    <xf numFmtId="20" fontId="7" fillId="0" borderId="1" xfId="0" applyNumberFormat="1" applyFont="1" applyBorder="1" applyAlignment="1" applyProtection="1">
      <alignment horizontal="center" vertical="center"/>
    </xf>
    <xf numFmtId="20" fontId="8" fillId="0" borderId="1" xfId="0" applyNumberFormat="1" applyFont="1" applyBorder="1" applyAlignment="1" applyProtection="1">
      <alignment horizontal="center" vertical="center"/>
    </xf>
    <xf numFmtId="9" fontId="1" fillId="0" borderId="0" xfId="1" applyFill="1" applyAlignment="1">
      <alignment vertical="center"/>
    </xf>
    <xf numFmtId="0" fontId="5" fillId="0" borderId="1" xfId="0" applyFont="1" applyFill="1" applyBorder="1" applyAlignment="1" applyProtection="1">
      <alignment vertical="center"/>
    </xf>
    <xf numFmtId="20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/>
    </xf>
    <xf numFmtId="46" fontId="5" fillId="0" borderId="1" xfId="0" applyNumberFormat="1" applyFont="1" applyBorder="1" applyAlignment="1" applyProtection="1">
      <alignment horizontal="center" vertical="center"/>
    </xf>
    <xf numFmtId="0" fontId="5" fillId="0" borderId="0" xfId="0" applyFont="1" applyFill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6" fontId="0" fillId="0" borderId="1" xfId="0" applyNumberFormat="1" applyBorder="1" applyAlignment="1" applyProtection="1">
      <alignment horizontal="center" vertical="center"/>
    </xf>
    <xf numFmtId="0" fontId="4" fillId="0" borderId="0" xfId="0" applyFon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left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14" fontId="9" fillId="2" borderId="0" xfId="0" applyNumberFormat="1" applyFont="1" applyFill="1" applyAlignment="1">
      <alignment horizontal="left" vertical="center"/>
    </xf>
    <xf numFmtId="0" fontId="11" fillId="3" borderId="9" xfId="0" applyFont="1" applyFill="1" applyBorder="1" applyAlignment="1">
      <alignment horizontal="left"/>
    </xf>
    <xf numFmtId="0" fontId="10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 vertical="center"/>
    </xf>
    <xf numFmtId="14" fontId="12" fillId="3" borderId="9" xfId="0" applyNumberFormat="1" applyFont="1" applyFill="1" applyBorder="1" applyAlignment="1">
      <alignment horizontal="left" vertical="center"/>
    </xf>
    <xf numFmtId="0" fontId="0" fillId="4" borderId="0" xfId="0" applyFill="1"/>
    <xf numFmtId="0" fontId="13" fillId="0" borderId="0" xfId="0" applyFont="1" applyAlignment="1">
      <alignment horizontal="center"/>
    </xf>
    <xf numFmtId="0" fontId="16" fillId="0" borderId="0" xfId="0" applyFont="1"/>
    <xf numFmtId="0" fontId="17" fillId="0" borderId="0" xfId="0" applyFont="1" applyAlignment="1">
      <alignment horizontal="center"/>
    </xf>
    <xf numFmtId="0" fontId="17" fillId="4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0" fontId="13" fillId="4" borderId="0" xfId="0" applyFont="1" applyFill="1"/>
    <xf numFmtId="0" fontId="19" fillId="0" borderId="0" xfId="0" applyFont="1" applyAlignment="1">
      <alignment horizontal="center"/>
    </xf>
    <xf numFmtId="0" fontId="19" fillId="0" borderId="0" xfId="0" applyFont="1"/>
    <xf numFmtId="20" fontId="0" fillId="0" borderId="0" xfId="0" applyNumberFormat="1"/>
    <xf numFmtId="0" fontId="0" fillId="0" borderId="1" xfId="0" applyBorder="1" applyAlignment="1" applyProtection="1">
      <alignment horizontal="center"/>
    </xf>
  </cellXfs>
  <cellStyles count="1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Normal" xfId="0" builtinId="0"/>
    <cellStyle name="Pourcentage" xfId="1" builtinId="5"/>
  </cellStyles>
  <dxfs count="2">
    <dxf>
      <font>
        <color theme="0"/>
      </font>
      <fill>
        <patternFill patternType="none">
          <fgColor indexed="64"/>
          <bgColor indexed="65"/>
        </patternFill>
      </fill>
    </dxf>
    <dxf>
      <font>
        <color theme="0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Spin" dx="16" fmlaLink="C1" max="52" min="1" page="1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381000</xdr:colOff>
          <xdr:row>0</xdr:row>
          <xdr:rowOff>12700</xdr:rowOff>
        </xdr:from>
        <xdr:to>
          <xdr:col>2</xdr:col>
          <xdr:colOff>838200</xdr:colOff>
          <xdr:row>1</xdr:row>
          <xdr:rowOff>50800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</xdr:row>
          <xdr:rowOff>38100</xdr:rowOff>
        </xdr:from>
        <xdr:to>
          <xdr:col>0</xdr:col>
          <xdr:colOff>774700</xdr:colOff>
          <xdr:row>3</xdr:row>
          <xdr:rowOff>266700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Page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0</xdr:row>
          <xdr:rowOff>139700</xdr:rowOff>
        </xdr:from>
        <xdr:to>
          <xdr:col>10</xdr:col>
          <xdr:colOff>12700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TDB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</xdr:colOff>
          <xdr:row>0</xdr:row>
          <xdr:rowOff>152400</xdr:rowOff>
        </xdr:from>
        <xdr:to>
          <xdr:col>10</xdr:col>
          <xdr:colOff>215900</xdr:colOff>
          <xdr:row>3</xdr:row>
          <xdr:rowOff>63500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TDB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Relationship Id="rId3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theme="1"/>
  </sheetPr>
  <dimension ref="A1:AM58"/>
  <sheetViews>
    <sheetView tabSelected="1" topLeftCell="A3" workbookViewId="0">
      <selection activeCell="Q10" sqref="Q10"/>
    </sheetView>
  </sheetViews>
  <sheetFormatPr baseColWidth="10" defaultRowHeight="23" customHeight="1" x14ac:dyDescent="0"/>
  <cols>
    <col min="2" max="2" width="11.1640625" bestFit="1" customWidth="1"/>
    <col min="3" max="3" width="12.33203125" customWidth="1"/>
    <col min="4" max="4" width="1" style="72" customWidth="1"/>
    <col min="10" max="10" width="1.1640625" style="72" customWidth="1"/>
    <col min="16" max="16" width="1.6640625" style="72" customWidth="1"/>
    <col min="22" max="22" width="1.33203125" style="72" customWidth="1"/>
    <col min="28" max="28" width="1.1640625" style="72" customWidth="1"/>
    <col min="34" max="34" width="1.33203125" style="72" customWidth="1"/>
  </cols>
  <sheetData>
    <row r="1" spans="1:39" ht="37" customHeight="1">
      <c r="A1" s="69" t="s">
        <v>27</v>
      </c>
      <c r="B1" s="69"/>
      <c r="C1" s="68">
        <v>1</v>
      </c>
      <c r="E1" s="75" t="s">
        <v>20</v>
      </c>
      <c r="F1" s="75"/>
      <c r="G1" s="75"/>
      <c r="H1" s="75"/>
      <c r="I1" s="75"/>
      <c r="J1" s="76"/>
      <c r="K1" s="75" t="s">
        <v>21</v>
      </c>
      <c r="L1" s="75"/>
      <c r="M1" s="75"/>
      <c r="N1" s="75"/>
      <c r="O1" s="75"/>
      <c r="P1" s="76"/>
      <c r="Q1" s="75" t="s">
        <v>22</v>
      </c>
      <c r="R1" s="75"/>
      <c r="S1" s="75"/>
      <c r="T1" s="75"/>
      <c r="U1" s="75"/>
      <c r="V1" s="76"/>
      <c r="W1" s="75" t="s">
        <v>23</v>
      </c>
      <c r="X1" s="75"/>
      <c r="Y1" s="75"/>
      <c r="Z1" s="75"/>
      <c r="AA1" s="75"/>
      <c r="AB1" s="76"/>
      <c r="AC1" s="75" t="s">
        <v>24</v>
      </c>
      <c r="AD1" s="75"/>
      <c r="AE1" s="75"/>
      <c r="AF1" s="75"/>
      <c r="AG1" s="75"/>
      <c r="AH1" s="76"/>
      <c r="AI1" s="77" t="s">
        <v>25</v>
      </c>
      <c r="AJ1" s="77"/>
      <c r="AK1" s="77"/>
      <c r="AL1" s="77"/>
      <c r="AM1" s="77"/>
    </row>
    <row r="2" spans="1:39" ht="23" customHeight="1">
      <c r="A2" s="70">
        <v>2018</v>
      </c>
      <c r="B2" s="67">
        <f>7*C1+DATE(A2,1,3)-WEEKDAY(DATE(A2,1,3))-5</f>
        <v>43101</v>
      </c>
      <c r="C2" s="71">
        <f>B2+5</f>
        <v>43106</v>
      </c>
      <c r="E2" s="73" t="s">
        <v>10</v>
      </c>
      <c r="F2" s="73"/>
      <c r="G2" s="73" t="s">
        <v>28</v>
      </c>
      <c r="H2" s="73"/>
      <c r="I2" s="78" t="s">
        <v>18</v>
      </c>
      <c r="J2" s="79"/>
      <c r="K2" s="73" t="s">
        <v>10</v>
      </c>
      <c r="L2" s="73"/>
      <c r="M2" s="73" t="s">
        <v>28</v>
      </c>
      <c r="N2" s="73"/>
      <c r="O2" s="78" t="s">
        <v>18</v>
      </c>
      <c r="P2" s="79"/>
      <c r="Q2" s="73" t="s">
        <v>10</v>
      </c>
      <c r="R2" s="73"/>
      <c r="S2" s="73" t="s">
        <v>28</v>
      </c>
      <c r="T2" s="73"/>
      <c r="U2" s="78" t="s">
        <v>18</v>
      </c>
      <c r="V2" s="79"/>
      <c r="W2" s="73" t="s">
        <v>10</v>
      </c>
      <c r="X2" s="73"/>
      <c r="Y2" s="73" t="s">
        <v>28</v>
      </c>
      <c r="Z2" s="73"/>
      <c r="AA2" s="78" t="s">
        <v>18</v>
      </c>
      <c r="AB2" s="79"/>
      <c r="AC2" s="73" t="s">
        <v>10</v>
      </c>
      <c r="AD2" s="73"/>
      <c r="AE2" s="73" t="s">
        <v>28</v>
      </c>
      <c r="AF2" s="73"/>
      <c r="AG2" s="78" t="s">
        <v>18</v>
      </c>
      <c r="AH2" s="79"/>
      <c r="AI2" s="80" t="s">
        <v>10</v>
      </c>
      <c r="AJ2" s="80"/>
      <c r="AK2" s="80" t="s">
        <v>28</v>
      </c>
      <c r="AL2" s="80"/>
      <c r="AM2" s="81" t="s">
        <v>18</v>
      </c>
    </row>
    <row r="3" spans="1:39" ht="23" customHeight="1">
      <c r="A3" s="70"/>
      <c r="B3" s="67"/>
      <c r="C3" s="71"/>
    </row>
    <row r="4" spans="1:39" ht="23" customHeight="1">
      <c r="B4" s="74" t="s">
        <v>3</v>
      </c>
      <c r="C4" s="74" t="s">
        <v>29</v>
      </c>
      <c r="E4" s="82">
        <v>0.20833333333333334</v>
      </c>
      <c r="F4" s="82">
        <v>0.33333333333333331</v>
      </c>
      <c r="G4" s="82">
        <v>0.47916666666666669</v>
      </c>
      <c r="H4" s="82">
        <v>0.5625</v>
      </c>
      <c r="I4" s="82">
        <f>(H4-G4)+(F4-E4)</f>
        <v>0.20833333333333329</v>
      </c>
      <c r="K4" s="82">
        <v>0.4375</v>
      </c>
      <c r="L4" s="82">
        <v>0.5625</v>
      </c>
      <c r="M4" s="82">
        <v>0.72916666666666663</v>
      </c>
      <c r="N4" s="82">
        <v>0.86458333333333337</v>
      </c>
      <c r="O4" s="82">
        <f>(N4-M4)+(L4-K4)</f>
        <v>0.26041666666666674</v>
      </c>
      <c r="Q4" s="82">
        <v>0.4375</v>
      </c>
      <c r="R4" s="82">
        <v>0.5625</v>
      </c>
      <c r="S4" s="82">
        <v>0.72916666666666663</v>
      </c>
      <c r="T4" s="82">
        <v>0.86458333333333337</v>
      </c>
      <c r="U4" s="82">
        <f>(T4-S4)+(R4-Q4)</f>
        <v>0.26041666666666674</v>
      </c>
      <c r="AA4" s="82">
        <f>(Z4-Y4)+(X4-W4)</f>
        <v>0</v>
      </c>
      <c r="AC4" s="82">
        <v>0.4375</v>
      </c>
      <c r="AD4" s="82">
        <v>0.5625</v>
      </c>
      <c r="AE4" s="82">
        <v>0.72916666666666663</v>
      </c>
      <c r="AF4" s="82">
        <v>0.86458333333333337</v>
      </c>
      <c r="AG4" s="82">
        <f>(AF4-AE4)+(AD4-AC4)</f>
        <v>0.26041666666666674</v>
      </c>
      <c r="AI4" s="82">
        <v>0.45833333333333331</v>
      </c>
      <c r="AJ4" s="82">
        <v>0.58333333333333337</v>
      </c>
      <c r="AK4" s="82"/>
      <c r="AL4" s="82"/>
      <c r="AM4" s="82">
        <f>(AL4-AK4)+(AJ4-AI4)</f>
        <v>0.12500000000000006</v>
      </c>
    </row>
    <row r="5" spans="1:39" ht="23" customHeight="1">
      <c r="B5" t="s">
        <v>3</v>
      </c>
      <c r="C5" t="s">
        <v>31</v>
      </c>
      <c r="E5" s="82">
        <v>0.20833333333333334</v>
      </c>
      <c r="F5" s="82">
        <v>0.33333333333333331</v>
      </c>
      <c r="AI5" s="82">
        <v>0.45833333333333331</v>
      </c>
      <c r="AJ5" s="82">
        <v>0.58333333333333337</v>
      </c>
    </row>
    <row r="6" spans="1:39" ht="23" customHeight="1">
      <c r="B6" t="s">
        <v>3</v>
      </c>
      <c r="C6" t="s">
        <v>33</v>
      </c>
    </row>
    <row r="7" spans="1:39" ht="23" customHeight="1">
      <c r="B7" t="s">
        <v>3</v>
      </c>
      <c r="C7" t="s">
        <v>33</v>
      </c>
    </row>
    <row r="8" spans="1:39" ht="23" customHeight="1">
      <c r="B8" t="s">
        <v>3</v>
      </c>
      <c r="C8" t="s">
        <v>33</v>
      </c>
    </row>
    <row r="9" spans="1:39" ht="23" customHeight="1">
      <c r="B9" t="s">
        <v>3</v>
      </c>
      <c r="C9" t="s">
        <v>33</v>
      </c>
    </row>
    <row r="10" spans="1:39" ht="23" customHeight="1">
      <c r="B10" t="s">
        <v>3</v>
      </c>
      <c r="C10" t="s">
        <v>33</v>
      </c>
    </row>
    <row r="11" spans="1:39" ht="23" customHeight="1">
      <c r="B11" t="s">
        <v>3</v>
      </c>
      <c r="C11" t="s">
        <v>33</v>
      </c>
    </row>
    <row r="12" spans="1:39" ht="23" customHeight="1">
      <c r="B12" t="s">
        <v>3</v>
      </c>
      <c r="C12" t="s">
        <v>33</v>
      </c>
    </row>
    <row r="13" spans="1:39" ht="23" customHeight="1">
      <c r="B13" t="s">
        <v>3</v>
      </c>
      <c r="C13" t="s">
        <v>33</v>
      </c>
    </row>
    <row r="14" spans="1:39" ht="23" customHeight="1">
      <c r="B14" t="s">
        <v>3</v>
      </c>
      <c r="C14" t="s">
        <v>33</v>
      </c>
    </row>
    <row r="15" spans="1:39" ht="23" customHeight="1">
      <c r="B15" t="s">
        <v>3</v>
      </c>
      <c r="C15" t="s">
        <v>33</v>
      </c>
    </row>
    <row r="16" spans="1:39" ht="23" customHeight="1">
      <c r="B16" t="s">
        <v>3</v>
      </c>
      <c r="C16" t="s">
        <v>33</v>
      </c>
    </row>
    <row r="17" spans="2:3" ht="23" customHeight="1">
      <c r="B17" t="s">
        <v>3</v>
      </c>
      <c r="C17" t="s">
        <v>33</v>
      </c>
    </row>
    <row r="18" spans="2:3" ht="23" customHeight="1">
      <c r="B18" t="s">
        <v>3</v>
      </c>
      <c r="C18" t="s">
        <v>33</v>
      </c>
    </row>
    <row r="19" spans="2:3" ht="23" customHeight="1">
      <c r="B19" t="s">
        <v>3</v>
      </c>
      <c r="C19" t="s">
        <v>33</v>
      </c>
    </row>
    <row r="20" spans="2:3" ht="23" customHeight="1">
      <c r="B20" t="s">
        <v>3</v>
      </c>
      <c r="C20" t="s">
        <v>33</v>
      </c>
    </row>
    <row r="21" spans="2:3" ht="23" customHeight="1">
      <c r="B21" t="s">
        <v>3</v>
      </c>
      <c r="C21" t="s">
        <v>33</v>
      </c>
    </row>
    <row r="22" spans="2:3" ht="23" customHeight="1">
      <c r="B22" t="s">
        <v>3</v>
      </c>
      <c r="C22" t="s">
        <v>33</v>
      </c>
    </row>
    <row r="23" spans="2:3" ht="23" customHeight="1">
      <c r="B23" t="s">
        <v>3</v>
      </c>
      <c r="C23" t="s">
        <v>33</v>
      </c>
    </row>
    <row r="24" spans="2:3" ht="23" customHeight="1">
      <c r="B24" t="s">
        <v>3</v>
      </c>
      <c r="C24" t="s">
        <v>33</v>
      </c>
    </row>
    <row r="25" spans="2:3" ht="23" customHeight="1">
      <c r="B25" t="s">
        <v>3</v>
      </c>
      <c r="C25" t="s">
        <v>33</v>
      </c>
    </row>
    <row r="26" spans="2:3" ht="23" customHeight="1">
      <c r="B26" t="s">
        <v>3</v>
      </c>
      <c r="C26" t="s">
        <v>33</v>
      </c>
    </row>
    <row r="27" spans="2:3" ht="23" customHeight="1">
      <c r="B27" t="s">
        <v>3</v>
      </c>
      <c r="C27" t="s">
        <v>33</v>
      </c>
    </row>
    <row r="28" spans="2:3" ht="23" customHeight="1">
      <c r="B28" t="s">
        <v>3</v>
      </c>
      <c r="C28" t="s">
        <v>33</v>
      </c>
    </row>
    <row r="29" spans="2:3" ht="23" customHeight="1">
      <c r="B29" t="s">
        <v>3</v>
      </c>
      <c r="C29" t="s">
        <v>33</v>
      </c>
    </row>
    <row r="30" spans="2:3" ht="23" customHeight="1">
      <c r="B30" t="s">
        <v>3</v>
      </c>
      <c r="C30" t="s">
        <v>33</v>
      </c>
    </row>
    <row r="31" spans="2:3" ht="23" customHeight="1">
      <c r="B31" t="s">
        <v>3</v>
      </c>
      <c r="C31" t="s">
        <v>33</v>
      </c>
    </row>
    <row r="32" spans="2:3" ht="23" customHeight="1">
      <c r="B32" t="s">
        <v>3</v>
      </c>
      <c r="C32" t="s">
        <v>33</v>
      </c>
    </row>
    <row r="33" spans="2:3" ht="23" customHeight="1">
      <c r="B33" t="s">
        <v>3</v>
      </c>
      <c r="C33" t="s">
        <v>33</v>
      </c>
    </row>
    <row r="34" spans="2:3" ht="23" customHeight="1">
      <c r="B34" t="s">
        <v>3</v>
      </c>
      <c r="C34" t="s">
        <v>33</v>
      </c>
    </row>
    <row r="35" spans="2:3" ht="23" customHeight="1">
      <c r="B35" t="s">
        <v>3</v>
      </c>
      <c r="C35" t="s">
        <v>33</v>
      </c>
    </row>
    <row r="36" spans="2:3" ht="23" customHeight="1">
      <c r="B36" t="s">
        <v>3</v>
      </c>
      <c r="C36" t="s">
        <v>33</v>
      </c>
    </row>
    <row r="37" spans="2:3" ht="23" customHeight="1">
      <c r="B37" t="s">
        <v>3</v>
      </c>
      <c r="C37" t="s">
        <v>33</v>
      </c>
    </row>
    <row r="38" spans="2:3" ht="23" customHeight="1">
      <c r="B38" t="s">
        <v>3</v>
      </c>
      <c r="C38" t="s">
        <v>33</v>
      </c>
    </row>
    <row r="39" spans="2:3" ht="23" customHeight="1">
      <c r="B39" t="s">
        <v>3</v>
      </c>
      <c r="C39" t="s">
        <v>33</v>
      </c>
    </row>
    <row r="40" spans="2:3" ht="23" customHeight="1">
      <c r="B40" t="s">
        <v>3</v>
      </c>
      <c r="C40" t="s">
        <v>33</v>
      </c>
    </row>
    <row r="41" spans="2:3" ht="23" customHeight="1">
      <c r="B41" t="s">
        <v>3</v>
      </c>
      <c r="C41" t="s">
        <v>33</v>
      </c>
    </row>
    <row r="42" spans="2:3" ht="23" customHeight="1">
      <c r="B42" t="s">
        <v>3</v>
      </c>
      <c r="C42" t="s">
        <v>33</v>
      </c>
    </row>
    <row r="43" spans="2:3" ht="23" customHeight="1">
      <c r="B43" t="s">
        <v>3</v>
      </c>
      <c r="C43" t="s">
        <v>33</v>
      </c>
    </row>
    <row r="44" spans="2:3" ht="23" customHeight="1">
      <c r="B44" t="s">
        <v>3</v>
      </c>
      <c r="C44" t="s">
        <v>33</v>
      </c>
    </row>
    <row r="45" spans="2:3" ht="23" customHeight="1">
      <c r="B45" t="s">
        <v>3</v>
      </c>
      <c r="C45" t="s">
        <v>33</v>
      </c>
    </row>
    <row r="46" spans="2:3" ht="23" customHeight="1">
      <c r="B46" t="s">
        <v>3</v>
      </c>
      <c r="C46" t="s">
        <v>33</v>
      </c>
    </row>
    <row r="47" spans="2:3" ht="23" customHeight="1">
      <c r="B47" t="s">
        <v>3</v>
      </c>
      <c r="C47" t="s">
        <v>33</v>
      </c>
    </row>
    <row r="48" spans="2:3" ht="23" customHeight="1">
      <c r="B48" t="s">
        <v>3</v>
      </c>
      <c r="C48" t="s">
        <v>33</v>
      </c>
    </row>
    <row r="49" spans="2:3" ht="23" customHeight="1">
      <c r="B49" t="s">
        <v>3</v>
      </c>
      <c r="C49" t="s">
        <v>33</v>
      </c>
    </row>
    <row r="50" spans="2:3" ht="23" customHeight="1">
      <c r="B50" t="s">
        <v>3</v>
      </c>
      <c r="C50" t="s">
        <v>33</v>
      </c>
    </row>
    <row r="51" spans="2:3" ht="23" customHeight="1">
      <c r="B51" t="s">
        <v>3</v>
      </c>
      <c r="C51" t="s">
        <v>33</v>
      </c>
    </row>
    <row r="52" spans="2:3" ht="23" customHeight="1">
      <c r="B52" t="s">
        <v>3</v>
      </c>
      <c r="C52" t="s">
        <v>33</v>
      </c>
    </row>
    <row r="53" spans="2:3" ht="23" customHeight="1">
      <c r="B53" t="s">
        <v>3</v>
      </c>
      <c r="C53" t="s">
        <v>33</v>
      </c>
    </row>
    <row r="54" spans="2:3" ht="23" customHeight="1">
      <c r="B54" t="s">
        <v>3</v>
      </c>
      <c r="C54" t="s">
        <v>33</v>
      </c>
    </row>
    <row r="55" spans="2:3" ht="23" customHeight="1">
      <c r="B55" t="s">
        <v>3</v>
      </c>
      <c r="C55" t="s">
        <v>33</v>
      </c>
    </row>
    <row r="56" spans="2:3" ht="23" customHeight="1">
      <c r="B56" t="s">
        <v>3</v>
      </c>
      <c r="C56" t="s">
        <v>33</v>
      </c>
    </row>
    <row r="57" spans="2:3" ht="23" customHeight="1">
      <c r="B57" t="s">
        <v>3</v>
      </c>
      <c r="C57" t="s">
        <v>33</v>
      </c>
    </row>
    <row r="58" spans="2:3" ht="23" customHeight="1">
      <c r="B58" t="s">
        <v>3</v>
      </c>
      <c r="C58" t="s">
        <v>33</v>
      </c>
    </row>
  </sheetData>
  <mergeCells count="22">
    <mergeCell ref="AC1:AG1"/>
    <mergeCell ref="AC2:AD2"/>
    <mergeCell ref="AE2:AF2"/>
    <mergeCell ref="AI1:AM1"/>
    <mergeCell ref="AI2:AJ2"/>
    <mergeCell ref="AK2:AL2"/>
    <mergeCell ref="E1:I1"/>
    <mergeCell ref="K1:O1"/>
    <mergeCell ref="Q1:U1"/>
    <mergeCell ref="W1:AA1"/>
    <mergeCell ref="E2:F2"/>
    <mergeCell ref="G2:H2"/>
    <mergeCell ref="K2:L2"/>
    <mergeCell ref="M2:N2"/>
    <mergeCell ref="Q2:R2"/>
    <mergeCell ref="S2:T2"/>
    <mergeCell ref="A1:B1"/>
    <mergeCell ref="A2:A3"/>
    <mergeCell ref="B2:B3"/>
    <mergeCell ref="C2:C3"/>
    <mergeCell ref="W2:X2"/>
    <mergeCell ref="Y2:Z2"/>
  </mergeCell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Spinner 2">
              <controlPr defaultSize="0" autoPict="0">
                <anchor moveWithCells="1" sizeWithCells="1">
                  <from>
                    <xdr:col>2</xdr:col>
                    <xdr:colOff>381000</xdr:colOff>
                    <xdr:row>0</xdr:row>
                    <xdr:rowOff>12700</xdr:rowOff>
                  </from>
                  <to>
                    <xdr:col>2</xdr:col>
                    <xdr:colOff>838200</xdr:colOff>
                    <xdr:row>1</xdr:row>
                    <xdr:rowOff>50800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1" r:id="rId4" name="Button 13">
              <controlPr defaultSize="0" print="0" autoFill="0" autoPict="0" macro="[0]!ALEXANDRE">
                <anchor moveWithCells="1" sizeWithCells="1">
                  <from>
                    <xdr:col>0</xdr:col>
                    <xdr:colOff>38100</xdr:colOff>
                    <xdr:row>3</xdr:row>
                    <xdr:rowOff>38100</xdr:rowOff>
                  </from>
                  <to>
                    <xdr:col>0</xdr:col>
                    <xdr:colOff>774700</xdr:colOff>
                    <xdr:row>3</xdr:row>
                    <xdr:rowOff>266700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A1:P39"/>
  <sheetViews>
    <sheetView showGridLines="0" showZeros="0" workbookViewId="0">
      <selection activeCell="D14" sqref="D14"/>
    </sheetView>
  </sheetViews>
  <sheetFormatPr baseColWidth="10" defaultRowHeight="15" x14ac:dyDescent="0"/>
  <cols>
    <col min="2" max="2" width="7.5" style="53" customWidth="1"/>
    <col min="3" max="7" width="7.5" style="54" customWidth="1"/>
    <col min="8" max="8" width="5.6640625" style="54" customWidth="1"/>
    <col min="9" max="9" width="5.6640625" customWidth="1"/>
    <col min="10" max="11" width="5.6640625" style="54" customWidth="1"/>
    <col min="12" max="12" width="7.6640625" customWidth="1"/>
  </cols>
  <sheetData>
    <row r="1" spans="1:15">
      <c r="A1" s="1"/>
      <c r="B1" s="83">
        <f>TDB!A2</f>
        <v>2018</v>
      </c>
      <c r="C1" s="2"/>
      <c r="D1" s="2"/>
      <c r="E1" s="3"/>
      <c r="F1" s="3"/>
      <c r="G1" s="3"/>
      <c r="H1" s="3"/>
      <c r="I1" s="4"/>
      <c r="J1" s="2"/>
      <c r="K1" s="2"/>
      <c r="L1" s="4"/>
    </row>
    <row r="2" spans="1:15">
      <c r="A2" s="8" t="s">
        <v>0</v>
      </c>
      <c r="B2" s="5">
        <f>TDB!C1</f>
        <v>1</v>
      </c>
      <c r="C2" s="6"/>
      <c r="D2" s="6"/>
      <c r="E2" s="2"/>
      <c r="F2" s="2"/>
      <c r="G2" s="3"/>
      <c r="H2" s="3"/>
      <c r="I2" s="7"/>
      <c r="J2" s="3"/>
      <c r="K2" s="3"/>
      <c r="L2" s="7"/>
    </row>
    <row r="3" spans="1:15">
      <c r="A3" s="4"/>
      <c r="B3" s="1"/>
      <c r="C3" s="2"/>
      <c r="D3" s="8"/>
      <c r="E3" s="3"/>
      <c r="F3" s="9"/>
      <c r="G3" s="3"/>
      <c r="H3" s="3"/>
      <c r="I3" s="7"/>
      <c r="J3" s="3"/>
      <c r="K3" s="3"/>
      <c r="L3" s="7"/>
    </row>
    <row r="4" spans="1:15" s="15" customFormat="1">
      <c r="A4" s="12" t="s">
        <v>1</v>
      </c>
      <c r="B4" s="11">
        <f>TDB!B2</f>
        <v>43101</v>
      </c>
      <c r="C4" s="11"/>
      <c r="D4" s="12" t="s">
        <v>2</v>
      </c>
      <c r="E4" s="13"/>
      <c r="F4" s="14" t="s">
        <v>3</v>
      </c>
      <c r="G4" s="13"/>
      <c r="H4" s="13"/>
      <c r="I4" s="13"/>
      <c r="J4" s="13"/>
      <c r="K4" s="13"/>
      <c r="L4" s="10"/>
      <c r="N4" s="16"/>
    </row>
    <row r="5" spans="1:15" s="15" customFormat="1">
      <c r="A5" s="12" t="s">
        <v>4</v>
      </c>
      <c r="B5" s="11">
        <f>TDB!C2</f>
        <v>43106</v>
      </c>
      <c r="C5" s="11"/>
      <c r="D5" s="17"/>
      <c r="E5" s="13"/>
      <c r="F5" s="18"/>
      <c r="G5" s="19"/>
      <c r="H5" s="19"/>
      <c r="I5" s="19"/>
      <c r="J5" s="19"/>
      <c r="K5" s="19"/>
      <c r="L5" s="20"/>
    </row>
    <row r="6" spans="1:15" s="15" customFormat="1">
      <c r="A6" s="9"/>
      <c r="B6" s="10"/>
      <c r="C6" s="17"/>
      <c r="D6" s="17"/>
      <c r="E6" s="9"/>
      <c r="F6" s="9"/>
      <c r="G6" s="13"/>
      <c r="H6" s="13"/>
      <c r="I6" s="13"/>
      <c r="J6" s="13"/>
      <c r="K6" s="13"/>
      <c r="L6" s="9"/>
    </row>
    <row r="7" spans="1:15" s="15" customFormat="1">
      <c r="A7" s="21" t="s">
        <v>5</v>
      </c>
      <c r="B7" s="22"/>
      <c r="C7" s="55">
        <v>1.03125</v>
      </c>
      <c r="D7" s="55"/>
      <c r="E7" s="9"/>
      <c r="F7" s="14" t="s">
        <v>6</v>
      </c>
      <c r="G7" s="13"/>
      <c r="H7" s="13"/>
      <c r="I7" s="13"/>
      <c r="J7" s="13"/>
      <c r="K7" s="13"/>
      <c r="L7" s="13"/>
    </row>
    <row r="8" spans="1:15" s="15" customFormat="1">
      <c r="A8" s="23" t="s">
        <v>7</v>
      </c>
      <c r="B8" s="8"/>
      <c r="C8" s="55">
        <f>C9-C7</f>
        <v>8.3333333333333481E-2</v>
      </c>
      <c r="D8" s="55"/>
      <c r="E8" s="17"/>
      <c r="F8" s="18" t="s">
        <v>30</v>
      </c>
      <c r="G8" s="25"/>
      <c r="H8" s="25"/>
      <c r="I8" s="25"/>
      <c r="J8" s="25"/>
      <c r="K8" s="25"/>
      <c r="L8" s="26"/>
    </row>
    <row r="9" spans="1:15" s="15" customFormat="1">
      <c r="A9" s="27" t="s">
        <v>8</v>
      </c>
      <c r="B9" s="28"/>
      <c r="C9" s="55">
        <f>L19</f>
        <v>1.1145833333333335</v>
      </c>
      <c r="D9" s="55"/>
      <c r="E9" s="17"/>
      <c r="F9" s="17"/>
      <c r="G9" s="13"/>
      <c r="H9" s="13"/>
      <c r="I9" s="13"/>
      <c r="J9" s="13"/>
      <c r="K9" s="13"/>
      <c r="L9" s="13"/>
    </row>
    <row r="10" spans="1:15" s="15" customFormat="1">
      <c r="A10" s="9"/>
      <c r="B10" s="10"/>
      <c r="C10" s="17"/>
      <c r="D10" s="17"/>
      <c r="E10" s="17"/>
      <c r="F10" s="17"/>
      <c r="G10" s="17"/>
      <c r="H10" s="17"/>
      <c r="I10" s="9"/>
      <c r="J10" s="17"/>
      <c r="K10" s="17"/>
      <c r="L10" s="9"/>
      <c r="N10" s="15" t="s">
        <v>9</v>
      </c>
    </row>
    <row r="11" spans="1:15" s="15" customFormat="1">
      <c r="A11" s="9"/>
      <c r="B11" s="64" t="s">
        <v>10</v>
      </c>
      <c r="C11" s="65"/>
      <c r="D11" s="66"/>
      <c r="E11" s="64" t="s">
        <v>11</v>
      </c>
      <c r="F11" s="65"/>
      <c r="G11" s="66"/>
      <c r="H11" s="64" t="s">
        <v>12</v>
      </c>
      <c r="I11" s="65"/>
      <c r="J11" s="65"/>
      <c r="K11" s="66"/>
      <c r="L11" s="31" t="s">
        <v>13</v>
      </c>
    </row>
    <row r="12" spans="1:15" s="15" customFormat="1">
      <c r="A12" s="9"/>
      <c r="B12" s="32" t="s">
        <v>14</v>
      </c>
      <c r="C12" s="32" t="s">
        <v>15</v>
      </c>
      <c r="D12" s="32" t="s">
        <v>13</v>
      </c>
      <c r="E12" s="32" t="s">
        <v>14</v>
      </c>
      <c r="F12" s="32" t="s">
        <v>15</v>
      </c>
      <c r="G12" s="33"/>
      <c r="H12" s="24" t="s">
        <v>16</v>
      </c>
      <c r="I12" s="34" t="s">
        <v>17</v>
      </c>
      <c r="J12" s="35" t="s">
        <v>18</v>
      </c>
      <c r="K12" s="36" t="s">
        <v>19</v>
      </c>
      <c r="L12" s="37"/>
    </row>
    <row r="13" spans="1:15" s="15" customFormat="1">
      <c r="A13" s="38" t="s">
        <v>20</v>
      </c>
      <c r="B13" s="39">
        <f>TDB!E4</f>
        <v>0.20833333333333334</v>
      </c>
      <c r="C13" s="39">
        <f>TDB!F4</f>
        <v>0.33333333333333331</v>
      </c>
      <c r="D13" s="39">
        <f>C13-B13</f>
        <v>0.12499999999999997</v>
      </c>
      <c r="E13" s="39">
        <f>TDB!G4</f>
        <v>0.47916666666666669</v>
      </c>
      <c r="F13" s="39">
        <f>TDB!H4</f>
        <v>0.5625</v>
      </c>
      <c r="G13" s="40">
        <f>F13-E13</f>
        <v>8.3333333333333315E-2</v>
      </c>
      <c r="H13" s="40" t="str">
        <f>IF(G13&gt;=TIMEVALUE("4:30"),TIMEVALUE("18:00")," ")</f>
        <v xml:space="preserve"> </v>
      </c>
      <c r="I13" s="41" t="str">
        <f>IF(H13=TIMEVALUE("18:00"),TIMEVALUE("18:30")," ")</f>
        <v xml:space="preserve"> </v>
      </c>
      <c r="J13" s="42" t="str">
        <f>IF(I13=TIMEVALUE("18:30"),"00:30"," ")</f>
        <v xml:space="preserve"> </v>
      </c>
      <c r="K13" s="41">
        <f>IF(J13="00:30","00:15",$M$1)</f>
        <v>0</v>
      </c>
      <c r="L13" s="43">
        <f>D13+G13-K13</f>
        <v>0.20833333333333329</v>
      </c>
      <c r="N13" s="44"/>
      <c r="O13" s="44"/>
    </row>
    <row r="14" spans="1:15" s="15" customFormat="1">
      <c r="A14" s="45" t="s">
        <v>21</v>
      </c>
      <c r="B14" s="39">
        <f>TDB!K4</f>
        <v>0.4375</v>
      </c>
      <c r="C14" s="39">
        <f>TDB!L4</f>
        <v>0.5625</v>
      </c>
      <c r="D14" s="39">
        <f t="shared" ref="D14:D18" si="0">C14-B14</f>
        <v>0.125</v>
      </c>
      <c r="E14" s="39">
        <f>TDB!M4</f>
        <v>0.72916666666666663</v>
      </c>
      <c r="F14" s="39">
        <f>TDB!N4</f>
        <v>0.86458333333333337</v>
      </c>
      <c r="G14" s="40">
        <f t="shared" ref="G14:G18" si="1">F14-E14</f>
        <v>0.13541666666666674</v>
      </c>
      <c r="H14" s="40" t="str">
        <f t="shared" ref="H14:H18" si="2">IF(G14&gt;=TIMEVALUE("4:30"),TIMEVALUE("18:00")," ")</f>
        <v xml:space="preserve"> </v>
      </c>
      <c r="I14" s="41" t="str">
        <f t="shared" ref="I14:I18" si="3">IF(H14=TIMEVALUE("18:00"),TIMEVALUE("18:30")," ")</f>
        <v xml:space="preserve"> </v>
      </c>
      <c r="J14" s="42" t="str">
        <f t="shared" ref="J14:J18" si="4">IF(I14=TIMEVALUE("18:30"),"00:30"," ")</f>
        <v xml:space="preserve"> </v>
      </c>
      <c r="K14" s="41">
        <f t="shared" ref="K14:K18" si="5">IF(J14="00:30","00:15",$M$1)</f>
        <v>0</v>
      </c>
      <c r="L14" s="43">
        <f>D14+G14-K14</f>
        <v>0.26041666666666674</v>
      </c>
    </row>
    <row r="15" spans="1:15" s="15" customFormat="1">
      <c r="A15" s="45" t="s">
        <v>22</v>
      </c>
      <c r="B15" s="39">
        <f>TDB!Q4</f>
        <v>0.4375</v>
      </c>
      <c r="C15" s="39">
        <f>TDB!R4</f>
        <v>0.5625</v>
      </c>
      <c r="D15" s="39">
        <f t="shared" si="0"/>
        <v>0.125</v>
      </c>
      <c r="E15" s="39">
        <f>TDB!S4</f>
        <v>0.72916666666666663</v>
      </c>
      <c r="F15" s="39">
        <f>TDB!T4</f>
        <v>0.86458333333333337</v>
      </c>
      <c r="G15" s="40">
        <f t="shared" si="1"/>
        <v>0.13541666666666674</v>
      </c>
      <c r="H15" s="40" t="str">
        <f t="shared" si="2"/>
        <v xml:space="preserve"> </v>
      </c>
      <c r="I15" s="41" t="str">
        <f t="shared" si="3"/>
        <v xml:space="preserve"> </v>
      </c>
      <c r="J15" s="42" t="str">
        <f t="shared" si="4"/>
        <v xml:space="preserve"> </v>
      </c>
      <c r="K15" s="41">
        <f t="shared" si="5"/>
        <v>0</v>
      </c>
      <c r="L15" s="43">
        <f>D15+G15-K15</f>
        <v>0.26041666666666674</v>
      </c>
      <c r="O15" s="13"/>
    </row>
    <row r="16" spans="1:15" s="15" customFormat="1">
      <c r="A16" s="45" t="s">
        <v>23</v>
      </c>
      <c r="B16" s="46">
        <f>TDB!W4</f>
        <v>0</v>
      </c>
      <c r="C16" s="46">
        <f>TDB!X4</f>
        <v>0</v>
      </c>
      <c r="D16" s="39">
        <f t="shared" si="0"/>
        <v>0</v>
      </c>
      <c r="E16" s="39">
        <f>TDB!Y4</f>
        <v>0</v>
      </c>
      <c r="F16" s="39">
        <f>TDB!Z4</f>
        <v>0</v>
      </c>
      <c r="G16" s="40">
        <f>F16-E16</f>
        <v>0</v>
      </c>
      <c r="H16" s="40" t="str">
        <f t="shared" si="2"/>
        <v xml:space="preserve"> </v>
      </c>
      <c r="I16" s="41" t="str">
        <f t="shared" si="3"/>
        <v xml:space="preserve"> </v>
      </c>
      <c r="J16" s="42" t="str">
        <f t="shared" si="4"/>
        <v xml:space="preserve"> </v>
      </c>
      <c r="K16" s="41">
        <f t="shared" si="5"/>
        <v>0</v>
      </c>
      <c r="L16" s="43">
        <f>D16+G16-K16</f>
        <v>0</v>
      </c>
    </row>
    <row r="17" spans="1:16" s="15" customFormat="1">
      <c r="A17" s="45" t="s">
        <v>24</v>
      </c>
      <c r="B17" s="46">
        <f>TDB!AC4</f>
        <v>0.4375</v>
      </c>
      <c r="C17" s="46">
        <f>TDB!AD4</f>
        <v>0.5625</v>
      </c>
      <c r="D17" s="39">
        <f t="shared" si="0"/>
        <v>0.125</v>
      </c>
      <c r="E17" s="39">
        <f>TDB!AE4</f>
        <v>0.72916666666666663</v>
      </c>
      <c r="F17" s="39">
        <f>TDB!AF4</f>
        <v>0.86458333333333337</v>
      </c>
      <c r="G17" s="40">
        <f>F17-E17</f>
        <v>0.13541666666666674</v>
      </c>
      <c r="H17" s="40" t="str">
        <f t="shared" si="2"/>
        <v xml:space="preserve"> </v>
      </c>
      <c r="I17" s="41" t="str">
        <f t="shared" si="3"/>
        <v xml:space="preserve"> </v>
      </c>
      <c r="J17" s="42" t="str">
        <f t="shared" si="4"/>
        <v xml:space="preserve"> </v>
      </c>
      <c r="K17" s="41">
        <f t="shared" si="5"/>
        <v>0</v>
      </c>
      <c r="L17" s="43">
        <f>D17+G17-K17</f>
        <v>0.26041666666666674</v>
      </c>
      <c r="P17" s="16"/>
    </row>
    <row r="18" spans="1:16" s="15" customFormat="1">
      <c r="A18" s="45" t="s">
        <v>25</v>
      </c>
      <c r="B18" s="46">
        <f>TDB!AI4</f>
        <v>0.45833333333333331</v>
      </c>
      <c r="C18" s="46">
        <f>TDB!AJ4</f>
        <v>0.58333333333333337</v>
      </c>
      <c r="D18" s="39">
        <f t="shared" si="0"/>
        <v>0.12500000000000006</v>
      </c>
      <c r="E18" s="39">
        <f>TDB!AK4</f>
        <v>0</v>
      </c>
      <c r="F18" s="39">
        <f>TDB!AL4</f>
        <v>0</v>
      </c>
      <c r="G18" s="40">
        <f t="shared" si="1"/>
        <v>0</v>
      </c>
      <c r="H18" s="40" t="str">
        <f t="shared" si="2"/>
        <v xml:space="preserve"> </v>
      </c>
      <c r="I18" s="41" t="str">
        <f t="shared" si="3"/>
        <v xml:space="preserve"> </v>
      </c>
      <c r="J18" s="42" t="str">
        <f t="shared" si="4"/>
        <v xml:space="preserve"> </v>
      </c>
      <c r="K18" s="41">
        <f t="shared" si="5"/>
        <v>0</v>
      </c>
      <c r="L18" s="43">
        <f>D18+G18-K18</f>
        <v>0.12500000000000006</v>
      </c>
    </row>
    <row r="19" spans="1:16" s="15" customFormat="1">
      <c r="A19" s="9"/>
      <c r="B19" s="10"/>
      <c r="C19" s="17"/>
      <c r="D19" s="17"/>
      <c r="E19" s="17"/>
      <c r="F19" s="17"/>
      <c r="G19" s="17"/>
      <c r="H19" s="47" t="s">
        <v>13</v>
      </c>
      <c r="I19" s="25"/>
      <c r="J19" s="29"/>
      <c r="K19" s="30"/>
      <c r="L19" s="48">
        <f>SUM(L13:L18)</f>
        <v>1.1145833333333335</v>
      </c>
    </row>
    <row r="20" spans="1:16">
      <c r="A20" s="49"/>
      <c r="B20" s="50"/>
      <c r="C20" s="51"/>
      <c r="D20" s="51"/>
      <c r="E20" s="51"/>
      <c r="F20" s="51"/>
      <c r="G20" s="51"/>
      <c r="H20" s="51"/>
      <c r="I20" s="52"/>
      <c r="J20" s="51"/>
      <c r="K20" s="51"/>
      <c r="L20" s="52"/>
    </row>
    <row r="21" spans="1:16">
      <c r="A21" s="56" t="s">
        <v>26</v>
      </c>
      <c r="B21" s="50"/>
      <c r="C21" s="57"/>
      <c r="D21" s="58"/>
      <c r="E21" s="58"/>
      <c r="F21" s="58"/>
      <c r="G21" s="58"/>
      <c r="H21" s="58"/>
      <c r="I21" s="58"/>
      <c r="J21" s="58"/>
      <c r="K21" s="58"/>
      <c r="L21" s="59"/>
    </row>
    <row r="22" spans="1:16">
      <c r="A22" s="62"/>
      <c r="B22" s="63"/>
      <c r="C22" s="60"/>
      <c r="D22" s="60"/>
      <c r="E22" s="60"/>
      <c r="F22" s="60"/>
      <c r="G22" s="60"/>
      <c r="H22" s="60"/>
      <c r="I22" s="60"/>
      <c r="J22" s="60"/>
      <c r="K22" s="60"/>
      <c r="L22" s="61"/>
    </row>
    <row r="23" spans="1:16">
      <c r="A23" s="49"/>
      <c r="B23" s="50"/>
      <c r="C23" s="51"/>
      <c r="D23" s="51"/>
      <c r="E23" s="51"/>
      <c r="F23" s="51"/>
      <c r="G23" s="51"/>
      <c r="H23" s="51"/>
      <c r="I23" s="52"/>
      <c r="J23" s="51"/>
      <c r="K23" s="51"/>
      <c r="L23" s="52"/>
    </row>
    <row r="24" spans="1:16">
      <c r="A24" s="52"/>
      <c r="B24" s="50"/>
      <c r="C24" s="51"/>
      <c r="D24" s="51"/>
      <c r="E24" s="51"/>
      <c r="F24" s="51"/>
      <c r="G24" s="51"/>
      <c r="H24" s="51"/>
      <c r="I24" s="52"/>
      <c r="J24" s="51"/>
      <c r="K24" s="51"/>
      <c r="L24" s="52"/>
    </row>
    <row r="25" spans="1:16">
      <c r="A25" s="52"/>
      <c r="B25" s="50"/>
      <c r="C25" s="51"/>
      <c r="D25" s="51"/>
      <c r="E25" s="51"/>
      <c r="F25" s="51"/>
      <c r="G25" s="51"/>
      <c r="H25" s="51"/>
      <c r="I25" s="52"/>
      <c r="J25" s="51"/>
      <c r="K25" s="51"/>
      <c r="L25" s="52"/>
    </row>
    <row r="26" spans="1:16">
      <c r="A26" s="52"/>
      <c r="B26" s="50"/>
      <c r="C26" s="51"/>
      <c r="D26" s="51"/>
      <c r="E26" s="51"/>
      <c r="F26" s="51"/>
      <c r="G26" s="51"/>
      <c r="H26" s="51"/>
      <c r="I26" s="52"/>
      <c r="J26" s="51"/>
      <c r="K26" s="51"/>
      <c r="L26" s="52"/>
    </row>
    <row r="27" spans="1:16">
      <c r="A27" s="52"/>
      <c r="B27" s="50"/>
      <c r="C27" s="51"/>
      <c r="D27" s="51"/>
      <c r="E27" s="51"/>
      <c r="F27" s="51"/>
      <c r="G27" s="51"/>
      <c r="H27" s="51"/>
      <c r="I27" s="52"/>
      <c r="J27" s="51"/>
      <c r="K27" s="51"/>
      <c r="L27" s="52"/>
    </row>
    <row r="28" spans="1:16">
      <c r="A28" s="52"/>
      <c r="B28" s="50"/>
      <c r="C28" s="51"/>
      <c r="D28" s="51"/>
      <c r="E28" s="51"/>
      <c r="F28" s="51"/>
      <c r="G28" s="51"/>
      <c r="H28" s="51"/>
      <c r="I28" s="52"/>
      <c r="J28" s="51"/>
      <c r="K28" s="51"/>
      <c r="L28" s="52"/>
    </row>
    <row r="29" spans="1:16">
      <c r="A29" s="52"/>
      <c r="B29" s="50"/>
      <c r="C29" s="51"/>
      <c r="D29" s="51"/>
      <c r="E29" s="51"/>
      <c r="F29" s="51"/>
      <c r="G29" s="51"/>
      <c r="H29" s="51"/>
      <c r="I29" s="52"/>
      <c r="J29" s="51"/>
      <c r="K29" s="51"/>
      <c r="L29" s="52"/>
    </row>
    <row r="30" spans="1:16">
      <c r="A30" s="52"/>
      <c r="B30" s="50"/>
      <c r="C30" s="51"/>
      <c r="D30" s="51"/>
      <c r="E30" s="51"/>
      <c r="F30" s="51"/>
      <c r="G30" s="51"/>
      <c r="H30" s="51"/>
      <c r="I30" s="52"/>
      <c r="J30" s="51"/>
      <c r="K30" s="51"/>
      <c r="L30" s="52"/>
    </row>
    <row r="31" spans="1:16">
      <c r="A31" s="52"/>
      <c r="B31" s="50"/>
      <c r="C31" s="51"/>
      <c r="D31" s="51"/>
      <c r="E31" s="51"/>
      <c r="F31" s="51"/>
      <c r="G31" s="51"/>
      <c r="H31" s="51"/>
      <c r="I31" s="52"/>
      <c r="J31" s="51"/>
      <c r="K31" s="51"/>
      <c r="L31" s="52"/>
    </row>
    <row r="32" spans="1:16">
      <c r="A32" s="52"/>
      <c r="B32" s="50"/>
      <c r="C32" s="51"/>
      <c r="D32" s="51"/>
      <c r="E32" s="51"/>
      <c r="F32" s="51"/>
      <c r="G32" s="51"/>
      <c r="H32" s="51"/>
      <c r="I32" s="52"/>
      <c r="J32" s="51"/>
      <c r="K32" s="51"/>
      <c r="L32" s="52"/>
    </row>
    <row r="33" spans="1:12">
      <c r="A33" s="52"/>
      <c r="B33" s="50"/>
      <c r="C33" s="51"/>
      <c r="D33" s="51"/>
      <c r="E33" s="51"/>
      <c r="F33" s="51"/>
      <c r="G33" s="51"/>
      <c r="H33" s="51"/>
      <c r="I33" s="52"/>
      <c r="J33" s="51"/>
      <c r="K33" s="51"/>
      <c r="L33" s="52"/>
    </row>
    <row r="34" spans="1:12">
      <c r="A34" s="52"/>
      <c r="B34" s="50"/>
      <c r="C34" s="51"/>
      <c r="D34" s="51"/>
      <c r="E34" s="51"/>
      <c r="F34" s="51"/>
      <c r="G34" s="51"/>
      <c r="H34" s="51"/>
      <c r="I34" s="52"/>
      <c r="J34" s="51"/>
      <c r="K34" s="51"/>
      <c r="L34" s="52"/>
    </row>
    <row r="35" spans="1:12">
      <c r="A35" s="52"/>
      <c r="B35" s="50"/>
      <c r="C35" s="51"/>
      <c r="D35" s="51"/>
      <c r="E35" s="51"/>
      <c r="F35" s="51"/>
      <c r="G35" s="51"/>
      <c r="H35" s="51"/>
      <c r="I35" s="52"/>
      <c r="J35" s="51"/>
      <c r="K35" s="51"/>
      <c r="L35" s="52"/>
    </row>
    <row r="36" spans="1:12">
      <c r="A36" s="52"/>
      <c r="B36" s="50"/>
      <c r="C36" s="51"/>
      <c r="D36" s="51"/>
      <c r="E36" s="51"/>
      <c r="F36" s="51"/>
      <c r="G36" s="51"/>
      <c r="H36" s="51"/>
      <c r="I36" s="52"/>
      <c r="J36" s="51"/>
      <c r="K36" s="51"/>
      <c r="L36" s="52"/>
    </row>
    <row r="37" spans="1:12">
      <c r="A37" s="52"/>
      <c r="B37" s="50"/>
      <c r="C37" s="51"/>
      <c r="D37" s="51"/>
      <c r="E37" s="51"/>
      <c r="F37" s="51"/>
      <c r="G37" s="51"/>
      <c r="H37" s="51"/>
      <c r="I37" s="52"/>
      <c r="J37" s="51"/>
      <c r="K37" s="51"/>
      <c r="L37" s="52"/>
    </row>
    <row r="38" spans="1:12">
      <c r="A38" s="52"/>
      <c r="B38" s="50"/>
      <c r="C38" s="51"/>
      <c r="D38" s="51"/>
      <c r="E38" s="51"/>
      <c r="F38" s="51"/>
      <c r="G38" s="51"/>
      <c r="H38" s="51"/>
      <c r="I38" s="52"/>
      <c r="J38" s="51"/>
      <c r="K38" s="51"/>
      <c r="L38" s="52"/>
    </row>
    <row r="39" spans="1:12">
      <c r="A39" s="52"/>
      <c r="B39" s="50"/>
      <c r="C39" s="51"/>
      <c r="D39" s="51"/>
      <c r="E39" s="51"/>
      <c r="F39" s="51"/>
      <c r="G39" s="51"/>
      <c r="H39" s="51"/>
      <c r="I39" s="52"/>
      <c r="J39" s="51"/>
      <c r="K39" s="51"/>
      <c r="L39" s="52"/>
    </row>
  </sheetData>
  <mergeCells count="9">
    <mergeCell ref="E11:G11"/>
    <mergeCell ref="H11:K11"/>
    <mergeCell ref="C21:L22"/>
    <mergeCell ref="B4:C4"/>
    <mergeCell ref="B5:C5"/>
    <mergeCell ref="C7:D7"/>
    <mergeCell ref="C8:D8"/>
    <mergeCell ref="C9:D9"/>
    <mergeCell ref="B11:D11"/>
  </mergeCells>
  <conditionalFormatting sqref="C8">
    <cfRule type="cellIs" dxfId="1" priority="1" operator="equal">
      <formula>0</formula>
    </cfRule>
  </conditionalFormatting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HP">
                <anchor moveWithCells="1" sizeWithCells="1">
                  <from>
                    <xdr:col>7</xdr:col>
                    <xdr:colOff>38100</xdr:colOff>
                    <xdr:row>0</xdr:row>
                    <xdr:rowOff>139700</xdr:rowOff>
                  </from>
                  <to>
                    <xdr:col>10</xdr:col>
                    <xdr:colOff>12700</xdr:colOff>
                    <xdr:row>3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A1:P39"/>
  <sheetViews>
    <sheetView showGridLines="0" showZeros="0" workbookViewId="0">
      <selection activeCell="G3" sqref="G3"/>
    </sheetView>
  </sheetViews>
  <sheetFormatPr baseColWidth="10" defaultRowHeight="15" x14ac:dyDescent="0"/>
  <cols>
    <col min="2" max="2" width="7.5" style="53" customWidth="1"/>
    <col min="3" max="7" width="7.5" style="54" customWidth="1"/>
    <col min="8" max="8" width="5.6640625" style="54" customWidth="1"/>
    <col min="9" max="9" width="5.6640625" customWidth="1"/>
    <col min="10" max="11" width="5.6640625" style="54" customWidth="1"/>
    <col min="12" max="12" width="7.6640625" customWidth="1"/>
  </cols>
  <sheetData>
    <row r="1" spans="1:15">
      <c r="A1" s="1"/>
      <c r="B1" s="83">
        <f>TDB!A2</f>
        <v>2018</v>
      </c>
      <c r="C1" s="2"/>
      <c r="D1" s="2"/>
      <c r="E1" s="3"/>
      <c r="F1" s="3"/>
      <c r="G1" s="3"/>
      <c r="H1" s="3"/>
      <c r="I1" s="4"/>
      <c r="J1" s="2"/>
      <c r="K1" s="2"/>
      <c r="L1" s="4"/>
    </row>
    <row r="2" spans="1:15">
      <c r="A2" s="8" t="s">
        <v>0</v>
      </c>
      <c r="B2" s="5">
        <f>TDB!C1</f>
        <v>1</v>
      </c>
      <c r="C2" s="6"/>
      <c r="D2" s="6"/>
      <c r="E2" s="2"/>
      <c r="F2" s="2"/>
      <c r="G2" s="3"/>
      <c r="H2" s="3"/>
      <c r="I2" s="7"/>
      <c r="J2" s="3"/>
      <c r="K2" s="3"/>
      <c r="L2" s="7"/>
    </row>
    <row r="3" spans="1:15">
      <c r="A3" s="4"/>
      <c r="B3" s="1"/>
      <c r="C3" s="2"/>
      <c r="D3" s="8"/>
      <c r="E3" s="3"/>
      <c r="F3" s="9"/>
      <c r="G3" s="3"/>
      <c r="H3" s="3"/>
      <c r="I3" s="7"/>
      <c r="J3" s="3"/>
      <c r="K3" s="3"/>
      <c r="L3" s="7"/>
    </row>
    <row r="4" spans="1:15" s="15" customFormat="1">
      <c r="A4" s="12" t="s">
        <v>1</v>
      </c>
      <c r="B4" s="11">
        <f>TDB!B2</f>
        <v>43101</v>
      </c>
      <c r="C4" s="11"/>
      <c r="D4" s="12" t="s">
        <v>2</v>
      </c>
      <c r="E4" s="13"/>
      <c r="F4" s="14" t="s">
        <v>3</v>
      </c>
      <c r="G4" s="13"/>
      <c r="H4" s="13"/>
      <c r="I4" s="13"/>
      <c r="J4" s="13"/>
      <c r="K4" s="13"/>
      <c r="L4" s="10"/>
      <c r="N4" s="16"/>
    </row>
    <row r="5" spans="1:15" s="15" customFormat="1">
      <c r="A5" s="12" t="s">
        <v>4</v>
      </c>
      <c r="B5" s="11">
        <f>TDB!C2</f>
        <v>43106</v>
      </c>
      <c r="C5" s="11"/>
      <c r="D5" s="17"/>
      <c r="E5" s="13"/>
      <c r="F5" s="18"/>
      <c r="G5" s="19"/>
      <c r="H5" s="19"/>
      <c r="I5" s="19"/>
      <c r="J5" s="19"/>
      <c r="K5" s="19"/>
      <c r="L5" s="20"/>
    </row>
    <row r="6" spans="1:15" s="15" customFormat="1">
      <c r="A6" s="9"/>
      <c r="B6" s="10"/>
      <c r="C6" s="17"/>
      <c r="D6" s="17"/>
      <c r="E6" s="9"/>
      <c r="F6" s="9"/>
      <c r="G6" s="13"/>
      <c r="H6" s="13"/>
      <c r="I6" s="13"/>
      <c r="J6" s="13"/>
      <c r="K6" s="13"/>
      <c r="L6" s="9"/>
    </row>
    <row r="7" spans="1:15" s="15" customFormat="1">
      <c r="A7" s="21" t="s">
        <v>5</v>
      </c>
      <c r="B7" s="22"/>
      <c r="C7" s="55">
        <v>0.25</v>
      </c>
      <c r="D7" s="55"/>
      <c r="E7" s="9"/>
      <c r="F7" s="14" t="s">
        <v>6</v>
      </c>
      <c r="G7" s="13"/>
      <c r="H7" s="13"/>
      <c r="I7" s="13"/>
      <c r="J7" s="13"/>
      <c r="K7" s="13"/>
      <c r="L7" s="13"/>
    </row>
    <row r="8" spans="1:15" s="15" customFormat="1">
      <c r="A8" s="23" t="s">
        <v>7</v>
      </c>
      <c r="B8" s="8"/>
      <c r="C8" s="55">
        <f>C9-C7</f>
        <v>0</v>
      </c>
      <c r="D8" s="55"/>
      <c r="E8" s="17"/>
      <c r="F8" s="18" t="s">
        <v>32</v>
      </c>
      <c r="G8" s="25"/>
      <c r="H8" s="25"/>
      <c r="I8" s="25"/>
      <c r="J8" s="25"/>
      <c r="K8" s="25"/>
      <c r="L8" s="26"/>
    </row>
    <row r="9" spans="1:15" s="15" customFormat="1">
      <c r="A9" s="27" t="s">
        <v>8</v>
      </c>
      <c r="B9" s="28"/>
      <c r="C9" s="55">
        <f>L19</f>
        <v>0.25</v>
      </c>
      <c r="D9" s="55"/>
      <c r="E9" s="17"/>
      <c r="F9" s="17"/>
      <c r="G9" s="13"/>
      <c r="H9" s="13"/>
      <c r="I9" s="13"/>
      <c r="J9" s="13"/>
      <c r="K9" s="13"/>
      <c r="L9" s="13"/>
    </row>
    <row r="10" spans="1:15" s="15" customFormat="1">
      <c r="A10" s="9"/>
      <c r="B10" s="10"/>
      <c r="C10" s="17"/>
      <c r="D10" s="17"/>
      <c r="E10" s="17"/>
      <c r="F10" s="17"/>
      <c r="G10" s="17"/>
      <c r="H10" s="17"/>
      <c r="I10" s="9"/>
      <c r="J10" s="17"/>
      <c r="K10" s="17"/>
      <c r="L10" s="9"/>
      <c r="N10" s="15" t="s">
        <v>9</v>
      </c>
    </row>
    <row r="11" spans="1:15" s="15" customFormat="1">
      <c r="A11" s="9"/>
      <c r="B11" s="64" t="s">
        <v>10</v>
      </c>
      <c r="C11" s="65"/>
      <c r="D11" s="66"/>
      <c r="E11" s="64" t="s">
        <v>11</v>
      </c>
      <c r="F11" s="65"/>
      <c r="G11" s="66"/>
      <c r="H11" s="64" t="s">
        <v>12</v>
      </c>
      <c r="I11" s="65"/>
      <c r="J11" s="65"/>
      <c r="K11" s="66"/>
      <c r="L11" s="31" t="s">
        <v>13</v>
      </c>
    </row>
    <row r="12" spans="1:15" s="15" customFormat="1">
      <c r="A12" s="9"/>
      <c r="B12" s="32" t="s">
        <v>14</v>
      </c>
      <c r="C12" s="32" t="s">
        <v>15</v>
      </c>
      <c r="D12" s="32" t="s">
        <v>13</v>
      </c>
      <c r="E12" s="32" t="s">
        <v>14</v>
      </c>
      <c r="F12" s="32" t="s">
        <v>15</v>
      </c>
      <c r="G12" s="33"/>
      <c r="H12" s="24" t="s">
        <v>16</v>
      </c>
      <c r="I12" s="34" t="s">
        <v>17</v>
      </c>
      <c r="J12" s="35" t="s">
        <v>18</v>
      </c>
      <c r="K12" s="36" t="s">
        <v>19</v>
      </c>
      <c r="L12" s="37"/>
    </row>
    <row r="13" spans="1:15" s="15" customFormat="1">
      <c r="A13" s="38" t="s">
        <v>20</v>
      </c>
      <c r="B13" s="39">
        <f>TDB!E5</f>
        <v>0.20833333333333334</v>
      </c>
      <c r="C13" s="39">
        <f>TDB!F5</f>
        <v>0.33333333333333331</v>
      </c>
      <c r="D13" s="39">
        <f>C13-B13</f>
        <v>0.12499999999999997</v>
      </c>
      <c r="E13" s="39">
        <f>TDB!G5</f>
        <v>0</v>
      </c>
      <c r="F13" s="39">
        <f>TDB!H5</f>
        <v>0</v>
      </c>
      <c r="G13" s="40">
        <f>F13-E13</f>
        <v>0</v>
      </c>
      <c r="H13" s="40" t="str">
        <f>IF(G13&gt;=TIMEVALUE("4:30"),TIMEVALUE("18:00")," ")</f>
        <v xml:space="preserve"> </v>
      </c>
      <c r="I13" s="41" t="str">
        <f>IF(H13=TIMEVALUE("18:00"),TIMEVALUE("18:30")," ")</f>
        <v xml:space="preserve"> </v>
      </c>
      <c r="J13" s="42" t="str">
        <f>IF(I13=TIMEVALUE("18:30"),"00:30"," ")</f>
        <v xml:space="preserve"> </v>
      </c>
      <c r="K13" s="41">
        <f>IF(J13="00:30","00:15",$M$1)</f>
        <v>0</v>
      </c>
      <c r="L13" s="43">
        <f>D13+G13-K13</f>
        <v>0.12499999999999997</v>
      </c>
      <c r="N13" s="44"/>
      <c r="O13" s="44"/>
    </row>
    <row r="14" spans="1:15" s="15" customFormat="1">
      <c r="A14" s="45" t="s">
        <v>21</v>
      </c>
      <c r="B14" s="39">
        <f>TDB!K5</f>
        <v>0</v>
      </c>
      <c r="C14" s="39">
        <f>TDB!L5</f>
        <v>0</v>
      </c>
      <c r="D14" s="39">
        <f t="shared" ref="D14:D18" si="0">C14-B14</f>
        <v>0</v>
      </c>
      <c r="E14" s="39">
        <f>TDB!M5</f>
        <v>0</v>
      </c>
      <c r="F14" s="39">
        <f>TDB!N5</f>
        <v>0</v>
      </c>
      <c r="G14" s="40">
        <f t="shared" ref="G14:G18" si="1">F14-E14</f>
        <v>0</v>
      </c>
      <c r="H14" s="40" t="str">
        <f t="shared" ref="H14:H18" si="2">IF(G14&gt;=TIMEVALUE("4:30"),TIMEVALUE("18:00")," ")</f>
        <v xml:space="preserve"> </v>
      </c>
      <c r="I14" s="41" t="str">
        <f t="shared" ref="I14:I18" si="3">IF(H14=TIMEVALUE("18:00"),TIMEVALUE("18:30")," ")</f>
        <v xml:space="preserve"> </v>
      </c>
      <c r="J14" s="42" t="str">
        <f t="shared" ref="J14:J18" si="4">IF(I14=TIMEVALUE("18:30"),"00:30"," ")</f>
        <v xml:space="preserve"> </v>
      </c>
      <c r="K14" s="41">
        <f t="shared" ref="K14:K18" si="5">IF(J14="00:30","00:15",$M$1)</f>
        <v>0</v>
      </c>
      <c r="L14" s="43">
        <f>D14+G14-K14</f>
        <v>0</v>
      </c>
    </row>
    <row r="15" spans="1:15" s="15" customFormat="1">
      <c r="A15" s="45" t="s">
        <v>22</v>
      </c>
      <c r="B15" s="39">
        <f>TDB!Q5</f>
        <v>0</v>
      </c>
      <c r="C15" s="39">
        <f>TDB!R5</f>
        <v>0</v>
      </c>
      <c r="D15" s="39">
        <f t="shared" si="0"/>
        <v>0</v>
      </c>
      <c r="E15" s="39">
        <f>TDB!S5</f>
        <v>0</v>
      </c>
      <c r="F15" s="39">
        <f>TDB!T5</f>
        <v>0</v>
      </c>
      <c r="G15" s="40">
        <f t="shared" si="1"/>
        <v>0</v>
      </c>
      <c r="H15" s="40" t="str">
        <f t="shared" si="2"/>
        <v xml:space="preserve"> </v>
      </c>
      <c r="I15" s="41" t="str">
        <f t="shared" si="3"/>
        <v xml:space="preserve"> </v>
      </c>
      <c r="J15" s="42" t="str">
        <f t="shared" si="4"/>
        <v xml:space="preserve"> </v>
      </c>
      <c r="K15" s="41">
        <f t="shared" si="5"/>
        <v>0</v>
      </c>
      <c r="L15" s="43">
        <f>D15+G15-K15</f>
        <v>0</v>
      </c>
      <c r="O15" s="13"/>
    </row>
    <row r="16" spans="1:15" s="15" customFormat="1">
      <c r="A16" s="45" t="s">
        <v>23</v>
      </c>
      <c r="B16" s="46">
        <f>TDB!W5</f>
        <v>0</v>
      </c>
      <c r="C16" s="46">
        <f>TDB!X5</f>
        <v>0</v>
      </c>
      <c r="D16" s="39">
        <f t="shared" si="0"/>
        <v>0</v>
      </c>
      <c r="E16" s="39">
        <f>TDB!Y5</f>
        <v>0</v>
      </c>
      <c r="F16" s="39">
        <f>TDB!Z5</f>
        <v>0</v>
      </c>
      <c r="G16" s="40">
        <f>F16-E16</f>
        <v>0</v>
      </c>
      <c r="H16" s="40" t="str">
        <f t="shared" si="2"/>
        <v xml:space="preserve"> </v>
      </c>
      <c r="I16" s="41" t="str">
        <f t="shared" si="3"/>
        <v xml:space="preserve"> </v>
      </c>
      <c r="J16" s="42" t="str">
        <f t="shared" si="4"/>
        <v xml:space="preserve"> </v>
      </c>
      <c r="K16" s="41">
        <f t="shared" si="5"/>
        <v>0</v>
      </c>
      <c r="L16" s="43">
        <f>D16+G16-K16</f>
        <v>0</v>
      </c>
    </row>
    <row r="17" spans="1:16" s="15" customFormat="1">
      <c r="A17" s="45" t="s">
        <v>24</v>
      </c>
      <c r="B17" s="46">
        <f>TDB!AC5</f>
        <v>0</v>
      </c>
      <c r="C17" s="46">
        <f>TDB!AD5</f>
        <v>0</v>
      </c>
      <c r="D17" s="39">
        <f t="shared" si="0"/>
        <v>0</v>
      </c>
      <c r="E17" s="39">
        <f>TDB!AE5</f>
        <v>0</v>
      </c>
      <c r="F17" s="39">
        <f>TDB!AF5</f>
        <v>0</v>
      </c>
      <c r="G17" s="40">
        <f>F17-E17</f>
        <v>0</v>
      </c>
      <c r="H17" s="40" t="str">
        <f t="shared" si="2"/>
        <v xml:space="preserve"> </v>
      </c>
      <c r="I17" s="41" t="str">
        <f t="shared" si="3"/>
        <v xml:space="preserve"> </v>
      </c>
      <c r="J17" s="42" t="str">
        <f t="shared" si="4"/>
        <v xml:space="preserve"> </v>
      </c>
      <c r="K17" s="41">
        <f t="shared" si="5"/>
        <v>0</v>
      </c>
      <c r="L17" s="43">
        <f>D17+G17-K17</f>
        <v>0</v>
      </c>
      <c r="P17" s="16"/>
    </row>
    <row r="18" spans="1:16" s="15" customFormat="1">
      <c r="A18" s="45" t="s">
        <v>25</v>
      </c>
      <c r="B18" s="46">
        <f>TDB!AI5</f>
        <v>0.45833333333333331</v>
      </c>
      <c r="C18" s="46">
        <f>TDB!AJ5</f>
        <v>0.58333333333333337</v>
      </c>
      <c r="D18" s="39">
        <f t="shared" si="0"/>
        <v>0.12500000000000006</v>
      </c>
      <c r="E18" s="39">
        <f>TDB!AK5</f>
        <v>0</v>
      </c>
      <c r="F18" s="39">
        <f>TDB!AL5</f>
        <v>0</v>
      </c>
      <c r="G18" s="40">
        <f t="shared" si="1"/>
        <v>0</v>
      </c>
      <c r="H18" s="40" t="str">
        <f t="shared" si="2"/>
        <v xml:space="preserve"> </v>
      </c>
      <c r="I18" s="41" t="str">
        <f t="shared" si="3"/>
        <v xml:space="preserve"> </v>
      </c>
      <c r="J18" s="42" t="str">
        <f t="shared" si="4"/>
        <v xml:space="preserve"> </v>
      </c>
      <c r="K18" s="41">
        <f t="shared" si="5"/>
        <v>0</v>
      </c>
      <c r="L18" s="43">
        <f>D18+G18-K18</f>
        <v>0.12500000000000006</v>
      </c>
    </row>
    <row r="19" spans="1:16" s="15" customFormat="1">
      <c r="A19" s="9"/>
      <c r="B19" s="10"/>
      <c r="C19" s="17"/>
      <c r="D19" s="17"/>
      <c r="E19" s="17"/>
      <c r="F19" s="17"/>
      <c r="G19" s="17"/>
      <c r="H19" s="47" t="s">
        <v>13</v>
      </c>
      <c r="I19" s="25"/>
      <c r="J19" s="29"/>
      <c r="K19" s="30"/>
      <c r="L19" s="48">
        <f>SUM(L13:L18)</f>
        <v>0.25</v>
      </c>
    </row>
    <row r="20" spans="1:16">
      <c r="A20" s="49"/>
      <c r="B20" s="50"/>
      <c r="C20" s="51"/>
      <c r="D20" s="51"/>
      <c r="E20" s="51"/>
      <c r="F20" s="51"/>
      <c r="G20" s="51"/>
      <c r="H20" s="51"/>
      <c r="I20" s="52"/>
      <c r="J20" s="51"/>
      <c r="K20" s="51"/>
      <c r="L20" s="52"/>
    </row>
    <row r="21" spans="1:16">
      <c r="A21" s="56" t="s">
        <v>26</v>
      </c>
      <c r="B21" s="50"/>
      <c r="C21" s="57"/>
      <c r="D21" s="58"/>
      <c r="E21" s="58"/>
      <c r="F21" s="58"/>
      <c r="G21" s="58"/>
      <c r="H21" s="58"/>
      <c r="I21" s="58"/>
      <c r="J21" s="58"/>
      <c r="K21" s="58"/>
      <c r="L21" s="59"/>
    </row>
    <row r="22" spans="1:16">
      <c r="A22" s="62"/>
      <c r="B22" s="63"/>
      <c r="C22" s="60"/>
      <c r="D22" s="60"/>
      <c r="E22" s="60"/>
      <c r="F22" s="60"/>
      <c r="G22" s="60"/>
      <c r="H22" s="60"/>
      <c r="I22" s="60"/>
      <c r="J22" s="60"/>
      <c r="K22" s="60"/>
      <c r="L22" s="61"/>
    </row>
    <row r="23" spans="1:16">
      <c r="A23" s="49"/>
      <c r="B23" s="50"/>
      <c r="C23" s="51"/>
      <c r="D23" s="51"/>
      <c r="E23" s="51"/>
      <c r="F23" s="51"/>
      <c r="G23" s="51"/>
      <c r="H23" s="51"/>
      <c r="I23" s="52"/>
      <c r="J23" s="51"/>
      <c r="K23" s="51"/>
      <c r="L23" s="52"/>
    </row>
    <row r="24" spans="1:16">
      <c r="A24" s="52"/>
      <c r="B24" s="50"/>
      <c r="C24" s="51"/>
      <c r="D24" s="51"/>
      <c r="E24" s="51"/>
      <c r="F24" s="51"/>
      <c r="G24" s="51"/>
      <c r="H24" s="51"/>
      <c r="I24" s="52"/>
      <c r="J24" s="51"/>
      <c r="K24" s="51"/>
      <c r="L24" s="52"/>
    </row>
    <row r="25" spans="1:16">
      <c r="A25" s="52"/>
      <c r="B25" s="50"/>
      <c r="C25" s="51"/>
      <c r="D25" s="51"/>
      <c r="E25" s="51"/>
      <c r="F25" s="51"/>
      <c r="G25" s="51"/>
      <c r="H25" s="51"/>
      <c r="I25" s="52"/>
      <c r="J25" s="51"/>
      <c r="K25" s="51"/>
      <c r="L25" s="52"/>
    </row>
    <row r="26" spans="1:16">
      <c r="A26" s="52"/>
      <c r="B26" s="50"/>
      <c r="C26" s="51"/>
      <c r="D26" s="51"/>
      <c r="E26" s="51"/>
      <c r="F26" s="51"/>
      <c r="G26" s="51"/>
      <c r="H26" s="51"/>
      <c r="I26" s="52"/>
      <c r="J26" s="51"/>
      <c r="K26" s="51"/>
      <c r="L26" s="52"/>
    </row>
    <row r="27" spans="1:16">
      <c r="A27" s="52"/>
      <c r="B27" s="50"/>
      <c r="C27" s="51"/>
      <c r="D27" s="51"/>
      <c r="E27" s="51"/>
      <c r="F27" s="51"/>
      <c r="G27" s="51"/>
      <c r="H27" s="51"/>
      <c r="I27" s="52"/>
      <c r="J27" s="51"/>
      <c r="K27" s="51"/>
      <c r="L27" s="52"/>
    </row>
    <row r="28" spans="1:16">
      <c r="A28" s="52"/>
      <c r="B28" s="50"/>
      <c r="C28" s="51"/>
      <c r="D28" s="51"/>
      <c r="E28" s="51"/>
      <c r="F28" s="51"/>
      <c r="G28" s="51"/>
      <c r="H28" s="51"/>
      <c r="I28" s="52"/>
      <c r="J28" s="51"/>
      <c r="K28" s="51"/>
      <c r="L28" s="52"/>
    </row>
    <row r="29" spans="1:16">
      <c r="A29" s="52"/>
      <c r="B29" s="50"/>
      <c r="C29" s="51"/>
      <c r="D29" s="51"/>
      <c r="E29" s="51"/>
      <c r="F29" s="51"/>
      <c r="G29" s="51"/>
      <c r="H29" s="51"/>
      <c r="I29" s="52"/>
      <c r="J29" s="51"/>
      <c r="K29" s="51"/>
      <c r="L29" s="52"/>
    </row>
    <row r="30" spans="1:16">
      <c r="A30" s="52"/>
      <c r="B30" s="50"/>
      <c r="C30" s="51"/>
      <c r="D30" s="51"/>
      <c r="E30" s="51"/>
      <c r="F30" s="51"/>
      <c r="G30" s="51"/>
      <c r="H30" s="51"/>
      <c r="I30" s="52"/>
      <c r="J30" s="51"/>
      <c r="K30" s="51"/>
      <c r="L30" s="52"/>
    </row>
    <row r="31" spans="1:16">
      <c r="A31" s="52"/>
      <c r="B31" s="50"/>
      <c r="C31" s="51"/>
      <c r="D31" s="51"/>
      <c r="E31" s="51"/>
      <c r="F31" s="51"/>
      <c r="G31" s="51"/>
      <c r="H31" s="51"/>
      <c r="I31" s="52"/>
      <c r="J31" s="51"/>
      <c r="K31" s="51"/>
      <c r="L31" s="52"/>
    </row>
    <row r="32" spans="1:16">
      <c r="A32" s="52"/>
      <c r="B32" s="50"/>
      <c r="C32" s="51"/>
      <c r="D32" s="51"/>
      <c r="E32" s="51"/>
      <c r="F32" s="51"/>
      <c r="G32" s="51"/>
      <c r="H32" s="51"/>
      <c r="I32" s="52"/>
      <c r="J32" s="51"/>
      <c r="K32" s="51"/>
      <c r="L32" s="52"/>
    </row>
    <row r="33" spans="1:12">
      <c r="A33" s="52"/>
      <c r="B33" s="50"/>
      <c r="C33" s="51"/>
      <c r="D33" s="51"/>
      <c r="E33" s="51"/>
      <c r="F33" s="51"/>
      <c r="G33" s="51"/>
      <c r="H33" s="51"/>
      <c r="I33" s="52"/>
      <c r="J33" s="51"/>
      <c r="K33" s="51"/>
      <c r="L33" s="52"/>
    </row>
    <row r="34" spans="1:12">
      <c r="A34" s="52"/>
      <c r="B34" s="50"/>
      <c r="C34" s="51"/>
      <c r="D34" s="51"/>
      <c r="E34" s="51"/>
      <c r="F34" s="51"/>
      <c r="G34" s="51"/>
      <c r="H34" s="51"/>
      <c r="I34" s="52"/>
      <c r="J34" s="51"/>
      <c r="K34" s="51"/>
      <c r="L34" s="52"/>
    </row>
    <row r="35" spans="1:12">
      <c r="A35" s="52"/>
      <c r="B35" s="50"/>
      <c r="C35" s="51"/>
      <c r="D35" s="51"/>
      <c r="E35" s="51"/>
      <c r="F35" s="51"/>
      <c r="G35" s="51"/>
      <c r="H35" s="51"/>
      <c r="I35" s="52"/>
      <c r="J35" s="51"/>
      <c r="K35" s="51"/>
      <c r="L35" s="52"/>
    </row>
    <row r="36" spans="1:12">
      <c r="A36" s="52"/>
      <c r="B36" s="50"/>
      <c r="C36" s="51"/>
      <c r="D36" s="51"/>
      <c r="E36" s="51"/>
      <c r="F36" s="51"/>
      <c r="G36" s="51"/>
      <c r="H36" s="51"/>
      <c r="I36" s="52"/>
      <c r="J36" s="51"/>
      <c r="K36" s="51"/>
      <c r="L36" s="52"/>
    </row>
    <row r="37" spans="1:12">
      <c r="A37" s="52"/>
      <c r="B37" s="50"/>
      <c r="C37" s="51"/>
      <c r="D37" s="51"/>
      <c r="E37" s="51"/>
      <c r="F37" s="51"/>
      <c r="G37" s="51"/>
      <c r="H37" s="51"/>
      <c r="I37" s="52"/>
      <c r="J37" s="51"/>
      <c r="K37" s="51"/>
      <c r="L37" s="52"/>
    </row>
    <row r="38" spans="1:12">
      <c r="A38" s="52"/>
      <c r="B38" s="50"/>
      <c r="C38" s="51"/>
      <c r="D38" s="51"/>
      <c r="E38" s="51"/>
      <c r="F38" s="51"/>
      <c r="G38" s="51"/>
      <c r="H38" s="51"/>
      <c r="I38" s="52"/>
      <c r="J38" s="51"/>
      <c r="K38" s="51"/>
      <c r="L38" s="52"/>
    </row>
    <row r="39" spans="1:12">
      <c r="A39" s="52"/>
      <c r="B39" s="50"/>
      <c r="C39" s="51"/>
      <c r="D39" s="51"/>
      <c r="E39" s="51"/>
      <c r="F39" s="51"/>
      <c r="G39" s="51"/>
      <c r="H39" s="51"/>
      <c r="I39" s="52"/>
      <c r="J39" s="51"/>
      <c r="K39" s="51"/>
      <c r="L39" s="52"/>
    </row>
  </sheetData>
  <mergeCells count="9">
    <mergeCell ref="E11:G11"/>
    <mergeCell ref="H11:K11"/>
    <mergeCell ref="C21:L22"/>
    <mergeCell ref="B4:C4"/>
    <mergeCell ref="B5:C5"/>
    <mergeCell ref="C7:D7"/>
    <mergeCell ref="C8:D8"/>
    <mergeCell ref="C9:D9"/>
    <mergeCell ref="B11:D11"/>
  </mergeCells>
  <conditionalFormatting sqref="C8">
    <cfRule type="cellIs" dxfId="0" priority="1" operator="equal">
      <formula>0</formula>
    </cfRule>
  </conditionalFormatting>
  <pageMargins left="0.75" right="0.75" top="1" bottom="1" header="0.5" footer="0.5"/>
  <pageSetup paperSize="9" orientation="portrait" horizontalDpi="4294967292" verticalDpi="4294967292"/>
  <ignoredErrors>
    <ignoredError sqref="B13:D13 B18:D18 D14:D17" unlockedFormula="1"/>
    <ignoredError sqref="E13:K18 B14:C17" unlockedFormula="1" emptyCellReference="1"/>
    <ignoredError sqref="E19:K19" emptyCellReference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AHP">
                <anchor moveWithCells="1" sizeWithCells="1">
                  <from>
                    <xdr:col>7</xdr:col>
                    <xdr:colOff>12700</xdr:colOff>
                    <xdr:row>0</xdr:row>
                    <xdr:rowOff>152400</xdr:rowOff>
                  </from>
                  <to>
                    <xdr:col>10</xdr:col>
                    <xdr:colOff>215900</xdr:colOff>
                    <xdr:row>3</xdr:row>
                    <xdr:rowOff>63500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TDB</vt:lpstr>
      <vt:lpstr>ALEXANDRE</vt:lpstr>
      <vt:lpstr>ANNE SOPHIE</vt:lpstr>
    </vt:vector>
  </TitlesOfParts>
  <Company>DUT 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Blanlot-Heib</dc:creator>
  <cp:lastModifiedBy>Alexandre Blanlot-Heib</cp:lastModifiedBy>
  <dcterms:created xsi:type="dcterms:W3CDTF">2018-02-01T05:06:50Z</dcterms:created>
  <dcterms:modified xsi:type="dcterms:W3CDTF">2018-02-01T07:16:34Z</dcterms:modified>
</cp:coreProperties>
</file>