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Macro Fichier TP Yann\"/>
    </mc:Choice>
  </mc:AlternateContent>
  <xr:revisionPtr revIDLastSave="0" documentId="13_ncr:1_{260CD181-B61D-4502-92EE-2B0267BF8CAA}" xr6:coauthVersionLast="44" xr6:coauthVersionMax="44" xr10:uidLastSave="{00000000-0000-0000-0000-000000000000}"/>
  <bookViews>
    <workbookView xWindow="28680" yWindow="-120" windowWidth="24240" windowHeight="13740" xr2:uid="{2E1346A4-D4FA-4DF4-A124-D4A4A0A318E0}"/>
  </bookViews>
  <sheets>
    <sheet name="Dat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G9" i="1"/>
  <c r="H9" i="1" s="1"/>
  <c r="F9" i="1"/>
  <c r="I8" i="1"/>
  <c r="G8" i="1"/>
  <c r="H8" i="1" s="1"/>
  <c r="F8" i="1"/>
  <c r="I7" i="1"/>
  <c r="G7" i="1"/>
  <c r="H7" i="1" s="1"/>
  <c r="F7" i="1"/>
  <c r="I6" i="1"/>
  <c r="G6" i="1"/>
  <c r="H6" i="1" s="1"/>
  <c r="F6" i="1"/>
  <c r="I5" i="1"/>
  <c r="H5" i="1"/>
  <c r="G5" i="1"/>
  <c r="F5" i="1"/>
  <c r="I4" i="1"/>
  <c r="G4" i="1"/>
  <c r="H4" i="1" s="1"/>
  <c r="F4" i="1"/>
  <c r="I3" i="1"/>
  <c r="G3" i="1"/>
  <c r="H3" i="1" s="1"/>
  <c r="F3" i="1"/>
  <c r="I2" i="1"/>
  <c r="G2" i="1"/>
  <c r="H2" i="1" s="1"/>
  <c r="F2" i="1"/>
  <c r="J4" i="1" l="1"/>
  <c r="K4" i="1" s="1"/>
  <c r="J2" i="1"/>
  <c r="K2" i="1" s="1"/>
  <c r="J5" i="1"/>
  <c r="K5" i="1" s="1"/>
  <c r="J7" i="1"/>
  <c r="K7" i="1" s="1"/>
  <c r="J9" i="1"/>
  <c r="K9" i="1" s="1"/>
  <c r="J6" i="1"/>
  <c r="K6" i="1" s="1"/>
  <c r="J8" i="1"/>
  <c r="K8" i="1" s="1"/>
  <c r="J3" i="1"/>
  <c r="K3" i="1" s="1"/>
  <c r="I11" i="1"/>
  <c r="H11" i="1"/>
  <c r="G11" i="1"/>
  <c r="F11" i="1"/>
  <c r="I10" i="1"/>
  <c r="G10" i="1"/>
  <c r="H10" i="1" s="1"/>
  <c r="F10" i="1"/>
  <c r="J10" i="1" l="1"/>
  <c r="K10" i="1" s="1"/>
  <c r="J11" i="1"/>
  <c r="K11" i="1" s="1"/>
</calcChain>
</file>

<file path=xl/sharedStrings.xml><?xml version="1.0" encoding="utf-8"?>
<sst xmlns="http://schemas.openxmlformats.org/spreadsheetml/2006/main" count="58" uniqueCount="34">
  <si>
    <t>Compagnie</t>
  </si>
  <si>
    <t>Chauffeur</t>
  </si>
  <si>
    <t>Véhicule</t>
  </si>
  <si>
    <t>Alarme</t>
  </si>
  <si>
    <t>Date de création</t>
  </si>
  <si>
    <t>Date</t>
  </si>
  <si>
    <t>Lieu</t>
  </si>
  <si>
    <t>site</t>
  </si>
  <si>
    <t>Action</t>
  </si>
  <si>
    <t>Durée</t>
  </si>
  <si>
    <t>Tps de passage &gt;30'</t>
  </si>
  <si>
    <t>N° jour</t>
  </si>
  <si>
    <t>Jour Semiane</t>
  </si>
  <si>
    <t>Monday</t>
  </si>
  <si>
    <t>Tuesday</t>
  </si>
  <si>
    <t>Alarme GeoFencing - Entrée dans lieu Parc00Ortrans - Parc Ortrans.</t>
  </si>
  <si>
    <t>Alarme GeoFencing - Sortie de lieu Parc00Ortrans - Parc Ortrans.</t>
  </si>
  <si>
    <t>MATASER GHEORGHE</t>
  </si>
  <si>
    <t>Alarme GeoFencing - Entrée dans lieu Parc00Miramas - Parc Miramas.</t>
  </si>
  <si>
    <t>Alarme GeoFencing - Sortie de lieu Parc00Miramas - Parc Miramas.</t>
  </si>
  <si>
    <t>Ivan Ionel-Marius</t>
  </si>
  <si>
    <t>ZZ</t>
  </si>
  <si>
    <t>XX</t>
  </si>
  <si>
    <t>FF</t>
  </si>
  <si>
    <t>BRO</t>
  </si>
  <si>
    <t>STILL</t>
  </si>
  <si>
    <t>FACE</t>
  </si>
  <si>
    <t>LOL</t>
  </si>
  <si>
    <t>OUI</t>
  </si>
  <si>
    <t>BB</t>
  </si>
  <si>
    <t>TT</t>
  </si>
  <si>
    <t xml:space="preserve">Besoin : </t>
  </si>
  <si>
    <r>
      <t xml:space="preserve">Si A3 = A2 &amp; C3=C2 &amp;F3=F2 &amp; H3=H2 &amp; I2 = "Entrée" &amp; I3= "Sortie" et J3 = 00:00:00 ==&gt; </t>
    </r>
    <r>
      <rPr>
        <b/>
        <sz val="10"/>
        <color rgb="FFFF0000"/>
        <rFont val="Arial"/>
        <family val="2"/>
      </rPr>
      <t>Supprimer Ligne 2 + Ligne 3</t>
    </r>
  </si>
  <si>
    <t>J'ai déjà testé la macro elle fonctionne à moitié car il y'a un bug et les condition n'y sont pas tous vraiment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</si>
</sst>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h:mm:ss;@"/>
    <numFmt numFmtId="166" formatCode="[$-1040C]dd/mm/yyyy\ hh:mm:ss"/>
    <numFmt numFmtId="167" formatCode="[$-F800]dddd\,\ mmmm\ dd\,\ yyyy"/>
  </numFmts>
  <fonts count="11" x14ac:knownFonts="1">
    <font>
      <sz val="10"/>
      <name val="Arial"/>
    </font>
    <font>
      <b/>
      <sz val="8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0"/>
      <color theme="0"/>
      <name val="Arial"/>
      <family val="2"/>
    </font>
    <font>
      <sz val="8"/>
      <color indexed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0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14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2" borderId="2" xfId="0" applyFont="1" applyFill="1" applyBorder="1" applyAlignment="1" applyProtection="1">
      <alignment horizontal="center" vertical="center" wrapText="1" readingOrder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vertical="center" wrapText="1" readingOrder="1"/>
      <protection locked="0"/>
    </xf>
    <xf numFmtId="1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0" xfId="0" applyFont="1" applyAlignment="1" applyProtection="1">
      <alignment vertical="center" wrapText="1" readingOrder="1"/>
      <protection locked="0"/>
    </xf>
    <xf numFmtId="0" fontId="0" fillId="0" borderId="0" xfId="0" applyAlignment="1">
      <alignment vertical="center" readingOrder="1"/>
    </xf>
    <xf numFmtId="164" fontId="0" fillId="0" borderId="0" xfId="0" applyNumberFormat="1" applyAlignment="1">
      <alignment horizontal="center" vertical="center" readingOrder="1"/>
    </xf>
    <xf numFmtId="0" fontId="0" fillId="0" borderId="0" xfId="0" applyAlignment="1">
      <alignment horizontal="center" vertical="center" readingOrder="1"/>
    </xf>
    <xf numFmtId="165" fontId="0" fillId="0" borderId="0" xfId="0" applyNumberFormat="1"/>
    <xf numFmtId="0" fontId="0" fillId="0" borderId="3" xfId="0" applyBorder="1" applyAlignment="1">
      <alignment horizontal="center" vertical="center"/>
    </xf>
    <xf numFmtId="167" fontId="4" fillId="3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 readingOrder="1"/>
      <protection locked="0"/>
    </xf>
    <xf numFmtId="166" fontId="5" fillId="0" borderId="1" xfId="0" applyNumberFormat="1" applyFont="1" applyBorder="1" applyAlignment="1" applyProtection="1">
      <alignment vertical="center" wrapText="1" readingOrder="1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7" fillId="4" borderId="0" xfId="0" applyFont="1" applyFill="1"/>
    <xf numFmtId="0" fontId="9" fillId="0" borderId="0" xfId="0" applyFont="1" applyAlignment="1">
      <alignment vertical="center"/>
    </xf>
    <xf numFmtId="0" fontId="10" fillId="0" borderId="1" xfId="0" applyFont="1" applyBorder="1" applyAlignment="1" applyProtection="1">
      <alignment vertical="center" wrapText="1" readingOrder="1"/>
      <protection locked="0"/>
    </xf>
    <xf numFmtId="166" fontId="10" fillId="0" borderId="1" xfId="0" applyNumberFormat="1" applyFont="1" applyBorder="1" applyAlignment="1" applyProtection="1">
      <alignment vertical="center" wrapText="1" readingOrder="1"/>
      <protection locked="0"/>
    </xf>
    <xf numFmtId="14" fontId="10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10" fillId="0" borderId="0" xfId="0" applyFont="1" applyAlignment="1" applyProtection="1">
      <alignment vertical="center" wrapText="1" readingOrder="1"/>
      <protection locked="0"/>
    </xf>
    <xf numFmtId="0" fontId="9" fillId="0" borderId="0" xfId="0" applyFont="1" applyAlignment="1">
      <alignment vertical="center" readingOrder="1"/>
    </xf>
    <xf numFmtId="164" fontId="9" fillId="0" borderId="0" xfId="0" applyNumberFormat="1" applyFont="1" applyAlignment="1">
      <alignment horizontal="center" vertical="center" readingOrder="1"/>
    </xf>
  </cellXfs>
  <cellStyles count="1">
    <cellStyle name="Normal" xfId="0" builtinId="0"/>
  </cellStyles>
  <dxfs count="23">
    <dxf>
      <numFmt numFmtId="164" formatCode="[$-F400]h:mm:ss\ AM/PM"/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</dxf>
    <dxf>
      <numFmt numFmtId="164" formatCode="[$-F400]h:mm:ss\ AM/PM"/>
      <alignment horizontal="center" vertical="center" textRotation="0" indent="0" justifyLastLine="0" shrinkToFit="0" readingOrder="1"/>
    </dxf>
    <dxf>
      <numFmt numFmtId="164" formatCode="[$-F400]h:mm:ss\ AM/PM"/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</dxf>
    <dxf>
      <numFmt numFmtId="164" formatCode="[$-F400]h:mm:ss\ AM/PM"/>
      <alignment horizontal="center" vertical="center" textRotation="0" wrapText="0" indent="0" justifyLastLine="0" shrinkToFit="0" readingOrder="1"/>
    </dxf>
    <dxf>
      <alignment horizontal="general" vertical="center" textRotation="0" wrapText="0" indent="0" justifyLastLine="0" shrinkToFit="0" readingOrder="1"/>
      <border diagonalUp="0" diagonalDown="0" outline="0">
        <left/>
        <right/>
        <top/>
        <bottom/>
      </border>
    </dxf>
    <dxf>
      <numFmt numFmtId="0" formatCode="General"/>
      <alignment horizontal="general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alignment horizontal="center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66" formatCode="[$-1040C]dd/mm/yyyy\ hh:mm:ss"/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66" formatCode="[$-1040C]dd/mm/yyyy\ hh:mm:ss"/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0"/>
          <bgColor theme="9" tint="0.5999938962981048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161925</xdr:colOff>
          <xdr:row>0</xdr:row>
          <xdr:rowOff>28575</xdr:rowOff>
        </xdr:from>
        <xdr:to>
          <xdr:col>12</xdr:col>
          <xdr:colOff>238125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milaha/Desktop/Temps%20passage%2019W3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is"/>
      <sheetName val="Graph by compound"/>
      <sheetName val="Synt by day"/>
      <sheetName val="Synt by day by fleet"/>
      <sheetName val="Data"/>
      <sheetName val="Ref DCDC"/>
      <sheetName val="Temps passage 19W39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2E9405-D883-4C76-919D-7A2865129473}" name="Tableau1" displayName="Tableau1" ref="A1:K11" totalsRowShown="0" headerRowDxfId="22">
  <autoFilter ref="A1:K11" xr:uid="{00000000-0009-0000-0100-000001000000}"/>
  <sortState xmlns:xlrd2="http://schemas.microsoft.com/office/spreadsheetml/2017/richdata2" ref="A2:K11">
    <sortCondition ref="C2:C11"/>
    <sortCondition ref="A2:A11"/>
    <sortCondition ref="E2:E11"/>
    <sortCondition ref="I2:I11"/>
  </sortState>
  <tableColumns count="11">
    <tableColumn id="1" xr3:uid="{2BC09033-BB68-4C13-A00C-9E3A88166546}" name="Compagnie" dataDxfId="21" totalsRowDxfId="20">
      <calculatedColumnFormula>VLOOKUP(Tableau1[[#This Row],[Véhicule]],'[1]Ref DCDC'!E:F,2,0)</calculatedColumnFormula>
    </tableColumn>
    <tableColumn id="2" xr3:uid="{7A8F347D-F6A6-423D-A12F-8C339A5D4066}" name="Chauffeur" dataDxfId="19" totalsRowDxfId="18"/>
    <tableColumn id="3" xr3:uid="{F8BB7924-BBFF-496A-A759-C6880EACD54F}" name="Véhicule" dataDxfId="17" totalsRowDxfId="16"/>
    <tableColumn id="4" xr3:uid="{34C2EC77-0478-4909-BA29-B2FA1990375C}" name="Alarme" dataDxfId="15" totalsRowDxfId="14"/>
    <tableColumn id="5" xr3:uid="{26E4CE0A-2076-478D-9E5B-3C4A7FDD1BC3}" name="Date de création" dataDxfId="13" totalsRowDxfId="12"/>
    <tableColumn id="12" xr3:uid="{CC651C6C-02FC-4E59-8728-E66625D7A106}" name="Date" dataDxfId="11" totalsRowDxfId="10">
      <calculatedColumnFormula>INT(E2*1)</calculatedColumnFormula>
    </tableColumn>
    <tableColumn id="6" xr3:uid="{109F03B8-8AC7-4B3D-BEA9-683A18DF163D}" name="Lieu" dataDxfId="9" totalsRowDxfId="8">
      <calculatedColumnFormula>IF(MID(D2,21,6)="entrée",MID(D2,38,100),MID(D2,36,100))</calculatedColumnFormula>
    </tableColumn>
    <tableColumn id="11" xr3:uid="{FF262995-7F5D-4BD7-AF9B-F9CAE8F0C7A6}" name="site" dataDxfId="7" totalsRowDxfId="6">
      <calculatedColumnFormula>LEFT(G2,8)</calculatedColumnFormula>
    </tableColumn>
    <tableColumn id="7" xr3:uid="{8273332F-A391-497F-A58E-0BBFB48C2FD6}" name="Action" dataDxfId="5" totalsRowDxfId="4">
      <calculatedColumnFormula>MID(D2,21,6)</calculatedColumnFormula>
    </tableColumn>
    <tableColumn id="8" xr3:uid="{422FEA7C-D52E-4D40-8D32-A6D100669706}" name="Durée" dataDxfId="3" totalsRowDxfId="2">
      <calculatedColumnFormula>IF(AND(C2=C1,I1="entrée",I2="sortie",G2=G1),E2-E1," ")</calculatedColumnFormula>
    </tableColumn>
    <tableColumn id="9" xr3:uid="{B8063D17-C417-4C96-8AE9-093E9F28566A}" name="Tps de passage &gt;30'" dataDxfId="1" totalsRowDxfId="0">
      <calculatedColumnFormula>IF(J2&lt;0.021,0,J2)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A2A3-2459-4732-9993-E2E5CB8F595A}">
  <sheetPr codeName="Feuil3"/>
  <dimension ref="A1:O17"/>
  <sheetViews>
    <sheetView showGridLines="0" tabSelected="1" zoomScaleNormal="100" workbookViewId="0">
      <selection activeCell="K15" sqref="K15"/>
    </sheetView>
  </sheetViews>
  <sheetFormatPr defaultColWidth="11.42578125" defaultRowHeight="12.75" x14ac:dyDescent="0.2"/>
  <cols>
    <col min="1" max="1" width="16" bestFit="1" customWidth="1"/>
    <col min="2" max="2" width="20" bestFit="1" customWidth="1"/>
    <col min="3" max="3" width="16.5703125" bestFit="1" customWidth="1"/>
    <col min="4" max="4" width="27.42578125" customWidth="1"/>
    <col min="5" max="5" width="18.28515625" customWidth="1"/>
    <col min="6" max="6" width="9" style="17" customWidth="1"/>
    <col min="7" max="7" width="21" customWidth="1"/>
    <col min="8" max="8" width="12.140625" customWidth="1"/>
    <col min="9" max="9" width="13" style="18" customWidth="1"/>
    <col min="10" max="10" width="10.28515625" style="10" customWidth="1"/>
    <col min="11" max="11" width="18.140625" style="11" customWidth="1"/>
    <col min="12" max="12" width="9.140625" style="12" customWidth="1"/>
    <col min="13" max="246" width="9.140625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/>
      <c r="N1" s="5" t="s">
        <v>11</v>
      </c>
      <c r="O1" s="5" t="s">
        <v>12</v>
      </c>
    </row>
    <row r="2" spans="1:15" ht="22.5" customHeight="1" x14ac:dyDescent="0.2">
      <c r="A2" s="22" t="s">
        <v>24</v>
      </c>
      <c r="B2" s="23" t="s">
        <v>20</v>
      </c>
      <c r="C2" s="23" t="s">
        <v>21</v>
      </c>
      <c r="D2" s="23" t="s">
        <v>15</v>
      </c>
      <c r="E2" s="24">
        <v>43745.080844907403</v>
      </c>
      <c r="F2" s="25">
        <f t="shared" ref="F2:F9" si="0">INT(E2*1)</f>
        <v>43745</v>
      </c>
      <c r="G2" s="23" t="str">
        <f t="shared" ref="G2:G9" si="1">IF(MID(D2,21,6)="entrée",MID(D2,38,100),MID(D2,36,100))</f>
        <v>Parc00Ortrans - Parc Ortrans.</v>
      </c>
      <c r="H2" s="26" t="str">
        <f t="shared" ref="H2:H9" si="2">LEFT(G2,8)</f>
        <v>Parc00Or</v>
      </c>
      <c r="I2" s="27" t="str">
        <f t="shared" ref="I2:I9" si="3">MID(D2,21,6)</f>
        <v>Entrée</v>
      </c>
      <c r="J2" s="28" t="str">
        <f t="shared" ref="J2:J9" si="4">IF(AND(C2=C1,I1="entrée",I2="sortie",G2=G1),E2-E1," ")</f>
        <v xml:space="preserve"> </v>
      </c>
      <c r="K2" s="28" t="str">
        <f t="shared" ref="K2:K9" si="5">IF(J2&lt;0.021,0,J2)</f>
        <v xml:space="preserve"> </v>
      </c>
      <c r="L2"/>
      <c r="N2" s="13">
        <v>1</v>
      </c>
      <c r="O2" s="14" t="s">
        <v>13</v>
      </c>
    </row>
    <row r="3" spans="1:15" ht="22.5" customHeight="1" x14ac:dyDescent="0.2">
      <c r="A3" s="22" t="s">
        <v>24</v>
      </c>
      <c r="B3" s="23" t="s">
        <v>20</v>
      </c>
      <c r="C3" s="23" t="s">
        <v>21</v>
      </c>
      <c r="D3" s="23" t="s">
        <v>16</v>
      </c>
      <c r="E3" s="24">
        <v>43745.101620370369</v>
      </c>
      <c r="F3" s="25">
        <f t="shared" si="0"/>
        <v>43745</v>
      </c>
      <c r="G3" s="23" t="str">
        <f t="shared" si="1"/>
        <v>Parc00Ortrans - Parc Ortrans.</v>
      </c>
      <c r="H3" s="26" t="str">
        <f t="shared" si="2"/>
        <v>Parc00Or</v>
      </c>
      <c r="I3" s="27" t="str">
        <f t="shared" si="3"/>
        <v>Sortie</v>
      </c>
      <c r="J3" s="28">
        <f t="shared" si="4"/>
        <v>2.0775462966412306E-2</v>
      </c>
      <c r="K3" s="28">
        <f t="shared" si="5"/>
        <v>0</v>
      </c>
      <c r="L3"/>
      <c r="N3" s="13">
        <v>2</v>
      </c>
      <c r="O3" s="14" t="s">
        <v>14</v>
      </c>
    </row>
    <row r="4" spans="1:15" ht="22.5" customHeight="1" x14ac:dyDescent="0.2">
      <c r="A4" s="19" t="s">
        <v>25</v>
      </c>
      <c r="B4" s="6" t="s">
        <v>20</v>
      </c>
      <c r="C4" s="6" t="s">
        <v>22</v>
      </c>
      <c r="D4" s="15" t="s">
        <v>15</v>
      </c>
      <c r="E4" s="16">
        <v>43745.110937500001</v>
      </c>
      <c r="F4" s="7">
        <f t="shared" si="0"/>
        <v>43745</v>
      </c>
      <c r="G4" s="6" t="str">
        <f t="shared" si="1"/>
        <v>Parc00Ortrans - Parc Ortrans.</v>
      </c>
      <c r="H4" s="8" t="str">
        <f t="shared" si="2"/>
        <v>Parc00Or</v>
      </c>
      <c r="I4" s="9" t="str">
        <f t="shared" si="3"/>
        <v>Entrée</v>
      </c>
      <c r="J4" s="10" t="str">
        <f t="shared" si="4"/>
        <v xml:space="preserve"> </v>
      </c>
      <c r="K4" s="10" t="str">
        <f t="shared" si="5"/>
        <v xml:space="preserve"> </v>
      </c>
      <c r="L4"/>
    </row>
    <row r="5" spans="1:15" ht="22.5" customHeight="1" x14ac:dyDescent="0.2">
      <c r="A5" s="19" t="s">
        <v>25</v>
      </c>
      <c r="B5" s="6" t="s">
        <v>20</v>
      </c>
      <c r="C5" s="6" t="s">
        <v>22</v>
      </c>
      <c r="D5" s="15" t="s">
        <v>16</v>
      </c>
      <c r="E5" s="16">
        <v>43745.226666666662</v>
      </c>
      <c r="F5" s="7">
        <f t="shared" si="0"/>
        <v>43745</v>
      </c>
      <c r="G5" s="6" t="str">
        <f t="shared" si="1"/>
        <v>Parc00Ortrans - Parc Ortrans.</v>
      </c>
      <c r="H5" s="8" t="str">
        <f t="shared" si="2"/>
        <v>Parc00Or</v>
      </c>
      <c r="I5" s="9" t="str">
        <f t="shared" si="3"/>
        <v>Sortie</v>
      </c>
      <c r="J5" s="10">
        <f t="shared" si="4"/>
        <v>0.11572916666045785</v>
      </c>
      <c r="K5" s="10">
        <f t="shared" si="5"/>
        <v>0.11572916666045785</v>
      </c>
      <c r="L5"/>
    </row>
    <row r="6" spans="1:15" ht="22.5" customHeight="1" x14ac:dyDescent="0.2">
      <c r="A6" s="22" t="s">
        <v>26</v>
      </c>
      <c r="B6" s="23" t="s">
        <v>20</v>
      </c>
      <c r="C6" s="23" t="s">
        <v>23</v>
      </c>
      <c r="D6" s="23" t="s">
        <v>15</v>
      </c>
      <c r="E6" s="24">
        <v>43745.237083333333</v>
      </c>
      <c r="F6" s="25">
        <f t="shared" si="0"/>
        <v>43745</v>
      </c>
      <c r="G6" s="23" t="str">
        <f t="shared" si="1"/>
        <v>Parc00Ortrans - Parc Ortrans.</v>
      </c>
      <c r="H6" s="26" t="str">
        <f t="shared" si="2"/>
        <v>Parc00Or</v>
      </c>
      <c r="I6" s="27" t="str">
        <f t="shared" si="3"/>
        <v>Entrée</v>
      </c>
      <c r="J6" s="28" t="str">
        <f t="shared" si="4"/>
        <v xml:space="preserve"> </v>
      </c>
      <c r="K6" s="28" t="str">
        <f t="shared" si="5"/>
        <v xml:space="preserve"> </v>
      </c>
      <c r="L6"/>
    </row>
    <row r="7" spans="1:15" ht="22.5" customHeight="1" x14ac:dyDescent="0.2">
      <c r="A7" s="22" t="s">
        <v>26</v>
      </c>
      <c r="B7" s="23" t="s">
        <v>20</v>
      </c>
      <c r="C7" s="23" t="s">
        <v>23</v>
      </c>
      <c r="D7" s="23" t="s">
        <v>16</v>
      </c>
      <c r="E7" s="24">
        <v>43745.257974537039</v>
      </c>
      <c r="F7" s="25">
        <f t="shared" si="0"/>
        <v>43745</v>
      </c>
      <c r="G7" s="23" t="str">
        <f t="shared" si="1"/>
        <v>Parc00Ortrans - Parc Ortrans.</v>
      </c>
      <c r="H7" s="26" t="str">
        <f t="shared" si="2"/>
        <v>Parc00Or</v>
      </c>
      <c r="I7" s="27" t="str">
        <f t="shared" si="3"/>
        <v>Sortie</v>
      </c>
      <c r="J7" s="28">
        <f t="shared" si="4"/>
        <v>2.0891203705104999E-2</v>
      </c>
      <c r="K7" s="28">
        <f t="shared" si="5"/>
        <v>0</v>
      </c>
      <c r="L7"/>
    </row>
    <row r="8" spans="1:15" ht="22.5" customHeight="1" x14ac:dyDescent="0.2">
      <c r="A8" s="19" t="s">
        <v>27</v>
      </c>
      <c r="B8" s="6" t="s">
        <v>20</v>
      </c>
      <c r="C8" s="6" t="s">
        <v>29</v>
      </c>
      <c r="D8" s="15" t="s">
        <v>15</v>
      </c>
      <c r="E8" s="16">
        <v>43745.268379629626</v>
      </c>
      <c r="F8" s="7">
        <f t="shared" si="0"/>
        <v>43745</v>
      </c>
      <c r="G8" s="6" t="str">
        <f t="shared" si="1"/>
        <v>Parc00Ortrans - Parc Ortrans.</v>
      </c>
      <c r="H8" s="8" t="str">
        <f t="shared" si="2"/>
        <v>Parc00Or</v>
      </c>
      <c r="I8" s="9" t="str">
        <f t="shared" si="3"/>
        <v>Entrée</v>
      </c>
      <c r="J8" s="10" t="str">
        <f t="shared" si="4"/>
        <v xml:space="preserve"> </v>
      </c>
      <c r="K8" s="10" t="str">
        <f t="shared" si="5"/>
        <v xml:space="preserve"> </v>
      </c>
      <c r="L8"/>
    </row>
    <row r="9" spans="1:15" ht="22.5" customHeight="1" x14ac:dyDescent="0.2">
      <c r="A9" s="19" t="s">
        <v>27</v>
      </c>
      <c r="B9" s="6" t="s">
        <v>20</v>
      </c>
      <c r="C9" s="6" t="s">
        <v>29</v>
      </c>
      <c r="D9" s="15" t="s">
        <v>16</v>
      </c>
      <c r="E9" s="16">
        <v>43745.411168981482</v>
      </c>
      <c r="F9" s="7">
        <f t="shared" si="0"/>
        <v>43745</v>
      </c>
      <c r="G9" s="6" t="str">
        <f t="shared" si="1"/>
        <v>Parc00Ortrans - Parc Ortrans.</v>
      </c>
      <c r="H9" s="8" t="str">
        <f t="shared" si="2"/>
        <v>Parc00Or</v>
      </c>
      <c r="I9" s="9" t="str">
        <f t="shared" si="3"/>
        <v>Sortie</v>
      </c>
      <c r="J9" s="10">
        <f t="shared" si="4"/>
        <v>0.14278935185575392</v>
      </c>
      <c r="K9" s="10">
        <f t="shared" si="5"/>
        <v>0.14278935185575392</v>
      </c>
      <c r="L9"/>
    </row>
    <row r="10" spans="1:15" ht="22.5" customHeight="1" x14ac:dyDescent="0.2">
      <c r="A10" s="22" t="s">
        <v>28</v>
      </c>
      <c r="B10" s="23" t="s">
        <v>17</v>
      </c>
      <c r="C10" s="23" t="s">
        <v>30</v>
      </c>
      <c r="D10" s="23" t="s">
        <v>18</v>
      </c>
      <c r="E10" s="24">
        <v>43745.519166666665</v>
      </c>
      <c r="F10" s="25">
        <f t="shared" ref="F10:F11" si="6">INT(E10*1)</f>
        <v>43745</v>
      </c>
      <c r="G10" s="23" t="str">
        <f t="shared" ref="G10:G11" si="7">IF(MID(D10,21,6)="entrée",MID(D10,38,100),MID(D10,36,100))</f>
        <v>Parc00Miramas - Parc Miramas.</v>
      </c>
      <c r="H10" s="26" t="str">
        <f t="shared" ref="H10:H11" si="8">LEFT(G10,8)</f>
        <v>Parc00Mi</v>
      </c>
      <c r="I10" s="27" t="str">
        <f t="shared" ref="I10:I11" si="9">MID(D10,21,6)</f>
        <v>Entrée</v>
      </c>
      <c r="J10" s="28" t="str">
        <f t="shared" ref="J10:J11" si="10">IF(AND(C10=C9,I9="entrée",I10="sortie",G10=G9),E10-E9," ")</f>
        <v xml:space="preserve"> </v>
      </c>
      <c r="K10" s="28" t="str">
        <f t="shared" ref="K10:K11" si="11">IF(J10&lt;0.021,0,J10)</f>
        <v xml:space="preserve"> </v>
      </c>
      <c r="L10"/>
    </row>
    <row r="11" spans="1:15" ht="22.5" customHeight="1" x14ac:dyDescent="0.2">
      <c r="A11" s="22" t="s">
        <v>28</v>
      </c>
      <c r="B11" s="23" t="s">
        <v>17</v>
      </c>
      <c r="C11" s="23" t="s">
        <v>30</v>
      </c>
      <c r="D11" s="23" t="s">
        <v>19</v>
      </c>
      <c r="E11" s="24">
        <v>43745.531759259255</v>
      </c>
      <c r="F11" s="25">
        <f t="shared" si="6"/>
        <v>43745</v>
      </c>
      <c r="G11" s="23" t="str">
        <f t="shared" si="7"/>
        <v>Parc00Miramas - Parc Miramas.</v>
      </c>
      <c r="H11" s="26" t="str">
        <f t="shared" si="8"/>
        <v>Parc00Mi</v>
      </c>
      <c r="I11" s="27" t="str">
        <f t="shared" si="9"/>
        <v>Sortie</v>
      </c>
      <c r="J11" s="28">
        <f t="shared" si="10"/>
        <v>1.2592592589498963E-2</v>
      </c>
      <c r="K11" s="28">
        <f t="shared" si="11"/>
        <v>0</v>
      </c>
      <c r="L11"/>
    </row>
    <row r="14" spans="1:15" x14ac:dyDescent="0.2">
      <c r="C14" s="21" t="s">
        <v>31</v>
      </c>
    </row>
    <row r="15" spans="1:15" x14ac:dyDescent="0.2">
      <c r="C15" s="20" t="s">
        <v>32</v>
      </c>
    </row>
    <row r="17" spans="3:3" x14ac:dyDescent="0.2">
      <c r="C17" s="20" t="s">
        <v>33</v>
      </c>
    </row>
  </sheetData>
  <pageMargins left="0.59055118110236227" right="0.59055118110236227" top="1.673228346456693" bottom="1.4763779527559056" header="0.98425196850393704" footer="0.98425196850393704"/>
  <pageSetup paperSize="9" orientation="portrait" r:id="rId1"/>
  <headerFooter alignWithMargins="0">
    <oddHeader xml:space="preserve">&amp;L&amp;"Arial Black"&amp;20&amp;ITransics&amp;I &amp;C&amp;R&amp;"Arial"&amp;8&amp;B&amp;B </oddHeader>
    <oddFooter xml:space="preserve">&amp;L&amp;"Arial"&amp;8&amp;B30/03/2017&amp;B &amp;C&amp;R&amp;"Arial"&amp;8&amp;B1/1&amp;B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raseEntireRow">
                <anchor moveWithCells="1" sizeWithCells="1">
                  <from>
                    <xdr:col>11</xdr:col>
                    <xdr:colOff>161925</xdr:colOff>
                    <xdr:row>0</xdr:row>
                    <xdr:rowOff>28575</xdr:rowOff>
                  </from>
                  <to>
                    <xdr:col>12</xdr:col>
                    <xdr:colOff>238125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2019-10-04T08:38:05Z</dcterms:created>
  <dcterms:modified xsi:type="dcterms:W3CDTF">2019-10-08T08:43:03Z</dcterms:modified>
</cp:coreProperties>
</file>