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/>
  <workbookPr/>
  <mc:AlternateContent xmlns:mc="http://schemas.openxmlformats.org/markup-compatibility/2006">
    <mc:Choice Requires="x15">
      <x15ac:absPath xmlns:x15ac="http://schemas.microsoft.com/office/spreadsheetml/2010/11/ac" url="/Users/Aurelien/Desktop/L3 AGE/2ème Semestre/TD INFO/"/>
    </mc:Choice>
  </mc:AlternateContent>
  <bookViews>
    <workbookView xWindow="640" yWindow="1180" windowWidth="24960" windowHeight="14820" tabRatio="500" activeTab="1"/>
  </bookViews>
  <sheets>
    <sheet name="Suivi des notes des étudiants" sheetId="1" r:id="rId1"/>
    <sheet name="Feuil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B10" i="2"/>
  <c r="C10" i="2"/>
  <c r="D10" i="2"/>
  <c r="E10" i="2"/>
  <c r="F10" i="2"/>
  <c r="G10" i="2"/>
  <c r="H2" i="2"/>
  <c r="C30" i="1"/>
  <c r="B30" i="1"/>
  <c r="E35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E30" i="1"/>
  <c r="C38" i="1"/>
  <c r="B38" i="1"/>
  <c r="C35" i="1"/>
  <c r="C34" i="1"/>
  <c r="B34" i="1"/>
  <c r="C31" i="1"/>
  <c r="C37" i="1"/>
  <c r="B31" i="1"/>
  <c r="B37" i="1"/>
  <c r="C36" i="1"/>
  <c r="B36" i="1"/>
  <c r="B35" i="1"/>
  <c r="C33" i="1"/>
  <c r="B33" i="1"/>
  <c r="C32" i="1"/>
  <c r="B3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3" i="1"/>
</calcChain>
</file>

<file path=xl/sharedStrings.xml><?xml version="1.0" encoding="utf-8"?>
<sst xmlns="http://schemas.openxmlformats.org/spreadsheetml/2006/main" count="113" uniqueCount="65">
  <si>
    <r>
      <t xml:space="preserve">Nom </t>
    </r>
    <r>
      <rPr>
        <b/>
        <sz val="18"/>
        <rFont val="Calibri"/>
        <family val="2"/>
      </rPr>
      <t>É</t>
    </r>
    <r>
      <rPr>
        <b/>
        <sz val="18"/>
        <rFont val="Calibri"/>
        <family val="2"/>
        <scheme val="minor"/>
      </rPr>
      <t>tudiant</t>
    </r>
  </si>
  <si>
    <t>UE 1. Enseignements fondamentaux</t>
  </si>
  <si>
    <t>Moyenne UE1</t>
  </si>
  <si>
    <t>Classement 
de l'étudiant</t>
  </si>
  <si>
    <t>Note
Informatique</t>
  </si>
  <si>
    <t>Note
Comptabilité</t>
  </si>
  <si>
    <t>MESSI</t>
  </si>
  <si>
    <t>RONALDO</t>
  </si>
  <si>
    <t>CAVANI</t>
  </si>
  <si>
    <r>
      <t>IBRAHIMOVI</t>
    </r>
    <r>
      <rPr>
        <b/>
        <sz val="12"/>
        <rFont val="Calibri"/>
        <family val="2"/>
      </rPr>
      <t>Ć</t>
    </r>
  </si>
  <si>
    <t>ROONEY</t>
  </si>
  <si>
    <t>LACAZETTE</t>
  </si>
  <si>
    <t>ROBBEN</t>
  </si>
  <si>
    <t>BATSHUAYI</t>
  </si>
  <si>
    <t>BENATIA</t>
  </si>
  <si>
    <t>MANDANDA</t>
  </si>
  <si>
    <t>HAZARD</t>
  </si>
  <si>
    <t>PASTORE</t>
  </si>
  <si>
    <t>DI MARIA</t>
  </si>
  <si>
    <t>NEYMAR</t>
  </si>
  <si>
    <t>MATUIDI</t>
  </si>
  <si>
    <r>
      <t>PIQU</t>
    </r>
    <r>
      <rPr>
        <b/>
        <sz val="12"/>
        <rFont val="Calibri"/>
        <family val="2"/>
      </rPr>
      <t>É</t>
    </r>
  </si>
  <si>
    <t>TRAPP</t>
  </si>
  <si>
    <t>BRAHIMI</t>
  </si>
  <si>
    <t>INIESTA</t>
  </si>
  <si>
    <r>
      <t>TRAOR</t>
    </r>
    <r>
      <rPr>
        <b/>
        <sz val="12"/>
        <rFont val="Calibri"/>
        <family val="2"/>
      </rPr>
      <t>É</t>
    </r>
  </si>
  <si>
    <t>LUIZ</t>
  </si>
  <si>
    <t>SANTAMARIA</t>
  </si>
  <si>
    <t>MÜLLER</t>
  </si>
  <si>
    <t>SILVA</t>
  </si>
  <si>
    <t>NKOULOU</t>
  </si>
  <si>
    <t>VERRATTI</t>
  </si>
  <si>
    <t>Nombre de copies</t>
  </si>
  <si>
    <t>Nombre d'étudiants 
ayant obtenu
une moyenne UE1
&gt;= 10</t>
  </si>
  <si>
    <t>Nombre d'étudiants absents</t>
  </si>
  <si>
    <t>Moyenne du groupe</t>
  </si>
  <si>
    <t>Nombre de copies &lt; 10</t>
  </si>
  <si>
    <t>dont nombre de copies &lt; 5</t>
  </si>
  <si>
    <t>dont nombre de copies comprises entre 5 et 10</t>
  </si>
  <si>
    <t>Nombre d'étudiants 
ayant obtenu
une note &gt;=10 
à la fois
en Informatique 
et en comptabilité</t>
  </si>
  <si>
    <t>Nombre de copies &gt;= 10</t>
  </si>
  <si>
    <t>dont nombre de copies comprises entre 10 et 15</t>
  </si>
  <si>
    <t>dont nombre de copies supérieures ou égales à 15</t>
  </si>
  <si>
    <t>Lundi</t>
  </si>
  <si>
    <t>Mardi</t>
  </si>
  <si>
    <t>Mercredi</t>
  </si>
  <si>
    <t>Jeudi</t>
  </si>
  <si>
    <t>Vendredi</t>
  </si>
  <si>
    <t>Samedi</t>
  </si>
  <si>
    <t>Salarié A</t>
  </si>
  <si>
    <t>Salarié B</t>
  </si>
  <si>
    <t>Salarié C</t>
  </si>
  <si>
    <t>Salarié D</t>
  </si>
  <si>
    <t>Salarié E</t>
  </si>
  <si>
    <t>Salarié F</t>
  </si>
  <si>
    <t>Salarié G</t>
  </si>
  <si>
    <t>Salarié H</t>
  </si>
  <si>
    <t>Equivalent Temps 
sur la journée</t>
  </si>
  <si>
    <t>Etat</t>
  </si>
  <si>
    <t>1/2 journée</t>
  </si>
  <si>
    <t>Repos</t>
  </si>
  <si>
    <t>Maladie</t>
  </si>
  <si>
    <t>Equivalent 
Temps</t>
  </si>
  <si>
    <t>Journée</t>
  </si>
  <si>
    <t>Equivalent Temps 
sur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</si>
</sst>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2"/>
      <name val="Calibri"/>
      <family val="2"/>
    </font>
    <font>
      <sz val="10"/>
      <name val="Calibri"/>
      <family val="2"/>
      <scheme val="minor"/>
    </font>
    <font>
      <sz val="18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rgb="FF00206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9" fillId="4" borderId="8" xfId="0" applyFont="1" applyFill="1" applyBorder="1" applyAlignment="1">
      <alignment vertical="center"/>
    </xf>
    <xf numFmtId="0" fontId="9" fillId="4" borderId="9" xfId="0" applyFont="1" applyFill="1" applyBorder="1" applyAlignment="1">
      <alignment vertical="center"/>
    </xf>
    <xf numFmtId="2" fontId="9" fillId="4" borderId="8" xfId="0" applyNumberFormat="1" applyFont="1" applyFill="1" applyBorder="1" applyAlignment="1">
      <alignment vertical="center"/>
    </xf>
    <xf numFmtId="2" fontId="9" fillId="4" borderId="9" xfId="0" applyNumberFormat="1" applyFont="1" applyFill="1" applyBorder="1" applyAlignment="1">
      <alignment vertical="center"/>
    </xf>
    <xf numFmtId="0" fontId="12" fillId="4" borderId="7" xfId="0" applyFont="1" applyFill="1" applyBorder="1" applyAlignment="1">
      <alignment vertical="center"/>
    </xf>
    <xf numFmtId="0" fontId="12" fillId="4" borderId="13" xfId="0" applyFont="1" applyFill="1" applyBorder="1" applyAlignment="1">
      <alignment vertical="center"/>
    </xf>
    <xf numFmtId="0" fontId="0" fillId="0" borderId="0" xfId="0" applyAlignment="1">
      <alignment wrapText="1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('Suivi des notes des étudiants'!$B$34,'Suivi des notes des étudiants'!$B$35,'Suivi des notes des étudiants'!$B$37,'Suivi des notes des étudiants'!$B$38)</c:f>
              <c:numCache>
                <c:formatCode>General</c:formatCode>
                <c:ptCount val="4"/>
                <c:pt idx="0">
                  <c:v>2.0</c:v>
                </c:pt>
                <c:pt idx="1">
                  <c:v>10.0</c:v>
                </c:pt>
                <c:pt idx="2">
                  <c:v>9.0</c:v>
                </c:pt>
                <c:pt idx="3">
                  <c:v>5.0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('Suivi des notes des étudiants'!$C$34,'Suivi des notes des étudiants'!$C$35,'Suivi des notes des étudiants'!$C$37,'Suivi des notes des étudiants'!$C$38)</c:f>
              <c:numCache>
                <c:formatCode>General</c:formatCode>
                <c:ptCount val="4"/>
                <c:pt idx="0">
                  <c:v>1.0</c:v>
                </c:pt>
                <c:pt idx="1">
                  <c:v>9.0</c:v>
                </c:pt>
                <c:pt idx="2">
                  <c:v>12.0</c:v>
                </c:pt>
                <c:pt idx="3">
                  <c:v>4.0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39</xdr:row>
      <xdr:rowOff>25400</xdr:rowOff>
    </xdr:from>
    <xdr:to>
      <xdr:col>1</xdr:col>
      <xdr:colOff>1244600</xdr:colOff>
      <xdr:row>52</xdr:row>
      <xdr:rowOff>127000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292100</xdr:colOff>
      <xdr:row>39</xdr:row>
      <xdr:rowOff>25400</xdr:rowOff>
    </xdr:from>
    <xdr:to>
      <xdr:col>4</xdr:col>
      <xdr:colOff>1473200</xdr:colOff>
      <xdr:row>52</xdr:row>
      <xdr:rowOff>127000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32" workbookViewId="0">
      <selection activeCell="B38" sqref="B38"/>
    </sheetView>
  </sheetViews>
  <sheetFormatPr baseColWidth="10" defaultRowHeight="16" x14ac:dyDescent="0.2"/>
  <cols>
    <col min="1" max="1" width="45.1640625" customWidth="1"/>
    <col min="2" max="3" width="23.83203125" customWidth="1"/>
    <col min="4" max="4" width="20.6640625" customWidth="1"/>
    <col min="5" max="5" width="20.83203125" customWidth="1"/>
  </cols>
  <sheetData>
    <row r="1" spans="1:5" ht="19" x14ac:dyDescent="0.2">
      <c r="A1" s="27" t="s">
        <v>0</v>
      </c>
      <c r="B1" s="28" t="s">
        <v>1</v>
      </c>
      <c r="C1" s="28"/>
      <c r="D1" s="29" t="s">
        <v>2</v>
      </c>
      <c r="E1" s="29" t="s">
        <v>3</v>
      </c>
    </row>
    <row r="2" spans="1:5" ht="38" x14ac:dyDescent="0.2">
      <c r="A2" s="27"/>
      <c r="B2" s="1" t="s">
        <v>4</v>
      </c>
      <c r="C2" s="1" t="s">
        <v>5</v>
      </c>
      <c r="D2" s="29"/>
      <c r="E2" s="29"/>
    </row>
    <row r="3" spans="1:5" ht="19" x14ac:dyDescent="0.2">
      <c r="A3" s="2" t="s">
        <v>6</v>
      </c>
      <c r="B3" s="3">
        <v>18.5</v>
      </c>
      <c r="C3" s="3">
        <v>14.5</v>
      </c>
      <c r="D3" s="4">
        <f>AVERAGE(B3:C3)</f>
        <v>16.5</v>
      </c>
      <c r="E3" s="5">
        <f>RANK(D3,D$3:D$28)</f>
        <v>3</v>
      </c>
    </row>
    <row r="4" spans="1:5" ht="19" x14ac:dyDescent="0.2">
      <c r="A4" s="6" t="s">
        <v>7</v>
      </c>
      <c r="B4" s="7">
        <v>17</v>
      </c>
      <c r="C4" s="7">
        <v>19</v>
      </c>
      <c r="D4" s="4">
        <f t="shared" ref="D4:D28" si="0">AVERAGE(B4:C4)</f>
        <v>18</v>
      </c>
      <c r="E4" s="5">
        <f t="shared" ref="E4:E28" si="1">RANK(D4,D$3:D$28)</f>
        <v>1</v>
      </c>
    </row>
    <row r="5" spans="1:5" ht="19" x14ac:dyDescent="0.2">
      <c r="A5" s="6" t="s">
        <v>8</v>
      </c>
      <c r="B5" s="7">
        <v>14.5</v>
      </c>
      <c r="C5" s="7">
        <v>12.5</v>
      </c>
      <c r="D5" s="4">
        <f t="shared" si="0"/>
        <v>13.5</v>
      </c>
      <c r="E5" s="5">
        <f t="shared" si="1"/>
        <v>5</v>
      </c>
    </row>
    <row r="6" spans="1:5" ht="19" x14ac:dyDescent="0.2">
      <c r="A6" s="6" t="s">
        <v>9</v>
      </c>
      <c r="B6" s="7">
        <v>15</v>
      </c>
      <c r="C6" s="7">
        <v>11.5</v>
      </c>
      <c r="D6" s="4">
        <f t="shared" si="0"/>
        <v>13.25</v>
      </c>
      <c r="E6" s="5">
        <f t="shared" si="1"/>
        <v>6</v>
      </c>
    </row>
    <row r="7" spans="1:5" ht="19" x14ac:dyDescent="0.2">
      <c r="A7" s="6" t="s">
        <v>10</v>
      </c>
      <c r="B7" s="7">
        <v>9</v>
      </c>
      <c r="C7" s="7">
        <v>14</v>
      </c>
      <c r="D7" s="4">
        <f t="shared" si="0"/>
        <v>11.5</v>
      </c>
      <c r="E7" s="5">
        <f t="shared" si="1"/>
        <v>11</v>
      </c>
    </row>
    <row r="8" spans="1:5" ht="19" x14ac:dyDescent="0.2">
      <c r="A8" s="6" t="s">
        <v>11</v>
      </c>
      <c r="B8" s="7">
        <v>9</v>
      </c>
      <c r="C8" s="7">
        <v>11</v>
      </c>
      <c r="D8" s="4">
        <f t="shared" si="0"/>
        <v>10</v>
      </c>
      <c r="E8" s="5">
        <f t="shared" si="1"/>
        <v>16</v>
      </c>
    </row>
    <row r="9" spans="1:5" ht="19" x14ac:dyDescent="0.2">
      <c r="A9" s="6" t="s">
        <v>12</v>
      </c>
      <c r="B9" s="7">
        <v>13.5</v>
      </c>
      <c r="C9" s="7">
        <v>5</v>
      </c>
      <c r="D9" s="4">
        <f t="shared" si="0"/>
        <v>9.25</v>
      </c>
      <c r="E9" s="5">
        <f t="shared" si="1"/>
        <v>19</v>
      </c>
    </row>
    <row r="10" spans="1:5" ht="19" x14ac:dyDescent="0.2">
      <c r="A10" s="6" t="s">
        <v>13</v>
      </c>
      <c r="B10" s="7">
        <v>8.5</v>
      </c>
      <c r="C10" s="7">
        <v>14</v>
      </c>
      <c r="D10" s="4">
        <f t="shared" si="0"/>
        <v>11.25</v>
      </c>
      <c r="E10" s="5">
        <f t="shared" si="1"/>
        <v>14</v>
      </c>
    </row>
    <row r="11" spans="1:5" ht="19" x14ac:dyDescent="0.2">
      <c r="A11" s="6" t="s">
        <v>14</v>
      </c>
      <c r="B11" s="7">
        <v>9</v>
      </c>
      <c r="C11" s="7">
        <v>14</v>
      </c>
      <c r="D11" s="4">
        <f t="shared" si="0"/>
        <v>11.5</v>
      </c>
      <c r="E11" s="5">
        <f t="shared" si="1"/>
        <v>11</v>
      </c>
    </row>
    <row r="12" spans="1:5" ht="19" x14ac:dyDescent="0.2">
      <c r="A12" s="6" t="s">
        <v>15</v>
      </c>
      <c r="B12" s="7">
        <v>12.5</v>
      </c>
      <c r="C12" s="7">
        <v>12</v>
      </c>
      <c r="D12" s="4">
        <f t="shared" si="0"/>
        <v>12.25</v>
      </c>
      <c r="E12" s="5">
        <f t="shared" si="1"/>
        <v>9</v>
      </c>
    </row>
    <row r="13" spans="1:5" ht="19" x14ac:dyDescent="0.2">
      <c r="A13" s="6" t="s">
        <v>16</v>
      </c>
      <c r="B13" s="7">
        <v>12</v>
      </c>
      <c r="C13" s="7">
        <v>8</v>
      </c>
      <c r="D13" s="4">
        <f t="shared" si="0"/>
        <v>10</v>
      </c>
      <c r="E13" s="5">
        <f t="shared" si="1"/>
        <v>16</v>
      </c>
    </row>
    <row r="14" spans="1:5" ht="19" x14ac:dyDescent="0.2">
      <c r="A14" s="6" t="s">
        <v>17</v>
      </c>
      <c r="B14" s="7">
        <v>7.5</v>
      </c>
      <c r="C14" s="7">
        <v>8.5</v>
      </c>
      <c r="D14" s="4">
        <f t="shared" si="0"/>
        <v>8</v>
      </c>
      <c r="E14" s="5">
        <f t="shared" si="1"/>
        <v>23</v>
      </c>
    </row>
    <row r="15" spans="1:5" ht="19" x14ac:dyDescent="0.2">
      <c r="A15" s="6" t="s">
        <v>18</v>
      </c>
      <c r="B15" s="7">
        <v>18</v>
      </c>
      <c r="C15" s="7">
        <v>16.5</v>
      </c>
      <c r="D15" s="4">
        <f t="shared" si="0"/>
        <v>17.25</v>
      </c>
      <c r="E15" s="5">
        <f t="shared" si="1"/>
        <v>2</v>
      </c>
    </row>
    <row r="16" spans="1:5" ht="19" x14ac:dyDescent="0.2">
      <c r="A16" s="6" t="s">
        <v>19</v>
      </c>
      <c r="B16" s="7">
        <v>16</v>
      </c>
      <c r="C16" s="7">
        <v>10</v>
      </c>
      <c r="D16" s="4">
        <f t="shared" si="0"/>
        <v>13</v>
      </c>
      <c r="E16" s="5">
        <f t="shared" si="1"/>
        <v>7</v>
      </c>
    </row>
    <row r="17" spans="1:5" ht="19" x14ac:dyDescent="0.2">
      <c r="A17" s="6" t="s">
        <v>20</v>
      </c>
      <c r="B17" s="7">
        <v>8.5</v>
      </c>
      <c r="C17" s="7">
        <v>9</v>
      </c>
      <c r="D17" s="4">
        <f t="shared" si="0"/>
        <v>8.75</v>
      </c>
      <c r="E17" s="5">
        <f t="shared" si="1"/>
        <v>21</v>
      </c>
    </row>
    <row r="18" spans="1:5" ht="19" x14ac:dyDescent="0.2">
      <c r="A18" s="6" t="s">
        <v>21</v>
      </c>
      <c r="B18" s="7">
        <v>12</v>
      </c>
      <c r="C18" s="7">
        <v>12</v>
      </c>
      <c r="D18" s="4">
        <f t="shared" si="0"/>
        <v>12</v>
      </c>
      <c r="E18" s="5">
        <f t="shared" si="1"/>
        <v>10</v>
      </c>
    </row>
    <row r="19" spans="1:5" ht="19" x14ac:dyDescent="0.2">
      <c r="A19" s="6" t="s">
        <v>22</v>
      </c>
      <c r="B19" s="7">
        <v>10</v>
      </c>
      <c r="C19" s="7">
        <v>9</v>
      </c>
      <c r="D19" s="4">
        <f t="shared" si="0"/>
        <v>9.5</v>
      </c>
      <c r="E19" s="5">
        <f t="shared" si="1"/>
        <v>18</v>
      </c>
    </row>
    <row r="20" spans="1:5" ht="19" x14ac:dyDescent="0.2">
      <c r="A20" s="6" t="s">
        <v>23</v>
      </c>
      <c r="B20" s="7">
        <v>10</v>
      </c>
      <c r="C20" s="7">
        <v>15</v>
      </c>
      <c r="D20" s="4">
        <f t="shared" si="0"/>
        <v>12.5</v>
      </c>
      <c r="E20" s="5">
        <f t="shared" si="1"/>
        <v>8</v>
      </c>
    </row>
    <row r="21" spans="1:5" ht="19" x14ac:dyDescent="0.2">
      <c r="A21" s="6" t="s">
        <v>24</v>
      </c>
      <c r="B21" s="7">
        <v>9</v>
      </c>
      <c r="C21" s="7">
        <v>8</v>
      </c>
      <c r="D21" s="4">
        <f t="shared" si="0"/>
        <v>8.5</v>
      </c>
      <c r="E21" s="5">
        <f t="shared" si="1"/>
        <v>22</v>
      </c>
    </row>
    <row r="22" spans="1:5" ht="19" x14ac:dyDescent="0.2">
      <c r="A22" s="6" t="s">
        <v>25</v>
      </c>
      <c r="B22" s="7">
        <v>14</v>
      </c>
      <c r="C22" s="7">
        <v>9</v>
      </c>
      <c r="D22" s="4">
        <f t="shared" si="0"/>
        <v>11.5</v>
      </c>
      <c r="E22" s="5">
        <f t="shared" si="1"/>
        <v>11</v>
      </c>
    </row>
    <row r="23" spans="1:5" ht="19" x14ac:dyDescent="0.2">
      <c r="A23" s="6" t="s">
        <v>26</v>
      </c>
      <c r="B23" s="7">
        <v>8.5</v>
      </c>
      <c r="C23" s="7">
        <v>14</v>
      </c>
      <c r="D23" s="4">
        <f t="shared" si="0"/>
        <v>11.25</v>
      </c>
      <c r="E23" s="5">
        <f t="shared" si="1"/>
        <v>14</v>
      </c>
    </row>
    <row r="24" spans="1:5" ht="19" x14ac:dyDescent="0.2">
      <c r="A24" s="6" t="s">
        <v>27</v>
      </c>
      <c r="B24" s="7">
        <v>4</v>
      </c>
      <c r="C24" s="7">
        <v>8.5</v>
      </c>
      <c r="D24" s="4">
        <f t="shared" si="0"/>
        <v>6.25</v>
      </c>
      <c r="E24" s="5">
        <f t="shared" si="1"/>
        <v>25</v>
      </c>
    </row>
    <row r="25" spans="1:5" ht="19" x14ac:dyDescent="0.2">
      <c r="A25" s="6" t="s">
        <v>28</v>
      </c>
      <c r="B25" s="7">
        <v>8</v>
      </c>
      <c r="C25" s="7">
        <v>6</v>
      </c>
      <c r="D25" s="4">
        <f t="shared" si="0"/>
        <v>7</v>
      </c>
      <c r="E25" s="5">
        <f t="shared" si="1"/>
        <v>24</v>
      </c>
    </row>
    <row r="26" spans="1:5" ht="19" x14ac:dyDescent="0.2">
      <c r="A26" s="6" t="s">
        <v>29</v>
      </c>
      <c r="B26" s="7">
        <v>7</v>
      </c>
      <c r="C26" s="7">
        <v>11</v>
      </c>
      <c r="D26" s="4">
        <f t="shared" si="0"/>
        <v>9</v>
      </c>
      <c r="E26" s="5">
        <f t="shared" si="1"/>
        <v>20</v>
      </c>
    </row>
    <row r="27" spans="1:5" ht="19" x14ac:dyDescent="0.2">
      <c r="A27" s="6" t="s">
        <v>30</v>
      </c>
      <c r="B27" s="7">
        <v>14</v>
      </c>
      <c r="C27" s="7">
        <v>15</v>
      </c>
      <c r="D27" s="4">
        <f t="shared" si="0"/>
        <v>14.5</v>
      </c>
      <c r="E27" s="5">
        <f t="shared" si="1"/>
        <v>4</v>
      </c>
    </row>
    <row r="28" spans="1:5" ht="19" x14ac:dyDescent="0.2">
      <c r="A28" s="6" t="s">
        <v>31</v>
      </c>
      <c r="B28" s="7">
        <v>2</v>
      </c>
      <c r="C28" s="7">
        <v>4</v>
      </c>
      <c r="D28" s="4">
        <f t="shared" si="0"/>
        <v>3</v>
      </c>
      <c r="E28" s="5">
        <f t="shared" si="1"/>
        <v>26</v>
      </c>
    </row>
    <row r="29" spans="1:5" ht="17" thickBot="1" x14ac:dyDescent="0.25">
      <c r="A29" s="8"/>
      <c r="B29" s="8"/>
      <c r="C29" s="8"/>
      <c r="D29" s="9"/>
      <c r="E29" s="9"/>
    </row>
    <row r="30" spans="1:5" ht="24" x14ac:dyDescent="0.2">
      <c r="A30" s="10" t="s">
        <v>32</v>
      </c>
      <c r="B30" s="11">
        <f>COUNT(B3:B28)</f>
        <v>26</v>
      </c>
      <c r="C30" s="11">
        <f>COUNT(C3:C28)</f>
        <v>26</v>
      </c>
      <c r="D30" s="30" t="s">
        <v>33</v>
      </c>
      <c r="E30" s="32">
        <f>COUNTIF(D3:D28,"&gt;=10")</f>
        <v>17</v>
      </c>
    </row>
    <row r="31" spans="1:5" ht="24" x14ac:dyDescent="0.2">
      <c r="A31" s="12" t="s">
        <v>34</v>
      </c>
      <c r="B31" s="13">
        <f>COUNTBLANK(B3:B28)</f>
        <v>0</v>
      </c>
      <c r="C31" s="13">
        <f>COUNTBLANK(C3:C28)</f>
        <v>0</v>
      </c>
      <c r="D31" s="31"/>
      <c r="E31" s="25"/>
    </row>
    <row r="32" spans="1:5" ht="24" x14ac:dyDescent="0.2">
      <c r="A32" s="12" t="s">
        <v>35</v>
      </c>
      <c r="B32" s="15">
        <f>AVERAGE(B3:B28)</f>
        <v>11.038461538461538</v>
      </c>
      <c r="C32" s="16">
        <f>AVERAGE(C3:C28)</f>
        <v>11.192307692307692</v>
      </c>
      <c r="D32" s="31"/>
      <c r="E32" s="25"/>
    </row>
    <row r="33" spans="1:5" ht="24" x14ac:dyDescent="0.2">
      <c r="A33" s="12" t="s">
        <v>36</v>
      </c>
      <c r="B33" s="13">
        <f>COUNTIF(B3:B28,"&lt;10")</f>
        <v>12</v>
      </c>
      <c r="C33" s="14">
        <f>COUNTIF(C3:C28,"&lt;10")</f>
        <v>10</v>
      </c>
      <c r="D33" s="31"/>
      <c r="E33" s="25"/>
    </row>
    <row r="34" spans="1:5" ht="24" x14ac:dyDescent="0.2">
      <c r="A34" s="17" t="s">
        <v>37</v>
      </c>
      <c r="B34" s="13">
        <f>COUNTIFS(B3:B28,"&lt;10",B3:B28,"&lt;5")</f>
        <v>2</v>
      </c>
      <c r="C34" s="13">
        <f>COUNTIFS(C3:C28,"&lt;10",C3:C28,"&lt;5")</f>
        <v>1</v>
      </c>
      <c r="D34" s="20"/>
      <c r="E34" s="21"/>
    </row>
    <row r="35" spans="1:5" ht="24" x14ac:dyDescent="0.2">
      <c r="A35" s="17" t="s">
        <v>38</v>
      </c>
      <c r="B35" s="13">
        <f>COUNTIFS(B3:B28,"&lt;10",B3:B28,"&gt;5")</f>
        <v>10</v>
      </c>
      <c r="C35" s="13">
        <f>COUNTIFS(C3:C28,"&lt;=10",C3:C28,"&gt;5")</f>
        <v>9</v>
      </c>
      <c r="D35" s="22" t="s">
        <v>39</v>
      </c>
      <c r="E35" s="25">
        <f>COUNTIFS(B3:B28,"&gt;=10",C3:C28,"&gt;=10")</f>
        <v>10</v>
      </c>
    </row>
    <row r="36" spans="1:5" ht="24" x14ac:dyDescent="0.2">
      <c r="A36" s="12" t="s">
        <v>40</v>
      </c>
      <c r="B36" s="13">
        <f>COUNTIF(B3:B28,"&gt;=10")</f>
        <v>14</v>
      </c>
      <c r="C36" s="13">
        <f>COUNTIF(C3:C28,"&gt;=10")</f>
        <v>16</v>
      </c>
      <c r="D36" s="23"/>
      <c r="E36" s="25"/>
    </row>
    <row r="37" spans="1:5" ht="24" x14ac:dyDescent="0.2">
      <c r="A37" s="17" t="s">
        <v>41</v>
      </c>
      <c r="B37" s="13">
        <f>COUNTIFS(B6:B31,"&gt;=10",B6:B31,"&lt;=15")</f>
        <v>9</v>
      </c>
      <c r="C37" s="13">
        <f>COUNTIFS(C6:C31,"&gt;=10",C6:C31,"&lt;=15")</f>
        <v>12</v>
      </c>
      <c r="D37" s="23"/>
      <c r="E37" s="25"/>
    </row>
    <row r="38" spans="1:5" ht="25" thickBot="1" x14ac:dyDescent="0.25">
      <c r="A38" s="18" t="s">
        <v>42</v>
      </c>
      <c r="B38" s="13">
        <f>COUNTIFS(B3:B28,"&gt;=10",B3:B28,"&gt;=15")</f>
        <v>5</v>
      </c>
      <c r="C38" s="13">
        <f>COUNTIFS(C3:C28,"&gt;=10",C3:C28,"&gt;=15")</f>
        <v>4</v>
      </c>
      <c r="D38" s="24"/>
      <c r="E38" s="26"/>
    </row>
  </sheetData>
  <mergeCells count="9">
    <mergeCell ref="D34:E34"/>
    <mergeCell ref="D35:D38"/>
    <mergeCell ref="E35:E38"/>
    <mergeCell ref="A1:A2"/>
    <mergeCell ref="B1:C1"/>
    <mergeCell ref="D1:D2"/>
    <mergeCell ref="E1:E2"/>
    <mergeCell ref="D30:D33"/>
    <mergeCell ref="E30:E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H10" sqref="H10"/>
    </sheetView>
  </sheetViews>
  <sheetFormatPr baseColWidth="10" defaultRowHeight="16" x14ac:dyDescent="0.2"/>
  <cols>
    <col min="1" max="1" width="28.5" customWidth="1"/>
    <col min="8" max="8" width="21.6640625" customWidth="1"/>
  </cols>
  <sheetData>
    <row r="1" spans="1:8" ht="33" customHeight="1" x14ac:dyDescent="0.2"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s="19" t="s">
        <v>64</v>
      </c>
    </row>
    <row r="2" spans="1:8" x14ac:dyDescent="0.2">
      <c r="A2" t="s">
        <v>49</v>
      </c>
      <c r="B2" t="s">
        <v>63</v>
      </c>
      <c r="C2" t="s">
        <v>63</v>
      </c>
      <c r="D2" t="s">
        <v>60</v>
      </c>
      <c r="E2" t="s">
        <v>63</v>
      </c>
      <c r="F2" t="s">
        <v>63</v>
      </c>
      <c r="G2" t="s">
        <v>63</v>
      </c>
      <c r="H2">
        <f>COUNTIF(B2:G2,"Journée")*$B$13+COUNTIF(B2:G2,"1/2 journée")*$B$14+COUNTIF(B2:G2,"Repos")*$B$15+COUNTIF(B2:G2,"Maladie")*$B$16</f>
        <v>35</v>
      </c>
    </row>
    <row r="3" spans="1:8" x14ac:dyDescent="0.2">
      <c r="A3" t="s">
        <v>50</v>
      </c>
      <c r="B3" t="s">
        <v>59</v>
      </c>
      <c r="C3" t="s">
        <v>63</v>
      </c>
      <c r="D3" t="s">
        <v>63</v>
      </c>
      <c r="E3" t="s">
        <v>63</v>
      </c>
      <c r="F3" t="s">
        <v>59</v>
      </c>
      <c r="G3" t="s">
        <v>63</v>
      </c>
      <c r="H3">
        <f t="shared" ref="H3:H9" si="0">COUNTIF(B3:G3,"Journée")*$B$13+COUNTIF(B3:G3,"1/2 journée")*$B$14+COUNTIF(B3:G3,"Repos")*$B$15+COUNTIF(B3:G3,"Maladie")*$B$16</f>
        <v>35</v>
      </c>
    </row>
    <row r="4" spans="1:8" x14ac:dyDescent="0.2">
      <c r="A4" t="s">
        <v>51</v>
      </c>
      <c r="B4" t="s">
        <v>60</v>
      </c>
      <c r="C4" t="s">
        <v>63</v>
      </c>
      <c r="D4" t="s">
        <v>63</v>
      </c>
      <c r="E4" t="s">
        <v>63</v>
      </c>
      <c r="F4" t="s">
        <v>63</v>
      </c>
      <c r="G4" t="s">
        <v>63</v>
      </c>
      <c r="H4">
        <f t="shared" si="0"/>
        <v>35</v>
      </c>
    </row>
    <row r="5" spans="1:8" x14ac:dyDescent="0.2">
      <c r="A5" t="s">
        <v>52</v>
      </c>
      <c r="B5" t="s">
        <v>63</v>
      </c>
      <c r="C5" t="s">
        <v>63</v>
      </c>
      <c r="D5" t="s">
        <v>63</v>
      </c>
      <c r="E5" t="s">
        <v>63</v>
      </c>
      <c r="F5" t="s">
        <v>63</v>
      </c>
      <c r="G5" t="s">
        <v>63</v>
      </c>
      <c r="H5">
        <f t="shared" si="0"/>
        <v>42</v>
      </c>
    </row>
    <row r="6" spans="1:8" x14ac:dyDescent="0.2">
      <c r="A6" t="s">
        <v>53</v>
      </c>
      <c r="B6" t="s">
        <v>63</v>
      </c>
      <c r="C6" t="s">
        <v>61</v>
      </c>
      <c r="D6" t="s">
        <v>61</v>
      </c>
      <c r="E6" t="s">
        <v>61</v>
      </c>
      <c r="F6" t="s">
        <v>63</v>
      </c>
      <c r="G6" t="s">
        <v>63</v>
      </c>
      <c r="H6">
        <f t="shared" si="0"/>
        <v>21</v>
      </c>
    </row>
    <row r="7" spans="1:8" x14ac:dyDescent="0.2">
      <c r="A7" t="s">
        <v>54</v>
      </c>
      <c r="B7" t="s">
        <v>63</v>
      </c>
      <c r="C7" t="s">
        <v>63</v>
      </c>
      <c r="D7" t="s">
        <v>63</v>
      </c>
      <c r="E7" t="s">
        <v>63</v>
      </c>
      <c r="F7" t="s">
        <v>60</v>
      </c>
      <c r="G7" t="s">
        <v>63</v>
      </c>
      <c r="H7">
        <f t="shared" si="0"/>
        <v>35</v>
      </c>
    </row>
    <row r="8" spans="1:8" x14ac:dyDescent="0.2">
      <c r="A8" t="s">
        <v>55</v>
      </c>
      <c r="B8" t="s">
        <v>61</v>
      </c>
      <c r="C8" t="s">
        <v>63</v>
      </c>
      <c r="D8" t="s">
        <v>63</v>
      </c>
      <c r="E8" t="s">
        <v>63</v>
      </c>
      <c r="F8" t="s">
        <v>63</v>
      </c>
      <c r="G8" t="s">
        <v>60</v>
      </c>
      <c r="H8">
        <f t="shared" si="0"/>
        <v>28</v>
      </c>
    </row>
    <row r="9" spans="1:8" x14ac:dyDescent="0.2">
      <c r="A9" t="s">
        <v>56</v>
      </c>
      <c r="B9" t="s">
        <v>59</v>
      </c>
      <c r="C9" t="s">
        <v>63</v>
      </c>
      <c r="D9" t="s">
        <v>63</v>
      </c>
      <c r="E9" t="s">
        <v>63</v>
      </c>
      <c r="F9" t="s">
        <v>59</v>
      </c>
      <c r="G9" t="s">
        <v>63</v>
      </c>
      <c r="H9">
        <f t="shared" si="0"/>
        <v>35</v>
      </c>
    </row>
    <row r="10" spans="1:8" ht="32" x14ac:dyDescent="0.2">
      <c r="A10" s="19" t="s">
        <v>57</v>
      </c>
      <c r="B10">
        <f>COUNTIF(B2:B9,"Journée")*$B$13+COUNTIF(B2:B9,"1/2 journée")*$B$14+COUNTIF(B2:B9,"Repos")*$B$15+COUNTIF(B2:B9,"Maladie")*$B$16</f>
        <v>35</v>
      </c>
      <c r="C10">
        <f t="shared" ref="C10:G10" si="1">COUNTIF(C2:C9,"Journée")*$B$13+COUNTIF(C2:C9,"1/2 journée")*$B$14+COUNTIF(C2:C9,"Repos")*$B$15+COUNTIF(C2:C9,"Maladie")*$B$16</f>
        <v>49</v>
      </c>
      <c r="D10">
        <f t="shared" si="1"/>
        <v>42</v>
      </c>
      <c r="E10">
        <f t="shared" si="1"/>
        <v>49</v>
      </c>
      <c r="F10">
        <f t="shared" si="1"/>
        <v>42</v>
      </c>
      <c r="G10">
        <f t="shared" si="1"/>
        <v>49</v>
      </c>
    </row>
    <row r="12" spans="1:8" ht="32" x14ac:dyDescent="0.2">
      <c r="A12" t="s">
        <v>58</v>
      </c>
      <c r="B12" s="19" t="s">
        <v>62</v>
      </c>
    </row>
    <row r="13" spans="1:8" x14ac:dyDescent="0.2">
      <c r="A13" t="s">
        <v>63</v>
      </c>
      <c r="B13">
        <v>7</v>
      </c>
    </row>
    <row r="14" spans="1:8" x14ac:dyDescent="0.2">
      <c r="A14" t="s">
        <v>59</v>
      </c>
      <c r="B14">
        <v>3.5</v>
      </c>
    </row>
    <row r="15" spans="1:8" x14ac:dyDescent="0.2">
      <c r="A15" t="s">
        <v>60</v>
      </c>
      <c r="B15">
        <v>0</v>
      </c>
    </row>
    <row r="16" spans="1:8" x14ac:dyDescent="0.2">
      <c r="A16" t="s">
        <v>61</v>
      </c>
      <c r="B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notes des étudiants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2018-01-29T10:13:26Z</dcterms:created>
  <dcterms:modified xsi:type="dcterms:W3CDTF">2018-01-30T19:23:30Z</dcterms:modified>
</cp:coreProperties>
</file>