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40" yWindow="20" windowWidth="24720" windowHeight="13080" tabRatio="500"/>
  </bookViews>
  <sheets>
    <sheet name="Feuil1" sheetId="3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C6" i="3" l="1"/>
  <c r="AC7" i="3"/>
  <c r="AC8" i="3"/>
  <c r="AC9" i="3"/>
  <c r="AC10" i="3"/>
  <c r="AC11" i="3"/>
  <c r="AC13" i="3"/>
  <c r="AC14" i="3"/>
  <c r="AC15" i="3"/>
  <c r="AC16" i="3"/>
  <c r="AC17" i="3"/>
  <c r="AC18" i="3"/>
  <c r="AC19" i="3"/>
  <c r="AC20" i="3"/>
  <c r="AC21" i="3"/>
  <c r="AC22" i="3"/>
  <c r="AC23" i="3"/>
  <c r="AC24" i="3"/>
  <c r="AC25" i="3"/>
  <c r="AC12" i="3"/>
  <c r="AC27" i="3"/>
  <c r="AC5" i="3"/>
  <c r="U19" i="3"/>
  <c r="U20" i="3"/>
  <c r="U21" i="3"/>
  <c r="U22" i="3"/>
  <c r="U23" i="3"/>
  <c r="U24" i="3"/>
  <c r="U25" i="3"/>
  <c r="U26" i="3"/>
  <c r="U27" i="3"/>
  <c r="U5" i="3"/>
  <c r="U6" i="3"/>
  <c r="U7" i="3"/>
  <c r="U8" i="3"/>
  <c r="U9" i="3"/>
  <c r="U10" i="3"/>
  <c r="U11" i="3"/>
  <c r="U12" i="3"/>
  <c r="U13" i="3"/>
  <c r="U14" i="3"/>
  <c r="U15" i="3"/>
  <c r="U16" i="3"/>
  <c r="U17" i="3"/>
  <c r="U18" i="3"/>
  <c r="U28" i="3"/>
  <c r="R21" i="3"/>
  <c r="R22" i="3"/>
  <c r="R23" i="3"/>
  <c r="R24" i="3"/>
  <c r="R25" i="3"/>
  <c r="R26" i="3"/>
  <c r="R27" i="3"/>
  <c r="T11" i="3"/>
  <c r="T5" i="3"/>
  <c r="T6" i="3"/>
  <c r="T7" i="3"/>
  <c r="T8" i="3"/>
  <c r="T9" i="3"/>
  <c r="T10" i="3"/>
  <c r="T12" i="3"/>
  <c r="T13" i="3"/>
  <c r="T28" i="3"/>
  <c r="K5" i="3"/>
  <c r="K6" i="3"/>
  <c r="K7" i="3"/>
  <c r="K8" i="3"/>
  <c r="K9" i="3"/>
  <c r="K10" i="3"/>
  <c r="K11" i="3"/>
  <c r="K12" i="3"/>
  <c r="K13" i="3"/>
  <c r="K21" i="3"/>
  <c r="F5" i="3"/>
  <c r="F6" i="3"/>
  <c r="F7" i="3"/>
  <c r="F8" i="3"/>
  <c r="F9" i="3"/>
  <c r="F10" i="3"/>
  <c r="F11" i="3"/>
  <c r="F12" i="3"/>
  <c r="F13" i="3"/>
  <c r="F21" i="3"/>
  <c r="R6" i="3"/>
  <c r="R7" i="3"/>
  <c r="R8" i="3"/>
  <c r="R9" i="3"/>
  <c r="R10" i="3"/>
  <c r="R11" i="3"/>
  <c r="R12" i="3"/>
  <c r="R13" i="3"/>
  <c r="R14" i="3"/>
  <c r="R15" i="3"/>
  <c r="R16" i="3"/>
  <c r="R17" i="3"/>
  <c r="R18" i="3"/>
  <c r="R19" i="3"/>
  <c r="R20" i="3"/>
  <c r="R5" i="3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5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I21" i="3"/>
</calcChain>
</file>

<file path=xl/sharedStrings.xml><?xml version="1.0" encoding="utf-8"?>
<sst xmlns="http://schemas.openxmlformats.org/spreadsheetml/2006/main" count="152" uniqueCount="74">
  <si>
    <t>lettre</t>
  </si>
  <si>
    <t>table</t>
  </si>
  <si>
    <t>taxi</t>
  </si>
  <si>
    <t>chaise</t>
  </si>
  <si>
    <t>LISTE A</t>
  </si>
  <si>
    <t>LISTE B</t>
  </si>
  <si>
    <t>orange</t>
  </si>
  <si>
    <t>vert</t>
  </si>
  <si>
    <t>bleu</t>
  </si>
  <si>
    <t>noir</t>
  </si>
  <si>
    <t>blanc</t>
  </si>
  <si>
    <t>paul</t>
  </si>
  <si>
    <t>livre</t>
  </si>
  <si>
    <t>rouge</t>
  </si>
  <si>
    <t>tabouret</t>
  </si>
  <si>
    <t>voiture</t>
  </si>
  <si>
    <t>avion</t>
  </si>
  <si>
    <t>train</t>
  </si>
  <si>
    <t>meuble</t>
  </si>
  <si>
    <t>Essai 1</t>
  </si>
  <si>
    <t>violet</t>
  </si>
  <si>
    <t>velo</t>
  </si>
  <si>
    <t>oiseau</t>
  </si>
  <si>
    <t>Essai 2</t>
  </si>
  <si>
    <t>gris</t>
  </si>
  <si>
    <t>Doublon</t>
  </si>
  <si>
    <t>OK</t>
  </si>
  <si>
    <t>Intrus</t>
  </si>
  <si>
    <t>kangourou</t>
  </si>
  <si>
    <t>LISTE A et B</t>
  </si>
  <si>
    <t>Interferent</t>
  </si>
  <si>
    <t>INTRUS</t>
  </si>
  <si>
    <t>INTERFERENT</t>
  </si>
  <si>
    <t>Sugit un probleme</t>
  </si>
  <si>
    <t>un mot intrus répété devient -1</t>
  </si>
  <si>
    <t>donc ma formule ne fonctionne pas</t>
  </si>
  <si>
    <t>Mes essais ne fonctionnent pas du tout :-)</t>
  </si>
  <si>
    <t>viiolet</t>
  </si>
  <si>
    <t>total intrus</t>
  </si>
  <si>
    <t xml:space="preserve">Un mot intrus répété n'est pas </t>
  </si>
  <si>
    <t>un doublon, il est 1 intrus de plus.</t>
  </si>
  <si>
    <t xml:space="preserve">On peut regrouper les 2 listes </t>
  </si>
  <si>
    <t>Total Interferent</t>
  </si>
  <si>
    <t>Mots ne faisant partie ni de la Liste A,</t>
  </si>
  <si>
    <t xml:space="preserve"> ni de la Liste B.</t>
  </si>
  <si>
    <t xml:space="preserve">en une seule si plus pratique </t>
  </si>
  <si>
    <t>pour la formule.</t>
  </si>
  <si>
    <t xml:space="preserve">Il me faudrait un mixte de </t>
  </si>
  <si>
    <t>formule SI, Recherche, Exact</t>
  </si>
  <si>
    <t>OK=les reponses correctes</t>
  </si>
  <si>
    <t>dans tous les cas pour les colonnes</t>
  </si>
  <si>
    <t>reponses</t>
  </si>
  <si>
    <t>telephone</t>
  </si>
  <si>
    <t>elephant</t>
  </si>
  <si>
    <t>lit</t>
  </si>
  <si>
    <t>jaune</t>
  </si>
  <si>
    <t>courrier</t>
  </si>
  <si>
    <t>A</t>
  </si>
  <si>
    <t>B</t>
  </si>
  <si>
    <t>1 mot interférent répété n'est</t>
  </si>
  <si>
    <t xml:space="preserve"> pas un doublon mais un mot interférent de plus. </t>
  </si>
  <si>
    <t>On peut regrouper les 2 listes</t>
  </si>
  <si>
    <t xml:space="preserve"> en une seule si plus pratique pour la formule.</t>
  </si>
  <si>
    <t>Merci par avance</t>
  </si>
  <si>
    <t>Document souhaité sur une seule feuille excel</t>
  </si>
  <si>
    <t>:-(</t>
  </si>
  <si>
    <t>Ca a l'air de marcher, … et puis :</t>
  </si>
  <si>
    <t>Un Mot interférent fait partie de la liste B</t>
  </si>
  <si>
    <t>alors qu'on demande les mots de la liste A.</t>
  </si>
  <si>
    <t>camelia</t>
  </si>
  <si>
    <t>marron</t>
  </si>
  <si>
    <t xml:space="preserve">mot de la </t>
  </si>
  <si>
    <t>liste B</t>
  </si>
  <si>
    <t>Demandée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</si>
</sst>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u/>
      <sz val="11"/>
      <color theme="10"/>
      <name val="Arial"/>
      <family val="2"/>
    </font>
    <font>
      <u/>
      <sz val="11"/>
      <color theme="11"/>
      <name val="Arial"/>
      <family val="2"/>
    </font>
    <font>
      <sz val="14"/>
      <color theme="1"/>
      <name val="Arial"/>
    </font>
    <font>
      <b/>
      <sz val="11"/>
      <name val="Arial"/>
    </font>
    <font>
      <b/>
      <i/>
      <sz val="9"/>
      <color theme="1"/>
      <name val="Arial"/>
    </font>
    <font>
      <b/>
      <sz val="14"/>
      <color theme="1"/>
      <name val="Arial"/>
    </font>
    <font>
      <b/>
      <i/>
      <sz val="14"/>
      <color rgb="FFFF0000"/>
      <name val="Arial"/>
    </font>
    <font>
      <i/>
      <sz val="14"/>
      <color rgb="FF3366FF"/>
      <name val="Arial"/>
    </font>
    <font>
      <b/>
      <i/>
      <sz val="14"/>
      <color rgb="FF3366FF"/>
      <name val="Arial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color rgb="FFFF0000"/>
      <name val="Arial"/>
    </font>
    <font>
      <b/>
      <sz val="12"/>
      <color theme="1"/>
      <name val="Arial"/>
    </font>
    <font>
      <b/>
      <sz val="14"/>
      <color rgb="FF3366FF"/>
      <name val="Arial"/>
    </font>
    <font>
      <b/>
      <sz val="14"/>
      <color rgb="FFFF0000"/>
      <name val="Arial"/>
    </font>
    <font>
      <b/>
      <i/>
      <sz val="18"/>
      <color rgb="FF008000"/>
      <name val="Arial"/>
    </font>
    <font>
      <b/>
      <sz val="18"/>
      <color rgb="FFFF0000"/>
      <name val="Arial"/>
    </font>
  </fonts>
  <fills count="11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rgb="FF000000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79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78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NumberFormat="1" applyFont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1" fillId="4" borderId="1" xfId="0" applyNumberFormat="1" applyFont="1" applyFill="1" applyBorder="1" applyAlignment="1">
      <alignment horizontal="center" vertical="center"/>
    </xf>
    <xf numFmtId="0" fontId="9" fillId="0" borderId="0" xfId="0" applyFont="1"/>
    <xf numFmtId="0" fontId="0" fillId="0" borderId="1" xfId="0" applyBorder="1"/>
    <xf numFmtId="0" fontId="7" fillId="4" borderId="1" xfId="0" applyFont="1" applyFill="1" applyBorder="1" applyAlignment="1">
      <alignment horizontal="center"/>
    </xf>
    <xf numFmtId="0" fontId="1" fillId="0" borderId="1" xfId="0" applyNumberFormat="1" applyFont="1" applyFill="1" applyBorder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12" fillId="0" borderId="2" xfId="0" applyFont="1" applyBorder="1" applyAlignment="1">
      <alignment horizontal="left" vertical="center"/>
    </xf>
    <xf numFmtId="0" fontId="11" fillId="0" borderId="2" xfId="0" applyFont="1" applyBorder="1" applyAlignment="1">
      <alignment vertical="center"/>
    </xf>
    <xf numFmtId="0" fontId="12" fillId="4" borderId="5" xfId="0" applyFont="1" applyFill="1" applyBorder="1" applyAlignment="1">
      <alignment horizontal="center" vertical="center"/>
    </xf>
    <xf numFmtId="0" fontId="12" fillId="7" borderId="2" xfId="0" applyFont="1" applyFill="1" applyBorder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applyFill="1"/>
    <xf numFmtId="0" fontId="1" fillId="0" borderId="0" xfId="0" applyFont="1" applyFill="1"/>
    <xf numFmtId="0" fontId="6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12" fillId="3" borderId="0" xfId="0" applyFont="1" applyFill="1" applyAlignment="1">
      <alignment horizontal="center" vertical="center"/>
    </xf>
    <xf numFmtId="0" fontId="1" fillId="8" borderId="0" xfId="0" applyFont="1" applyFill="1" applyAlignment="1">
      <alignment horizontal="center"/>
    </xf>
    <xf numFmtId="0" fontId="13" fillId="0" borderId="5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vertical="center"/>
    </xf>
    <xf numFmtId="0" fontId="5" fillId="5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/>
    </xf>
    <xf numFmtId="0" fontId="14" fillId="0" borderId="0" xfId="0" applyFont="1"/>
    <xf numFmtId="0" fontId="10" fillId="0" borderId="0" xfId="0" applyFont="1"/>
    <xf numFmtId="0" fontId="15" fillId="9" borderId="0" xfId="0" applyFont="1" applyFill="1"/>
    <xf numFmtId="0" fontId="0" fillId="9" borderId="0" xfId="0" applyFill="1"/>
    <xf numFmtId="0" fontId="16" fillId="0" borderId="0" xfId="0" applyFont="1" applyFill="1"/>
    <xf numFmtId="0" fontId="7" fillId="0" borderId="0" xfId="0" applyFont="1" applyFill="1" applyBorder="1" applyAlignment="1">
      <alignment horizontal="center"/>
    </xf>
    <xf numFmtId="0" fontId="0" fillId="10" borderId="0" xfId="0" applyFill="1"/>
    <xf numFmtId="0" fontId="1" fillId="10" borderId="0" xfId="0" applyFont="1" applyFill="1" applyAlignment="1">
      <alignment horizontal="center"/>
    </xf>
    <xf numFmtId="0" fontId="1" fillId="10" borderId="0" xfId="0" applyFont="1" applyFill="1" applyBorder="1" applyAlignment="1">
      <alignment horizontal="center"/>
    </xf>
    <xf numFmtId="0" fontId="7" fillId="10" borderId="0" xfId="0" applyFont="1" applyFill="1" applyBorder="1" applyAlignment="1">
      <alignment horizontal="center"/>
    </xf>
    <xf numFmtId="0" fontId="8" fillId="0" borderId="0" xfId="0" applyFont="1"/>
    <xf numFmtId="0" fontId="7" fillId="6" borderId="1" xfId="0" applyFont="1" applyFill="1" applyBorder="1" applyAlignment="1">
      <alignment horizontal="center"/>
    </xf>
    <xf numFmtId="0" fontId="0" fillId="5" borderId="1" xfId="0" applyFill="1" applyBorder="1"/>
    <xf numFmtId="0" fontId="1" fillId="0" borderId="0" xfId="0" applyFont="1" applyAlignment="1">
      <alignment horizontal="center"/>
    </xf>
    <xf numFmtId="0" fontId="17" fillId="0" borderId="0" xfId="0" applyFont="1" applyFill="1"/>
    <xf numFmtId="0" fontId="9" fillId="0" borderId="0" xfId="0" applyFont="1" applyFill="1"/>
    <xf numFmtId="0" fontId="18" fillId="0" borderId="0" xfId="0" applyFont="1" applyFill="1"/>
    <xf numFmtId="0" fontId="11" fillId="0" borderId="2" xfId="0" applyFont="1" applyFill="1" applyBorder="1" applyAlignment="1">
      <alignment vertical="center"/>
    </xf>
    <xf numFmtId="0" fontId="1" fillId="0" borderId="5" xfId="0" applyFont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1" fillId="6" borderId="2" xfId="0" applyFont="1" applyFill="1" applyBorder="1" applyAlignment="1">
      <alignment vertical="center"/>
    </xf>
    <xf numFmtId="0" fontId="0" fillId="6" borderId="1" xfId="0" applyFill="1" applyBorder="1"/>
    <xf numFmtId="0" fontId="13" fillId="6" borderId="1" xfId="0" applyFont="1" applyFill="1" applyBorder="1" applyAlignment="1">
      <alignment vertical="center"/>
    </xf>
    <xf numFmtId="0" fontId="13" fillId="6" borderId="2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/>
    </xf>
    <xf numFmtId="0" fontId="0" fillId="0" borderId="1" xfId="0" applyFill="1" applyBorder="1"/>
    <xf numFmtId="0" fontId="1" fillId="0" borderId="0" xfId="0" applyFont="1" applyBorder="1" applyAlignment="1">
      <alignment vertical="center"/>
    </xf>
    <xf numFmtId="0" fontId="12" fillId="0" borderId="0" xfId="0" applyFont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0" fontId="13" fillId="0" borderId="0" xfId="0" applyFont="1"/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</cellXfs>
  <cellStyles count="79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" xfId="311" builtinId="8" hidden="1"/>
    <cellStyle name="Lien hypertexte" xfId="313" builtinId="8" hidden="1"/>
    <cellStyle name="Lien hypertexte" xfId="315" builtinId="8" hidden="1"/>
    <cellStyle name="Lien hypertexte" xfId="317" builtinId="8" hidden="1"/>
    <cellStyle name="Lien hypertexte" xfId="319" builtinId="8" hidden="1"/>
    <cellStyle name="Lien hypertexte" xfId="321" builtinId="8" hidden="1"/>
    <cellStyle name="Lien hypertexte" xfId="323" builtinId="8" hidden="1"/>
    <cellStyle name="Lien hypertexte" xfId="325" builtinId="8" hidden="1"/>
    <cellStyle name="Lien hypertexte" xfId="327" builtinId="8" hidden="1"/>
    <cellStyle name="Lien hypertexte" xfId="329" builtinId="8" hidden="1"/>
    <cellStyle name="Lien hypertexte" xfId="331" builtinId="8" hidden="1"/>
    <cellStyle name="Lien hypertexte" xfId="333" builtinId="8" hidden="1"/>
    <cellStyle name="Lien hypertexte" xfId="335" builtinId="8" hidden="1"/>
    <cellStyle name="Lien hypertexte" xfId="337" builtinId="8" hidden="1"/>
    <cellStyle name="Lien hypertexte" xfId="339" builtinId="8" hidden="1"/>
    <cellStyle name="Lien hypertexte" xfId="341" builtinId="8" hidden="1"/>
    <cellStyle name="Lien hypertexte" xfId="343" builtinId="8" hidden="1"/>
    <cellStyle name="Lien hypertexte" xfId="345" builtinId="8" hidden="1"/>
    <cellStyle name="Lien hypertexte" xfId="347" builtinId="8" hidden="1"/>
    <cellStyle name="Lien hypertexte" xfId="349" builtinId="8" hidden="1"/>
    <cellStyle name="Lien hypertexte" xfId="351" builtinId="8" hidden="1"/>
    <cellStyle name="Lien hypertexte" xfId="353" builtinId="8" hidden="1"/>
    <cellStyle name="Lien hypertexte" xfId="355" builtinId="8" hidden="1"/>
    <cellStyle name="Lien hypertexte" xfId="357" builtinId="8" hidden="1"/>
    <cellStyle name="Lien hypertexte" xfId="359" builtinId="8" hidden="1"/>
    <cellStyle name="Lien hypertexte" xfId="361" builtinId="8" hidden="1"/>
    <cellStyle name="Lien hypertexte" xfId="363" builtinId="8" hidden="1"/>
    <cellStyle name="Lien hypertexte" xfId="365" builtinId="8" hidden="1"/>
    <cellStyle name="Lien hypertexte" xfId="367" builtinId="8" hidden="1"/>
    <cellStyle name="Lien hypertexte" xfId="369" builtinId="8" hidden="1"/>
    <cellStyle name="Lien hypertexte" xfId="371" builtinId="8" hidden="1"/>
    <cellStyle name="Lien hypertexte" xfId="373" builtinId="8" hidden="1"/>
    <cellStyle name="Lien hypertexte" xfId="375" builtinId="8" hidden="1"/>
    <cellStyle name="Lien hypertexte" xfId="377" builtinId="8" hidden="1"/>
    <cellStyle name="Lien hypertexte" xfId="379" builtinId="8" hidden="1"/>
    <cellStyle name="Lien hypertexte" xfId="381" builtinId="8" hidden="1"/>
    <cellStyle name="Lien hypertexte" xfId="383" builtinId="8" hidden="1"/>
    <cellStyle name="Lien hypertexte" xfId="385" builtinId="8" hidden="1"/>
    <cellStyle name="Lien hypertexte" xfId="387" builtinId="8" hidden="1"/>
    <cellStyle name="Lien hypertexte" xfId="389" builtinId="8" hidden="1"/>
    <cellStyle name="Lien hypertexte" xfId="391" builtinId="8" hidden="1"/>
    <cellStyle name="Lien hypertexte" xfId="393" builtinId="8" hidden="1"/>
    <cellStyle name="Lien hypertexte" xfId="395" builtinId="8" hidden="1"/>
    <cellStyle name="Lien hypertexte" xfId="397" builtinId="8" hidden="1"/>
    <cellStyle name="Lien hypertexte" xfId="399" builtinId="8" hidden="1"/>
    <cellStyle name="Lien hypertexte" xfId="401" builtinId="8" hidden="1"/>
    <cellStyle name="Lien hypertexte" xfId="403" builtinId="8" hidden="1"/>
    <cellStyle name="Lien hypertexte" xfId="405" builtinId="8" hidden="1"/>
    <cellStyle name="Lien hypertexte" xfId="407" builtinId="8" hidden="1"/>
    <cellStyle name="Lien hypertexte" xfId="409" builtinId="8" hidden="1"/>
    <cellStyle name="Lien hypertexte" xfId="411" builtinId="8" hidden="1"/>
    <cellStyle name="Lien hypertexte" xfId="413" builtinId="8" hidden="1"/>
    <cellStyle name="Lien hypertexte" xfId="415" builtinId="8" hidden="1"/>
    <cellStyle name="Lien hypertexte" xfId="417" builtinId="8" hidden="1"/>
    <cellStyle name="Lien hypertexte" xfId="419" builtinId="8" hidden="1"/>
    <cellStyle name="Lien hypertexte" xfId="421" builtinId="8" hidden="1"/>
    <cellStyle name="Lien hypertexte" xfId="423" builtinId="8" hidden="1"/>
    <cellStyle name="Lien hypertexte" xfId="425" builtinId="8" hidden="1"/>
    <cellStyle name="Lien hypertexte" xfId="427" builtinId="8" hidden="1"/>
    <cellStyle name="Lien hypertexte" xfId="429" builtinId="8" hidden="1"/>
    <cellStyle name="Lien hypertexte" xfId="431" builtinId="8" hidden="1"/>
    <cellStyle name="Lien hypertexte" xfId="433" builtinId="8" hidden="1"/>
    <cellStyle name="Lien hypertexte" xfId="435" builtinId="8" hidden="1"/>
    <cellStyle name="Lien hypertexte" xfId="437" builtinId="8" hidden="1"/>
    <cellStyle name="Lien hypertexte" xfId="439" builtinId="8" hidden="1"/>
    <cellStyle name="Lien hypertexte" xfId="441" builtinId="8" hidden="1"/>
    <cellStyle name="Lien hypertexte" xfId="443" builtinId="8" hidden="1"/>
    <cellStyle name="Lien hypertexte" xfId="445" builtinId="8" hidden="1"/>
    <cellStyle name="Lien hypertexte" xfId="447" builtinId="8" hidden="1"/>
    <cellStyle name="Lien hypertexte" xfId="449" builtinId="8" hidden="1"/>
    <cellStyle name="Lien hypertexte" xfId="451" builtinId="8" hidden="1"/>
    <cellStyle name="Lien hypertexte" xfId="453" builtinId="8" hidden="1"/>
    <cellStyle name="Lien hypertexte" xfId="455" builtinId="8" hidden="1"/>
    <cellStyle name="Lien hypertexte" xfId="457" builtinId="8" hidden="1"/>
    <cellStyle name="Lien hypertexte" xfId="459" builtinId="8" hidden="1"/>
    <cellStyle name="Lien hypertexte" xfId="461" builtinId="8" hidden="1"/>
    <cellStyle name="Lien hypertexte" xfId="463" builtinId="8" hidden="1"/>
    <cellStyle name="Lien hypertexte" xfId="465" builtinId="8" hidden="1"/>
    <cellStyle name="Lien hypertexte" xfId="467" builtinId="8" hidden="1"/>
    <cellStyle name="Lien hypertexte" xfId="469" builtinId="8" hidden="1"/>
    <cellStyle name="Lien hypertexte" xfId="471" builtinId="8" hidden="1"/>
    <cellStyle name="Lien hypertexte" xfId="473" builtinId="8" hidden="1"/>
    <cellStyle name="Lien hypertexte" xfId="475" builtinId="8" hidden="1"/>
    <cellStyle name="Lien hypertexte" xfId="477" builtinId="8" hidden="1"/>
    <cellStyle name="Lien hypertexte" xfId="479" builtinId="8" hidden="1"/>
    <cellStyle name="Lien hypertexte" xfId="481" builtinId="8" hidden="1"/>
    <cellStyle name="Lien hypertexte" xfId="483" builtinId="8" hidden="1"/>
    <cellStyle name="Lien hypertexte" xfId="485" builtinId="8" hidden="1"/>
    <cellStyle name="Lien hypertexte" xfId="487" builtinId="8" hidden="1"/>
    <cellStyle name="Lien hypertexte" xfId="489" builtinId="8" hidden="1"/>
    <cellStyle name="Lien hypertexte" xfId="491" builtinId="8" hidden="1"/>
    <cellStyle name="Lien hypertexte" xfId="493" builtinId="8" hidden="1"/>
    <cellStyle name="Lien hypertexte" xfId="495" builtinId="8" hidden="1"/>
    <cellStyle name="Lien hypertexte" xfId="497" builtinId="8" hidden="1"/>
    <cellStyle name="Lien hypertexte" xfId="499" builtinId="8" hidden="1"/>
    <cellStyle name="Lien hypertexte" xfId="501" builtinId="8" hidden="1"/>
    <cellStyle name="Lien hypertexte" xfId="503" builtinId="8" hidden="1"/>
    <cellStyle name="Lien hypertexte" xfId="505" builtinId="8" hidden="1"/>
    <cellStyle name="Lien hypertexte" xfId="507" builtinId="8" hidden="1"/>
    <cellStyle name="Lien hypertexte" xfId="509" builtinId="8" hidden="1"/>
    <cellStyle name="Lien hypertexte" xfId="511" builtinId="8" hidden="1"/>
    <cellStyle name="Lien hypertexte" xfId="513" builtinId="8" hidden="1"/>
    <cellStyle name="Lien hypertexte" xfId="515" builtinId="8" hidden="1"/>
    <cellStyle name="Lien hypertexte" xfId="517" builtinId="8" hidden="1"/>
    <cellStyle name="Lien hypertexte" xfId="519" builtinId="8" hidden="1"/>
    <cellStyle name="Lien hypertexte" xfId="521" builtinId="8" hidden="1"/>
    <cellStyle name="Lien hypertexte" xfId="523" builtinId="8" hidden="1"/>
    <cellStyle name="Lien hypertexte" xfId="525" builtinId="8" hidden="1"/>
    <cellStyle name="Lien hypertexte" xfId="527" builtinId="8" hidden="1"/>
    <cellStyle name="Lien hypertexte" xfId="529" builtinId="8" hidden="1"/>
    <cellStyle name="Lien hypertexte" xfId="531" builtinId="8" hidden="1"/>
    <cellStyle name="Lien hypertexte" xfId="533" builtinId="8" hidden="1"/>
    <cellStyle name="Lien hypertexte" xfId="535" builtinId="8" hidden="1"/>
    <cellStyle name="Lien hypertexte" xfId="537" builtinId="8" hidden="1"/>
    <cellStyle name="Lien hypertexte" xfId="539" builtinId="8" hidden="1"/>
    <cellStyle name="Lien hypertexte" xfId="541" builtinId="8" hidden="1"/>
    <cellStyle name="Lien hypertexte" xfId="543" builtinId="8" hidden="1"/>
    <cellStyle name="Lien hypertexte" xfId="545" builtinId="8" hidden="1"/>
    <cellStyle name="Lien hypertexte" xfId="547" builtinId="8" hidden="1"/>
    <cellStyle name="Lien hypertexte" xfId="549" builtinId="8" hidden="1"/>
    <cellStyle name="Lien hypertexte" xfId="551" builtinId="8" hidden="1"/>
    <cellStyle name="Lien hypertexte" xfId="553" builtinId="8" hidden="1"/>
    <cellStyle name="Lien hypertexte" xfId="555" builtinId="8" hidden="1"/>
    <cellStyle name="Lien hypertexte" xfId="557" builtinId="8" hidden="1"/>
    <cellStyle name="Lien hypertexte" xfId="559" builtinId="8" hidden="1"/>
    <cellStyle name="Lien hypertexte" xfId="561" builtinId="8" hidden="1"/>
    <cellStyle name="Lien hypertexte" xfId="563" builtinId="8" hidden="1"/>
    <cellStyle name="Lien hypertexte" xfId="565" builtinId="8" hidden="1"/>
    <cellStyle name="Lien hypertexte" xfId="567" builtinId="8" hidden="1"/>
    <cellStyle name="Lien hypertexte" xfId="569" builtinId="8" hidden="1"/>
    <cellStyle name="Lien hypertexte" xfId="571" builtinId="8" hidden="1"/>
    <cellStyle name="Lien hypertexte" xfId="573" builtinId="8" hidden="1"/>
    <cellStyle name="Lien hypertexte" xfId="575" builtinId="8" hidden="1"/>
    <cellStyle name="Lien hypertexte" xfId="577" builtinId="8" hidden="1"/>
    <cellStyle name="Lien hypertexte" xfId="579" builtinId="8" hidden="1"/>
    <cellStyle name="Lien hypertexte" xfId="581" builtinId="8" hidden="1"/>
    <cellStyle name="Lien hypertexte" xfId="583" builtinId="8" hidden="1"/>
    <cellStyle name="Lien hypertexte" xfId="585" builtinId="8" hidden="1"/>
    <cellStyle name="Lien hypertexte" xfId="587" builtinId="8" hidden="1"/>
    <cellStyle name="Lien hypertexte" xfId="589" builtinId="8" hidden="1"/>
    <cellStyle name="Lien hypertexte" xfId="591" builtinId="8" hidden="1"/>
    <cellStyle name="Lien hypertexte" xfId="593" builtinId="8" hidden="1"/>
    <cellStyle name="Lien hypertexte" xfId="595" builtinId="8" hidden="1"/>
    <cellStyle name="Lien hypertexte" xfId="597" builtinId="8" hidden="1"/>
    <cellStyle name="Lien hypertexte" xfId="599" builtinId="8" hidden="1"/>
    <cellStyle name="Lien hypertexte" xfId="601" builtinId="8" hidden="1"/>
    <cellStyle name="Lien hypertexte" xfId="603" builtinId="8" hidden="1"/>
    <cellStyle name="Lien hypertexte" xfId="605" builtinId="8" hidden="1"/>
    <cellStyle name="Lien hypertexte" xfId="607" builtinId="8" hidden="1"/>
    <cellStyle name="Lien hypertexte" xfId="609" builtinId="8" hidden="1"/>
    <cellStyle name="Lien hypertexte" xfId="611" builtinId="8" hidden="1"/>
    <cellStyle name="Lien hypertexte" xfId="613" builtinId="8" hidden="1"/>
    <cellStyle name="Lien hypertexte" xfId="615" builtinId="8" hidden="1"/>
    <cellStyle name="Lien hypertexte" xfId="617" builtinId="8" hidden="1"/>
    <cellStyle name="Lien hypertexte" xfId="619" builtinId="8" hidden="1"/>
    <cellStyle name="Lien hypertexte" xfId="621" builtinId="8" hidden="1"/>
    <cellStyle name="Lien hypertexte" xfId="623" builtinId="8" hidden="1"/>
    <cellStyle name="Lien hypertexte" xfId="625" builtinId="8" hidden="1"/>
    <cellStyle name="Lien hypertexte" xfId="627" builtinId="8" hidden="1"/>
    <cellStyle name="Lien hypertexte" xfId="629" builtinId="8" hidden="1"/>
    <cellStyle name="Lien hypertexte" xfId="631" builtinId="8" hidden="1"/>
    <cellStyle name="Lien hypertexte" xfId="633" builtinId="8" hidden="1"/>
    <cellStyle name="Lien hypertexte" xfId="635" builtinId="8" hidden="1"/>
    <cellStyle name="Lien hypertexte" xfId="637" builtinId="8" hidden="1"/>
    <cellStyle name="Lien hypertexte" xfId="639" builtinId="8" hidden="1"/>
    <cellStyle name="Lien hypertexte" xfId="641" builtinId="8" hidden="1"/>
    <cellStyle name="Lien hypertexte" xfId="643" builtinId="8" hidden="1"/>
    <cellStyle name="Lien hypertexte" xfId="645" builtinId="8" hidden="1"/>
    <cellStyle name="Lien hypertexte" xfId="647" builtinId="8" hidden="1"/>
    <cellStyle name="Lien hypertexte" xfId="649" builtinId="8" hidden="1"/>
    <cellStyle name="Lien hypertexte" xfId="651" builtinId="8" hidden="1"/>
    <cellStyle name="Lien hypertexte" xfId="653" builtinId="8" hidden="1"/>
    <cellStyle name="Lien hypertexte" xfId="655" builtinId="8" hidden="1"/>
    <cellStyle name="Lien hypertexte" xfId="657" builtinId="8" hidden="1"/>
    <cellStyle name="Lien hypertexte" xfId="659" builtinId="8" hidden="1"/>
    <cellStyle name="Lien hypertexte" xfId="661" builtinId="8" hidden="1"/>
    <cellStyle name="Lien hypertexte" xfId="663" builtinId="8" hidden="1"/>
    <cellStyle name="Lien hypertexte" xfId="665" builtinId="8" hidden="1"/>
    <cellStyle name="Lien hypertexte" xfId="667" builtinId="8" hidden="1"/>
    <cellStyle name="Lien hypertexte" xfId="669" builtinId="8" hidden="1"/>
    <cellStyle name="Lien hypertexte" xfId="671" builtinId="8" hidden="1"/>
    <cellStyle name="Lien hypertexte" xfId="673" builtinId="8" hidden="1"/>
    <cellStyle name="Lien hypertexte" xfId="675" builtinId="8" hidden="1"/>
    <cellStyle name="Lien hypertexte" xfId="677" builtinId="8" hidden="1"/>
    <cellStyle name="Lien hypertexte" xfId="679" builtinId="8" hidden="1"/>
    <cellStyle name="Lien hypertexte" xfId="681" builtinId="8" hidden="1"/>
    <cellStyle name="Lien hypertexte" xfId="683" builtinId="8" hidden="1"/>
    <cellStyle name="Lien hypertexte" xfId="685" builtinId="8" hidden="1"/>
    <cellStyle name="Lien hypertexte" xfId="687" builtinId="8" hidden="1"/>
    <cellStyle name="Lien hypertexte" xfId="689" builtinId="8" hidden="1"/>
    <cellStyle name="Lien hypertexte" xfId="691" builtinId="8" hidden="1"/>
    <cellStyle name="Lien hypertexte" xfId="693" builtinId="8" hidden="1"/>
    <cellStyle name="Lien hypertexte" xfId="695" builtinId="8" hidden="1"/>
    <cellStyle name="Lien hypertexte" xfId="697" builtinId="8" hidden="1"/>
    <cellStyle name="Lien hypertexte" xfId="699" builtinId="8" hidden="1"/>
    <cellStyle name="Lien hypertexte" xfId="701" builtinId="8" hidden="1"/>
    <cellStyle name="Lien hypertexte" xfId="703" builtinId="8" hidden="1"/>
    <cellStyle name="Lien hypertexte" xfId="705" builtinId="8" hidden="1"/>
    <cellStyle name="Lien hypertexte" xfId="707" builtinId="8" hidden="1"/>
    <cellStyle name="Lien hypertexte" xfId="709" builtinId="8" hidden="1"/>
    <cellStyle name="Lien hypertexte" xfId="711" builtinId="8" hidden="1"/>
    <cellStyle name="Lien hypertexte" xfId="713" builtinId="8" hidden="1"/>
    <cellStyle name="Lien hypertexte" xfId="715" builtinId="8" hidden="1"/>
    <cellStyle name="Lien hypertexte" xfId="717" builtinId="8" hidden="1"/>
    <cellStyle name="Lien hypertexte" xfId="719" builtinId="8" hidden="1"/>
    <cellStyle name="Lien hypertexte" xfId="721" builtinId="8" hidden="1"/>
    <cellStyle name="Lien hypertexte" xfId="723" builtinId="8" hidden="1"/>
    <cellStyle name="Lien hypertexte" xfId="725" builtinId="8" hidden="1"/>
    <cellStyle name="Lien hypertexte" xfId="727" builtinId="8" hidden="1"/>
    <cellStyle name="Lien hypertexte" xfId="729" builtinId="8" hidden="1"/>
    <cellStyle name="Lien hypertexte" xfId="731" builtinId="8" hidden="1"/>
    <cellStyle name="Lien hypertexte" xfId="733" builtinId="8" hidden="1"/>
    <cellStyle name="Lien hypertexte" xfId="735" builtinId="8" hidden="1"/>
    <cellStyle name="Lien hypertexte" xfId="737" builtinId="8" hidden="1"/>
    <cellStyle name="Lien hypertexte" xfId="739" builtinId="8" hidden="1"/>
    <cellStyle name="Lien hypertexte" xfId="741" builtinId="8" hidden="1"/>
    <cellStyle name="Lien hypertexte" xfId="743" builtinId="8" hidden="1"/>
    <cellStyle name="Lien hypertexte" xfId="745" builtinId="8" hidden="1"/>
    <cellStyle name="Lien hypertexte" xfId="747" builtinId="8" hidden="1"/>
    <cellStyle name="Lien hypertexte" xfId="749" builtinId="8" hidden="1"/>
    <cellStyle name="Lien hypertexte" xfId="751" builtinId="8" hidden="1"/>
    <cellStyle name="Lien hypertexte" xfId="753" builtinId="8" hidden="1"/>
    <cellStyle name="Lien hypertexte" xfId="755" builtinId="8" hidden="1"/>
    <cellStyle name="Lien hypertexte" xfId="757" builtinId="8" hidden="1"/>
    <cellStyle name="Lien hypertexte" xfId="759" builtinId="8" hidden="1"/>
    <cellStyle name="Lien hypertexte" xfId="761" builtinId="8" hidden="1"/>
    <cellStyle name="Lien hypertexte" xfId="763" builtinId="8" hidden="1"/>
    <cellStyle name="Lien hypertexte" xfId="765" builtinId="8" hidden="1"/>
    <cellStyle name="Lien hypertexte" xfId="767" builtinId="8" hidden="1"/>
    <cellStyle name="Lien hypertexte" xfId="769" builtinId="8" hidden="1"/>
    <cellStyle name="Lien hypertexte" xfId="771" builtinId="8" hidden="1"/>
    <cellStyle name="Lien hypertexte" xfId="773" builtinId="8" hidden="1"/>
    <cellStyle name="Lien hypertexte" xfId="775" builtinId="8" hidden="1"/>
    <cellStyle name="Lien hypertexte" xfId="777" builtinId="8" hidden="1"/>
    <cellStyle name="Lien hypertexte" xfId="779" builtinId="8" hidden="1"/>
    <cellStyle name="Lien hypertexte" xfId="781" builtinId="8" hidden="1"/>
    <cellStyle name="Lien hypertexte" xfId="783" builtinId="8" hidden="1"/>
    <cellStyle name="Lien hypertexte" xfId="785" builtinId="8" hidden="1"/>
    <cellStyle name="Lien hypertexte" xfId="787" builtinId="8" hidden="1"/>
    <cellStyle name="Lien hypertexte" xfId="789" builtinId="8" hidden="1"/>
    <cellStyle name="Lien hypertexte" xfId="791" builtinId="8" hidden="1"/>
    <cellStyle name="Lien hypertexte" xfId="79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6" builtinId="9" hidden="1"/>
    <cellStyle name="Lien hypertexte visité" xfId="318" builtinId="9" hidden="1"/>
    <cellStyle name="Lien hypertexte visité" xfId="320" builtinId="9" hidden="1"/>
    <cellStyle name="Lien hypertexte visité" xfId="322" builtinId="9" hidden="1"/>
    <cellStyle name="Lien hypertexte visité" xfId="324" builtinId="9" hidden="1"/>
    <cellStyle name="Lien hypertexte visité" xfId="326" builtinId="9" hidden="1"/>
    <cellStyle name="Lien hypertexte visité" xfId="328" builtinId="9" hidden="1"/>
    <cellStyle name="Lien hypertexte visité" xfId="330" builtinId="9" hidden="1"/>
    <cellStyle name="Lien hypertexte visité" xfId="332" builtinId="9" hidden="1"/>
    <cellStyle name="Lien hypertexte visité" xfId="334" builtinId="9" hidden="1"/>
    <cellStyle name="Lien hypertexte visité" xfId="336" builtinId="9" hidden="1"/>
    <cellStyle name="Lien hypertexte visité" xfId="338" builtinId="9" hidden="1"/>
    <cellStyle name="Lien hypertexte visité" xfId="340" builtinId="9" hidden="1"/>
    <cellStyle name="Lien hypertexte visité" xfId="342" builtinId="9" hidden="1"/>
    <cellStyle name="Lien hypertexte visité" xfId="344" builtinId="9" hidden="1"/>
    <cellStyle name="Lien hypertexte visité" xfId="346" builtinId="9" hidden="1"/>
    <cellStyle name="Lien hypertexte visité" xfId="348" builtinId="9" hidden="1"/>
    <cellStyle name="Lien hypertexte visité" xfId="350" builtinId="9" hidden="1"/>
    <cellStyle name="Lien hypertexte visité" xfId="352" builtinId="9" hidden="1"/>
    <cellStyle name="Lien hypertexte visité" xfId="354" builtinId="9" hidden="1"/>
    <cellStyle name="Lien hypertexte visité" xfId="356" builtinId="9" hidden="1"/>
    <cellStyle name="Lien hypertexte visité" xfId="358" builtinId="9" hidden="1"/>
    <cellStyle name="Lien hypertexte visité" xfId="360" builtinId="9" hidden="1"/>
    <cellStyle name="Lien hypertexte visité" xfId="362" builtinId="9" hidden="1"/>
    <cellStyle name="Lien hypertexte visité" xfId="364" builtinId="9" hidden="1"/>
    <cellStyle name="Lien hypertexte visité" xfId="366" builtinId="9" hidden="1"/>
    <cellStyle name="Lien hypertexte visité" xfId="368" builtinId="9" hidden="1"/>
    <cellStyle name="Lien hypertexte visité" xfId="370" builtinId="9" hidden="1"/>
    <cellStyle name="Lien hypertexte visité" xfId="372" builtinId="9" hidden="1"/>
    <cellStyle name="Lien hypertexte visité" xfId="374" builtinId="9" hidden="1"/>
    <cellStyle name="Lien hypertexte visité" xfId="376" builtinId="9" hidden="1"/>
    <cellStyle name="Lien hypertexte visité" xfId="378" builtinId="9" hidden="1"/>
    <cellStyle name="Lien hypertexte visité" xfId="380" builtinId="9" hidden="1"/>
    <cellStyle name="Lien hypertexte visité" xfId="382" builtinId="9" hidden="1"/>
    <cellStyle name="Lien hypertexte visité" xfId="384" builtinId="9" hidden="1"/>
    <cellStyle name="Lien hypertexte visité" xfId="386" builtinId="9" hidden="1"/>
    <cellStyle name="Lien hypertexte visité" xfId="388" builtinId="9" hidden="1"/>
    <cellStyle name="Lien hypertexte visité" xfId="390" builtinId="9" hidden="1"/>
    <cellStyle name="Lien hypertexte visité" xfId="392" builtinId="9" hidden="1"/>
    <cellStyle name="Lien hypertexte visité" xfId="394" builtinId="9" hidden="1"/>
    <cellStyle name="Lien hypertexte visité" xfId="396" builtinId="9" hidden="1"/>
    <cellStyle name="Lien hypertexte visité" xfId="398" builtinId="9" hidden="1"/>
    <cellStyle name="Lien hypertexte visité" xfId="400" builtinId="9" hidden="1"/>
    <cellStyle name="Lien hypertexte visité" xfId="402" builtinId="9" hidden="1"/>
    <cellStyle name="Lien hypertexte visité" xfId="404" builtinId="9" hidden="1"/>
    <cellStyle name="Lien hypertexte visité" xfId="406" builtinId="9" hidden="1"/>
    <cellStyle name="Lien hypertexte visité" xfId="408" builtinId="9" hidden="1"/>
    <cellStyle name="Lien hypertexte visité" xfId="410" builtinId="9" hidden="1"/>
    <cellStyle name="Lien hypertexte visité" xfId="412" builtinId="9" hidden="1"/>
    <cellStyle name="Lien hypertexte visité" xfId="414" builtinId="9" hidden="1"/>
    <cellStyle name="Lien hypertexte visité" xfId="416" builtinId="9" hidden="1"/>
    <cellStyle name="Lien hypertexte visité" xfId="418" builtinId="9" hidden="1"/>
    <cellStyle name="Lien hypertexte visité" xfId="420" builtinId="9" hidden="1"/>
    <cellStyle name="Lien hypertexte visité" xfId="422" builtinId="9" hidden="1"/>
    <cellStyle name="Lien hypertexte visité" xfId="424" builtinId="9" hidden="1"/>
    <cellStyle name="Lien hypertexte visité" xfId="426" builtinId="9" hidden="1"/>
    <cellStyle name="Lien hypertexte visité" xfId="428" builtinId="9" hidden="1"/>
    <cellStyle name="Lien hypertexte visité" xfId="430" builtinId="9" hidden="1"/>
    <cellStyle name="Lien hypertexte visité" xfId="432" builtinId="9" hidden="1"/>
    <cellStyle name="Lien hypertexte visité" xfId="434" builtinId="9" hidden="1"/>
    <cellStyle name="Lien hypertexte visité" xfId="436" builtinId="9" hidden="1"/>
    <cellStyle name="Lien hypertexte visité" xfId="438" builtinId="9" hidden="1"/>
    <cellStyle name="Lien hypertexte visité" xfId="440" builtinId="9" hidden="1"/>
    <cellStyle name="Lien hypertexte visité" xfId="442" builtinId="9" hidden="1"/>
    <cellStyle name="Lien hypertexte visité" xfId="444" builtinId="9" hidden="1"/>
    <cellStyle name="Lien hypertexte visité" xfId="446" builtinId="9" hidden="1"/>
    <cellStyle name="Lien hypertexte visité" xfId="448" builtinId="9" hidden="1"/>
    <cellStyle name="Lien hypertexte visité" xfId="450" builtinId="9" hidden="1"/>
    <cellStyle name="Lien hypertexte visité" xfId="452" builtinId="9" hidden="1"/>
    <cellStyle name="Lien hypertexte visité" xfId="454" builtinId="9" hidden="1"/>
    <cellStyle name="Lien hypertexte visité" xfId="456" builtinId="9" hidden="1"/>
    <cellStyle name="Lien hypertexte visité" xfId="458" builtinId="9" hidden="1"/>
    <cellStyle name="Lien hypertexte visité" xfId="460" builtinId="9" hidden="1"/>
    <cellStyle name="Lien hypertexte visité" xfId="462" builtinId="9" hidden="1"/>
    <cellStyle name="Lien hypertexte visité" xfId="464" builtinId="9" hidden="1"/>
    <cellStyle name="Lien hypertexte visité" xfId="466" builtinId="9" hidden="1"/>
    <cellStyle name="Lien hypertexte visité" xfId="468" builtinId="9" hidden="1"/>
    <cellStyle name="Lien hypertexte visité" xfId="470" builtinId="9" hidden="1"/>
    <cellStyle name="Lien hypertexte visité" xfId="472" builtinId="9" hidden="1"/>
    <cellStyle name="Lien hypertexte visité" xfId="474" builtinId="9" hidden="1"/>
    <cellStyle name="Lien hypertexte visité" xfId="476" builtinId="9" hidden="1"/>
    <cellStyle name="Lien hypertexte visité" xfId="478" builtinId="9" hidden="1"/>
    <cellStyle name="Lien hypertexte visité" xfId="480" builtinId="9" hidden="1"/>
    <cellStyle name="Lien hypertexte visité" xfId="482" builtinId="9" hidden="1"/>
    <cellStyle name="Lien hypertexte visité" xfId="484" builtinId="9" hidden="1"/>
    <cellStyle name="Lien hypertexte visité" xfId="486" builtinId="9" hidden="1"/>
    <cellStyle name="Lien hypertexte visité" xfId="488" builtinId="9" hidden="1"/>
    <cellStyle name="Lien hypertexte visité" xfId="490" builtinId="9" hidden="1"/>
    <cellStyle name="Lien hypertexte visité" xfId="492" builtinId="9" hidden="1"/>
    <cellStyle name="Lien hypertexte visité" xfId="494" builtinId="9" hidden="1"/>
    <cellStyle name="Lien hypertexte visité" xfId="496" builtinId="9" hidden="1"/>
    <cellStyle name="Lien hypertexte visité" xfId="498" builtinId="9" hidden="1"/>
    <cellStyle name="Lien hypertexte visité" xfId="500" builtinId="9" hidden="1"/>
    <cellStyle name="Lien hypertexte visité" xfId="502" builtinId="9" hidden="1"/>
    <cellStyle name="Lien hypertexte visité" xfId="504" builtinId="9" hidden="1"/>
    <cellStyle name="Lien hypertexte visité" xfId="506" builtinId="9" hidden="1"/>
    <cellStyle name="Lien hypertexte visité" xfId="508" builtinId="9" hidden="1"/>
    <cellStyle name="Lien hypertexte visité" xfId="510" builtinId="9" hidden="1"/>
    <cellStyle name="Lien hypertexte visité" xfId="512" builtinId="9" hidden="1"/>
    <cellStyle name="Lien hypertexte visité" xfId="514" builtinId="9" hidden="1"/>
    <cellStyle name="Lien hypertexte visité" xfId="516" builtinId="9" hidden="1"/>
    <cellStyle name="Lien hypertexte visité" xfId="518" builtinId="9" hidden="1"/>
    <cellStyle name="Lien hypertexte visité" xfId="520" builtinId="9" hidden="1"/>
    <cellStyle name="Lien hypertexte visité" xfId="522" builtinId="9" hidden="1"/>
    <cellStyle name="Lien hypertexte visité" xfId="524" builtinId="9" hidden="1"/>
    <cellStyle name="Lien hypertexte visité" xfId="526" builtinId="9" hidden="1"/>
    <cellStyle name="Lien hypertexte visité" xfId="528" builtinId="9" hidden="1"/>
    <cellStyle name="Lien hypertexte visité" xfId="530" builtinId="9" hidden="1"/>
    <cellStyle name="Lien hypertexte visité" xfId="532" builtinId="9" hidden="1"/>
    <cellStyle name="Lien hypertexte visité" xfId="534" builtinId="9" hidden="1"/>
    <cellStyle name="Lien hypertexte visité" xfId="536" builtinId="9" hidden="1"/>
    <cellStyle name="Lien hypertexte visité" xfId="538" builtinId="9" hidden="1"/>
    <cellStyle name="Lien hypertexte visité" xfId="540" builtinId="9" hidden="1"/>
    <cellStyle name="Lien hypertexte visité" xfId="542" builtinId="9" hidden="1"/>
    <cellStyle name="Lien hypertexte visité" xfId="544" builtinId="9" hidden="1"/>
    <cellStyle name="Lien hypertexte visité" xfId="546" builtinId="9" hidden="1"/>
    <cellStyle name="Lien hypertexte visité" xfId="548" builtinId="9" hidden="1"/>
    <cellStyle name="Lien hypertexte visité" xfId="550" builtinId="9" hidden="1"/>
    <cellStyle name="Lien hypertexte visité" xfId="552" builtinId="9" hidden="1"/>
    <cellStyle name="Lien hypertexte visité" xfId="554" builtinId="9" hidden="1"/>
    <cellStyle name="Lien hypertexte visité" xfId="556" builtinId="9" hidden="1"/>
    <cellStyle name="Lien hypertexte visité" xfId="558" builtinId="9" hidden="1"/>
    <cellStyle name="Lien hypertexte visité" xfId="560" builtinId="9" hidden="1"/>
    <cellStyle name="Lien hypertexte visité" xfId="562" builtinId="9" hidden="1"/>
    <cellStyle name="Lien hypertexte visité" xfId="564" builtinId="9" hidden="1"/>
    <cellStyle name="Lien hypertexte visité" xfId="566" builtinId="9" hidden="1"/>
    <cellStyle name="Lien hypertexte visité" xfId="568" builtinId="9" hidden="1"/>
    <cellStyle name="Lien hypertexte visité" xfId="570" builtinId="9" hidden="1"/>
    <cellStyle name="Lien hypertexte visité" xfId="572" builtinId="9" hidden="1"/>
    <cellStyle name="Lien hypertexte visité" xfId="574" builtinId="9" hidden="1"/>
    <cellStyle name="Lien hypertexte visité" xfId="576" builtinId="9" hidden="1"/>
    <cellStyle name="Lien hypertexte visité" xfId="578" builtinId="9" hidden="1"/>
    <cellStyle name="Lien hypertexte visité" xfId="580" builtinId="9" hidden="1"/>
    <cellStyle name="Lien hypertexte visité" xfId="582" builtinId="9" hidden="1"/>
    <cellStyle name="Lien hypertexte visité" xfId="584" builtinId="9" hidden="1"/>
    <cellStyle name="Lien hypertexte visité" xfId="586" builtinId="9" hidden="1"/>
    <cellStyle name="Lien hypertexte visité" xfId="588" builtinId="9" hidden="1"/>
    <cellStyle name="Lien hypertexte visité" xfId="590" builtinId="9" hidden="1"/>
    <cellStyle name="Lien hypertexte visité" xfId="592" builtinId="9" hidden="1"/>
    <cellStyle name="Lien hypertexte visité" xfId="594" builtinId="9" hidden="1"/>
    <cellStyle name="Lien hypertexte visité" xfId="596" builtinId="9" hidden="1"/>
    <cellStyle name="Lien hypertexte visité" xfId="598" builtinId="9" hidden="1"/>
    <cellStyle name="Lien hypertexte visité" xfId="600" builtinId="9" hidden="1"/>
    <cellStyle name="Lien hypertexte visité" xfId="602" builtinId="9" hidden="1"/>
    <cellStyle name="Lien hypertexte visité" xfId="604" builtinId="9" hidden="1"/>
    <cellStyle name="Lien hypertexte visité" xfId="606" builtinId="9" hidden="1"/>
    <cellStyle name="Lien hypertexte visité" xfId="608" builtinId="9" hidden="1"/>
    <cellStyle name="Lien hypertexte visité" xfId="610" builtinId="9" hidden="1"/>
    <cellStyle name="Lien hypertexte visité" xfId="612" builtinId="9" hidden="1"/>
    <cellStyle name="Lien hypertexte visité" xfId="614" builtinId="9" hidden="1"/>
    <cellStyle name="Lien hypertexte visité" xfId="616" builtinId="9" hidden="1"/>
    <cellStyle name="Lien hypertexte visité" xfId="618" builtinId="9" hidden="1"/>
    <cellStyle name="Lien hypertexte visité" xfId="620" builtinId="9" hidden="1"/>
    <cellStyle name="Lien hypertexte visité" xfId="622" builtinId="9" hidden="1"/>
    <cellStyle name="Lien hypertexte visité" xfId="624" builtinId="9" hidden="1"/>
    <cellStyle name="Lien hypertexte visité" xfId="626" builtinId="9" hidden="1"/>
    <cellStyle name="Lien hypertexte visité" xfId="628" builtinId="9" hidden="1"/>
    <cellStyle name="Lien hypertexte visité" xfId="630" builtinId="9" hidden="1"/>
    <cellStyle name="Lien hypertexte visité" xfId="632" builtinId="9" hidden="1"/>
    <cellStyle name="Lien hypertexte visité" xfId="634" builtinId="9" hidden="1"/>
    <cellStyle name="Lien hypertexte visité" xfId="636" builtinId="9" hidden="1"/>
    <cellStyle name="Lien hypertexte visité" xfId="638" builtinId="9" hidden="1"/>
    <cellStyle name="Lien hypertexte visité" xfId="640" builtinId="9" hidden="1"/>
    <cellStyle name="Lien hypertexte visité" xfId="642" builtinId="9" hidden="1"/>
    <cellStyle name="Lien hypertexte visité" xfId="644" builtinId="9" hidden="1"/>
    <cellStyle name="Lien hypertexte visité" xfId="646" builtinId="9" hidden="1"/>
    <cellStyle name="Lien hypertexte visité" xfId="648" builtinId="9" hidden="1"/>
    <cellStyle name="Lien hypertexte visité" xfId="650" builtinId="9" hidden="1"/>
    <cellStyle name="Lien hypertexte visité" xfId="652" builtinId="9" hidden="1"/>
    <cellStyle name="Lien hypertexte visité" xfId="654" builtinId="9" hidden="1"/>
    <cellStyle name="Lien hypertexte visité" xfId="656" builtinId="9" hidden="1"/>
    <cellStyle name="Lien hypertexte visité" xfId="658" builtinId="9" hidden="1"/>
    <cellStyle name="Lien hypertexte visité" xfId="660" builtinId="9" hidden="1"/>
    <cellStyle name="Lien hypertexte visité" xfId="662" builtinId="9" hidden="1"/>
    <cellStyle name="Lien hypertexte visité" xfId="664" builtinId="9" hidden="1"/>
    <cellStyle name="Lien hypertexte visité" xfId="666" builtinId="9" hidden="1"/>
    <cellStyle name="Lien hypertexte visité" xfId="668" builtinId="9" hidden="1"/>
    <cellStyle name="Lien hypertexte visité" xfId="670" builtinId="9" hidden="1"/>
    <cellStyle name="Lien hypertexte visité" xfId="672" builtinId="9" hidden="1"/>
    <cellStyle name="Lien hypertexte visité" xfId="674" builtinId="9" hidden="1"/>
    <cellStyle name="Lien hypertexte visité" xfId="676" builtinId="9" hidden="1"/>
    <cellStyle name="Lien hypertexte visité" xfId="678" builtinId="9" hidden="1"/>
    <cellStyle name="Lien hypertexte visité" xfId="680" builtinId="9" hidden="1"/>
    <cellStyle name="Lien hypertexte visité" xfId="682" builtinId="9" hidden="1"/>
    <cellStyle name="Lien hypertexte visité" xfId="684" builtinId="9" hidden="1"/>
    <cellStyle name="Lien hypertexte visité" xfId="686" builtinId="9" hidden="1"/>
    <cellStyle name="Lien hypertexte visité" xfId="688" builtinId="9" hidden="1"/>
    <cellStyle name="Lien hypertexte visité" xfId="690" builtinId="9" hidden="1"/>
    <cellStyle name="Lien hypertexte visité" xfId="692" builtinId="9" hidden="1"/>
    <cellStyle name="Lien hypertexte visité" xfId="694" builtinId="9" hidden="1"/>
    <cellStyle name="Lien hypertexte visité" xfId="696" builtinId="9" hidden="1"/>
    <cellStyle name="Lien hypertexte visité" xfId="698" builtinId="9" hidden="1"/>
    <cellStyle name="Lien hypertexte visité" xfId="700" builtinId="9" hidden="1"/>
    <cellStyle name="Lien hypertexte visité" xfId="702" builtinId="9" hidden="1"/>
    <cellStyle name="Lien hypertexte visité" xfId="704" builtinId="9" hidden="1"/>
    <cellStyle name="Lien hypertexte visité" xfId="706" builtinId="9" hidden="1"/>
    <cellStyle name="Lien hypertexte visité" xfId="708" builtinId="9" hidden="1"/>
    <cellStyle name="Lien hypertexte visité" xfId="710" builtinId="9" hidden="1"/>
    <cellStyle name="Lien hypertexte visité" xfId="712" builtinId="9" hidden="1"/>
    <cellStyle name="Lien hypertexte visité" xfId="714" builtinId="9" hidden="1"/>
    <cellStyle name="Lien hypertexte visité" xfId="716" builtinId="9" hidden="1"/>
    <cellStyle name="Lien hypertexte visité" xfId="718" builtinId="9" hidden="1"/>
    <cellStyle name="Lien hypertexte visité" xfId="720" builtinId="9" hidden="1"/>
    <cellStyle name="Lien hypertexte visité" xfId="722" builtinId="9" hidden="1"/>
    <cellStyle name="Lien hypertexte visité" xfId="724" builtinId="9" hidden="1"/>
    <cellStyle name="Lien hypertexte visité" xfId="726" builtinId="9" hidden="1"/>
    <cellStyle name="Lien hypertexte visité" xfId="728" builtinId="9" hidden="1"/>
    <cellStyle name="Lien hypertexte visité" xfId="730" builtinId="9" hidden="1"/>
    <cellStyle name="Lien hypertexte visité" xfId="732" builtinId="9" hidden="1"/>
    <cellStyle name="Lien hypertexte visité" xfId="734" builtinId="9" hidden="1"/>
    <cellStyle name="Lien hypertexte visité" xfId="736" builtinId="9" hidden="1"/>
    <cellStyle name="Lien hypertexte visité" xfId="738" builtinId="9" hidden="1"/>
    <cellStyle name="Lien hypertexte visité" xfId="740" builtinId="9" hidden="1"/>
    <cellStyle name="Lien hypertexte visité" xfId="742" builtinId="9" hidden="1"/>
    <cellStyle name="Lien hypertexte visité" xfId="744" builtinId="9" hidden="1"/>
    <cellStyle name="Lien hypertexte visité" xfId="746" builtinId="9" hidden="1"/>
    <cellStyle name="Lien hypertexte visité" xfId="748" builtinId="9" hidden="1"/>
    <cellStyle name="Lien hypertexte visité" xfId="750" builtinId="9" hidden="1"/>
    <cellStyle name="Lien hypertexte visité" xfId="752" builtinId="9" hidden="1"/>
    <cellStyle name="Lien hypertexte visité" xfId="754" builtinId="9" hidden="1"/>
    <cellStyle name="Lien hypertexte visité" xfId="756" builtinId="9" hidden="1"/>
    <cellStyle name="Lien hypertexte visité" xfId="758" builtinId="9" hidden="1"/>
    <cellStyle name="Lien hypertexte visité" xfId="760" builtinId="9" hidden="1"/>
    <cellStyle name="Lien hypertexte visité" xfId="762" builtinId="9" hidden="1"/>
    <cellStyle name="Lien hypertexte visité" xfId="764" builtinId="9" hidden="1"/>
    <cellStyle name="Lien hypertexte visité" xfId="766" builtinId="9" hidden="1"/>
    <cellStyle name="Lien hypertexte visité" xfId="768" builtinId="9" hidden="1"/>
    <cellStyle name="Lien hypertexte visité" xfId="770" builtinId="9" hidden="1"/>
    <cellStyle name="Lien hypertexte visité" xfId="772" builtinId="9" hidden="1"/>
    <cellStyle name="Lien hypertexte visité" xfId="774" builtinId="9" hidden="1"/>
    <cellStyle name="Lien hypertexte visité" xfId="776" builtinId="9" hidden="1"/>
    <cellStyle name="Lien hypertexte visité" xfId="778" builtinId="9" hidden="1"/>
    <cellStyle name="Lien hypertexte visité" xfId="780" builtinId="9" hidden="1"/>
    <cellStyle name="Lien hypertexte visité" xfId="782" builtinId="9" hidden="1"/>
    <cellStyle name="Lien hypertexte visité" xfId="784" builtinId="9" hidden="1"/>
    <cellStyle name="Lien hypertexte visité" xfId="786" builtinId="9" hidden="1"/>
    <cellStyle name="Lien hypertexte visité" xfId="788" builtinId="9" hidden="1"/>
    <cellStyle name="Lien hypertexte visité" xfId="790" builtinId="9" hidden="1"/>
    <cellStyle name="Lien hypertexte visité" xfId="792" builtinId="9" hidden="1"/>
    <cellStyle name="Lien hypertexte visité" xfId="794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D47"/>
  <sheetViews>
    <sheetView showGridLines="0" tabSelected="1" zoomScale="75" zoomScaleNormal="75" zoomScalePageLayoutView="75" workbookViewId="0">
      <selection activeCell="H25" sqref="H25"/>
    </sheetView>
  </sheetViews>
  <sheetFormatPr baseColWidth="10" defaultRowHeight="13" x14ac:dyDescent="0"/>
  <cols>
    <col min="1" max="1" width="7.42578125" customWidth="1"/>
    <col min="2" max="2" width="1.7109375" customWidth="1"/>
    <col min="3" max="3" width="7" customWidth="1"/>
    <col min="4" max="4" width="5" customWidth="1"/>
    <col min="5" max="5" width="1.28515625" customWidth="1"/>
    <col min="6" max="6" width="7.42578125" customWidth="1"/>
    <col min="7" max="7" width="3.28515625" customWidth="1"/>
    <col min="8" max="8" width="7.140625" customWidth="1"/>
    <col min="9" max="9" width="4" customWidth="1"/>
    <col min="10" max="10" width="1.42578125" customWidth="1"/>
    <col min="11" max="11" width="8" customWidth="1"/>
    <col min="12" max="12" width="1.7109375" customWidth="1"/>
    <col min="13" max="13" width="2" customWidth="1"/>
    <col min="14" max="14" width="1.140625" customWidth="1"/>
    <col min="15" max="15" width="7.28515625" customWidth="1"/>
    <col min="16" max="16" width="2.140625" customWidth="1"/>
    <col min="17" max="17" width="9" customWidth="1"/>
    <col min="18" max="18" width="5.28515625" customWidth="1"/>
    <col min="19" max="19" width="1.85546875" customWidth="1"/>
    <col min="20" max="20" width="6.85546875" customWidth="1"/>
    <col min="21" max="21" width="10.7109375" customWidth="1"/>
    <col min="22" max="22" width="16.140625" customWidth="1"/>
    <col min="23" max="24" width="1.7109375" customWidth="1"/>
    <col min="25" max="25" width="2" customWidth="1"/>
    <col min="27" max="27" width="3.7109375" customWidth="1"/>
    <col min="29" max="29" width="10.7109375" style="55"/>
  </cols>
  <sheetData>
    <row r="2" spans="1:30">
      <c r="M2" s="32"/>
      <c r="O2" s="16"/>
      <c r="P2" s="16"/>
      <c r="Q2" s="16"/>
      <c r="R2" s="16"/>
      <c r="W2" s="48"/>
      <c r="X2" s="32"/>
      <c r="AB2" t="s">
        <v>4</v>
      </c>
      <c r="AC2" s="55" t="s">
        <v>71</v>
      </c>
    </row>
    <row r="3" spans="1:30">
      <c r="A3" s="1"/>
      <c r="B3" s="1"/>
      <c r="C3" s="1"/>
      <c r="D3" s="1"/>
      <c r="M3" s="48"/>
      <c r="O3" s="16"/>
      <c r="P3" s="16"/>
      <c r="Q3" s="17"/>
      <c r="R3" s="17"/>
      <c r="W3" s="48"/>
      <c r="X3" s="32"/>
      <c r="AB3" t="s">
        <v>73</v>
      </c>
      <c r="AC3" s="55" t="s">
        <v>72</v>
      </c>
    </row>
    <row r="4" spans="1:30">
      <c r="A4" s="6" t="s">
        <v>4</v>
      </c>
      <c r="B4" s="1"/>
      <c r="C4" s="3" t="s">
        <v>19</v>
      </c>
      <c r="D4" s="3" t="s">
        <v>26</v>
      </c>
      <c r="F4" s="28" t="s">
        <v>25</v>
      </c>
      <c r="H4" s="3" t="s">
        <v>23</v>
      </c>
      <c r="I4" s="3"/>
      <c r="K4" s="28" t="s">
        <v>25</v>
      </c>
      <c r="L4" s="31"/>
      <c r="M4" s="49"/>
      <c r="O4" s="26" t="s">
        <v>5</v>
      </c>
      <c r="P4" s="16"/>
      <c r="Q4" s="18" t="s">
        <v>19</v>
      </c>
      <c r="R4" s="36" t="s">
        <v>26</v>
      </c>
      <c r="T4" s="28" t="s">
        <v>25</v>
      </c>
      <c r="U4" s="37" t="s">
        <v>27</v>
      </c>
      <c r="W4" s="48"/>
      <c r="X4" s="32"/>
      <c r="Z4" s="40" t="s">
        <v>29</v>
      </c>
      <c r="AA4" s="70"/>
      <c r="AB4" s="55" t="s">
        <v>51</v>
      </c>
      <c r="AC4" s="41" t="s">
        <v>30</v>
      </c>
    </row>
    <row r="5" spans="1:30">
      <c r="A5" s="4" t="s">
        <v>7</v>
      </c>
      <c r="B5" s="7"/>
      <c r="C5" s="2" t="s">
        <v>7</v>
      </c>
      <c r="D5" s="5">
        <f>COUNTIF($A$5:$A$13,C5)-(COUNTIF(C$3:C4,C5)&gt;0)</f>
        <v>1</v>
      </c>
      <c r="F5" s="29">
        <f>COUNTIF(C5:C20,"*vert*")-(COUNTIF(C5:C20,"*vert*")&gt;0)</f>
        <v>3</v>
      </c>
      <c r="H5" s="2" t="s">
        <v>7</v>
      </c>
      <c r="I5" s="5">
        <f>COUNTIF($A$5:$A$13,H5)-(COUNTIF(H$3:H4,H5)&gt;0)</f>
        <v>1</v>
      </c>
      <c r="K5" s="29">
        <f>COUNTIF(H5:H20,"*vert*")-(COUNTIF(H5:H20,"*vert*")&gt;0)</f>
        <v>2</v>
      </c>
      <c r="L5" s="30"/>
      <c r="M5" s="50"/>
      <c r="O5" s="19" t="s">
        <v>3</v>
      </c>
      <c r="P5" s="16"/>
      <c r="Q5" s="20" t="s">
        <v>3</v>
      </c>
      <c r="R5" s="21">
        <f>COUNTIF($O$5:$O$13,Q5)-(COUNTIF(Q$3:Q4,Q5)&gt;0)</f>
        <v>1</v>
      </c>
      <c r="T5" s="29">
        <f>COUNTIF(Q5:Q20,"*chaise*")-(COUNTIF(Q5:Q20,"*chaise*")&gt;0)</f>
        <v>3</v>
      </c>
      <c r="U5" s="66">
        <f>IF(Q5="","",IF(COUNTIF(O$5:O$13,Q5),0,1))</f>
        <v>0</v>
      </c>
      <c r="W5" s="48"/>
      <c r="X5" s="32"/>
      <c r="Y5" s="72" t="s">
        <v>57</v>
      </c>
      <c r="Z5" s="4" t="s">
        <v>7</v>
      </c>
      <c r="AA5" s="9"/>
      <c r="AB5" s="54" t="s">
        <v>3</v>
      </c>
      <c r="AC5" s="60">
        <f t="shared" ref="AC5:AC25" si="0">IF(AB5="","",IF(COUNTIF(Z$14:Z$22,AB5),1,IF(COUNTIF(Z$5:Z$13,AB5),0,)))</f>
        <v>1</v>
      </c>
    </row>
    <row r="6" spans="1:30">
      <c r="A6" s="4" t="s">
        <v>6</v>
      </c>
      <c r="B6" s="7"/>
      <c r="C6" s="2" t="s">
        <v>7</v>
      </c>
      <c r="D6" s="11">
        <f>COUNTIF($A$5:$A$13,C6)-(COUNTIF(C$3:C5,C6)&gt;0)</f>
        <v>0</v>
      </c>
      <c r="F6" s="29">
        <f>COUNTIF(C5:C20,"*orange*")-(COUNTIF(C5:C20,"*orange*")&gt;0)</f>
        <v>1</v>
      </c>
      <c r="H6" s="2" t="s">
        <v>6</v>
      </c>
      <c r="I6" s="5">
        <f>COUNTIF($A$5:$A$13,H6)-(COUNTIF(H$3:H5,H6)&gt;0)</f>
        <v>1</v>
      </c>
      <c r="K6" s="29">
        <f>COUNTIF(H5:H20,"*orange*")-(COUNTIF(H5:H20,"*orange*")&gt;0)</f>
        <v>1</v>
      </c>
      <c r="L6" s="30"/>
      <c r="M6" s="50"/>
      <c r="O6" s="22" t="s">
        <v>1</v>
      </c>
      <c r="P6" s="16"/>
      <c r="Q6" s="23" t="s">
        <v>1</v>
      </c>
      <c r="R6" s="21">
        <f>COUNTIF($O$5:$O$13,Q6)-(COUNTIF(Q$3:Q5,Q6)&gt;0)</f>
        <v>1</v>
      </c>
      <c r="T6" s="29">
        <f>COUNTIF(Q5:Q20,"*table*")-(COUNTIF(Q5:Q20,"*table*")&gt;0)</f>
        <v>1</v>
      </c>
      <c r="U6" s="66">
        <f t="shared" ref="U6:U27" si="1">IF(Q6="","",IF(COUNTIF(O$5:O$13,Q6),0,1))</f>
        <v>0</v>
      </c>
      <c r="W6" s="48"/>
      <c r="X6" s="32"/>
      <c r="Y6" s="73"/>
      <c r="Z6" s="4" t="s">
        <v>6</v>
      </c>
      <c r="AA6" s="9"/>
      <c r="AB6" s="54" t="s">
        <v>1</v>
      </c>
      <c r="AC6" s="60">
        <f t="shared" si="0"/>
        <v>1</v>
      </c>
    </row>
    <row r="7" spans="1:30">
      <c r="A7" s="4" t="s">
        <v>9</v>
      </c>
      <c r="B7" s="7"/>
      <c r="C7" s="2" t="s">
        <v>11</v>
      </c>
      <c r="D7" s="5">
        <f>COUNTIF($A$5:$A$13,C7)-(COUNTIF(C$3:C6,C7)&gt;0)</f>
        <v>1</v>
      </c>
      <c r="F7" s="29">
        <f>COUNTIF(C5:C20,"*noir*")-(COUNTIF(C5:C20,"*noir*")&gt;0)</f>
        <v>0</v>
      </c>
      <c r="H7" s="2" t="s">
        <v>9</v>
      </c>
      <c r="I7" s="5">
        <f>COUNTIF($A$5:$A$13,H7)-(COUNTIF(H$3:H6,H7)&gt;0)</f>
        <v>1</v>
      </c>
      <c r="K7" s="29">
        <f>COUNTIF(H5:H20,"*noir*")-(COUNTIF(H5:H20,"*noir*")&gt;0)</f>
        <v>1</v>
      </c>
      <c r="L7" s="30"/>
      <c r="M7" s="50"/>
      <c r="O7" s="22" t="s">
        <v>18</v>
      </c>
      <c r="P7" s="16"/>
      <c r="Q7" s="23" t="s">
        <v>18</v>
      </c>
      <c r="R7" s="21">
        <f>COUNTIF($O$5:$O$13,Q7)-(COUNTIF(Q$3:Q6,Q7)&gt;0)</f>
        <v>1</v>
      </c>
      <c r="T7" s="29">
        <f>COUNTIF(Q5:Q20,"*meuble*")-(COUNTIF(Q5:Q20,"*meuble*")&gt;0)</f>
        <v>0</v>
      </c>
      <c r="U7" s="66">
        <f t="shared" si="1"/>
        <v>0</v>
      </c>
      <c r="W7" s="48"/>
      <c r="X7" s="32"/>
      <c r="Y7" s="73"/>
      <c r="Z7" s="4" t="s">
        <v>9</v>
      </c>
      <c r="AA7" s="9"/>
      <c r="AB7" s="67" t="s">
        <v>13</v>
      </c>
      <c r="AC7" s="60">
        <f t="shared" si="0"/>
        <v>0</v>
      </c>
    </row>
    <row r="8" spans="1:30">
      <c r="A8" s="4" t="s">
        <v>8</v>
      </c>
      <c r="B8" s="7"/>
      <c r="C8" s="2" t="s">
        <v>6</v>
      </c>
      <c r="D8" s="5">
        <f>COUNTIF($A$5:$A$13,C8)-(COUNTIF(C$3:C7,C8)&gt;0)</f>
        <v>1</v>
      </c>
      <c r="F8" s="29">
        <f>COUNTIF(C5:C20,"*bleu*")-(COUNTIF(C5:C20,"*bleu*")&gt;0)</f>
        <v>0</v>
      </c>
      <c r="H8" s="2" t="s">
        <v>10</v>
      </c>
      <c r="I8" s="5">
        <f>COUNTIF($A$5:$A$13,H8)-(COUNTIF(H$3:H7,H8)&gt;0)</f>
        <v>1</v>
      </c>
      <c r="K8" s="29">
        <f>COUNTIF(H5:H20,"*bleu*")-(COUNTIF(H5:H20,"*bleu*")&gt;0)</f>
        <v>0</v>
      </c>
      <c r="L8" s="30"/>
      <c r="M8" s="50"/>
      <c r="O8" s="22" t="s">
        <v>15</v>
      </c>
      <c r="P8" s="16"/>
      <c r="Q8" s="39" t="s">
        <v>1</v>
      </c>
      <c r="R8" s="24">
        <f>COUNTIF($O$5:$O$13,Q8)-(COUNTIF(Q$3:Q7,Q8)&gt;0)</f>
        <v>0</v>
      </c>
      <c r="T8" s="29">
        <f>COUNTIF(Q5:Q20,"*voiture*")-(COUNTIF(Q5:Q20,"*voiture*")&gt;0)</f>
        <v>0</v>
      </c>
      <c r="U8" s="66">
        <f t="shared" si="1"/>
        <v>0</v>
      </c>
      <c r="W8" s="48"/>
      <c r="X8" s="32"/>
      <c r="Y8" s="73"/>
      <c r="Z8" s="4" t="s">
        <v>8</v>
      </c>
      <c r="AA8" s="9"/>
      <c r="AB8" s="67" t="s">
        <v>8</v>
      </c>
      <c r="AC8" s="60">
        <f t="shared" si="0"/>
        <v>0</v>
      </c>
    </row>
    <row r="9" spans="1:30">
      <c r="A9" s="4" t="s">
        <v>10</v>
      </c>
      <c r="B9" s="7"/>
      <c r="C9" s="2" t="s">
        <v>8</v>
      </c>
      <c r="D9" s="5">
        <f>COUNTIF($A$5:$A$13,C9)-(COUNTIF(C$3:C8,C9)&gt;0)</f>
        <v>1</v>
      </c>
      <c r="F9" s="29">
        <f>COUNTIF(C5:C20,"*blanc*")-(COUNTIF(C5:C20,"*blanc*")&gt;0)</f>
        <v>0</v>
      </c>
      <c r="H9" s="2" t="s">
        <v>8</v>
      </c>
      <c r="I9" s="5">
        <f>COUNTIF($A$5:$A$13,H9)-(COUNTIF(H$3:H8,H9)&gt;0)</f>
        <v>1</v>
      </c>
      <c r="K9" s="29">
        <f>COUNTIF(H5:H20,"*blanc*")-(COUNTIF(H5:H20,"*blanc*")&gt;0)</f>
        <v>0</v>
      </c>
      <c r="L9" s="30"/>
      <c r="M9" s="50"/>
      <c r="O9" s="22" t="s">
        <v>2</v>
      </c>
      <c r="P9" s="16"/>
      <c r="Q9" s="39" t="s">
        <v>3</v>
      </c>
      <c r="R9" s="24">
        <f>COUNTIF($O$5:$O$13,Q9)-(COUNTIF(Q$3:Q8,Q9)&gt;0)</f>
        <v>0</v>
      </c>
      <c r="T9" s="29">
        <f>COUNTIF(Q5:Q20,"*taxi*")-(COUNTIF(Q5:Q20,"*taxi*")&gt;0)</f>
        <v>0</v>
      </c>
      <c r="U9" s="66">
        <f t="shared" si="1"/>
        <v>0</v>
      </c>
      <c r="W9" s="48"/>
      <c r="X9" s="32"/>
      <c r="Y9" s="73"/>
      <c r="Z9" s="4" t="s">
        <v>10</v>
      </c>
      <c r="AA9" s="9"/>
      <c r="AB9" s="67" t="s">
        <v>9</v>
      </c>
      <c r="AC9" s="60">
        <f t="shared" si="0"/>
        <v>0</v>
      </c>
    </row>
    <row r="10" spans="1:30">
      <c r="A10" s="4" t="s">
        <v>0</v>
      </c>
      <c r="B10" s="7"/>
      <c r="C10" s="2" t="s">
        <v>10</v>
      </c>
      <c r="D10" s="5">
        <f>COUNTIF($A$5:$A$13,C10)-(COUNTIF(C$3:C9,C10)&gt;0)</f>
        <v>1</v>
      </c>
      <c r="F10" s="29">
        <f>COUNTIF(C5:C20,"*lettre*")-(COUNTIF(C5:C20,"*lettre*")&gt;0)</f>
        <v>0</v>
      </c>
      <c r="H10" s="2" t="s">
        <v>13</v>
      </c>
      <c r="I10" s="5">
        <f>COUNTIF($A$5:$A$13,H10)-(COUNTIF(H$3:H9,H10)&gt;0)</f>
        <v>1</v>
      </c>
      <c r="K10" s="29">
        <f>COUNTIF(H5:H20,"*lettre*")-(COUNTIF(H5:H20,"*lettre*")&gt;0)</f>
        <v>1</v>
      </c>
      <c r="L10" s="30"/>
      <c r="M10" s="50"/>
      <c r="O10" s="22" t="s">
        <v>16</v>
      </c>
      <c r="P10" s="16"/>
      <c r="Q10" s="62" t="s">
        <v>28</v>
      </c>
      <c r="R10" s="27">
        <f>COUNTIF($O$5:$O$13,Q10)-(COUNTIF(Q$3:Q9,Q10)&gt;0)</f>
        <v>0</v>
      </c>
      <c r="T10" s="29">
        <f>COUNTIF(Q5:Q20,"*avion*")-(COUNTIF(Q5:Q20,"*avion*")&gt;0)</f>
        <v>0</v>
      </c>
      <c r="U10" s="66">
        <f t="shared" si="1"/>
        <v>1</v>
      </c>
      <c r="W10" s="48"/>
      <c r="X10" s="32"/>
      <c r="Y10" s="73"/>
      <c r="Z10" s="4" t="s">
        <v>0</v>
      </c>
      <c r="AA10" s="9"/>
      <c r="AB10" s="67" t="s">
        <v>7</v>
      </c>
      <c r="AC10" s="60">
        <f t="shared" si="0"/>
        <v>0</v>
      </c>
    </row>
    <row r="11" spans="1:30">
      <c r="A11" s="4" t="s">
        <v>12</v>
      </c>
      <c r="B11" s="7"/>
      <c r="C11" s="2" t="s">
        <v>9</v>
      </c>
      <c r="D11" s="5">
        <f>COUNTIF($A$5:$A$13,C11)-(COUNTIF(C$3:C10,C11)&gt;0)</f>
        <v>1</v>
      </c>
      <c r="F11" s="29">
        <f>COUNTIF(C5:C20,"*livre*")-(COUNTIF(C5:C22,"*livre*")&gt;0)</f>
        <v>0</v>
      </c>
      <c r="H11" s="2" t="s">
        <v>9</v>
      </c>
      <c r="I11" s="11">
        <f>COUNTIF($A$5:$A$13,H11)-(COUNTIF(H$3:H10,H11)&gt;0)</f>
        <v>0</v>
      </c>
      <c r="K11" s="29">
        <f>COUNTIF(H5:H20,"*livre*")-(COUNTIF(H5:H22,"*livre*")&gt;0)</f>
        <v>0</v>
      </c>
      <c r="L11" s="30"/>
      <c r="M11" s="50"/>
      <c r="O11" s="22" t="s">
        <v>17</v>
      </c>
      <c r="P11" s="16"/>
      <c r="Q11" s="62" t="s">
        <v>8</v>
      </c>
      <c r="R11" s="27">
        <f>COUNTIF($O$5:$O$13,Q11)-(COUNTIF(Q$3:Q10,Q11)&gt;0)</f>
        <v>0</v>
      </c>
      <c r="T11" s="29">
        <f>COUNTIF(Q5:Q20,"*train*")-(COUNTIF(Q5:Q22,"*train*")&gt;0)</f>
        <v>0</v>
      </c>
      <c r="U11" s="66">
        <f t="shared" si="1"/>
        <v>1</v>
      </c>
      <c r="W11" s="48"/>
      <c r="X11" s="32"/>
      <c r="Y11" s="73"/>
      <c r="Z11" s="4" t="s">
        <v>12</v>
      </c>
      <c r="AA11" s="9"/>
      <c r="AB11" s="54" t="s">
        <v>17</v>
      </c>
      <c r="AC11" s="60">
        <f t="shared" si="0"/>
        <v>1</v>
      </c>
    </row>
    <row r="12" spans="1:30">
      <c r="A12" s="4" t="s">
        <v>11</v>
      </c>
      <c r="B12" s="7"/>
      <c r="C12" s="2" t="s">
        <v>7</v>
      </c>
      <c r="D12" s="11">
        <f>COUNTIF($A$5:$A$13,C12)-(COUNTIF(C$3:C11,C12)&gt;0)</f>
        <v>0</v>
      </c>
      <c r="F12" s="29">
        <f>COUNTIF(C5:C20,"*paul*")-(COUNTIF(C5:C20,"*paul*")&gt;0)</f>
        <v>1</v>
      </c>
      <c r="H12" s="2" t="s">
        <v>7</v>
      </c>
      <c r="I12" s="11">
        <f>COUNTIF($A$5:$A$13,H12)-(COUNTIF(H$3:H11,H12)&gt;0)</f>
        <v>0</v>
      </c>
      <c r="K12" s="29">
        <f>COUNTIF(H5:H20,"*paul*")-(COUNTIF(H5:H20,"*paul*")&gt;0)</f>
        <v>0</v>
      </c>
      <c r="L12" s="30"/>
      <c r="M12" s="50"/>
      <c r="O12" s="22" t="s">
        <v>21</v>
      </c>
      <c r="P12" s="16"/>
      <c r="Q12" s="62" t="s">
        <v>20</v>
      </c>
      <c r="R12" s="27">
        <f>COUNTIF($O$5:$O$13,Q12)-(COUNTIF(Q$3:Q11,Q12)&gt;0)</f>
        <v>0</v>
      </c>
      <c r="T12" s="29">
        <f>COUNTIF(Q5:Q20,"*velo*")-(COUNTIF(Q5:Q20,"*velo*")&gt;0)</f>
        <v>0</v>
      </c>
      <c r="U12" s="66">
        <f t="shared" si="1"/>
        <v>1</v>
      </c>
      <c r="W12" s="48"/>
      <c r="X12" s="32"/>
      <c r="Y12" s="73"/>
      <c r="Z12" s="4" t="s">
        <v>11</v>
      </c>
      <c r="AA12" s="9"/>
      <c r="AB12" s="54" t="s">
        <v>15</v>
      </c>
      <c r="AC12" s="60">
        <f t="shared" si="0"/>
        <v>1</v>
      </c>
      <c r="AD12" s="71"/>
    </row>
    <row r="13" spans="1:30">
      <c r="A13" s="8" t="s">
        <v>13</v>
      </c>
      <c r="B13" s="7"/>
      <c r="C13" s="2" t="s">
        <v>6</v>
      </c>
      <c r="D13" s="11">
        <f>COUNTIF($A$5:$A$13,C13)-(COUNTIF(C$3:C12,C13)&gt;0)</f>
        <v>0</v>
      </c>
      <c r="F13" s="29">
        <f>COUNTIF(C5:C20,"*rouge*")-(COUNTIF(C5:C20,"*rouge*")&gt;0)</f>
        <v>1</v>
      </c>
      <c r="H13" s="2" t="s">
        <v>6</v>
      </c>
      <c r="I13" s="11">
        <f>COUNTIF($A$5:$A$13,H13)-(COUNTIF(H$3:H12,H13)&gt;0)</f>
        <v>0</v>
      </c>
      <c r="K13" s="29">
        <f>COUNTIF(H5:H20,"*rouge*")-(COUNTIF(H5:H20,"*rouge*")&gt;0)</f>
        <v>0</v>
      </c>
      <c r="L13" s="30"/>
      <c r="M13" s="50"/>
      <c r="O13" s="22" t="s">
        <v>22</v>
      </c>
      <c r="P13" s="16"/>
      <c r="Q13" s="23" t="s">
        <v>15</v>
      </c>
      <c r="R13" s="27">
        <f>COUNTIF($O$5:$O$13,Q13)-(COUNTIF(Q$3:Q12,Q13)&gt;0)</f>
        <v>1</v>
      </c>
      <c r="T13" s="29">
        <f>COUNTIF(Q5:Q20,"*oiseau*")-(COUNTIF(Q5:Q20,"*oiseau*")&gt;0)</f>
        <v>0</v>
      </c>
      <c r="U13" s="66">
        <f t="shared" si="1"/>
        <v>0</v>
      </c>
      <c r="W13" s="48"/>
      <c r="X13" s="32"/>
      <c r="Y13" s="74"/>
      <c r="Z13" s="8" t="s">
        <v>13</v>
      </c>
      <c r="AA13" s="68"/>
      <c r="AB13" s="63" t="s">
        <v>52</v>
      </c>
      <c r="AC13" s="60">
        <f t="shared" si="0"/>
        <v>0</v>
      </c>
    </row>
    <row r="14" spans="1:30">
      <c r="A14" s="1"/>
      <c r="B14" s="7"/>
      <c r="C14" s="2" t="s">
        <v>11</v>
      </c>
      <c r="D14" s="11">
        <f>COUNTIF($A$5:$A$13,C14)-(COUNTIF(C$3:C13,C14)&gt;0)</f>
        <v>0</v>
      </c>
      <c r="F14" s="30"/>
      <c r="H14" s="2" t="s">
        <v>12</v>
      </c>
      <c r="I14" s="15">
        <f>COUNTIF($A$5:$A$13,H14)-(COUNTIF(H$3:H13,H14)&gt;0)</f>
        <v>1</v>
      </c>
      <c r="M14" s="48"/>
      <c r="O14" s="16"/>
      <c r="P14" s="16"/>
      <c r="Q14" s="23" t="s">
        <v>16</v>
      </c>
      <c r="R14" s="27">
        <f>COUNTIF($O$5:$O$13,Q14)-(COUNTIF(Q$3:Q13,Q14)&gt;0)</f>
        <v>1</v>
      </c>
      <c r="U14" s="66">
        <f t="shared" si="1"/>
        <v>0</v>
      </c>
      <c r="W14" s="48"/>
      <c r="X14" s="32"/>
      <c r="Y14" s="75" t="s">
        <v>58</v>
      </c>
      <c r="Z14" s="19" t="s">
        <v>3</v>
      </c>
      <c r="AA14" s="69"/>
      <c r="AB14" s="63" t="s">
        <v>53</v>
      </c>
      <c r="AC14" s="60">
        <f t="shared" si="0"/>
        <v>0</v>
      </c>
    </row>
    <row r="15" spans="1:30">
      <c r="A15" s="1"/>
      <c r="B15" s="7"/>
      <c r="C15" s="2" t="s">
        <v>13</v>
      </c>
      <c r="D15" s="5">
        <f>COUNTIF($A$5:$A$13,C15)-(COUNTIF(C$3:C14,C15)&gt;0)</f>
        <v>1</v>
      </c>
      <c r="F15" s="30"/>
      <c r="H15" s="2" t="s">
        <v>0</v>
      </c>
      <c r="I15" s="15">
        <f>COUNTIF($A$5:$A$13,H15)-(COUNTIF(H$3:H14,H15)&gt;0)</f>
        <v>1</v>
      </c>
      <c r="M15" s="48"/>
      <c r="O15" s="16"/>
      <c r="P15" s="16"/>
      <c r="Q15" s="39" t="s">
        <v>3</v>
      </c>
      <c r="R15" s="24">
        <f>COUNTIF($O$5:$O$13,Q15)-(COUNTIF(Q$3:Q14,Q15)&gt;0)</f>
        <v>0</v>
      </c>
      <c r="U15" s="66">
        <f t="shared" si="1"/>
        <v>0</v>
      </c>
      <c r="W15" s="48"/>
      <c r="X15" s="32"/>
      <c r="Y15" s="76"/>
      <c r="Z15" s="19" t="s">
        <v>1</v>
      </c>
      <c r="AA15" s="69"/>
      <c r="AB15" s="63" t="s">
        <v>54</v>
      </c>
      <c r="AC15" s="60">
        <f t="shared" si="0"/>
        <v>0</v>
      </c>
    </row>
    <row r="16" spans="1:30">
      <c r="A16" s="1"/>
      <c r="B16" s="7"/>
      <c r="C16" s="2" t="s">
        <v>7</v>
      </c>
      <c r="D16" s="11">
        <f>COUNTIF($A$5:$A$13,C16)-(COUNTIF(C$3:C15,C16)&gt;0)</f>
        <v>0</v>
      </c>
      <c r="F16" s="30"/>
      <c r="H16" s="2" t="s">
        <v>7</v>
      </c>
      <c r="I16" s="11">
        <f>COUNTIF($A$5:$A$13,H16)-(COUNTIF(H$3:H15,H16)&gt;0)</f>
        <v>0</v>
      </c>
      <c r="M16" s="48"/>
      <c r="O16" s="16"/>
      <c r="P16" s="16"/>
      <c r="Q16" s="62" t="s">
        <v>14</v>
      </c>
      <c r="R16" s="27">
        <f>COUNTIF($O$5:$O$13,Q16)-(COUNTIF(Q$3:Q15,Q16)&gt;0)</f>
        <v>0</v>
      </c>
      <c r="U16" s="66">
        <f t="shared" si="1"/>
        <v>1</v>
      </c>
      <c r="W16" s="48"/>
      <c r="X16" s="32"/>
      <c r="Y16" s="76"/>
      <c r="Z16" s="19" t="s">
        <v>18</v>
      </c>
      <c r="AA16" s="69"/>
      <c r="AB16" s="54" t="s">
        <v>15</v>
      </c>
      <c r="AC16" s="60">
        <f t="shared" si="0"/>
        <v>1</v>
      </c>
    </row>
    <row r="17" spans="1:29">
      <c r="A17" s="1"/>
      <c r="B17" s="7"/>
      <c r="C17" s="2" t="s">
        <v>13</v>
      </c>
      <c r="D17" s="11">
        <f>COUNTIF($A$5:$A$13,C17)-(COUNTIF(C$3:C16,C17)&gt;0)</f>
        <v>0</v>
      </c>
      <c r="F17" s="30"/>
      <c r="H17" s="2" t="s">
        <v>0</v>
      </c>
      <c r="I17" s="11">
        <f>COUNTIF($A$5:$A$13,H17)-(COUNTIF(H$3:H16,H17)&gt;0)</f>
        <v>0</v>
      </c>
      <c r="M17" s="48"/>
      <c r="O17" s="16"/>
      <c r="P17" s="16"/>
      <c r="Q17" s="63" t="s">
        <v>7</v>
      </c>
      <c r="R17" s="27">
        <f>COUNTIF($O$5:$O$13,Q17)-(COUNTIF(Q$3:Q16,Q17)&gt;0)</f>
        <v>0</v>
      </c>
      <c r="U17" s="66">
        <f t="shared" si="1"/>
        <v>1</v>
      </c>
      <c r="W17" s="48"/>
      <c r="X17" s="32"/>
      <c r="Y17" s="76"/>
      <c r="Z17" s="19" t="s">
        <v>15</v>
      </c>
      <c r="AA17" s="69"/>
      <c r="AB17" s="63" t="s">
        <v>55</v>
      </c>
      <c r="AC17" s="60">
        <f t="shared" si="0"/>
        <v>0</v>
      </c>
    </row>
    <row r="18" spans="1:29">
      <c r="A18" s="1"/>
      <c r="B18" s="7"/>
      <c r="C18" s="2" t="s">
        <v>20</v>
      </c>
      <c r="D18" s="5">
        <f>COUNTIF($A$5:$A$13,C18)-(COUNTIF(C$3:C17,C18)&gt;0)</f>
        <v>0</v>
      </c>
      <c r="F18" s="30"/>
      <c r="H18" s="2"/>
      <c r="I18" s="5">
        <f>COUNTIF($A$5:$A$13,H18)-(COUNTIF(H$3:H17,H18)&gt;0)</f>
        <v>0</v>
      </c>
      <c r="M18" s="48"/>
      <c r="O18" s="16"/>
      <c r="P18" s="16"/>
      <c r="Q18" s="64" t="s">
        <v>28</v>
      </c>
      <c r="R18" s="38">
        <f>COUNTIF($O$5:$O$13,Q18)-(COUNTIF(Q$3:Q17,Q18)&gt;0)</f>
        <v>-1</v>
      </c>
      <c r="U18" s="66">
        <f t="shared" si="1"/>
        <v>1</v>
      </c>
      <c r="W18" s="48"/>
      <c r="X18" s="32"/>
      <c r="Y18" s="76"/>
      <c r="Z18" s="19" t="s">
        <v>2</v>
      </c>
      <c r="AA18" s="69"/>
      <c r="AB18" s="13" t="s">
        <v>12</v>
      </c>
      <c r="AC18" s="60">
        <f t="shared" si="0"/>
        <v>0</v>
      </c>
    </row>
    <row r="19" spans="1:29">
      <c r="A19" s="9"/>
      <c r="B19" s="7"/>
      <c r="C19" s="2" t="s">
        <v>37</v>
      </c>
      <c r="D19" s="5">
        <f>COUNTIF($A$5:$A$13,C19)-(COUNTIF(C$3:C18,C19)&gt;0)</f>
        <v>0</v>
      </c>
      <c r="F19" s="30"/>
      <c r="H19" s="2"/>
      <c r="I19" s="5">
        <f>COUNTIF($A$5:$A$13,H19)-(COUNTIF(H$3:H18,H19)&gt;0)</f>
        <v>0</v>
      </c>
      <c r="M19" s="48"/>
      <c r="O19" s="16"/>
      <c r="P19" s="16"/>
      <c r="Q19" s="65" t="s">
        <v>14</v>
      </c>
      <c r="R19" s="38">
        <f>COUNTIF($O$5:$O$13,Q19)-(COUNTIF(Q$3:Q18,Q19)&gt;0)</f>
        <v>-1</v>
      </c>
      <c r="U19" s="66">
        <f t="shared" si="1"/>
        <v>1</v>
      </c>
      <c r="W19" s="48"/>
      <c r="X19" s="32"/>
      <c r="Y19" s="76"/>
      <c r="Z19" s="19" t="s">
        <v>16</v>
      </c>
      <c r="AA19" s="69"/>
      <c r="AB19" s="13" t="s">
        <v>0</v>
      </c>
      <c r="AC19" s="60">
        <f t="shared" si="0"/>
        <v>0</v>
      </c>
    </row>
    <row r="20" spans="1:29">
      <c r="A20" s="1"/>
      <c r="B20" s="7"/>
      <c r="C20" s="2"/>
      <c r="D20" s="5">
        <f>COUNTIF($A$5:$A$13,C20)-(COUNTIF(C$3:C19,C20)&gt;0)</f>
        <v>0</v>
      </c>
      <c r="F20" s="30"/>
      <c r="H20" s="2"/>
      <c r="I20" s="5">
        <f>COUNTIF($A$5:$A$13,H20)-(COUNTIF(H$3:H19,H20)&gt;0)</f>
        <v>0</v>
      </c>
      <c r="M20" s="48"/>
      <c r="O20" s="16"/>
      <c r="P20" s="16"/>
      <c r="Q20" s="39" t="s">
        <v>3</v>
      </c>
      <c r="R20" s="27">
        <f>COUNTIF($O$5:$O$13,Q20)-(COUNTIF(Q$3:Q19,Q20)&gt;0)</f>
        <v>0</v>
      </c>
      <c r="U20" s="66">
        <f t="shared" si="1"/>
        <v>0</v>
      </c>
      <c r="W20" s="48"/>
      <c r="X20" s="32"/>
      <c r="Y20" s="76"/>
      <c r="Z20" s="19" t="s">
        <v>17</v>
      </c>
      <c r="AA20" s="69"/>
      <c r="AB20" s="63" t="s">
        <v>56</v>
      </c>
      <c r="AC20" s="60">
        <f t="shared" si="0"/>
        <v>0</v>
      </c>
    </row>
    <row r="21" spans="1:29" ht="17">
      <c r="A21" s="33"/>
      <c r="B21" s="34"/>
      <c r="C21" s="35"/>
      <c r="D21" s="10">
        <f>SUM(D5:D20)</f>
        <v>7</v>
      </c>
      <c r="F21" s="14">
        <f>SUM(F5:F13)</f>
        <v>6</v>
      </c>
      <c r="H21" s="35"/>
      <c r="I21" s="10">
        <f>SUM(I5:I20)</f>
        <v>8</v>
      </c>
      <c r="K21" s="14">
        <f>SUM(K5:K13)</f>
        <v>5</v>
      </c>
      <c r="L21" s="47"/>
      <c r="M21" s="51"/>
      <c r="Q21" s="62" t="s">
        <v>69</v>
      </c>
      <c r="R21" s="27">
        <f>COUNTIF($O$5:$O$13,Q21)-(COUNTIF(Q$3:Q20,Q21)&gt;0)</f>
        <v>0</v>
      </c>
      <c r="U21" s="66">
        <f t="shared" si="1"/>
        <v>1</v>
      </c>
      <c r="W21" s="48"/>
      <c r="X21" s="32"/>
      <c r="Y21" s="76"/>
      <c r="Z21" s="19" t="s">
        <v>21</v>
      </c>
      <c r="AA21" s="69"/>
      <c r="AB21" s="54" t="s">
        <v>22</v>
      </c>
      <c r="AC21" s="60">
        <f t="shared" si="0"/>
        <v>1</v>
      </c>
    </row>
    <row r="22" spans="1:29">
      <c r="B22" s="7"/>
      <c r="F22" s="32"/>
      <c r="M22" s="48"/>
      <c r="Q22" s="62" t="s">
        <v>70</v>
      </c>
      <c r="R22" s="27">
        <f>COUNTIF($O$5:$O$13,Q22)-(COUNTIF(Q$3:Q21,Q22)&gt;0)</f>
        <v>0</v>
      </c>
      <c r="U22" s="66">
        <f t="shared" si="1"/>
        <v>1</v>
      </c>
      <c r="W22" s="48"/>
      <c r="X22" s="32"/>
      <c r="Y22" s="77"/>
      <c r="Z22" s="19" t="s">
        <v>22</v>
      </c>
      <c r="AA22" s="69"/>
      <c r="AB22" s="63" t="s">
        <v>20</v>
      </c>
      <c r="AC22" s="60">
        <f t="shared" si="0"/>
        <v>0</v>
      </c>
    </row>
    <row r="23" spans="1:29">
      <c r="B23" s="7"/>
      <c r="M23" s="48"/>
      <c r="Q23" s="59"/>
      <c r="R23" s="27">
        <f>COUNTIF($O$5:$O$13,Q23)-(COUNTIF(Q$3:Q22,Q23)&gt;0)</f>
        <v>0</v>
      </c>
      <c r="U23" s="66" t="str">
        <f t="shared" si="1"/>
        <v/>
      </c>
      <c r="W23" s="48"/>
      <c r="X23" s="32"/>
      <c r="AB23" s="63" t="s">
        <v>24</v>
      </c>
      <c r="AC23" s="60">
        <f t="shared" si="0"/>
        <v>0</v>
      </c>
    </row>
    <row r="24" spans="1:29">
      <c r="B24" s="7"/>
      <c r="M24" s="48"/>
      <c r="Q24" s="59"/>
      <c r="R24" s="27">
        <f>COUNTIF($O$5:$O$13,Q24)-(COUNTIF(Q$3:Q23,Q24)&gt;0)</f>
        <v>0</v>
      </c>
      <c r="U24" s="66" t="str">
        <f t="shared" si="1"/>
        <v/>
      </c>
      <c r="W24" s="48"/>
      <c r="X24" s="32"/>
      <c r="AB24" s="13" t="s">
        <v>6</v>
      </c>
      <c r="AC24" s="60">
        <f t="shared" si="0"/>
        <v>0</v>
      </c>
    </row>
    <row r="25" spans="1:29" ht="17">
      <c r="B25" s="7"/>
      <c r="H25" s="12"/>
      <c r="I25" s="12"/>
      <c r="J25" s="12"/>
      <c r="M25" s="48"/>
      <c r="Q25" s="59"/>
      <c r="R25" s="27">
        <f>COUNTIF($O$5:$O$13,Q25)-(COUNTIF(Q$3:Q24,Q25)&gt;0)</f>
        <v>0</v>
      </c>
      <c r="U25" s="66" t="str">
        <f t="shared" si="1"/>
        <v/>
      </c>
      <c r="W25" s="48"/>
      <c r="X25" s="32"/>
      <c r="AB25" s="54" t="s">
        <v>3</v>
      </c>
      <c r="AC25" s="60">
        <f t="shared" si="0"/>
        <v>1</v>
      </c>
    </row>
    <row r="26" spans="1:29" ht="17">
      <c r="B26" s="7"/>
      <c r="H26" s="12"/>
      <c r="I26" s="12"/>
      <c r="J26" s="12"/>
      <c r="M26" s="48"/>
      <c r="Q26" s="59"/>
      <c r="R26" s="27">
        <f>COUNTIF($O$5:$O$13,Q26)-(COUNTIF(Q$3:Q25,Q26)&gt;0)</f>
        <v>0</v>
      </c>
      <c r="U26" s="66" t="str">
        <f t="shared" si="1"/>
        <v/>
      </c>
      <c r="W26" s="32"/>
      <c r="X26" s="32"/>
    </row>
    <row r="27" spans="1:29" ht="17">
      <c r="B27" s="7"/>
      <c r="H27" s="12"/>
      <c r="I27" s="12"/>
      <c r="J27" s="12"/>
      <c r="M27" s="32"/>
      <c r="Q27" s="59"/>
      <c r="R27" s="27">
        <f>COUNTIF($O$5:$O$13,Q27)-(COUNTIF(Q$3:Q26,Q27)&gt;0)</f>
        <v>0</v>
      </c>
      <c r="U27" s="66" t="str">
        <f t="shared" si="1"/>
        <v/>
      </c>
      <c r="W27" s="32"/>
      <c r="X27" s="32"/>
      <c r="AC27" s="61">
        <f>SUM(AC5:AC26)</f>
        <v>7</v>
      </c>
    </row>
    <row r="28" spans="1:29" ht="17">
      <c r="B28" s="7"/>
      <c r="H28" s="12"/>
      <c r="I28" s="12"/>
      <c r="J28" s="12"/>
      <c r="M28" s="32"/>
      <c r="R28" s="25">
        <v>4</v>
      </c>
      <c r="T28" s="14">
        <f>SUM(T5:T13)</f>
        <v>4</v>
      </c>
      <c r="U28" s="53">
        <f>SUM(U5:U27)</f>
        <v>9</v>
      </c>
      <c r="W28" s="32"/>
      <c r="X28" s="32"/>
      <c r="AC28" s="55" t="s">
        <v>42</v>
      </c>
    </row>
    <row r="29" spans="1:29" ht="17">
      <c r="B29" s="7"/>
      <c r="G29" s="12"/>
      <c r="K29" s="12"/>
      <c r="L29" s="12"/>
      <c r="M29" s="57"/>
      <c r="N29" s="12"/>
      <c r="W29" s="32"/>
      <c r="X29" s="32"/>
      <c r="Z29" s="44" t="s">
        <v>32</v>
      </c>
      <c r="AA29" s="44"/>
      <c r="AB29" s="45"/>
    </row>
    <row r="30" spans="1:29" ht="17">
      <c r="B30" s="7"/>
      <c r="C30" s="46"/>
      <c r="D30" s="46" t="s">
        <v>66</v>
      </c>
      <c r="G30" s="12"/>
      <c r="K30" s="12"/>
      <c r="L30" s="12"/>
      <c r="M30" s="57"/>
      <c r="N30" s="12"/>
      <c r="O30" s="46" t="s">
        <v>33</v>
      </c>
      <c r="U30" t="s">
        <v>38</v>
      </c>
      <c r="W30" s="32"/>
      <c r="X30" s="32"/>
      <c r="Z30" s="43" t="s">
        <v>67</v>
      </c>
      <c r="AA30" s="43"/>
    </row>
    <row r="31" spans="1:29" ht="17">
      <c r="B31" s="7"/>
      <c r="C31" s="46"/>
      <c r="M31" s="32"/>
      <c r="O31" s="46" t="s">
        <v>34</v>
      </c>
      <c r="W31" s="32"/>
      <c r="X31" s="32"/>
      <c r="Z31" s="43" t="s">
        <v>68</v>
      </c>
      <c r="AA31" s="43"/>
    </row>
    <row r="32" spans="1:29" ht="17">
      <c r="B32" s="7"/>
      <c r="C32" s="46"/>
      <c r="M32" s="32"/>
      <c r="O32" s="46" t="s">
        <v>35</v>
      </c>
      <c r="W32" s="32"/>
      <c r="X32" s="32"/>
      <c r="Z32" s="43" t="s">
        <v>59</v>
      </c>
      <c r="AA32" s="43"/>
    </row>
    <row r="33" spans="1:28" ht="17">
      <c r="B33" s="7"/>
      <c r="C33" s="46"/>
      <c r="M33" s="32"/>
      <c r="O33" s="46" t="s">
        <v>50</v>
      </c>
      <c r="W33" s="32"/>
      <c r="X33" s="32"/>
      <c r="Z33" s="43" t="s">
        <v>60</v>
      </c>
      <c r="AA33" s="43"/>
    </row>
    <row r="34" spans="1:28" ht="17">
      <c r="B34" s="7"/>
      <c r="M34" s="32"/>
      <c r="O34" s="46" t="s">
        <v>49</v>
      </c>
      <c r="W34" s="32"/>
      <c r="X34" s="32"/>
      <c r="Z34" s="43" t="s">
        <v>61</v>
      </c>
      <c r="AA34" s="43"/>
    </row>
    <row r="35" spans="1:28" ht="21">
      <c r="B35" s="7"/>
      <c r="M35" s="32"/>
      <c r="O35" s="58" t="s">
        <v>65</v>
      </c>
      <c r="W35" s="32"/>
      <c r="X35" s="32"/>
      <c r="Z35" s="43" t="s">
        <v>62</v>
      </c>
      <c r="AA35" s="43"/>
    </row>
    <row r="36" spans="1:28" ht="17">
      <c r="B36" s="7"/>
      <c r="R36" s="44" t="s">
        <v>31</v>
      </c>
      <c r="W36" s="32"/>
      <c r="X36" s="32"/>
      <c r="Z36" s="52"/>
      <c r="AA36" s="52"/>
    </row>
    <row r="37" spans="1:28" ht="17">
      <c r="B37" s="7"/>
      <c r="R37" s="43" t="s">
        <v>43</v>
      </c>
      <c r="W37" s="32"/>
      <c r="X37" s="32"/>
    </row>
    <row r="38" spans="1:28" ht="17">
      <c r="A38" s="42" t="s">
        <v>64</v>
      </c>
      <c r="B38" s="7"/>
      <c r="R38" s="43" t="s">
        <v>44</v>
      </c>
    </row>
    <row r="39" spans="1:28" ht="17">
      <c r="B39" s="7"/>
      <c r="R39" s="43" t="s">
        <v>39</v>
      </c>
    </row>
    <row r="40" spans="1:28" ht="21">
      <c r="B40" s="7"/>
      <c r="O40" s="12"/>
      <c r="R40" s="43" t="s">
        <v>40</v>
      </c>
      <c r="AB40" s="56" t="s">
        <v>63</v>
      </c>
    </row>
    <row r="41" spans="1:28" ht="17">
      <c r="B41" s="7"/>
      <c r="R41" s="43" t="s">
        <v>41</v>
      </c>
    </row>
    <row r="42" spans="1:28" ht="17">
      <c r="B42" s="7"/>
      <c r="R42" s="43" t="s">
        <v>45</v>
      </c>
    </row>
    <row r="43" spans="1:28" ht="17">
      <c r="B43" s="7"/>
      <c r="R43" s="43" t="s">
        <v>46</v>
      </c>
    </row>
    <row r="45" spans="1:28" ht="17">
      <c r="R45" s="52" t="s">
        <v>47</v>
      </c>
    </row>
    <row r="46" spans="1:28" ht="17">
      <c r="R46" s="52" t="s">
        <v>48</v>
      </c>
    </row>
    <row r="47" spans="1:28" ht="17">
      <c r="R47" s="52" t="s">
        <v>36</v>
      </c>
    </row>
  </sheetData>
  <mergeCells count="2">
    <mergeCell ref="Y5:Y13"/>
    <mergeCell ref="Y14:Y2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</dc:creator>
  <cp:lastModifiedBy>Mac</cp:lastModifiedBy>
  <dcterms:created xsi:type="dcterms:W3CDTF">2021-11-21T22:08:21Z</dcterms:created>
  <dcterms:modified xsi:type="dcterms:W3CDTF">2022-01-15T00:35:06Z</dcterms:modified>
</cp:coreProperties>
</file>