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autoCompressPictures="0"/>
  <bookViews>
    <workbookView xWindow="40" yWindow="20" windowWidth="23800" windowHeight="15500" tabRatio="500"/>
  </bookViews>
  <sheets>
    <sheet name="Feuil1" sheetId="3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U9" i="3" l="1"/>
  <c r="U6" i="3"/>
  <c r="U7" i="3"/>
  <c r="U8" i="3"/>
  <c r="U5" i="3"/>
  <c r="U10" i="3"/>
  <c r="X9" i="3"/>
  <c r="X10" i="3"/>
  <c r="X5" i="3"/>
  <c r="X7" i="3"/>
  <c r="X8" i="3"/>
  <c r="X6" i="3"/>
  <c r="T11" i="3"/>
  <c r="T5" i="3"/>
  <c r="T6" i="3"/>
  <c r="T7" i="3"/>
  <c r="T8" i="3"/>
  <c r="T9" i="3"/>
  <c r="T10" i="3"/>
  <c r="T12" i="3"/>
  <c r="T13" i="3"/>
  <c r="T21" i="3"/>
  <c r="K5" i="3"/>
  <c r="K6" i="3"/>
  <c r="K7" i="3"/>
  <c r="K8" i="3"/>
  <c r="K9" i="3"/>
  <c r="K10" i="3"/>
  <c r="K11" i="3"/>
  <c r="K12" i="3"/>
  <c r="K13" i="3"/>
  <c r="K21" i="3"/>
  <c r="F5" i="3"/>
  <c r="F6" i="3"/>
  <c r="F7" i="3"/>
  <c r="F8" i="3"/>
  <c r="F9" i="3"/>
  <c r="F10" i="3"/>
  <c r="F11" i="3"/>
  <c r="F12" i="3"/>
  <c r="F13" i="3"/>
  <c r="F21" i="3"/>
  <c r="R6" i="3"/>
  <c r="R7" i="3"/>
  <c r="R8" i="3"/>
  <c r="R9" i="3"/>
  <c r="R10" i="3"/>
  <c r="R11" i="3"/>
  <c r="R12" i="3"/>
  <c r="R13" i="3"/>
  <c r="R14" i="3"/>
  <c r="R15" i="3"/>
  <c r="R16" i="3"/>
  <c r="R17" i="3"/>
  <c r="R18" i="3"/>
  <c r="R19" i="3"/>
  <c r="R20" i="3"/>
  <c r="R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5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I21" i="3"/>
</calcChain>
</file>

<file path=xl/sharedStrings.xml><?xml version="1.0" encoding="utf-8"?>
<sst xmlns="http://schemas.openxmlformats.org/spreadsheetml/2006/main" count="195" uniqueCount="80">
  <si>
    <t>lettre</t>
  </si>
  <si>
    <t>table</t>
  </si>
  <si>
    <t>taxi</t>
  </si>
  <si>
    <t>chaise</t>
  </si>
  <si>
    <t>LISTE A</t>
  </si>
  <si>
    <t>LISTE B</t>
  </si>
  <si>
    <t>orange</t>
  </si>
  <si>
    <t>vert</t>
  </si>
  <si>
    <t>bleu</t>
  </si>
  <si>
    <t>noir</t>
  </si>
  <si>
    <t>blanc</t>
  </si>
  <si>
    <t>paul</t>
  </si>
  <si>
    <t>livre</t>
  </si>
  <si>
    <t>rouge</t>
  </si>
  <si>
    <t>tabouret</t>
  </si>
  <si>
    <t>voiture</t>
  </si>
  <si>
    <t>avion</t>
  </si>
  <si>
    <t>train</t>
  </si>
  <si>
    <t>meuble</t>
  </si>
  <si>
    <t>Essai 1</t>
  </si>
  <si>
    <t>violet</t>
  </si>
  <si>
    <t>velo</t>
  </si>
  <si>
    <t>oiseau</t>
  </si>
  <si>
    <t>Essai 2</t>
  </si>
  <si>
    <t>gris</t>
  </si>
  <si>
    <t>Doublon</t>
  </si>
  <si>
    <t>OK</t>
  </si>
  <si>
    <t>Intrus</t>
  </si>
  <si>
    <t>kangourou</t>
  </si>
  <si>
    <t>LISTE A et B</t>
  </si>
  <si>
    <t>SI</t>
  </si>
  <si>
    <t>Exact</t>
  </si>
  <si>
    <t>Recherche</t>
  </si>
  <si>
    <t>Interferent</t>
  </si>
  <si>
    <t>INTRUS</t>
  </si>
  <si>
    <t>INTERFERENT</t>
  </si>
  <si>
    <t>Sugit un probleme</t>
  </si>
  <si>
    <t>un mot intrus répété devient -1</t>
  </si>
  <si>
    <t>donc ma formule ne fonctionne pas</t>
  </si>
  <si>
    <t>Mes essais ne fonctionnent pas du tout :-)</t>
  </si>
  <si>
    <t>viiolet</t>
  </si>
  <si>
    <t>total intrus</t>
  </si>
  <si>
    <t xml:space="preserve">Un mot intrus répété n'est pas </t>
  </si>
  <si>
    <t>un doublon, il est 1 intrus de plus.</t>
  </si>
  <si>
    <t xml:space="preserve">On peut regrouper les 2 listes </t>
  </si>
  <si>
    <t>Total Interferent</t>
  </si>
  <si>
    <t xml:space="preserve">Essais </t>
  </si>
  <si>
    <t>avec :</t>
  </si>
  <si>
    <t>infructueux</t>
  </si>
  <si>
    <t>Mots ne faisant partie ni de la Liste A,</t>
  </si>
  <si>
    <t xml:space="preserve"> ni de la Liste B.</t>
  </si>
  <si>
    <t xml:space="preserve">en une seule si plus pratique </t>
  </si>
  <si>
    <t>pour la formule.</t>
  </si>
  <si>
    <t xml:space="preserve">Il me faudrait un mixte de </t>
  </si>
  <si>
    <t>formule SI, Recherche, Exact</t>
  </si>
  <si>
    <t>FORMULE?</t>
  </si>
  <si>
    <t>OK=les reponses correctes</t>
  </si>
  <si>
    <t>dans tous les cas pour les colonnes</t>
  </si>
  <si>
    <t>reponses</t>
  </si>
  <si>
    <t xml:space="preserve">voiture </t>
  </si>
  <si>
    <t>telephone</t>
  </si>
  <si>
    <t>elephant</t>
  </si>
  <si>
    <t>lit</t>
  </si>
  <si>
    <t>evlo</t>
  </si>
  <si>
    <t>jaune</t>
  </si>
  <si>
    <t>courrier</t>
  </si>
  <si>
    <t>A</t>
  </si>
  <si>
    <t>B</t>
  </si>
  <si>
    <t>1 mot interférent répété n'est</t>
  </si>
  <si>
    <t xml:space="preserve"> pas un doublon mais un mot interférent de plus. </t>
  </si>
  <si>
    <t>On peut regrouper les 2 listes</t>
  </si>
  <si>
    <t xml:space="preserve"> en une seule si plus pratique pour la formule.</t>
  </si>
  <si>
    <t>Je ne sais pas du tout comment faire.</t>
  </si>
  <si>
    <t>Merci par avance</t>
  </si>
  <si>
    <t>Document souhaité sur une seule feuille excel</t>
  </si>
  <si>
    <t>:-(</t>
  </si>
  <si>
    <t>fuschia</t>
  </si>
  <si>
    <t>Ca a l'air de marcher, … et puis :</t>
  </si>
  <si>
    <t>Un Mot interférent fait partie de la liste B</t>
  </si>
  <si>
    <t>alors qu'on demande les mots de la liste 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</si>
</sst>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u/>
      <sz val="11"/>
      <color theme="10"/>
      <name val="Arial"/>
      <family val="2"/>
    </font>
    <font>
      <u/>
      <sz val="11"/>
      <color theme="11"/>
      <name val="Arial"/>
      <family val="2"/>
    </font>
    <font>
      <sz val="14"/>
      <color theme="1"/>
      <name val="Arial"/>
    </font>
    <font>
      <b/>
      <sz val="11"/>
      <name val="Arial"/>
    </font>
    <font>
      <b/>
      <i/>
      <sz val="9"/>
      <color theme="1"/>
      <name val="Arial"/>
    </font>
    <font>
      <b/>
      <sz val="14"/>
      <color theme="1"/>
      <name val="Arial"/>
    </font>
    <font>
      <b/>
      <i/>
      <sz val="14"/>
      <color rgb="FFFF0000"/>
      <name val="Arial"/>
    </font>
    <font>
      <i/>
      <sz val="14"/>
      <color rgb="FF3366FF"/>
      <name val="Arial"/>
    </font>
    <font>
      <b/>
      <i/>
      <sz val="14"/>
      <color rgb="FF3366FF"/>
      <name val="Arial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b/>
      <sz val="11"/>
      <color rgb="FFFF0000"/>
      <name val="Arial"/>
    </font>
    <font>
      <b/>
      <sz val="12"/>
      <color theme="1"/>
      <name val="Arial"/>
    </font>
    <font>
      <b/>
      <sz val="14"/>
      <color rgb="FF3366FF"/>
      <name val="Arial"/>
    </font>
    <font>
      <b/>
      <sz val="14"/>
      <color rgb="FFFF0000"/>
      <name val="Arial"/>
    </font>
    <font>
      <b/>
      <sz val="16"/>
      <color rgb="FFFF0000"/>
      <name val="Arial"/>
    </font>
    <font>
      <b/>
      <i/>
      <sz val="18"/>
      <color rgb="FF008000"/>
      <name val="Arial"/>
    </font>
    <font>
      <b/>
      <sz val="18"/>
      <color rgb="FFFF0000"/>
      <name val="Arial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rgb="FF000000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78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7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0" borderId="1" xfId="0" applyNumberFormat="1" applyFont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0" xfId="0" applyFont="1" applyBorder="1" applyAlignment="1">
      <alignment horizontal="left" vertical="center"/>
    </xf>
    <xf numFmtId="0" fontId="7" fillId="2" borderId="1" xfId="0" applyFont="1" applyFill="1" applyBorder="1" applyAlignment="1">
      <alignment horizontal="center" vertical="center"/>
    </xf>
    <xf numFmtId="0" fontId="1" fillId="4" borderId="1" xfId="0" applyNumberFormat="1" applyFont="1" applyFill="1" applyBorder="1" applyAlignment="1">
      <alignment horizontal="center" vertical="center"/>
    </xf>
    <xf numFmtId="0" fontId="9" fillId="0" borderId="0" xfId="0" applyFont="1"/>
    <xf numFmtId="0" fontId="0" fillId="0" borderId="1" xfId="0" applyBorder="1"/>
    <xf numFmtId="0" fontId="7" fillId="4" borderId="1" xfId="0" applyFont="1" applyFill="1" applyBorder="1" applyAlignment="1">
      <alignment horizontal="center"/>
    </xf>
    <xf numFmtId="0" fontId="1" fillId="0" borderId="1" xfId="0" applyNumberFormat="1" applyFont="1" applyFill="1" applyBorder="1" applyAlignment="1">
      <alignment horizontal="center" vertical="center"/>
    </xf>
    <xf numFmtId="0" fontId="11" fillId="0" borderId="0" xfId="0" applyFont="1"/>
    <xf numFmtId="0" fontId="11" fillId="0" borderId="0" xfId="0" applyFont="1" applyAlignment="1">
      <alignment vertical="center"/>
    </xf>
    <xf numFmtId="0" fontId="12" fillId="0" borderId="0" xfId="0" applyFont="1" applyAlignment="1">
      <alignment horizontal="center" vertical="center"/>
    </xf>
    <xf numFmtId="0" fontId="12" fillId="0" borderId="1" xfId="0" applyFont="1" applyBorder="1" applyAlignment="1">
      <alignment horizontal="left" vertical="center"/>
    </xf>
    <xf numFmtId="0" fontId="11" fillId="0" borderId="1" xfId="0" applyFont="1" applyBorder="1" applyAlignment="1">
      <alignment vertical="center"/>
    </xf>
    <xf numFmtId="0" fontId="12" fillId="0" borderId="7" xfId="0" applyFont="1" applyBorder="1" applyAlignment="1">
      <alignment horizontal="center" vertical="center"/>
    </xf>
    <xf numFmtId="0" fontId="12" fillId="0" borderId="4" xfId="0" applyFont="1" applyBorder="1" applyAlignment="1">
      <alignment horizontal="left" vertical="center"/>
    </xf>
    <xf numFmtId="0" fontId="11" fillId="0" borderId="4" xfId="0" applyFont="1" applyBorder="1" applyAlignment="1">
      <alignment vertical="center"/>
    </xf>
    <xf numFmtId="0" fontId="12" fillId="4" borderId="7" xfId="0" applyFont="1" applyFill="1" applyBorder="1" applyAlignment="1">
      <alignment horizontal="center" vertical="center"/>
    </xf>
    <xf numFmtId="0" fontId="12" fillId="7" borderId="4" xfId="0" applyFont="1" applyFill="1" applyBorder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0" fontId="12" fillId="0" borderId="7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0" xfId="0" applyFill="1"/>
    <xf numFmtId="0" fontId="1" fillId="0" borderId="0" xfId="0" applyFont="1" applyFill="1"/>
    <xf numFmtId="0" fontId="6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12" fillId="3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/>
    </xf>
    <xf numFmtId="0" fontId="13" fillId="0" borderId="7" xfId="0" applyFont="1" applyFill="1" applyBorder="1" applyAlignment="1">
      <alignment horizontal="center" vertical="center"/>
    </xf>
    <xf numFmtId="0" fontId="13" fillId="0" borderId="1" xfId="0" applyFont="1" applyBorder="1" applyAlignment="1">
      <alignment vertical="center"/>
    </xf>
    <xf numFmtId="0" fontId="13" fillId="0" borderId="4" xfId="0" applyFont="1" applyBorder="1" applyAlignment="1">
      <alignment vertical="center"/>
    </xf>
    <xf numFmtId="0" fontId="11" fillId="4" borderId="4" xfId="0" applyFont="1" applyFill="1" applyBorder="1" applyAlignment="1">
      <alignment vertical="center"/>
    </xf>
    <xf numFmtId="0" fontId="5" fillId="8" borderId="0" xfId="0" applyFont="1" applyFill="1" applyAlignment="1">
      <alignment horizontal="center" vertical="center"/>
    </xf>
    <xf numFmtId="0" fontId="1" fillId="9" borderId="1" xfId="0" applyFont="1" applyFill="1" applyBorder="1" applyAlignment="1">
      <alignment horizontal="center"/>
    </xf>
    <xf numFmtId="0" fontId="5" fillId="5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/>
    </xf>
    <xf numFmtId="0" fontId="14" fillId="0" borderId="0" xfId="0" applyFont="1"/>
    <xf numFmtId="0" fontId="10" fillId="0" borderId="0" xfId="0" applyFont="1"/>
    <xf numFmtId="0" fontId="15" fillId="10" borderId="0" xfId="0" applyFont="1" applyFill="1"/>
    <xf numFmtId="0" fontId="0" fillId="10" borderId="0" xfId="0" applyFill="1"/>
    <xf numFmtId="0" fontId="16" fillId="0" borderId="0" xfId="0" applyFont="1" applyFill="1"/>
    <xf numFmtId="0" fontId="17" fillId="0" borderId="0" xfId="0" applyFont="1"/>
    <xf numFmtId="0" fontId="1" fillId="9" borderId="2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0" fillId="11" borderId="0" xfId="0" applyFill="1"/>
    <xf numFmtId="0" fontId="1" fillId="11" borderId="0" xfId="0" applyFont="1" applyFill="1" applyAlignment="1">
      <alignment horizontal="center"/>
    </xf>
    <xf numFmtId="0" fontId="1" fillId="11" borderId="0" xfId="0" applyFont="1" applyFill="1" applyBorder="1" applyAlignment="1">
      <alignment horizontal="center"/>
    </xf>
    <xf numFmtId="0" fontId="7" fillId="11" borderId="0" xfId="0" applyFont="1" applyFill="1" applyBorder="1" applyAlignment="1">
      <alignment horizontal="center"/>
    </xf>
    <xf numFmtId="0" fontId="8" fillId="0" borderId="0" xfId="0" applyFont="1"/>
    <xf numFmtId="0" fontId="7" fillId="6" borderId="1" xfId="0" applyFont="1" applyFill="1" applyBorder="1" applyAlignment="1">
      <alignment horizontal="center"/>
    </xf>
    <xf numFmtId="0" fontId="0" fillId="5" borderId="1" xfId="0" applyFill="1" applyBorder="1"/>
    <xf numFmtId="0" fontId="14" fillId="0" borderId="0" xfId="0" applyFont="1" applyBorder="1" applyAlignment="1">
      <alignment horizontal="left"/>
    </xf>
    <xf numFmtId="0" fontId="1" fillId="0" borderId="2" xfId="0" applyFont="1" applyBorder="1" applyAlignment="1">
      <alignment horizontal="left" vertical="center"/>
    </xf>
    <xf numFmtId="0" fontId="1" fillId="0" borderId="2" xfId="0" applyFont="1" applyBorder="1" applyAlignment="1">
      <alignment vertical="center"/>
    </xf>
    <xf numFmtId="0" fontId="12" fillId="0" borderId="2" xfId="0" applyFont="1" applyBorder="1" applyAlignment="1">
      <alignment horizontal="left" vertical="center"/>
    </xf>
    <xf numFmtId="0" fontId="12" fillId="0" borderId="3" xfId="0" applyFont="1" applyBorder="1" applyAlignment="1">
      <alignment horizontal="left" vertical="center"/>
    </xf>
    <xf numFmtId="0" fontId="0" fillId="0" borderId="7" xfId="0" applyBorder="1"/>
    <xf numFmtId="0" fontId="1" fillId="0" borderId="0" xfId="0" applyFont="1" applyAlignment="1">
      <alignment horizontal="center"/>
    </xf>
    <xf numFmtId="0" fontId="18" fillId="0" borderId="0" xfId="0" applyFont="1" applyFill="1"/>
    <xf numFmtId="0" fontId="9" fillId="0" borderId="0" xfId="0" applyFont="1" applyFill="1"/>
    <xf numFmtId="0" fontId="19" fillId="0" borderId="0" xfId="0" applyFont="1" applyFill="1"/>
    <xf numFmtId="0" fontId="4" fillId="0" borderId="6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</cellXfs>
  <cellStyles count="78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E43"/>
  <sheetViews>
    <sheetView showGridLines="0" tabSelected="1" showRuler="0" zoomScale="75" zoomScaleNormal="75" zoomScalePageLayoutView="75" workbookViewId="0">
      <selection activeCell="A2" sqref="A2"/>
    </sheetView>
  </sheetViews>
  <sheetFormatPr baseColWidth="10" defaultRowHeight="13" x14ac:dyDescent="0"/>
  <cols>
    <col min="1" max="1" width="7.42578125" customWidth="1"/>
    <col min="2" max="2" width="1.7109375" customWidth="1"/>
    <col min="3" max="3" width="7" customWidth="1"/>
    <col min="4" max="4" width="5" customWidth="1"/>
    <col min="5" max="5" width="1.28515625" customWidth="1"/>
    <col min="6" max="6" width="7.42578125" customWidth="1"/>
    <col min="7" max="7" width="3.28515625" customWidth="1"/>
    <col min="8" max="8" width="7.140625" customWidth="1"/>
    <col min="9" max="9" width="4" customWidth="1"/>
    <col min="10" max="10" width="1.42578125" customWidth="1"/>
    <col min="11" max="11" width="8" customWidth="1"/>
    <col min="12" max="12" width="1.7109375" customWidth="1"/>
    <col min="13" max="13" width="2" customWidth="1"/>
    <col min="14" max="14" width="1.140625" customWidth="1"/>
    <col min="15" max="15" width="7.28515625" customWidth="1"/>
    <col min="16" max="16" width="2.140625" customWidth="1"/>
    <col min="17" max="17" width="9" customWidth="1"/>
    <col min="18" max="18" width="5.28515625" customWidth="1"/>
    <col min="19" max="19" width="1.85546875" customWidth="1"/>
    <col min="20" max="20" width="6.85546875" customWidth="1"/>
    <col min="21" max="21" width="10.7109375" customWidth="1"/>
    <col min="22" max="22" width="3" customWidth="1"/>
    <col min="23" max="23" width="10.7109375" customWidth="1"/>
    <col min="24" max="24" width="7.5703125" customWidth="1"/>
    <col min="25" max="25" width="6.85546875" customWidth="1"/>
    <col min="26" max="26" width="16.140625" customWidth="1"/>
    <col min="27" max="27" width="2.140625" customWidth="1"/>
    <col min="28" max="28" width="2" customWidth="1"/>
  </cols>
  <sheetData>
    <row r="2" spans="1:31" ht="18">
      <c r="M2" s="32"/>
      <c r="O2" s="16"/>
      <c r="P2" s="16"/>
      <c r="Q2" s="16"/>
      <c r="R2" s="16"/>
      <c r="Y2" s="51" t="s">
        <v>46</v>
      </c>
      <c r="AA2" s="54"/>
    </row>
    <row r="3" spans="1:31" ht="18">
      <c r="A3" s="1"/>
      <c r="B3" s="1"/>
      <c r="C3" s="1"/>
      <c r="D3" s="1"/>
      <c r="M3" s="54"/>
      <c r="O3" s="16"/>
      <c r="P3" s="16"/>
      <c r="Q3" s="17"/>
      <c r="R3" s="17"/>
      <c r="Y3" s="51" t="s">
        <v>48</v>
      </c>
      <c r="AA3" s="54"/>
    </row>
    <row r="4" spans="1:31" ht="18">
      <c r="A4" s="6" t="s">
        <v>4</v>
      </c>
      <c r="B4" s="1"/>
      <c r="C4" s="3" t="s">
        <v>19</v>
      </c>
      <c r="D4" s="3" t="s">
        <v>26</v>
      </c>
      <c r="F4" s="28" t="s">
        <v>25</v>
      </c>
      <c r="H4" s="3" t="s">
        <v>23</v>
      </c>
      <c r="I4" s="3"/>
      <c r="K4" s="28" t="s">
        <v>25</v>
      </c>
      <c r="L4" s="31"/>
      <c r="M4" s="55"/>
      <c r="O4" s="26" t="s">
        <v>5</v>
      </c>
      <c r="P4" s="16"/>
      <c r="Q4" s="18" t="s">
        <v>19</v>
      </c>
      <c r="R4" s="36" t="s">
        <v>26</v>
      </c>
      <c r="T4" s="28" t="s">
        <v>25</v>
      </c>
      <c r="U4" s="37" t="s">
        <v>27</v>
      </c>
      <c r="W4" s="42" t="s">
        <v>29</v>
      </c>
      <c r="X4" s="37" t="s">
        <v>27</v>
      </c>
      <c r="Y4" s="51" t="s">
        <v>47</v>
      </c>
      <c r="AA4" s="54"/>
      <c r="AC4" s="44" t="s">
        <v>29</v>
      </c>
      <c r="AD4" s="67" t="s">
        <v>58</v>
      </c>
      <c r="AE4" s="45" t="s">
        <v>33</v>
      </c>
    </row>
    <row r="5" spans="1:31" ht="15">
      <c r="A5" s="4" t="s">
        <v>7</v>
      </c>
      <c r="B5" s="7"/>
      <c r="C5" s="2" t="s">
        <v>7</v>
      </c>
      <c r="D5" s="5">
        <f>COUNTIF($A$5:$A$13,C5)-(COUNTIF(C$3:C4,C5)&gt;0)</f>
        <v>1</v>
      </c>
      <c r="F5" s="29">
        <f>COUNTIF(C5:C20,"*vert*")-(COUNTIF(C5:C20,"*vert*")&gt;0)</f>
        <v>3</v>
      </c>
      <c r="H5" s="2" t="s">
        <v>7</v>
      </c>
      <c r="I5" s="5">
        <f>COUNTIF($A$5:$A$13,H5)-(COUNTIF(H$3:H4,H5)&gt;0)</f>
        <v>1</v>
      </c>
      <c r="K5" s="29">
        <f>COUNTIF(H5:H20,"*vert*")-(COUNTIF(H5:H20,"*vert*")&gt;0)</f>
        <v>2</v>
      </c>
      <c r="L5" s="30"/>
      <c r="M5" s="56"/>
      <c r="O5" s="19" t="s">
        <v>3</v>
      </c>
      <c r="P5" s="16"/>
      <c r="Q5" s="20" t="s">
        <v>3</v>
      </c>
      <c r="R5" s="21">
        <f>COUNTIF($O$5:$O$13,Q5)-(COUNTIF(Q$3:Q4,Q5)&gt;0)</f>
        <v>1</v>
      </c>
      <c r="T5" s="29">
        <f>COUNTIF(Q5:Q20,"*chaise*")-(COUNTIF(Q5:Q20,"*chaise*")&gt;0)</f>
        <v>2</v>
      </c>
      <c r="U5" s="52">
        <f>IF(Q5=$A$5:$A$13,0)+IF(Q5=$O$5:$O$13,0)</f>
        <v>0</v>
      </c>
      <c r="W5" s="4" t="s">
        <v>7</v>
      </c>
      <c r="X5" s="52">
        <f>IF(Q5=$A$5:$A$13,0)+IF(Q5=$O$5:$O$13,0)</f>
        <v>0</v>
      </c>
      <c r="Y5" s="61" t="s">
        <v>30</v>
      </c>
      <c r="AA5" s="54"/>
      <c r="AB5" s="71" t="s">
        <v>66</v>
      </c>
      <c r="AC5" s="62" t="s">
        <v>7</v>
      </c>
      <c r="AD5" s="13" t="s">
        <v>7</v>
      </c>
      <c r="AE5" s="66" t="s">
        <v>55</v>
      </c>
    </row>
    <row r="6" spans="1:31" ht="15">
      <c r="A6" s="4" t="s">
        <v>6</v>
      </c>
      <c r="B6" s="7"/>
      <c r="C6" s="2" t="s">
        <v>7</v>
      </c>
      <c r="D6" s="11">
        <f>COUNTIF($A$5:$A$13,C6)-(COUNTIF(C$3:C5,C6)&gt;0)</f>
        <v>0</v>
      </c>
      <c r="F6" s="29">
        <f>COUNTIF(C5:C20,"*orange*")-(COUNTIF(C5:C20,"*orange*")&gt;0)</f>
        <v>1</v>
      </c>
      <c r="H6" s="2" t="s">
        <v>6</v>
      </c>
      <c r="I6" s="5">
        <f>COUNTIF($A$5:$A$13,H6)-(COUNTIF(H$3:H5,H6)&gt;0)</f>
        <v>1</v>
      </c>
      <c r="K6" s="29">
        <f>COUNTIF(H5:H20,"*orange*")-(COUNTIF(H5:H20,"*orange*")&gt;0)</f>
        <v>1</v>
      </c>
      <c r="L6" s="30"/>
      <c r="M6" s="56"/>
      <c r="O6" s="22" t="s">
        <v>1</v>
      </c>
      <c r="P6" s="16"/>
      <c r="Q6" s="23" t="s">
        <v>1</v>
      </c>
      <c r="R6" s="21">
        <f>COUNTIF($O$5:$O$13,Q6)-(COUNTIF(Q$3:Q5,Q6)&gt;0)</f>
        <v>1</v>
      </c>
      <c r="T6" s="29">
        <f>COUNTIF(Q5:Q20,"*table*")-(COUNTIF(Q5:Q20,"*table*")&gt;0)</f>
        <v>1</v>
      </c>
      <c r="U6" s="52">
        <f t="shared" ref="U6:U8" si="0">IF(Q6=$A$5:$A$13,0)+IF(Q6=$O$5:$O$13,0)</f>
        <v>0</v>
      </c>
      <c r="W6" s="4" t="s">
        <v>6</v>
      </c>
      <c r="X6" s="43">
        <f>IF(Q6=$A$5:$A$13,0)+IF(Q6=$O$5:$O$13,0)</f>
        <v>0</v>
      </c>
      <c r="Y6" s="46"/>
      <c r="AA6" s="54"/>
      <c r="AB6" s="72"/>
      <c r="AC6" s="62" t="s">
        <v>6</v>
      </c>
      <c r="AD6" s="13" t="s">
        <v>1</v>
      </c>
      <c r="AE6" s="66" t="s">
        <v>55</v>
      </c>
    </row>
    <row r="7" spans="1:31" ht="15">
      <c r="A7" s="4" t="s">
        <v>9</v>
      </c>
      <c r="B7" s="7"/>
      <c r="C7" s="2" t="s">
        <v>11</v>
      </c>
      <c r="D7" s="5">
        <f>COUNTIF($A$5:$A$13,C7)-(COUNTIF(C$3:C6,C7)&gt;0)</f>
        <v>1</v>
      </c>
      <c r="F7" s="29">
        <f>COUNTIF(C5:C20,"*noir*")-(COUNTIF(C5:C20,"*noir*")&gt;0)</f>
        <v>0</v>
      </c>
      <c r="H7" s="2" t="s">
        <v>9</v>
      </c>
      <c r="I7" s="5">
        <f>COUNTIF($A$5:$A$13,H7)-(COUNTIF(H$3:H6,H7)&gt;0)</f>
        <v>1</v>
      </c>
      <c r="K7" s="29">
        <f>COUNTIF(H5:H20,"*noir*")-(COUNTIF(H5:H20,"*noir*")&gt;0)</f>
        <v>1</v>
      </c>
      <c r="L7" s="30"/>
      <c r="M7" s="56"/>
      <c r="O7" s="22" t="s">
        <v>18</v>
      </c>
      <c r="P7" s="16"/>
      <c r="Q7" s="23" t="s">
        <v>18</v>
      </c>
      <c r="R7" s="21">
        <f>COUNTIF($O$5:$O$13,Q7)-(COUNTIF(Q$3:Q6,Q7)&gt;0)</f>
        <v>1</v>
      </c>
      <c r="T7" s="29">
        <f>COUNTIF(Q5:Q20,"*meuble*")-(COUNTIF(Q5:Q20,"*meuble*")&gt;0)</f>
        <v>0</v>
      </c>
      <c r="U7" s="52">
        <f t="shared" si="0"/>
        <v>0</v>
      </c>
      <c r="W7" s="4" t="s">
        <v>9</v>
      </c>
      <c r="X7" s="43">
        <f>IF(Q7=$A$5:$A$13,0)+IF(Q7=$O$5:$O$13,0)</f>
        <v>0</v>
      </c>
      <c r="Y7" s="46"/>
      <c r="AA7" s="54"/>
      <c r="AB7" s="72"/>
      <c r="AC7" s="62" t="s">
        <v>9</v>
      </c>
      <c r="AD7" s="13" t="s">
        <v>13</v>
      </c>
      <c r="AE7" s="66" t="s">
        <v>55</v>
      </c>
    </row>
    <row r="8" spans="1:31" ht="15">
      <c r="A8" s="4" t="s">
        <v>8</v>
      </c>
      <c r="B8" s="7"/>
      <c r="C8" s="2" t="s">
        <v>6</v>
      </c>
      <c r="D8" s="5">
        <f>COUNTIF($A$5:$A$13,C8)-(COUNTIF(C$3:C7,C8)&gt;0)</f>
        <v>1</v>
      </c>
      <c r="F8" s="29">
        <f>COUNTIF(C5:C20,"*bleu*")-(COUNTIF(C5:C20,"*bleu*")&gt;0)</f>
        <v>0</v>
      </c>
      <c r="H8" s="2" t="s">
        <v>10</v>
      </c>
      <c r="I8" s="5">
        <f>COUNTIF($A$5:$A$13,H8)-(COUNTIF(H$3:H7,H8)&gt;0)</f>
        <v>1</v>
      </c>
      <c r="K8" s="29">
        <f>COUNTIF(H5:H20,"*bleu*")-(COUNTIF(H5:H20,"*bleu*")&gt;0)</f>
        <v>0</v>
      </c>
      <c r="L8" s="30"/>
      <c r="M8" s="56"/>
      <c r="O8" s="22" t="s">
        <v>15</v>
      </c>
      <c r="P8" s="16"/>
      <c r="Q8" s="23" t="s">
        <v>1</v>
      </c>
      <c r="R8" s="24">
        <f>COUNTIF($O$5:$O$13,Q8)-(COUNTIF(Q$3:Q7,Q8)&gt;0)</f>
        <v>0</v>
      </c>
      <c r="T8" s="29">
        <f>COUNTIF(Q5:Q20,"*voiture*")-(COUNTIF(Q5:Q20,"*voiture*")&gt;0)</f>
        <v>0</v>
      </c>
      <c r="U8" s="52">
        <f t="shared" si="0"/>
        <v>0</v>
      </c>
      <c r="W8" s="4" t="s">
        <v>8</v>
      </c>
      <c r="X8" s="43">
        <f>IF(Q8=$A$5:$A$13,0)+IF(Q8=$O$5:$O$13,0)</f>
        <v>0</v>
      </c>
      <c r="Y8" s="46"/>
      <c r="AA8" s="54"/>
      <c r="AB8" s="72"/>
      <c r="AC8" s="62" t="s">
        <v>8</v>
      </c>
      <c r="AD8" s="13" t="s">
        <v>8</v>
      </c>
      <c r="AE8" s="66" t="s">
        <v>55</v>
      </c>
    </row>
    <row r="9" spans="1:31" ht="15">
      <c r="A9" s="4" t="s">
        <v>10</v>
      </c>
      <c r="B9" s="7"/>
      <c r="C9" s="2" t="s">
        <v>8</v>
      </c>
      <c r="D9" s="5">
        <f>COUNTIF($A$5:$A$13,C9)-(COUNTIF(C$3:C8,C9)&gt;0)</f>
        <v>1</v>
      </c>
      <c r="F9" s="29">
        <f>COUNTIF(C5:C20,"*blanc*")-(COUNTIF(C5:C20,"*blanc*")&gt;0)</f>
        <v>0</v>
      </c>
      <c r="H9" s="2" t="s">
        <v>8</v>
      </c>
      <c r="I9" s="5">
        <f>COUNTIF($A$5:$A$13,H9)-(COUNTIF(H$3:H8,H9)&gt;0)</f>
        <v>1</v>
      </c>
      <c r="K9" s="29">
        <f>COUNTIF(H5:H20,"*blanc*")-(COUNTIF(H5:H20,"*blanc*")&gt;0)</f>
        <v>0</v>
      </c>
      <c r="L9" s="30"/>
      <c r="M9" s="56"/>
      <c r="O9" s="22" t="s">
        <v>2</v>
      </c>
      <c r="P9" s="16"/>
      <c r="Q9" s="23" t="s">
        <v>3</v>
      </c>
      <c r="R9" s="24">
        <f>COUNTIF($O$5:$O$13,Q9)-(COUNTIF(Q$3:Q8,Q9)&gt;0)</f>
        <v>0</v>
      </c>
      <c r="T9" s="29">
        <f>COUNTIF(Q5:Q20,"*taxi*")-(COUNTIF(Q5:Q20,"*taxi*")&gt;0)</f>
        <v>0</v>
      </c>
      <c r="U9" s="29">
        <f>EXACT(Q9=$A$5:$A$13,0)+IF(Q9=$O$5:$O$13,0)</f>
        <v>0</v>
      </c>
      <c r="W9" s="4" t="s">
        <v>10</v>
      </c>
      <c r="X9" s="29">
        <f>EXACT(Q9=$A$5:$A$13,0)+IF(Q9=$O$5:$O$13,0)</f>
        <v>0</v>
      </c>
      <c r="Y9" s="46" t="s">
        <v>31</v>
      </c>
      <c r="AA9" s="54"/>
      <c r="AB9" s="72"/>
      <c r="AC9" s="62" t="s">
        <v>10</v>
      </c>
      <c r="AD9" s="13" t="s">
        <v>9</v>
      </c>
      <c r="AE9" s="66" t="s">
        <v>55</v>
      </c>
    </row>
    <row r="10" spans="1:31" ht="15">
      <c r="A10" s="4" t="s">
        <v>0</v>
      </c>
      <c r="B10" s="7"/>
      <c r="C10" s="2" t="s">
        <v>10</v>
      </c>
      <c r="D10" s="5">
        <f>COUNTIF($A$5:$A$13,C10)-(COUNTIF(C$3:C9,C10)&gt;0)</f>
        <v>1</v>
      </c>
      <c r="F10" s="29">
        <f>COUNTIF(C5:C20,"*lettre*")-(COUNTIF(C5:C20,"*lettre*")&gt;0)</f>
        <v>0</v>
      </c>
      <c r="H10" s="2" t="s">
        <v>13</v>
      </c>
      <c r="I10" s="5">
        <f>COUNTIF($A$5:$A$13,H10)-(COUNTIF(H$3:H9,H10)&gt;0)</f>
        <v>1</v>
      </c>
      <c r="K10" s="29">
        <f>COUNTIF(H5:H20,"*lettre*")-(COUNTIF(H5:H20,"*lettre*")&gt;0)</f>
        <v>1</v>
      </c>
      <c r="L10" s="30"/>
      <c r="M10" s="56"/>
      <c r="O10" s="22" t="s">
        <v>16</v>
      </c>
      <c r="P10" s="16"/>
      <c r="Q10" s="23" t="s">
        <v>28</v>
      </c>
      <c r="R10" s="27">
        <f>COUNTIF($O$5:$O$13,Q10)-(COUNTIF(Q$3:Q9,Q10)&gt;0)</f>
        <v>0</v>
      </c>
      <c r="T10" s="29">
        <f>COUNTIF(Q5:Q20,"*avion*")-(COUNTIF(Q5:Q20,"*avion*")&gt;0)</f>
        <v>0</v>
      </c>
      <c r="U10" s="13" t="e">
        <f>LOOKUP(($W$5:$W$22,L5),1,0)</f>
        <v>#VALUE!</v>
      </c>
      <c r="W10" s="4" t="s">
        <v>0</v>
      </c>
      <c r="X10" s="13" t="e">
        <f>LOOKUP(($W$5:$W$22,Q5),1,0)</f>
        <v>#VALUE!</v>
      </c>
      <c r="Y10" s="46" t="s">
        <v>32</v>
      </c>
      <c r="AA10" s="54"/>
      <c r="AB10" s="72"/>
      <c r="AC10" s="62" t="s">
        <v>0</v>
      </c>
      <c r="AD10" s="13" t="s">
        <v>7</v>
      </c>
      <c r="AE10" s="66" t="s">
        <v>55</v>
      </c>
    </row>
    <row r="11" spans="1:31">
      <c r="A11" s="4" t="s">
        <v>12</v>
      </c>
      <c r="B11" s="7"/>
      <c r="C11" s="2" t="s">
        <v>9</v>
      </c>
      <c r="D11" s="5">
        <f>COUNTIF($A$5:$A$13,C11)-(COUNTIF(C$3:C10,C11)&gt;0)</f>
        <v>1</v>
      </c>
      <c r="F11" s="29">
        <f>COUNTIF(C5:C20,"*livre*")-(COUNTIF(C5:C22,"*livre*")&gt;0)</f>
        <v>0</v>
      </c>
      <c r="H11" s="2" t="s">
        <v>9</v>
      </c>
      <c r="I11" s="11">
        <f>COUNTIF($A$5:$A$13,H11)-(COUNTIF(H$3:H10,H11)&gt;0)</f>
        <v>0</v>
      </c>
      <c r="K11" s="29">
        <f>COUNTIF(H5:H20,"*livre*")-(COUNTIF(H5:H22,"*livre*")&gt;0)</f>
        <v>0</v>
      </c>
      <c r="L11" s="30"/>
      <c r="M11" s="56"/>
      <c r="O11" s="22" t="s">
        <v>17</v>
      </c>
      <c r="P11" s="16"/>
      <c r="Q11" s="23" t="s">
        <v>8</v>
      </c>
      <c r="R11" s="27">
        <f>COUNTIF($O$5:$O$13,Q11)-(COUNTIF(Q$3:Q10,Q11)&gt;0)</f>
        <v>0</v>
      </c>
      <c r="T11" s="29">
        <f>COUNTIF(Q5:Q20,"*train*")-(COUNTIF(Q5:Q22,"*train*")&gt;0)</f>
        <v>0</v>
      </c>
      <c r="W11" s="4" t="s">
        <v>12</v>
      </c>
      <c r="X11" s="13"/>
      <c r="AA11" s="54"/>
      <c r="AB11" s="72"/>
      <c r="AC11" s="62" t="s">
        <v>12</v>
      </c>
      <c r="AD11" s="13" t="s">
        <v>17</v>
      </c>
      <c r="AE11" s="66" t="s">
        <v>55</v>
      </c>
    </row>
    <row r="12" spans="1:31">
      <c r="A12" s="4" t="s">
        <v>11</v>
      </c>
      <c r="B12" s="7"/>
      <c r="C12" s="2" t="s">
        <v>7</v>
      </c>
      <c r="D12" s="11">
        <f>COUNTIF($A$5:$A$13,C12)-(COUNTIF(C$3:C11,C12)&gt;0)</f>
        <v>0</v>
      </c>
      <c r="F12" s="29">
        <f>COUNTIF(C5:C20,"*paul*")-(COUNTIF(C5:C20,"*paul*")&gt;0)</f>
        <v>1</v>
      </c>
      <c r="H12" s="2" t="s">
        <v>7</v>
      </c>
      <c r="I12" s="11">
        <f>COUNTIF($A$5:$A$13,H12)-(COUNTIF(H$3:H11,H12)&gt;0)</f>
        <v>0</v>
      </c>
      <c r="K12" s="29">
        <f>COUNTIF(H5:H20,"*paul*")-(COUNTIF(H5:H20,"*paul*")&gt;0)</f>
        <v>0</v>
      </c>
      <c r="L12" s="30"/>
      <c r="M12" s="56"/>
      <c r="O12" s="22" t="s">
        <v>21</v>
      </c>
      <c r="P12" s="16"/>
      <c r="Q12" s="23" t="s">
        <v>20</v>
      </c>
      <c r="R12" s="27">
        <f>COUNTIF($O$5:$O$13,Q12)-(COUNTIF(Q$3:Q11,Q12)&gt;0)</f>
        <v>0</v>
      </c>
      <c r="T12" s="29">
        <f>COUNTIF(Q5:Q20,"*velo*")-(COUNTIF(Q5:Q20,"*velo*")&gt;0)</f>
        <v>0</v>
      </c>
      <c r="W12" s="4" t="s">
        <v>11</v>
      </c>
      <c r="X12" s="13"/>
      <c r="AA12" s="54"/>
      <c r="AB12" s="72"/>
      <c r="AC12" s="62" t="s">
        <v>11</v>
      </c>
      <c r="AD12" s="13" t="s">
        <v>59</v>
      </c>
      <c r="AE12" s="66" t="s">
        <v>55</v>
      </c>
    </row>
    <row r="13" spans="1:31">
      <c r="A13" s="8" t="s">
        <v>13</v>
      </c>
      <c r="B13" s="7"/>
      <c r="C13" s="2" t="s">
        <v>6</v>
      </c>
      <c r="D13" s="11">
        <f>COUNTIF($A$5:$A$13,C13)-(COUNTIF(C$3:C12,C13)&gt;0)</f>
        <v>0</v>
      </c>
      <c r="F13" s="29">
        <f>COUNTIF(C5:C20,"*rouge*")-(COUNTIF(C5:C20,"*rouge*")&gt;0)</f>
        <v>1</v>
      </c>
      <c r="H13" s="2" t="s">
        <v>6</v>
      </c>
      <c r="I13" s="11">
        <f>COUNTIF($A$5:$A$13,H13)-(COUNTIF(H$3:H12,H13)&gt;0)</f>
        <v>0</v>
      </c>
      <c r="K13" s="29">
        <f>COUNTIF(H5:H20,"*rouge*")-(COUNTIF(H5:H20,"*rouge*")&gt;0)</f>
        <v>0</v>
      </c>
      <c r="L13" s="30"/>
      <c r="M13" s="56"/>
      <c r="O13" s="22" t="s">
        <v>22</v>
      </c>
      <c r="P13" s="16"/>
      <c r="Q13" s="23" t="s">
        <v>15</v>
      </c>
      <c r="R13" s="27">
        <f>COUNTIF($O$5:$O$13,Q13)-(COUNTIF(Q$3:Q12,Q13)&gt;0)</f>
        <v>1</v>
      </c>
      <c r="T13" s="29">
        <f>COUNTIF(Q5:Q20,"*oiseau*")-(COUNTIF(Q5:Q20,"*oiseau*")&gt;0)</f>
        <v>0</v>
      </c>
      <c r="W13" s="8" t="s">
        <v>13</v>
      </c>
      <c r="X13" s="13"/>
      <c r="AA13" s="54"/>
      <c r="AB13" s="73"/>
      <c r="AC13" s="63" t="s">
        <v>13</v>
      </c>
      <c r="AD13" s="13" t="s">
        <v>60</v>
      </c>
      <c r="AE13" s="66" t="s">
        <v>55</v>
      </c>
    </row>
    <row r="14" spans="1:31">
      <c r="A14" s="1"/>
      <c r="B14" s="7"/>
      <c r="C14" s="2" t="s">
        <v>11</v>
      </c>
      <c r="D14" s="11">
        <f>COUNTIF($A$5:$A$13,C14)-(COUNTIF(C$3:C13,C14)&gt;0)</f>
        <v>0</v>
      </c>
      <c r="F14" s="30"/>
      <c r="H14" s="2" t="s">
        <v>12</v>
      </c>
      <c r="I14" s="15">
        <f>COUNTIF($A$5:$A$13,H14)-(COUNTIF(H$3:H13,H14)&gt;0)</f>
        <v>1</v>
      </c>
      <c r="M14" s="54"/>
      <c r="O14" s="16"/>
      <c r="P14" s="16"/>
      <c r="Q14" s="23" t="s">
        <v>16</v>
      </c>
      <c r="R14" s="27">
        <f>COUNTIF($O$5:$O$13,Q14)-(COUNTIF(Q$3:Q13,Q14)&gt;0)</f>
        <v>1</v>
      </c>
      <c r="W14" s="19" t="s">
        <v>3</v>
      </c>
      <c r="X14" s="13"/>
      <c r="AA14" s="54"/>
      <c r="AB14" s="74" t="s">
        <v>67</v>
      </c>
      <c r="AC14" s="64" t="s">
        <v>3</v>
      </c>
      <c r="AD14" s="13" t="s">
        <v>61</v>
      </c>
      <c r="AE14" s="66" t="s">
        <v>55</v>
      </c>
    </row>
    <row r="15" spans="1:31">
      <c r="A15" s="1"/>
      <c r="B15" s="7"/>
      <c r="C15" s="2" t="s">
        <v>13</v>
      </c>
      <c r="D15" s="5">
        <f>COUNTIF($A$5:$A$13,C15)-(COUNTIF(C$3:C14,C15)&gt;0)</f>
        <v>1</v>
      </c>
      <c r="F15" s="30"/>
      <c r="H15" s="2" t="s">
        <v>0</v>
      </c>
      <c r="I15" s="15">
        <f>COUNTIF($A$5:$A$13,H15)-(COUNTIF(H$3:H14,H15)&gt;0)</f>
        <v>1</v>
      </c>
      <c r="M15" s="54"/>
      <c r="O15" s="16"/>
      <c r="P15" s="16"/>
      <c r="Q15" s="23" t="s">
        <v>3</v>
      </c>
      <c r="R15" s="24">
        <f>COUNTIF($O$5:$O$13,Q15)-(COUNTIF(Q$3:Q14,Q15)&gt;0)</f>
        <v>0</v>
      </c>
      <c r="W15" s="22" t="s">
        <v>1</v>
      </c>
      <c r="X15" s="13"/>
      <c r="AA15" s="54"/>
      <c r="AB15" s="75"/>
      <c r="AC15" s="65" t="s">
        <v>1</v>
      </c>
      <c r="AD15" s="13" t="s">
        <v>62</v>
      </c>
      <c r="AE15" s="66" t="s">
        <v>55</v>
      </c>
    </row>
    <row r="16" spans="1:31">
      <c r="A16" s="1"/>
      <c r="B16" s="7"/>
      <c r="C16" s="2" t="s">
        <v>7</v>
      </c>
      <c r="D16" s="11">
        <f>COUNTIF($A$5:$A$13,C16)-(COUNTIF(C$3:C15,C16)&gt;0)</f>
        <v>0</v>
      </c>
      <c r="F16" s="30"/>
      <c r="H16" s="2" t="s">
        <v>7</v>
      </c>
      <c r="I16" s="11">
        <f>COUNTIF($A$5:$A$13,H16)-(COUNTIF(H$3:H15,H16)&gt;0)</f>
        <v>0</v>
      </c>
      <c r="M16" s="54"/>
      <c r="O16" s="16"/>
      <c r="P16" s="16"/>
      <c r="Q16" s="23" t="s">
        <v>14</v>
      </c>
      <c r="R16" s="27">
        <f>COUNTIF($O$5:$O$13,Q16)-(COUNTIF(Q$3:Q15,Q16)&gt;0)</f>
        <v>0</v>
      </c>
      <c r="W16" s="22" t="s">
        <v>18</v>
      </c>
      <c r="X16" s="13"/>
      <c r="AA16" s="54"/>
      <c r="AB16" s="75"/>
      <c r="AC16" s="65" t="s">
        <v>18</v>
      </c>
      <c r="AD16" s="13" t="s">
        <v>63</v>
      </c>
      <c r="AE16" s="66" t="s">
        <v>55</v>
      </c>
    </row>
    <row r="17" spans="1:31">
      <c r="A17" s="1"/>
      <c r="B17" s="7"/>
      <c r="C17" s="2" t="s">
        <v>13</v>
      </c>
      <c r="D17" s="11">
        <f>COUNTIF($A$5:$A$13,C17)-(COUNTIF(C$3:C16,C17)&gt;0)</f>
        <v>0</v>
      </c>
      <c r="F17" s="30"/>
      <c r="H17" s="2" t="s">
        <v>0</v>
      </c>
      <c r="I17" s="11">
        <f>COUNTIF($A$5:$A$13,H17)-(COUNTIF(H$3:H16,H17)&gt;0)</f>
        <v>0</v>
      </c>
      <c r="M17" s="54"/>
      <c r="O17" s="16"/>
      <c r="P17" s="16"/>
      <c r="Q17" s="13" t="s">
        <v>7</v>
      </c>
      <c r="R17" s="27">
        <f>COUNTIF($O$5:$O$13,Q17)-(COUNTIF(Q$3:Q16,Q17)&gt;0)</f>
        <v>0</v>
      </c>
      <c r="W17" s="22" t="s">
        <v>15</v>
      </c>
      <c r="X17" s="13"/>
      <c r="AA17" s="54"/>
      <c r="AB17" s="75"/>
      <c r="AC17" s="65" t="s">
        <v>15</v>
      </c>
      <c r="AD17" s="13" t="s">
        <v>64</v>
      </c>
      <c r="AE17" s="66" t="s">
        <v>55</v>
      </c>
    </row>
    <row r="18" spans="1:31">
      <c r="A18" s="1"/>
      <c r="B18" s="7"/>
      <c r="C18" s="2" t="s">
        <v>20</v>
      </c>
      <c r="D18" s="5">
        <f>COUNTIF($A$5:$A$13,C18)-(COUNTIF(C$3:C17,C18)&gt;0)</f>
        <v>0</v>
      </c>
      <c r="F18" s="30"/>
      <c r="H18" s="2"/>
      <c r="I18" s="5">
        <f>COUNTIF($A$5:$A$13,H18)-(COUNTIF(H$3:H17,H18)&gt;0)</f>
        <v>0</v>
      </c>
      <c r="M18" s="54"/>
      <c r="O18" s="16"/>
      <c r="P18" s="16"/>
      <c r="Q18" s="39" t="s">
        <v>28</v>
      </c>
      <c r="R18" s="38">
        <f>COUNTIF($O$5:$O$13,Q18)-(COUNTIF(Q$3:Q17,Q18)&gt;0)</f>
        <v>-1</v>
      </c>
      <c r="W18" s="22" t="s">
        <v>2</v>
      </c>
      <c r="X18" s="13"/>
      <c r="AA18" s="54"/>
      <c r="AB18" s="75"/>
      <c r="AC18" s="65" t="s">
        <v>2</v>
      </c>
      <c r="AD18" s="13" t="s">
        <v>12</v>
      </c>
      <c r="AE18" s="66" t="s">
        <v>55</v>
      </c>
    </row>
    <row r="19" spans="1:31">
      <c r="A19" s="9"/>
      <c r="B19" s="7"/>
      <c r="C19" s="2" t="s">
        <v>40</v>
      </c>
      <c r="D19" s="5">
        <f>COUNTIF($A$5:$A$13,C19)-(COUNTIF(C$3:C18,C19)&gt;0)</f>
        <v>0</v>
      </c>
      <c r="F19" s="30"/>
      <c r="H19" s="2"/>
      <c r="I19" s="5">
        <f>COUNTIF($A$5:$A$13,H19)-(COUNTIF(H$3:H18,H19)&gt;0)</f>
        <v>0</v>
      </c>
      <c r="M19" s="54"/>
      <c r="O19" s="16"/>
      <c r="P19" s="16"/>
      <c r="Q19" s="40" t="s">
        <v>14</v>
      </c>
      <c r="R19" s="38">
        <f>COUNTIF($O$5:$O$13,Q19)-(COUNTIF(Q$3:Q18,Q19)&gt;0)</f>
        <v>-1</v>
      </c>
      <c r="W19" s="22" t="s">
        <v>16</v>
      </c>
      <c r="X19" s="13"/>
      <c r="AA19" s="54"/>
      <c r="AB19" s="75"/>
      <c r="AC19" s="65" t="s">
        <v>16</v>
      </c>
      <c r="AD19" s="13" t="s">
        <v>0</v>
      </c>
      <c r="AE19" s="66" t="s">
        <v>55</v>
      </c>
    </row>
    <row r="20" spans="1:31">
      <c r="A20" s="1"/>
      <c r="B20" s="7"/>
      <c r="C20" s="2"/>
      <c r="D20" s="5">
        <f>COUNTIF($A$5:$A$13,C20)-(COUNTIF(C$3:C19,C20)&gt;0)</f>
        <v>0</v>
      </c>
      <c r="F20" s="30"/>
      <c r="H20" s="2"/>
      <c r="I20" s="5">
        <f>COUNTIF($A$5:$A$13,H20)-(COUNTIF(H$3:H19,H20)&gt;0)</f>
        <v>0</v>
      </c>
      <c r="M20" s="54"/>
      <c r="O20" s="16"/>
      <c r="P20" s="16"/>
      <c r="Q20" s="41" t="s">
        <v>7</v>
      </c>
      <c r="R20" s="24">
        <f>COUNTIF($O$5:$O$13,Q20)-(COUNTIF(Q$3:Q19,Q20)&gt;0)</f>
        <v>-1</v>
      </c>
      <c r="W20" s="22" t="s">
        <v>17</v>
      </c>
      <c r="X20" s="13"/>
      <c r="AA20" s="54"/>
      <c r="AB20" s="75"/>
      <c r="AC20" s="65" t="s">
        <v>17</v>
      </c>
      <c r="AD20" s="13" t="s">
        <v>65</v>
      </c>
      <c r="AE20" s="66" t="s">
        <v>55</v>
      </c>
    </row>
    <row r="21" spans="1:31" ht="17">
      <c r="A21" s="33"/>
      <c r="B21" s="34"/>
      <c r="C21" s="35"/>
      <c r="D21" s="10">
        <f>SUM(D5:D20)</f>
        <v>7</v>
      </c>
      <c r="F21" s="14">
        <f>SUM(F5:F13)</f>
        <v>6</v>
      </c>
      <c r="H21" s="35"/>
      <c r="I21" s="10">
        <f>SUM(I5:I20)</f>
        <v>8</v>
      </c>
      <c r="K21" s="14">
        <f>SUM(K5:K13)</f>
        <v>5</v>
      </c>
      <c r="L21" s="53"/>
      <c r="M21" s="57"/>
      <c r="R21" s="25">
        <v>4</v>
      </c>
      <c r="T21" s="14">
        <f>SUM(T5:T13)</f>
        <v>3</v>
      </c>
      <c r="U21" s="59"/>
      <c r="W21" s="22" t="s">
        <v>21</v>
      </c>
      <c r="X21" s="13"/>
      <c r="AA21" s="54"/>
      <c r="AB21" s="75"/>
      <c r="AC21" s="65" t="s">
        <v>21</v>
      </c>
      <c r="AD21" s="13" t="s">
        <v>7</v>
      </c>
      <c r="AE21" s="66" t="s">
        <v>55</v>
      </c>
    </row>
    <row r="22" spans="1:31">
      <c r="B22" s="7"/>
      <c r="F22" s="32"/>
      <c r="M22" s="54"/>
      <c r="W22" s="22" t="s">
        <v>22</v>
      </c>
      <c r="X22" s="13"/>
      <c r="AA22" s="54"/>
      <c r="AB22" s="76"/>
      <c r="AC22" s="65" t="s">
        <v>22</v>
      </c>
      <c r="AD22" s="13" t="s">
        <v>20</v>
      </c>
      <c r="AE22" s="66" t="s">
        <v>55</v>
      </c>
    </row>
    <row r="23" spans="1:31">
      <c r="B23" s="7"/>
      <c r="M23" s="54"/>
      <c r="U23" t="s">
        <v>41</v>
      </c>
      <c r="AA23" s="54"/>
      <c r="AD23" s="13" t="s">
        <v>24</v>
      </c>
      <c r="AE23" s="66" t="s">
        <v>55</v>
      </c>
    </row>
    <row r="24" spans="1:31" ht="17">
      <c r="B24" s="7"/>
      <c r="M24" s="54"/>
      <c r="X24" s="59"/>
      <c r="AA24" s="54"/>
      <c r="AD24" s="13" t="s">
        <v>6</v>
      </c>
      <c r="AE24" s="66" t="s">
        <v>55</v>
      </c>
    </row>
    <row r="25" spans="1:31" ht="17">
      <c r="B25" s="7"/>
      <c r="H25" s="12"/>
      <c r="I25" s="12"/>
      <c r="J25" s="12"/>
      <c r="M25" s="54"/>
      <c r="X25" t="s">
        <v>41</v>
      </c>
      <c r="AA25" s="54"/>
      <c r="AD25" s="13" t="s">
        <v>76</v>
      </c>
      <c r="AE25" s="66" t="s">
        <v>55</v>
      </c>
    </row>
    <row r="26" spans="1:31" ht="17">
      <c r="B26" s="7"/>
      <c r="H26" s="12"/>
      <c r="I26" s="12"/>
      <c r="J26" s="12"/>
      <c r="M26" s="54"/>
      <c r="AA26" s="32"/>
    </row>
    <row r="27" spans="1:31" ht="17">
      <c r="B27" s="7"/>
      <c r="H27" s="12"/>
      <c r="I27" s="12"/>
      <c r="J27" s="12"/>
      <c r="M27" s="32"/>
      <c r="AA27" s="32"/>
      <c r="AE27" s="60"/>
    </row>
    <row r="28" spans="1:31" ht="17">
      <c r="B28" s="7"/>
      <c r="H28" s="12"/>
      <c r="I28" s="12"/>
      <c r="J28" s="12"/>
      <c r="M28" s="32"/>
      <c r="AA28" s="32"/>
      <c r="AE28" t="s">
        <v>45</v>
      </c>
    </row>
    <row r="29" spans="1:31" ht="17">
      <c r="B29" s="7"/>
      <c r="G29" s="12"/>
      <c r="K29" s="12"/>
      <c r="L29" s="12"/>
      <c r="M29" s="69"/>
      <c r="N29" s="12"/>
      <c r="W29" s="48" t="s">
        <v>34</v>
      </c>
      <c r="AA29" s="32"/>
      <c r="AC29" s="48" t="s">
        <v>35</v>
      </c>
      <c r="AD29" s="49"/>
    </row>
    <row r="30" spans="1:31" ht="17">
      <c r="B30" s="7"/>
      <c r="C30" s="50"/>
      <c r="D30" s="50" t="s">
        <v>77</v>
      </c>
      <c r="G30" s="12"/>
      <c r="K30" s="12"/>
      <c r="L30" s="12"/>
      <c r="M30" s="69"/>
      <c r="N30" s="12"/>
      <c r="O30" s="50" t="s">
        <v>36</v>
      </c>
      <c r="W30" s="47" t="s">
        <v>49</v>
      </c>
      <c r="AA30" s="32"/>
      <c r="AC30" s="47" t="s">
        <v>78</v>
      </c>
    </row>
    <row r="31" spans="1:31" ht="17">
      <c r="B31" s="7"/>
      <c r="C31" s="50"/>
      <c r="M31" s="32"/>
      <c r="O31" s="50" t="s">
        <v>37</v>
      </c>
      <c r="W31" s="47" t="s">
        <v>50</v>
      </c>
      <c r="AA31" s="32"/>
      <c r="AC31" s="47" t="s">
        <v>79</v>
      </c>
    </row>
    <row r="32" spans="1:31" ht="17">
      <c r="B32" s="7"/>
      <c r="C32" s="50"/>
      <c r="M32" s="32"/>
      <c r="O32" s="50" t="s">
        <v>38</v>
      </c>
      <c r="W32" s="47" t="s">
        <v>42</v>
      </c>
      <c r="AA32" s="32"/>
      <c r="AC32" s="47" t="s">
        <v>68</v>
      </c>
    </row>
    <row r="33" spans="1:30" ht="17">
      <c r="B33" s="7"/>
      <c r="C33" s="50"/>
      <c r="M33" s="32"/>
      <c r="O33" s="50" t="s">
        <v>57</v>
      </c>
      <c r="W33" s="47" t="s">
        <v>43</v>
      </c>
      <c r="AA33" s="32"/>
      <c r="AC33" s="47" t="s">
        <v>69</v>
      </c>
    </row>
    <row r="34" spans="1:30" ht="17">
      <c r="B34" s="7"/>
      <c r="M34" s="32"/>
      <c r="O34" s="50" t="s">
        <v>56</v>
      </c>
      <c r="W34" s="47" t="s">
        <v>44</v>
      </c>
      <c r="AA34" s="32"/>
      <c r="AC34" s="47" t="s">
        <v>70</v>
      </c>
    </row>
    <row r="35" spans="1:30" ht="21">
      <c r="B35" s="7"/>
      <c r="M35" s="32"/>
      <c r="O35" s="70" t="s">
        <v>75</v>
      </c>
      <c r="W35" s="47" t="s">
        <v>51</v>
      </c>
      <c r="AA35" s="32"/>
      <c r="AC35" s="47" t="s">
        <v>71</v>
      </c>
    </row>
    <row r="36" spans="1:30" ht="17">
      <c r="B36" s="7"/>
      <c r="W36" s="47" t="s">
        <v>52</v>
      </c>
      <c r="AA36" s="32"/>
      <c r="AC36" s="58" t="s">
        <v>72</v>
      </c>
    </row>
    <row r="37" spans="1:30">
      <c r="B37" s="7"/>
      <c r="AA37" s="32"/>
    </row>
    <row r="38" spans="1:30" ht="17">
      <c r="A38" s="46" t="s">
        <v>74</v>
      </c>
      <c r="B38" s="7"/>
      <c r="W38" s="58" t="s">
        <v>53</v>
      </c>
    </row>
    <row r="39" spans="1:30" ht="17">
      <c r="B39" s="7"/>
      <c r="W39" s="58" t="s">
        <v>54</v>
      </c>
    </row>
    <row r="40" spans="1:30" ht="21">
      <c r="B40" s="7"/>
      <c r="O40" s="12"/>
      <c r="W40" s="58" t="s">
        <v>39</v>
      </c>
      <c r="AD40" s="68" t="s">
        <v>73</v>
      </c>
    </row>
    <row r="41" spans="1:30">
      <c r="B41" s="7"/>
    </row>
    <row r="42" spans="1:30">
      <c r="B42" s="7"/>
    </row>
    <row r="43" spans="1:30">
      <c r="B43" s="7"/>
    </row>
  </sheetData>
  <mergeCells count="2">
    <mergeCell ref="AB5:AB13"/>
    <mergeCell ref="AB14:AB2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</dc:creator>
  <cp:lastModifiedBy>Mac</cp:lastModifiedBy>
  <dcterms:created xsi:type="dcterms:W3CDTF">2021-11-21T22:08:21Z</dcterms:created>
  <dcterms:modified xsi:type="dcterms:W3CDTF">2022-01-14T22:33:29Z</dcterms:modified>
</cp:coreProperties>
</file>