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2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W4" i="1" l="1"/>
  <c r="W5" i="1" s="1"/>
  <c r="R3" i="1"/>
  <c r="O5" i="1" s="1"/>
  <c r="O4" i="1"/>
  <c r="N5" i="1"/>
  <c r="N6" i="1"/>
  <c r="O6" i="1"/>
  <c r="M7" i="1"/>
  <c r="B9" i="1"/>
  <c r="R4" i="1" l="1"/>
  <c r="R9" i="1"/>
  <c r="O10" i="1"/>
  <c r="N11" i="1"/>
  <c r="N12" i="1" s="1"/>
  <c r="O11" i="1"/>
  <c r="O12" i="1"/>
  <c r="R10" i="1" s="1"/>
  <c r="M13" i="1"/>
  <c r="B17" i="1"/>
  <c r="B25" i="1"/>
  <c r="Y26" i="1"/>
  <c r="N28" i="1" s="1"/>
  <c r="B31" i="1"/>
  <c r="F34" i="1" s="1"/>
  <c r="B36" i="1"/>
  <c r="E39" i="1"/>
  <c r="F39" i="1"/>
  <c r="G39" i="1" s="1"/>
  <c r="B42" i="1" s="1"/>
  <c r="E40" i="1"/>
  <c r="F40" i="1"/>
  <c r="E41" i="1"/>
  <c r="F41" i="1"/>
  <c r="F47" i="1"/>
  <c r="G47" i="1" s="1"/>
  <c r="B52" i="1" s="1"/>
  <c r="F48" i="1"/>
  <c r="F50" i="1"/>
  <c r="F56" i="1"/>
  <c r="G56" i="1" s="1"/>
  <c r="B60" i="1" s="1"/>
  <c r="F57" i="1"/>
  <c r="F58" i="1"/>
  <c r="F64" i="1"/>
  <c r="G64" i="1" s="1"/>
  <c r="B68" i="1" s="1"/>
  <c r="F65" i="1"/>
  <c r="F66" i="1"/>
  <c r="R52" i="1" l="1"/>
  <c r="T41" i="1"/>
  <c r="T47" i="1"/>
  <c r="V34" i="1"/>
  <c r="P48" i="1"/>
  <c r="V46" i="1"/>
  <c r="V53" i="1"/>
  <c r="V42" i="1"/>
  <c r="V36" i="1"/>
  <c r="R30" i="1"/>
  <c r="T54" i="1"/>
  <c r="P53" i="1"/>
  <c r="L52" i="1"/>
  <c r="N48" i="1"/>
  <c r="N47" i="1"/>
  <c r="T46" i="1"/>
  <c r="T42" i="1"/>
  <c r="R41" i="1"/>
  <c r="T40" i="1"/>
  <c r="T36" i="1"/>
  <c r="T35" i="1"/>
  <c r="P34" i="1"/>
  <c r="V29" i="1"/>
  <c r="R54" i="1"/>
  <c r="N53" i="1"/>
  <c r="L47" i="1"/>
  <c r="N46" i="1"/>
  <c r="N49" i="1" s="1"/>
  <c r="N42" i="1"/>
  <c r="L41" i="1"/>
  <c r="R40" i="1"/>
  <c r="N36" i="1"/>
  <c r="R35" i="1"/>
  <c r="N34" i="1"/>
  <c r="N29" i="1"/>
  <c r="L54" i="1"/>
  <c r="T52" i="1"/>
  <c r="V48" i="1"/>
  <c r="V47" i="1"/>
  <c r="L46" i="1"/>
  <c r="L42" i="1"/>
  <c r="L40" i="1"/>
  <c r="L36" i="1"/>
  <c r="L35" i="1"/>
  <c r="R28" i="1"/>
  <c r="P30" i="1"/>
  <c r="T29" i="1"/>
  <c r="L29" i="1"/>
  <c r="P28" i="1"/>
  <c r="P54" i="1"/>
  <c r="T53" i="1"/>
  <c r="L53" i="1"/>
  <c r="P52" i="1"/>
  <c r="T48" i="1"/>
  <c r="L48" i="1"/>
  <c r="R47" i="1"/>
  <c r="R46" i="1"/>
  <c r="R42" i="1"/>
  <c r="P41" i="1"/>
  <c r="P40" i="1"/>
  <c r="R36" i="1"/>
  <c r="P35" i="1"/>
  <c r="T34" i="1"/>
  <c r="L34" i="1"/>
  <c r="L37" i="1" s="1"/>
  <c r="F33" i="1"/>
  <c r="G33" i="1" s="1"/>
  <c r="B34" i="1" s="1"/>
  <c r="V30" i="1"/>
  <c r="N30" i="1"/>
  <c r="N31" i="1" s="1"/>
  <c r="R29" i="1"/>
  <c r="V28" i="1"/>
  <c r="N22" i="1"/>
  <c r="V22" i="1"/>
  <c r="R23" i="1"/>
  <c r="N24" i="1"/>
  <c r="V24" i="1"/>
  <c r="L23" i="1"/>
  <c r="T23" i="1"/>
  <c r="P24" i="1"/>
  <c r="N23" i="1"/>
  <c r="V23" i="1"/>
  <c r="L22" i="1"/>
  <c r="L25" i="1" s="1"/>
  <c r="P23" i="1"/>
  <c r="T24" i="1"/>
  <c r="P22" i="1"/>
  <c r="R22" i="1"/>
  <c r="R24" i="1"/>
  <c r="T22" i="1"/>
  <c r="L24" i="1"/>
  <c r="V54" i="1"/>
  <c r="N54" i="1"/>
  <c r="R53" i="1"/>
  <c r="V52" i="1"/>
  <c r="N52" i="1"/>
  <c r="R48" i="1"/>
  <c r="P47" i="1"/>
  <c r="P46" i="1"/>
  <c r="P42" i="1"/>
  <c r="V41" i="1"/>
  <c r="N41" i="1"/>
  <c r="V40" i="1"/>
  <c r="N40" i="1"/>
  <c r="P36" i="1"/>
  <c r="V35" i="1"/>
  <c r="N35" i="1"/>
  <c r="R34" i="1"/>
  <c r="T30" i="1"/>
  <c r="L30" i="1"/>
  <c r="P29" i="1"/>
  <c r="T28" i="1"/>
  <c r="L28" i="1"/>
  <c r="V37" i="1" l="1"/>
  <c r="T31" i="1"/>
  <c r="N43" i="1"/>
  <c r="N55" i="1"/>
  <c r="R25" i="1"/>
  <c r="R31" i="1"/>
  <c r="V43" i="1"/>
  <c r="P49" i="1"/>
  <c r="P25" i="1"/>
  <c r="V49" i="1"/>
  <c r="R37" i="1"/>
  <c r="L55" i="1"/>
  <c r="T43" i="1"/>
  <c r="N37" i="1"/>
  <c r="L49" i="1"/>
  <c r="R43" i="1"/>
  <c r="T37" i="1"/>
  <c r="T55" i="1"/>
  <c r="L43" i="1"/>
  <c r="R55" i="1"/>
  <c r="P37" i="1"/>
  <c r="T49" i="1"/>
  <c r="V55" i="1"/>
  <c r="L31" i="1"/>
  <c r="V31" i="1"/>
  <c r="R49" i="1"/>
  <c r="P55" i="1"/>
  <c r="P31" i="1"/>
  <c r="P43" i="1"/>
  <c r="V25" i="1"/>
  <c r="T25" i="1"/>
  <c r="N25" i="1"/>
  <c r="Z26" i="1" l="1"/>
</calcChain>
</file>

<file path=xl/sharedStrings.xml><?xml version="1.0" encoding="utf-8"?>
<sst xmlns="http://schemas.openxmlformats.org/spreadsheetml/2006/main" count="104" uniqueCount="72">
  <si>
    <t>Equivalent certain</t>
  </si>
  <si>
    <t>EU</t>
  </si>
  <si>
    <t>Utilité du profit</t>
  </si>
  <si>
    <t>Proba</t>
  </si>
  <si>
    <t>Profit</t>
  </si>
  <si>
    <t>f)</t>
  </si>
  <si>
    <t>e)</t>
  </si>
  <si>
    <t>X36</t>
  </si>
  <si>
    <t>X35</t>
  </si>
  <si>
    <t>X34</t>
  </si>
  <si>
    <t>X33</t>
  </si>
  <si>
    <t>X32</t>
  </si>
  <si>
    <t>X31</t>
  </si>
  <si>
    <t>X30</t>
  </si>
  <si>
    <t>X29</t>
  </si>
  <si>
    <t>X28</t>
  </si>
  <si>
    <t>X27</t>
  </si>
  <si>
    <t>X26</t>
  </si>
  <si>
    <t>X25</t>
  </si>
  <si>
    <t>d)</t>
  </si>
  <si>
    <t>X24</t>
  </si>
  <si>
    <t>X23</t>
  </si>
  <si>
    <t>X22</t>
  </si>
  <si>
    <t>X21</t>
  </si>
  <si>
    <t>X20</t>
  </si>
  <si>
    <t>X19</t>
  </si>
  <si>
    <t>c)</t>
  </si>
  <si>
    <t>Tolérance au risque moyen</t>
  </si>
  <si>
    <t>X18</t>
  </si>
  <si>
    <t>X17</t>
  </si>
  <si>
    <t>X16</t>
  </si>
  <si>
    <t>X15</t>
  </si>
  <si>
    <t>X14</t>
  </si>
  <si>
    <t>X13</t>
  </si>
  <si>
    <t>X12</t>
  </si>
  <si>
    <t>X11</t>
  </si>
  <si>
    <t>X10</t>
  </si>
  <si>
    <t>X9</t>
  </si>
  <si>
    <t>X8</t>
  </si>
  <si>
    <t>X7</t>
  </si>
  <si>
    <t>b)</t>
  </si>
  <si>
    <t>Valeur simulée</t>
  </si>
  <si>
    <t>SimTable</t>
  </si>
  <si>
    <t>Tolérance au risque</t>
  </si>
  <si>
    <t>Equivalent certain estimé</t>
  </si>
  <si>
    <t>Bas</t>
  </si>
  <si>
    <t>X6</t>
  </si>
  <si>
    <t>X5</t>
  </si>
  <si>
    <t>X4</t>
  </si>
  <si>
    <t>X3</t>
  </si>
  <si>
    <t>X2</t>
  </si>
  <si>
    <t>X1</t>
  </si>
  <si>
    <t xml:space="preserve">Haut </t>
  </si>
  <si>
    <t>Loterie (iii)</t>
  </si>
  <si>
    <t>Variance</t>
  </si>
  <si>
    <t xml:space="preserve">Ecart type de la moyenne </t>
  </si>
  <si>
    <t>Loterie (ii)</t>
  </si>
  <si>
    <t>Ecart type</t>
  </si>
  <si>
    <t>E[Y]</t>
  </si>
  <si>
    <t>(k-E[Y])^2</t>
  </si>
  <si>
    <t>P(Y&lt;l)</t>
  </si>
  <si>
    <t>P(Y=l)</t>
  </si>
  <si>
    <t>l</t>
  </si>
  <si>
    <t>E[X]</t>
  </si>
  <si>
    <t>(k-E[X])^2</t>
  </si>
  <si>
    <t>P(X&lt;k)</t>
  </si>
  <si>
    <t>P(X=k)</t>
  </si>
  <si>
    <t>k</t>
  </si>
  <si>
    <t>Loterie (i)</t>
  </si>
  <si>
    <t>a)</t>
  </si>
  <si>
    <t>Question 2</t>
  </si>
  <si>
    <t>Question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</si>
</sst>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4">
    <xf numFmtId="0" fontId="0" fillId="0" borderId="0" xfId="0"/>
    <xf numFmtId="0" fontId="0" fillId="0" borderId="0" xfId="0" applyFill="1"/>
    <xf numFmtId="0" fontId="0" fillId="2" borderId="0" xfId="0" applyFill="1"/>
    <xf numFmtId="2" fontId="2" fillId="0" borderId="0" xfId="0" applyNumberFormat="1" applyFont="1"/>
    <xf numFmtId="0" fontId="2" fillId="0" borderId="0" xfId="0" applyFont="1"/>
    <xf numFmtId="0" fontId="0" fillId="0" borderId="0" xfId="0" applyNumberFormat="1"/>
    <xf numFmtId="0" fontId="3" fillId="0" borderId="0" xfId="0" applyFont="1"/>
    <xf numFmtId="2" fontId="0" fillId="0" borderId="0" xfId="0" applyNumberFormat="1"/>
    <xf numFmtId="2" fontId="2" fillId="3" borderId="0" xfId="0" applyNumberFormat="1" applyFont="1" applyFill="1"/>
    <xf numFmtId="0" fontId="0" fillId="0" borderId="0" xfId="1" applyNumberFormat="1" applyFont="1"/>
    <xf numFmtId="0" fontId="4" fillId="0" borderId="0" xfId="0" applyFont="1"/>
    <xf numFmtId="2" fontId="2" fillId="4" borderId="0" xfId="0" applyNumberFormat="1" applyFont="1" applyFill="1"/>
    <xf numFmtId="1" fontId="0" fillId="0" borderId="0" xfId="0" applyNumberFormat="1"/>
    <xf numFmtId="164" fontId="0" fillId="0" borderId="0" xfId="0" applyNumberFormat="1"/>
  </cellXfs>
  <cellStyles count="14">
    <cellStyle name="Milliers" xfId="1" builtinId="3"/>
    <cellStyle name="Normal" xfId="0" builtinId="0"/>
    <cellStyle name="Normal 10" xfId="2"/>
    <cellStyle name="Normal 11" xfId="3"/>
    <cellStyle name="Normal 12" xfId="4"/>
    <cellStyle name="Normal 13" xfId="5"/>
    <cellStyle name="Normal 2" xfId="6"/>
    <cellStyle name="Normal 3" xfId="7"/>
    <cellStyle name="Normal 4" xfId="8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simtools%20(1)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Sheet3"/>
    </sheetNames>
    <definedNames>
      <definedName name="risktol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27"/>
  <sheetViews>
    <sheetView tabSelected="1" topLeftCell="K1" workbookViewId="0">
      <selection activeCell="P16" sqref="P16"/>
    </sheetView>
  </sheetViews>
  <sheetFormatPr baseColWidth="10" defaultRowHeight="15" x14ac:dyDescent="0.25"/>
  <cols>
    <col min="1" max="1" width="26.42578125" customWidth="1"/>
    <col min="2" max="2" width="12.5703125" bestFit="1" customWidth="1"/>
    <col min="3" max="3" width="24.28515625" customWidth="1"/>
    <col min="6" max="6" width="17.42578125" customWidth="1"/>
    <col min="10" max="10" width="11.42578125" style="1"/>
    <col min="19" max="19" width="22.5703125" customWidth="1"/>
  </cols>
  <sheetData>
    <row r="1" spans="1:23" x14ac:dyDescent="0.25">
      <c r="A1" s="4" t="s">
        <v>71</v>
      </c>
      <c r="I1" s="2"/>
      <c r="K1" s="4" t="s">
        <v>70</v>
      </c>
    </row>
    <row r="2" spans="1:23" x14ac:dyDescent="0.25">
      <c r="A2" s="6" t="s">
        <v>69</v>
      </c>
      <c r="I2" s="2"/>
      <c r="K2" s="6" t="s">
        <v>69</v>
      </c>
    </row>
    <row r="3" spans="1:23" x14ac:dyDescent="0.25">
      <c r="A3" t="s">
        <v>68</v>
      </c>
      <c r="I3" s="2"/>
      <c r="L3" t="s">
        <v>67</v>
      </c>
      <c r="M3" t="s">
        <v>66</v>
      </c>
      <c r="N3" t="s">
        <v>65</v>
      </c>
      <c r="O3" t="s">
        <v>64</v>
      </c>
      <c r="Q3" s="4" t="s">
        <v>63</v>
      </c>
      <c r="R3" s="4">
        <f>SUMPRODUCT(L4:L6,M4:M6)</f>
        <v>3.0000000000000004</v>
      </c>
    </row>
    <row r="4" spans="1:23" x14ac:dyDescent="0.25">
      <c r="A4" t="s">
        <v>52</v>
      </c>
      <c r="B4" s="9">
        <v>10000</v>
      </c>
      <c r="I4" s="2"/>
      <c r="L4">
        <v>2</v>
      </c>
      <c r="M4">
        <v>0.26</v>
      </c>
      <c r="N4">
        <v>0</v>
      </c>
      <c r="O4" s="12">
        <f>POWER(L4-$R$3,2)</f>
        <v>1.0000000000000009</v>
      </c>
      <c r="Q4" s="4" t="s">
        <v>57</v>
      </c>
      <c r="R4">
        <f>SQRT(SUMPRODUCT(M4:M6,$O$4:$O$6))</f>
        <v>1.1401754250991381</v>
      </c>
      <c r="V4" t="s">
        <v>55</v>
      </c>
      <c r="W4">
        <f>PRODUCT($R$4,1/36)</f>
        <v>3.1671539586087163E-2</v>
      </c>
    </row>
    <row r="5" spans="1:23" x14ac:dyDescent="0.25">
      <c r="A5" t="s">
        <v>45</v>
      </c>
      <c r="B5" s="9">
        <v>0</v>
      </c>
      <c r="I5" s="2"/>
      <c r="L5">
        <v>3</v>
      </c>
      <c r="M5">
        <v>0.67500000000000004</v>
      </c>
      <c r="N5">
        <f>M4</f>
        <v>0.26</v>
      </c>
      <c r="O5" s="12">
        <f>POWER(L5-$R$3,2)</f>
        <v>1.9721522630525295E-31</v>
      </c>
      <c r="V5" t="s">
        <v>54</v>
      </c>
      <c r="W5">
        <f>W4^2</f>
        <v>1.0030864197530863E-3</v>
      </c>
    </row>
    <row r="6" spans="1:23" x14ac:dyDescent="0.25">
      <c r="C6" t="s">
        <v>44</v>
      </c>
      <c r="D6">
        <v>3800</v>
      </c>
      <c r="I6" s="2"/>
      <c r="L6">
        <v>7</v>
      </c>
      <c r="M6">
        <v>6.5000000000000002E-2</v>
      </c>
      <c r="N6">
        <f>M5+N5</f>
        <v>0.93500000000000005</v>
      </c>
      <c r="O6" s="12">
        <f>POWER(L6-$R$3,2)</f>
        <v>15.999999999999996</v>
      </c>
    </row>
    <row r="7" spans="1:23" x14ac:dyDescent="0.25">
      <c r="I7" s="2"/>
      <c r="M7">
        <f>SUM(M4:M6)</f>
        <v>1</v>
      </c>
      <c r="T7" s="13"/>
    </row>
    <row r="8" spans="1:23" x14ac:dyDescent="0.25">
      <c r="I8" s="2"/>
    </row>
    <row r="9" spans="1:23" x14ac:dyDescent="0.25">
      <c r="A9" s="4" t="s">
        <v>43</v>
      </c>
      <c r="B9" s="11">
        <f>[1]!risktol(B4,B5,D6)</f>
        <v>10010.330591035401</v>
      </c>
      <c r="I9" s="2"/>
      <c r="L9" t="s">
        <v>62</v>
      </c>
      <c r="M9" t="s">
        <v>61</v>
      </c>
      <c r="N9" t="s">
        <v>60</v>
      </c>
      <c r="O9" t="s">
        <v>59</v>
      </c>
      <c r="Q9" s="4" t="s">
        <v>58</v>
      </c>
      <c r="R9" s="4">
        <f>SUMPRODUCT(L10:L12,M10:M12)</f>
        <v>3.0000000000000004</v>
      </c>
    </row>
    <row r="10" spans="1:23" x14ac:dyDescent="0.25">
      <c r="I10" s="2"/>
      <c r="L10">
        <v>-1</v>
      </c>
      <c r="M10">
        <v>6.5000000000000002E-2</v>
      </c>
      <c r="N10">
        <v>0</v>
      </c>
      <c r="O10" s="12">
        <f>POWER(L10-$R$9,2)</f>
        <v>16</v>
      </c>
      <c r="Q10" s="4" t="s">
        <v>57</v>
      </c>
      <c r="R10">
        <f>SQRT(SUMPRODUCT(M10:M12,$O$10:$O$12))</f>
        <v>1.1401754250991378</v>
      </c>
    </row>
    <row r="11" spans="1:23" x14ac:dyDescent="0.25">
      <c r="I11" s="2"/>
      <c r="L11">
        <v>3</v>
      </c>
      <c r="M11">
        <v>0.67500000000000004</v>
      </c>
      <c r="N11">
        <f>M10</f>
        <v>6.5000000000000002E-2</v>
      </c>
      <c r="O11" s="12">
        <f>POWER(L11-$R$9,2)</f>
        <v>1.9721522630525295E-31</v>
      </c>
    </row>
    <row r="12" spans="1:23" x14ac:dyDescent="0.25">
      <c r="A12" t="s">
        <v>56</v>
      </c>
      <c r="I12" s="2"/>
      <c r="L12">
        <v>4</v>
      </c>
      <c r="M12">
        <v>0.26</v>
      </c>
      <c r="N12">
        <f>M11+N11</f>
        <v>0.74</v>
      </c>
      <c r="O12" s="12">
        <f>POWER(L12-$R$9,2)</f>
        <v>0.99999999999999911</v>
      </c>
    </row>
    <row r="13" spans="1:23" x14ac:dyDescent="0.25">
      <c r="A13" t="s">
        <v>52</v>
      </c>
      <c r="B13" s="9">
        <v>5000</v>
      </c>
      <c r="I13" s="2"/>
      <c r="M13" s="12">
        <f>SUM(M10:M12)</f>
        <v>1</v>
      </c>
    </row>
    <row r="14" spans="1:23" x14ac:dyDescent="0.25">
      <c r="A14" t="s">
        <v>45</v>
      </c>
      <c r="B14" s="9">
        <v>0</v>
      </c>
      <c r="I14" s="2"/>
    </row>
    <row r="15" spans="1:23" x14ac:dyDescent="0.25">
      <c r="C15" t="s">
        <v>44</v>
      </c>
      <c r="D15">
        <v>2200</v>
      </c>
      <c r="I15" s="2"/>
    </row>
    <row r="16" spans="1:23" x14ac:dyDescent="0.25">
      <c r="I16" s="2"/>
    </row>
    <row r="17" spans="1:26" x14ac:dyDescent="0.25">
      <c r="A17" s="4" t="s">
        <v>43</v>
      </c>
      <c r="B17" s="11">
        <f>[1]!risktol(B13,B14,D15)</f>
        <v>10316.279745672338</v>
      </c>
      <c r="I17" s="2"/>
      <c r="K17" s="10" t="s">
        <v>40</v>
      </c>
    </row>
    <row r="18" spans="1:26" x14ac:dyDescent="0.25">
      <c r="I18" s="2"/>
    </row>
    <row r="19" spans="1:26" x14ac:dyDescent="0.25">
      <c r="I19" s="2"/>
    </row>
    <row r="20" spans="1:26" x14ac:dyDescent="0.25">
      <c r="A20" t="s">
        <v>53</v>
      </c>
      <c r="I20" s="2"/>
    </row>
    <row r="21" spans="1:26" x14ac:dyDescent="0.25">
      <c r="A21" t="s">
        <v>52</v>
      </c>
      <c r="B21" s="9">
        <v>1000</v>
      </c>
      <c r="I21" s="2"/>
      <c r="L21" s="4" t="s">
        <v>51</v>
      </c>
      <c r="M21" s="4"/>
      <c r="N21" s="4" t="s">
        <v>50</v>
      </c>
      <c r="O21" s="4"/>
      <c r="P21" s="4" t="s">
        <v>49</v>
      </c>
      <c r="Q21" s="4"/>
      <c r="R21" s="4" t="s">
        <v>48</v>
      </c>
      <c r="S21" s="4"/>
      <c r="T21" s="4" t="s">
        <v>47</v>
      </c>
      <c r="U21" s="4"/>
      <c r="V21" s="4" t="s">
        <v>46</v>
      </c>
    </row>
    <row r="22" spans="1:26" x14ac:dyDescent="0.25">
      <c r="A22" t="s">
        <v>45</v>
      </c>
      <c r="B22" s="9">
        <v>0</v>
      </c>
      <c r="I22" s="2"/>
      <c r="L22">
        <f ca="1">IF($Y$26&lt;$N$5,$L$4,0)</f>
        <v>0</v>
      </c>
      <c r="N22">
        <f ca="1">IF($Y$26&lt;$N$5,$L$4,0)</f>
        <v>0</v>
      </c>
      <c r="P22">
        <f ca="1">IF($Y$26&lt;$N$5,$L$4,0)</f>
        <v>0</v>
      </c>
      <c r="R22">
        <f ca="1">IF($Y$26&lt;$N$5,$L$4,0)</f>
        <v>0</v>
      </c>
      <c r="T22">
        <f ca="1">IF($Y$26&lt;$N$5,$L$4,0)</f>
        <v>0</v>
      </c>
      <c r="V22">
        <f ca="1">IF($Y$26&lt;$N$5,$L$4,0)</f>
        <v>0</v>
      </c>
    </row>
    <row r="23" spans="1:26" x14ac:dyDescent="0.25">
      <c r="C23" t="s">
        <v>44</v>
      </c>
      <c r="D23">
        <v>440</v>
      </c>
      <c r="I23" s="2"/>
      <c r="L23">
        <f ca="1">IF(AND($N$5&lt;=$Y$26,$Y$26&lt;$N$6),$L$5,0)</f>
        <v>3</v>
      </c>
      <c r="N23">
        <f ca="1">IF(AND($N$5&lt;=$Y$26,$Y$26&lt;$N$6),$L$5,0)</f>
        <v>3</v>
      </c>
      <c r="P23">
        <f ca="1">IF(AND($N$5&lt;=$Y$26,$Y$26&lt;$N$6),$L$5,0)</f>
        <v>3</v>
      </c>
      <c r="R23">
        <f ca="1">IF(AND($N$5&lt;=$Y$26,$Y$26&lt;$N$6),$L$5,0)</f>
        <v>3</v>
      </c>
      <c r="T23">
        <f ca="1">IF(AND($N$5&lt;=$Y$26,$Y$26&lt;$N$6),$L$5,0)</f>
        <v>3</v>
      </c>
      <c r="V23">
        <f ca="1">IF(AND($N$5&lt;=$Y$26,$Y$26&lt;$N$6),$L$5,0)</f>
        <v>3</v>
      </c>
    </row>
    <row r="24" spans="1:26" x14ac:dyDescent="0.25">
      <c r="I24" s="2"/>
      <c r="L24">
        <f ca="1">IF($N$6&lt;$Y$26,$L$6,0)</f>
        <v>0</v>
      </c>
      <c r="N24">
        <f ca="1">IF($N$6&lt;$Y$26,$L$6,0)</f>
        <v>0</v>
      </c>
      <c r="P24">
        <f ca="1">IF($N$6&lt;$Y$26,$L$6,0)</f>
        <v>0</v>
      </c>
      <c r="R24">
        <f ca="1">IF($N$6&lt;$Y$26,$L$6,0)</f>
        <v>0</v>
      </c>
      <c r="T24">
        <f ca="1">IF($N$6&lt;$Y$26,$L$6,0)</f>
        <v>0</v>
      </c>
      <c r="V24">
        <f ca="1">IF($N$6&lt;$Y$26,$L$6,0)</f>
        <v>0</v>
      </c>
    </row>
    <row r="25" spans="1:26" x14ac:dyDescent="0.25">
      <c r="A25" s="4" t="s">
        <v>43</v>
      </c>
      <c r="B25" s="8">
        <f>[1]!risktol(B21,B22,D23)</f>
        <v>2063.2559491344678</v>
      </c>
      <c r="I25" s="2"/>
      <c r="L25">
        <f ca="1">SUM(L22:L24)</f>
        <v>3</v>
      </c>
      <c r="N25">
        <f ca="1">SUM(N22:N24)</f>
        <v>3</v>
      </c>
      <c r="P25">
        <f ca="1">SUM(P22:P24)</f>
        <v>3</v>
      </c>
      <c r="R25">
        <f ca="1">SUM(R22:R24)</f>
        <v>3</v>
      </c>
      <c r="T25">
        <f ca="1">SUM(T22:T24)</f>
        <v>3</v>
      </c>
      <c r="V25">
        <f ca="1">SUM(V22:V24)</f>
        <v>3</v>
      </c>
      <c r="X25" t="s">
        <v>42</v>
      </c>
      <c r="Z25" t="s">
        <v>41</v>
      </c>
    </row>
    <row r="26" spans="1:26" x14ac:dyDescent="0.25">
      <c r="I26" s="2"/>
      <c r="Y26">
        <f ca="1">RAND()</f>
        <v>0.7471508825032499</v>
      </c>
      <c r="Z26">
        <f ca="1">1/36*SUM(L25,N25,P25,R25,T25,V25,L31,N31,P31,R31,T31,V31,L37,N37,P37,R37,T37,V37,L43,N43,P43,R43,T43,V43,L49,N49,P49,R49,T49,V49,L55,N55,P55,R55,T55,V55)</f>
        <v>3</v>
      </c>
    </row>
    <row r="27" spans="1:26" x14ac:dyDescent="0.25">
      <c r="A27" s="6" t="s">
        <v>40</v>
      </c>
      <c r="I27" s="2"/>
      <c r="L27" s="4" t="s">
        <v>39</v>
      </c>
      <c r="M27" s="4"/>
      <c r="N27" s="4" t="s">
        <v>38</v>
      </c>
      <c r="O27" s="4"/>
      <c r="P27" s="4" t="s">
        <v>37</v>
      </c>
      <c r="Q27" s="4"/>
      <c r="R27" s="4" t="s">
        <v>36</v>
      </c>
      <c r="S27" s="4"/>
      <c r="T27" s="4" t="s">
        <v>35</v>
      </c>
      <c r="U27" s="4"/>
      <c r="V27" s="4" t="s">
        <v>34</v>
      </c>
      <c r="X27">
        <v>0</v>
      </c>
      <c r="Y27">
        <f t="dataTable" ref="Y27:Z527" dt2D="0" dtr="0" r1="X26" ca="1"/>
        <v>0.86364649874208721</v>
      </c>
      <c r="Z27">
        <v>3</v>
      </c>
    </row>
    <row r="28" spans="1:26" x14ac:dyDescent="0.25">
      <c r="A28" s="6"/>
      <c r="I28" s="2"/>
      <c r="L28">
        <f ca="1">IF($Y$26&lt;$N$5,$L$4,0)</f>
        <v>0</v>
      </c>
      <c r="N28">
        <f ca="1">IF($Y$26&lt;$N$5,$L$4,0)</f>
        <v>0</v>
      </c>
      <c r="P28">
        <f ca="1">IF($Y$26&lt;$N$5,$L$4,0)</f>
        <v>0</v>
      </c>
      <c r="R28">
        <f ca="1">IF($Y$26&lt;$N$5,$L$4,0)</f>
        <v>0</v>
      </c>
      <c r="T28">
        <f ca="1">IF($Y$26&lt;$N$5,$L$4,0)</f>
        <v>0</v>
      </c>
      <c r="V28">
        <f ca="1">IF($Y$26&lt;$N$5,$L$4,0)</f>
        <v>0</v>
      </c>
      <c r="X28">
        <v>1</v>
      </c>
      <c r="Y28">
        <v>0.45603765203623225</v>
      </c>
      <c r="Z28">
        <v>3</v>
      </c>
    </row>
    <row r="29" spans="1:26" x14ac:dyDescent="0.25">
      <c r="A29" s="6"/>
      <c r="I29" s="2"/>
      <c r="L29">
        <f ca="1">IF(AND($N$5&lt;=$Y$26,$Y$26&lt;$N$6),$L$5,0)</f>
        <v>3</v>
      </c>
      <c r="N29">
        <f ca="1">IF(AND($N$5&lt;=$Y$26,$Y$26&lt;$N$6),$L$5,0)</f>
        <v>3</v>
      </c>
      <c r="P29">
        <f ca="1">IF(AND($N$5&lt;=$Y$26,$Y$26&lt;$N$6),$L$5,0)</f>
        <v>3</v>
      </c>
      <c r="R29">
        <f ca="1">IF(AND($N$5&lt;=$Y$26,$Y$26&lt;$N$6),$L$5,0)</f>
        <v>3</v>
      </c>
      <c r="T29">
        <f ca="1">IF(AND($N$5&lt;=$Y$26,$Y$26&lt;$N$6),$L$5,0)</f>
        <v>3</v>
      </c>
      <c r="V29">
        <f ca="1">IF(AND($N$5&lt;=$Y$26,$Y$26&lt;$N$6),$L$5,0)</f>
        <v>3</v>
      </c>
      <c r="X29">
        <v>2</v>
      </c>
      <c r="Y29">
        <v>0.52663025043220657</v>
      </c>
      <c r="Z29">
        <v>3</v>
      </c>
    </row>
    <row r="30" spans="1:26" x14ac:dyDescent="0.25">
      <c r="A30" s="6"/>
      <c r="I30" s="2"/>
      <c r="L30">
        <f ca="1">IF($N$6&lt;$Y$26,$L$6,0)</f>
        <v>0</v>
      </c>
      <c r="N30">
        <f ca="1">IF($N$6&lt;$Y$26,$L$6,0)</f>
        <v>0</v>
      </c>
      <c r="P30">
        <f ca="1">IF($N$6&lt;$Y$26,$L$6,0)</f>
        <v>0</v>
      </c>
      <c r="R30">
        <f ca="1">IF($N$6&lt;$Y$26,$L$6,0)</f>
        <v>0</v>
      </c>
      <c r="T30">
        <f ca="1">IF($N$6&lt;$Y$26,$L$6,0)</f>
        <v>0</v>
      </c>
      <c r="V30">
        <f ca="1">IF($N$6&lt;$Y$26,$L$6,0)</f>
        <v>0</v>
      </c>
      <c r="X30">
        <v>3</v>
      </c>
      <c r="Y30">
        <v>0.11173947363474357</v>
      </c>
      <c r="Z30">
        <v>2</v>
      </c>
    </row>
    <row r="31" spans="1:26" x14ac:dyDescent="0.25">
      <c r="A31" t="s">
        <v>27</v>
      </c>
      <c r="B31" s="7">
        <f>AVERAGE(B9,B17)</f>
        <v>10163.305168353869</v>
      </c>
      <c r="D31" t="s">
        <v>4</v>
      </c>
      <c r="E31" t="s">
        <v>3</v>
      </c>
      <c r="F31" t="s">
        <v>2</v>
      </c>
      <c r="G31" s="4" t="s">
        <v>1</v>
      </c>
      <c r="H31" s="4"/>
      <c r="I31" s="2"/>
      <c r="L31">
        <f ca="1">SUM(L28:L30)</f>
        <v>3</v>
      </c>
      <c r="N31">
        <f ca="1">SUM(N28:N30)</f>
        <v>3</v>
      </c>
      <c r="P31">
        <f ca="1">SUM(P28:P30)</f>
        <v>3</v>
      </c>
      <c r="R31">
        <f ca="1">SUM(R28:R30)</f>
        <v>3</v>
      </c>
      <c r="T31">
        <f ca="1">SUM(T28:T30)</f>
        <v>3</v>
      </c>
      <c r="V31">
        <f ca="1">SUM(V28:V30)</f>
        <v>3</v>
      </c>
      <c r="X31">
        <v>4</v>
      </c>
      <c r="Y31">
        <v>2.1947180911100816E-2</v>
      </c>
      <c r="Z31">
        <v>2</v>
      </c>
    </row>
    <row r="32" spans="1:26" x14ac:dyDescent="0.25">
      <c r="B32" s="7"/>
      <c r="G32" s="4"/>
      <c r="H32" s="4"/>
      <c r="I32" s="2"/>
      <c r="X32">
        <v>5</v>
      </c>
      <c r="Y32">
        <v>6.1354317995532259E-4</v>
      </c>
      <c r="Z32">
        <v>2</v>
      </c>
    </row>
    <row r="33" spans="1:26" x14ac:dyDescent="0.25">
      <c r="D33">
        <v>1000</v>
      </c>
      <c r="E33" s="5">
        <v>0.5</v>
      </c>
      <c r="F33">
        <f>-EXP(-D33/$B$31)</f>
        <v>-0.90629249001308732</v>
      </c>
      <c r="G33">
        <f>SUMPRODUCT(F33:F34,E33:E34)</f>
        <v>-0.95314624500654366</v>
      </c>
      <c r="I33" s="2"/>
      <c r="L33" s="4" t="s">
        <v>33</v>
      </c>
      <c r="M33" s="4"/>
      <c r="N33" s="4" t="s">
        <v>32</v>
      </c>
      <c r="O33" s="4"/>
      <c r="P33" s="4" t="s">
        <v>31</v>
      </c>
      <c r="Q33" s="4"/>
      <c r="R33" s="4" t="s">
        <v>30</v>
      </c>
      <c r="S33" s="4"/>
      <c r="T33" s="4" t="s">
        <v>29</v>
      </c>
      <c r="U33" s="4"/>
      <c r="V33" s="4" t="s">
        <v>28</v>
      </c>
      <c r="X33">
        <v>6</v>
      </c>
      <c r="Y33">
        <v>0.36355490700248005</v>
      </c>
      <c r="Z33">
        <v>3</v>
      </c>
    </row>
    <row r="34" spans="1:26" x14ac:dyDescent="0.25">
      <c r="A34" s="4" t="s">
        <v>0</v>
      </c>
      <c r="B34" s="3">
        <f>-$B$31*LN(-G33)</f>
        <v>487.70580953422552</v>
      </c>
      <c r="D34">
        <v>0</v>
      </c>
      <c r="E34">
        <v>0.5</v>
      </c>
      <c r="F34">
        <f>-EXP(-D34/$B$31)</f>
        <v>-1</v>
      </c>
      <c r="I34" s="2"/>
      <c r="L34">
        <f ca="1">IF($Y$26&lt;$N$5,$L$4,0)</f>
        <v>0</v>
      </c>
      <c r="N34">
        <f ca="1">IF($Y$26&lt;$N$5,$L$4,0)</f>
        <v>0</v>
      </c>
      <c r="P34">
        <f ca="1">IF($Y$26&lt;$N$5,$L$4,0)</f>
        <v>0</v>
      </c>
      <c r="R34">
        <f ca="1">IF($Y$26&lt;$N$5,$L$4,0)</f>
        <v>0</v>
      </c>
      <c r="T34">
        <f ca="1">IF($Y$26&lt;$N$5,$L$4,0)</f>
        <v>0</v>
      </c>
      <c r="V34">
        <f ca="1">IF($Y$26&lt;$N$5,$L$4,0)</f>
        <v>0</v>
      </c>
      <c r="X34">
        <v>7</v>
      </c>
      <c r="Y34">
        <v>0.7125607132984958</v>
      </c>
      <c r="Z34">
        <v>3</v>
      </c>
    </row>
    <row r="35" spans="1:26" x14ac:dyDescent="0.25">
      <c r="I35" s="2"/>
      <c r="L35">
        <f ca="1">IF(AND($N$5&lt;=$Y$26,$Y$26&lt;$N$6),$L$5,0)</f>
        <v>3</v>
      </c>
      <c r="N35">
        <f ca="1">IF(AND($N$5&lt;=$Y$26,$Y$26&lt;$N$6),$L$5,0)</f>
        <v>3</v>
      </c>
      <c r="P35">
        <f ca="1">IF(AND($N$5&lt;=$Y$26,$Y$26&lt;$N$6),$L$5,0)</f>
        <v>3</v>
      </c>
      <c r="R35">
        <f ca="1">IF(AND($N$5&lt;=$Y$26,$Y$26&lt;$N$6),$L$5,0)</f>
        <v>3</v>
      </c>
      <c r="T35">
        <f ca="1">IF(AND($N$5&lt;=$Y$26,$Y$26&lt;$N$6),$L$5,0)</f>
        <v>3</v>
      </c>
      <c r="V35">
        <f ca="1">IF(AND($N$5&lt;=$Y$26,$Y$26&lt;$N$6),$L$5,0)</f>
        <v>3</v>
      </c>
      <c r="X35">
        <v>8</v>
      </c>
      <c r="Y35">
        <v>0.17479768476761604</v>
      </c>
      <c r="Z35">
        <v>2</v>
      </c>
    </row>
    <row r="36" spans="1:26" x14ac:dyDescent="0.25">
      <c r="A36" t="s">
        <v>27</v>
      </c>
      <c r="B36" s="7">
        <f>AVERAGE($B$9,$B$17)</f>
        <v>10163.305168353869</v>
      </c>
      <c r="I36" s="2"/>
      <c r="L36">
        <f ca="1">IF($N$6&lt;$Y$26,$L$6,0)</f>
        <v>0</v>
      </c>
      <c r="N36">
        <f ca="1">IF($N$6&lt;$Y$26,$L$6,0)</f>
        <v>0</v>
      </c>
      <c r="P36">
        <f ca="1">IF($N$6&lt;$Y$26,$L$6,0)</f>
        <v>0</v>
      </c>
      <c r="R36">
        <f ca="1">IF($N$6&lt;$Y$26,$L$6,0)</f>
        <v>0</v>
      </c>
      <c r="T36">
        <f ca="1">IF($N$6&lt;$Y$26,$L$6,0)</f>
        <v>0</v>
      </c>
      <c r="V36">
        <f ca="1">IF($N$6&lt;$Y$26,$L$6,0)</f>
        <v>0</v>
      </c>
      <c r="X36">
        <v>9</v>
      </c>
      <c r="Y36">
        <v>0.63705760455177263</v>
      </c>
      <c r="Z36">
        <v>3</v>
      </c>
    </row>
    <row r="37" spans="1:26" x14ac:dyDescent="0.25">
      <c r="B37" s="7"/>
      <c r="I37" s="2"/>
      <c r="L37">
        <f ca="1">SUM(L34:L36)</f>
        <v>3</v>
      </c>
      <c r="N37">
        <f ca="1">SUM(N34:N36)</f>
        <v>3</v>
      </c>
      <c r="P37">
        <f ca="1">SUM(P34:P36)</f>
        <v>3</v>
      </c>
      <c r="R37">
        <f ca="1">SUM(R34:R36)</f>
        <v>3</v>
      </c>
      <c r="T37">
        <f ca="1">SUM(T34:T36)</f>
        <v>3</v>
      </c>
      <c r="V37">
        <f ca="1">SUM(V34:V36)</f>
        <v>3</v>
      </c>
      <c r="X37">
        <v>10</v>
      </c>
      <c r="Y37">
        <v>0.36470046215797314</v>
      </c>
      <c r="Z37">
        <v>3</v>
      </c>
    </row>
    <row r="38" spans="1:26" x14ac:dyDescent="0.25">
      <c r="A38" s="6" t="s">
        <v>26</v>
      </c>
      <c r="B38" s="7"/>
      <c r="D38" t="s">
        <v>4</v>
      </c>
      <c r="E38" t="s">
        <v>3</v>
      </c>
      <c r="F38" t="s">
        <v>2</v>
      </c>
      <c r="G38" s="4" t="s">
        <v>1</v>
      </c>
      <c r="H38" s="4"/>
      <c r="I38" s="2"/>
      <c r="X38">
        <v>11</v>
      </c>
      <c r="Y38">
        <v>0.62476991345812927</v>
      </c>
      <c r="Z38">
        <v>3</v>
      </c>
    </row>
    <row r="39" spans="1:26" x14ac:dyDescent="0.25">
      <c r="D39">
        <v>2000</v>
      </c>
      <c r="E39" s="5">
        <f>PRODUCT(1,1/3)</f>
        <v>0.33333333333333331</v>
      </c>
      <c r="F39">
        <f>-EXP(-D39/$B$36)</f>
        <v>-0.82136607745412193</v>
      </c>
      <c r="G39">
        <f>SUMPRODUCT(F39:F41,E39:E41)</f>
        <v>-0.58311087957916807</v>
      </c>
      <c r="I39" s="2"/>
      <c r="L39" s="4" t="s">
        <v>25</v>
      </c>
      <c r="M39" s="4"/>
      <c r="N39" s="4" t="s">
        <v>24</v>
      </c>
      <c r="O39" s="4"/>
      <c r="P39" s="4" t="s">
        <v>23</v>
      </c>
      <c r="Q39" s="4"/>
      <c r="R39" s="4" t="s">
        <v>22</v>
      </c>
      <c r="S39" s="4"/>
      <c r="T39" s="4" t="s">
        <v>21</v>
      </c>
      <c r="U39" s="4"/>
      <c r="V39" s="4" t="s">
        <v>20</v>
      </c>
      <c r="X39">
        <v>12</v>
      </c>
      <c r="Y39">
        <v>0.78438301890509343</v>
      </c>
      <c r="Z39">
        <v>3</v>
      </c>
    </row>
    <row r="40" spans="1:26" x14ac:dyDescent="0.25">
      <c r="D40">
        <v>6000</v>
      </c>
      <c r="E40" s="5">
        <f>PRODUCT(1,1/3)</f>
        <v>0.33333333333333331</v>
      </c>
      <c r="F40">
        <f>-EXP(-D40/$B$36)</f>
        <v>-0.55412824476210643</v>
      </c>
      <c r="I40" s="2"/>
      <c r="L40">
        <f ca="1">IF($Y$26&lt;$N$5,$L$4,0)</f>
        <v>0</v>
      </c>
      <c r="N40">
        <f ca="1">IF($Y$26&lt;$N$5,$L$4,0)</f>
        <v>0</v>
      </c>
      <c r="P40">
        <f ca="1">IF($Y$26&lt;$N$5,$L$4,0)</f>
        <v>0</v>
      </c>
      <c r="R40">
        <f ca="1">IF($Y$26&lt;$N$5,$L$4,0)</f>
        <v>0</v>
      </c>
      <c r="T40">
        <f ca="1">IF($Y$26&lt;$N$5,$L$4,0)</f>
        <v>0</v>
      </c>
      <c r="V40">
        <f ca="1">IF($Y$26&lt;$N$5,$L$4,0)</f>
        <v>0</v>
      </c>
      <c r="X40">
        <v>13</v>
      </c>
      <c r="Y40">
        <v>0.50337047772570576</v>
      </c>
      <c r="Z40">
        <v>3</v>
      </c>
    </row>
    <row r="41" spans="1:26" x14ac:dyDescent="0.25">
      <c r="D41">
        <v>10000</v>
      </c>
      <c r="E41" s="5">
        <f>PRODUCT(1,1/3)</f>
        <v>0.33333333333333331</v>
      </c>
      <c r="F41">
        <f>-EXP(-D41/$B$36)</f>
        <v>-0.37383831652127597</v>
      </c>
      <c r="I41" s="2"/>
      <c r="L41">
        <f ca="1">IF(AND($N$5&lt;=$Y$26,$Y$26&lt;$N$6),$L$5,0)</f>
        <v>3</v>
      </c>
      <c r="N41">
        <f ca="1">IF(AND($N$5&lt;=$Y$26,$Y$26&lt;$N$6),$L$5,0)</f>
        <v>3</v>
      </c>
      <c r="P41">
        <f ca="1">IF(AND($N$5&lt;=$Y$26,$Y$26&lt;$N$6),$L$5,0)</f>
        <v>3</v>
      </c>
      <c r="R41">
        <f ca="1">IF(AND($N$5&lt;=$Y$26,$Y$26&lt;$N$6),$L$5,0)</f>
        <v>3</v>
      </c>
      <c r="T41">
        <f ca="1">IF(AND($N$5&lt;=$Y$26,$Y$26&lt;$N$6),$L$5,0)</f>
        <v>3</v>
      </c>
      <c r="V41">
        <f ca="1">IF(AND($N$5&lt;=$Y$26,$Y$26&lt;$N$6),$L$5,0)</f>
        <v>3</v>
      </c>
      <c r="X41">
        <v>14</v>
      </c>
      <c r="Y41">
        <v>0.51857893225046847</v>
      </c>
      <c r="Z41">
        <v>3</v>
      </c>
    </row>
    <row r="42" spans="1:26" x14ac:dyDescent="0.25">
      <c r="A42" s="4" t="s">
        <v>0</v>
      </c>
      <c r="B42" s="3">
        <f>-$B$36*LN(-G39)</f>
        <v>5481.86243005905</v>
      </c>
      <c r="I42" s="2"/>
      <c r="L42">
        <f ca="1">IF($N$6&lt;$Y$26,$L$6,0)</f>
        <v>0</v>
      </c>
      <c r="N42">
        <f ca="1">IF($N$6&lt;$Y$26,$L$6,0)</f>
        <v>0</v>
      </c>
      <c r="P42">
        <f ca="1">IF($N$6&lt;$Y$26,$L$6,0)</f>
        <v>0</v>
      </c>
      <c r="R42">
        <f ca="1">IF($N$6&lt;$Y$26,$L$6,0)</f>
        <v>0</v>
      </c>
      <c r="T42">
        <f ca="1">IF($N$6&lt;$Y$26,$L$6,0)</f>
        <v>0</v>
      </c>
      <c r="V42">
        <f ca="1">IF($N$6&lt;$Y$26,$L$6,0)</f>
        <v>0</v>
      </c>
      <c r="X42">
        <v>15</v>
      </c>
      <c r="Y42">
        <v>0.80405752052327673</v>
      </c>
      <c r="Z42">
        <v>3</v>
      </c>
    </row>
    <row r="43" spans="1:26" x14ac:dyDescent="0.25">
      <c r="A43" s="4"/>
      <c r="B43" s="3"/>
      <c r="I43" s="2"/>
      <c r="L43">
        <f ca="1">SUM(L40:L42)</f>
        <v>3</v>
      </c>
      <c r="N43">
        <f ca="1">SUM(N40:N42)</f>
        <v>3</v>
      </c>
      <c r="P43">
        <f ca="1">SUM(P40:P42)</f>
        <v>3</v>
      </c>
      <c r="R43">
        <f ca="1">SUM(R40:R42)</f>
        <v>3</v>
      </c>
      <c r="T43">
        <f ca="1">SUM(T40:T42)</f>
        <v>3</v>
      </c>
      <c r="V43">
        <f ca="1">SUM(V40:V42)</f>
        <v>3</v>
      </c>
      <c r="X43">
        <v>16</v>
      </c>
      <c r="Y43">
        <v>0.86873066830850676</v>
      </c>
      <c r="Z43">
        <v>3</v>
      </c>
    </row>
    <row r="44" spans="1:26" x14ac:dyDescent="0.25">
      <c r="I44" s="2"/>
      <c r="X44">
        <v>17</v>
      </c>
      <c r="Y44">
        <v>0.11639125676134654</v>
      </c>
      <c r="Z44">
        <v>2</v>
      </c>
    </row>
    <row r="45" spans="1:26" x14ac:dyDescent="0.25">
      <c r="A45" s="6" t="s">
        <v>19</v>
      </c>
      <c r="I45" s="2"/>
      <c r="L45" s="4" t="s">
        <v>18</v>
      </c>
      <c r="M45" s="4"/>
      <c r="N45" s="4" t="s">
        <v>17</v>
      </c>
      <c r="O45" s="4"/>
      <c r="P45" s="4" t="s">
        <v>16</v>
      </c>
      <c r="Q45" s="4"/>
      <c r="R45" s="4" t="s">
        <v>15</v>
      </c>
      <c r="S45" s="4"/>
      <c r="T45" s="4" t="s">
        <v>14</v>
      </c>
      <c r="U45" s="4"/>
      <c r="V45" s="4" t="s">
        <v>13</v>
      </c>
      <c r="X45">
        <v>18</v>
      </c>
      <c r="Y45">
        <v>0.63164951599634955</v>
      </c>
      <c r="Z45">
        <v>3</v>
      </c>
    </row>
    <row r="46" spans="1:26" x14ac:dyDescent="0.25">
      <c r="D46" t="s">
        <v>4</v>
      </c>
      <c r="E46" t="s">
        <v>3</v>
      </c>
      <c r="F46" t="s">
        <v>2</v>
      </c>
      <c r="G46" s="4" t="s">
        <v>1</v>
      </c>
      <c r="H46" s="4"/>
      <c r="I46" s="2"/>
      <c r="L46">
        <f ca="1">IF($Y$26&lt;$N$5,$L$4,0)</f>
        <v>0</v>
      </c>
      <c r="N46">
        <f ca="1">IF($Y$26&lt;$N$5,$L$4,0)</f>
        <v>0</v>
      </c>
      <c r="P46">
        <f ca="1">IF($Y$26&lt;$N$5,$L$4,0)</f>
        <v>0</v>
      </c>
      <c r="R46">
        <f ca="1">IF($Y$26&lt;$N$5,$L$4,0)</f>
        <v>0</v>
      </c>
      <c r="T46">
        <f ca="1">IF($Y$26&lt;$N$5,$L$4,0)</f>
        <v>0</v>
      </c>
      <c r="V46">
        <f ca="1">IF($Y$26&lt;$N$5,$L$4,0)</f>
        <v>0</v>
      </c>
      <c r="X46">
        <v>19</v>
      </c>
      <c r="Y46">
        <v>0.62787507174030466</v>
      </c>
      <c r="Z46">
        <v>3</v>
      </c>
    </row>
    <row r="47" spans="1:26" x14ac:dyDescent="0.25">
      <c r="D47">
        <v>2000</v>
      </c>
      <c r="E47" s="5">
        <v>0.4</v>
      </c>
      <c r="F47">
        <f>-EXP(-D47/$B$36)</f>
        <v>-0.82136607745412193</v>
      </c>
      <c r="G47">
        <f>SUMPRODUCT(F47:F50,E47:E50)</f>
        <v>-0.58890740654258056</v>
      </c>
      <c r="I47" s="2"/>
      <c r="L47">
        <f ca="1">IF(AND($N$5&lt;=$Y$26,$Y$26&lt;$N$6),$L$5,0)</f>
        <v>3</v>
      </c>
      <c r="N47">
        <f ca="1">IF(AND($N$5&lt;=$Y$26,$Y$26&lt;$N$6),$L$5,0)</f>
        <v>3</v>
      </c>
      <c r="P47">
        <f ca="1">IF(AND($N$5&lt;=$Y$26,$Y$26&lt;$N$6),$L$5,0)</f>
        <v>3</v>
      </c>
      <c r="R47">
        <f ca="1">IF(AND($N$5&lt;=$Y$26,$Y$26&lt;$N$6),$L$5,0)</f>
        <v>3</v>
      </c>
      <c r="T47">
        <f ca="1">IF(AND($N$5&lt;=$Y$26,$Y$26&lt;$N$6),$L$5,0)</f>
        <v>3</v>
      </c>
      <c r="V47">
        <f ca="1">IF(AND($N$5&lt;=$Y$26,$Y$26&lt;$N$6),$L$5,0)</f>
        <v>3</v>
      </c>
      <c r="X47">
        <v>20</v>
      </c>
      <c r="Y47">
        <v>2.1769222251569742E-3</v>
      </c>
      <c r="Z47">
        <v>2</v>
      </c>
    </row>
    <row r="48" spans="1:26" x14ac:dyDescent="0.25">
      <c r="D48">
        <v>6000</v>
      </c>
      <c r="E48" s="5">
        <v>0.2</v>
      </c>
      <c r="F48">
        <f>-EXP(-D48/$B$36)</f>
        <v>-0.55412824476210643</v>
      </c>
      <c r="I48" s="2"/>
      <c r="L48">
        <f ca="1">IF($N$6&lt;$Y$26,$L$6,0)</f>
        <v>0</v>
      </c>
      <c r="N48">
        <f ca="1">IF($N$6&lt;$Y$26,$L$6,0)</f>
        <v>0</v>
      </c>
      <c r="P48">
        <f ca="1">IF($N$6&lt;$Y$26,$L$6,0)</f>
        <v>0</v>
      </c>
      <c r="R48">
        <f ca="1">IF($N$6&lt;$Y$26,$L$6,0)</f>
        <v>0</v>
      </c>
      <c r="T48">
        <f ca="1">IF($N$6&lt;$Y$26,$L$6,0)</f>
        <v>0</v>
      </c>
      <c r="V48">
        <f ca="1">IF($N$6&lt;$Y$26,$L$6,0)</f>
        <v>0</v>
      </c>
      <c r="X48">
        <v>21</v>
      </c>
      <c r="Y48">
        <v>0.1834566120347918</v>
      </c>
      <c r="Z48">
        <v>2</v>
      </c>
    </row>
    <row r="49" spans="1:26" x14ac:dyDescent="0.25">
      <c r="E49" s="5"/>
      <c r="I49" s="2"/>
      <c r="L49">
        <f ca="1">SUM(L46:L48)</f>
        <v>3</v>
      </c>
      <c r="N49">
        <f ca="1">SUM(N46:N48)</f>
        <v>3</v>
      </c>
      <c r="P49">
        <f ca="1">SUM(P46:P48)</f>
        <v>3</v>
      </c>
      <c r="R49">
        <f ca="1">SUM(R46:R48)</f>
        <v>3</v>
      </c>
      <c r="T49">
        <f ca="1">SUM(T46:T48)</f>
        <v>3</v>
      </c>
      <c r="V49">
        <f ca="1">SUM(V46:V48)</f>
        <v>3</v>
      </c>
      <c r="X49">
        <v>22</v>
      </c>
      <c r="Y49">
        <v>0.2025010162935913</v>
      </c>
      <c r="Z49">
        <v>2</v>
      </c>
    </row>
    <row r="50" spans="1:26" x14ac:dyDescent="0.25">
      <c r="D50">
        <v>10000</v>
      </c>
      <c r="E50" s="5">
        <v>0.4</v>
      </c>
      <c r="F50">
        <f>-EXP(-D50/$B$36)</f>
        <v>-0.37383831652127597</v>
      </c>
      <c r="I50" s="2"/>
      <c r="X50">
        <v>23</v>
      </c>
      <c r="Y50">
        <v>6.22011722775484E-2</v>
      </c>
      <c r="Z50">
        <v>2</v>
      </c>
    </row>
    <row r="51" spans="1:26" x14ac:dyDescent="0.25">
      <c r="I51" s="2"/>
      <c r="L51" s="4" t="s">
        <v>12</v>
      </c>
      <c r="M51" s="4"/>
      <c r="N51" s="4" t="s">
        <v>11</v>
      </c>
      <c r="O51" s="4"/>
      <c r="P51" s="4" t="s">
        <v>10</v>
      </c>
      <c r="Q51" s="4"/>
      <c r="R51" s="4" t="s">
        <v>9</v>
      </c>
      <c r="S51" s="4"/>
      <c r="T51" s="4" t="s">
        <v>8</v>
      </c>
      <c r="U51" s="4"/>
      <c r="V51" s="4" t="s">
        <v>7</v>
      </c>
      <c r="X51">
        <v>24</v>
      </c>
      <c r="Y51">
        <v>0.38335427947107359</v>
      </c>
      <c r="Z51">
        <v>3</v>
      </c>
    </row>
    <row r="52" spans="1:26" x14ac:dyDescent="0.25">
      <c r="A52" s="4" t="s">
        <v>0</v>
      </c>
      <c r="B52" s="3">
        <f>-$B$36*LN(-G47)</f>
        <v>5381.3309733571523</v>
      </c>
      <c r="I52" s="2"/>
      <c r="L52">
        <f ca="1">IF($Y$26&lt;$N$5,$L$4,0)</f>
        <v>0</v>
      </c>
      <c r="N52">
        <f ca="1">IF($Y$26&lt;$N$5,$L$4,0)</f>
        <v>0</v>
      </c>
      <c r="P52">
        <f ca="1">IF($Y$26&lt;$N$5,$L$4,0)</f>
        <v>0</v>
      </c>
      <c r="R52">
        <f ca="1">IF($Y$26&lt;$N$5,$L$4,0)</f>
        <v>0</v>
      </c>
      <c r="T52">
        <f ca="1">IF($Y$26&lt;$N$5,$L$4,0)</f>
        <v>0</v>
      </c>
      <c r="V52">
        <f ca="1">IF($Y$26&lt;$N$5,$L$4,0)</f>
        <v>0</v>
      </c>
      <c r="X52">
        <v>25</v>
      </c>
      <c r="Y52">
        <v>0.30137294343402121</v>
      </c>
      <c r="Z52">
        <v>3</v>
      </c>
    </row>
    <row r="53" spans="1:26" x14ac:dyDescent="0.25">
      <c r="I53" s="2"/>
      <c r="L53">
        <f ca="1">IF(AND($N$5&lt;=$Y$26,$Y$26&lt;$N$6),$L$5,0)</f>
        <v>3</v>
      </c>
      <c r="N53">
        <f ca="1">IF(AND($N$5&lt;=$Y$26,$Y$26&lt;$N$6),$L$5,0)</f>
        <v>3</v>
      </c>
      <c r="P53">
        <f ca="1">IF(AND($N$5&lt;=$Y$26,$Y$26&lt;$N$6),$L$5,0)</f>
        <v>3</v>
      </c>
      <c r="R53">
        <f ca="1">IF(AND($N$5&lt;=$Y$26,$Y$26&lt;$N$6),$L$5,0)</f>
        <v>3</v>
      </c>
      <c r="T53">
        <f ca="1">IF(AND($N$5&lt;=$Y$26,$Y$26&lt;$N$6),$L$5,0)</f>
        <v>3</v>
      </c>
      <c r="V53">
        <f ca="1">IF(AND($N$5&lt;=$Y$26,$Y$26&lt;$N$6),$L$5,0)</f>
        <v>3</v>
      </c>
      <c r="X53">
        <v>26</v>
      </c>
      <c r="Y53">
        <v>3.6178593398961012E-2</v>
      </c>
      <c r="Z53">
        <v>2</v>
      </c>
    </row>
    <row r="54" spans="1:26" x14ac:dyDescent="0.25">
      <c r="A54" s="6" t="s">
        <v>6</v>
      </c>
      <c r="I54" s="2"/>
      <c r="L54">
        <f ca="1">IF($N$6&lt;$Y$26,$L$6,0)</f>
        <v>0</v>
      </c>
      <c r="N54">
        <f ca="1">IF($N$6&lt;$Y$26,$L$6,0)</f>
        <v>0</v>
      </c>
      <c r="P54">
        <f ca="1">IF($N$6&lt;$Y$26,$L$6,0)</f>
        <v>0</v>
      </c>
      <c r="R54">
        <f ca="1">IF($N$6&lt;$Y$26,$L$6,0)</f>
        <v>0</v>
      </c>
      <c r="T54">
        <f ca="1">IF($N$6&lt;$Y$26,$L$6,0)</f>
        <v>0</v>
      </c>
      <c r="V54">
        <f ca="1">IF($N$6&lt;$Y$26,$L$6,0)</f>
        <v>0</v>
      </c>
      <c r="X54">
        <v>27</v>
      </c>
      <c r="Y54">
        <v>0.50214783886519243</v>
      </c>
      <c r="Z54">
        <v>3</v>
      </c>
    </row>
    <row r="55" spans="1:26" x14ac:dyDescent="0.25">
      <c r="D55" t="s">
        <v>4</v>
      </c>
      <c r="E55" t="s">
        <v>3</v>
      </c>
      <c r="F55" t="s">
        <v>2</v>
      </c>
      <c r="G55" s="4" t="s">
        <v>1</v>
      </c>
      <c r="H55" s="4"/>
      <c r="I55" s="2"/>
      <c r="L55">
        <f ca="1">SUM(L52:L54)</f>
        <v>3</v>
      </c>
      <c r="N55">
        <f ca="1">SUM(N52:N54)</f>
        <v>3</v>
      </c>
      <c r="P55">
        <f ca="1">SUM(P52:P54)</f>
        <v>3</v>
      </c>
      <c r="R55">
        <f ca="1">SUM(R52:R54)</f>
        <v>3</v>
      </c>
      <c r="T55">
        <f ca="1">SUM(T52:T54)</f>
        <v>3</v>
      </c>
      <c r="V55">
        <f ca="1">SUM(V52:V54)</f>
        <v>3</v>
      </c>
      <c r="X55">
        <v>28</v>
      </c>
      <c r="Y55">
        <v>0.96944175489331585</v>
      </c>
      <c r="Z55">
        <v>7</v>
      </c>
    </row>
    <row r="56" spans="1:26" x14ac:dyDescent="0.25">
      <c r="D56">
        <v>0</v>
      </c>
      <c r="E56" s="5">
        <v>0.4</v>
      </c>
      <c r="F56">
        <f>-EXP(-D56/$B$36)</f>
        <v>-1</v>
      </c>
      <c r="G56">
        <f>SUMPRODUCT(F56:F58,E56:E58)</f>
        <v>-0.71698530376118974</v>
      </c>
      <c r="I56" s="2"/>
      <c r="X56">
        <v>29</v>
      </c>
      <c r="Y56">
        <v>0.18662026346244576</v>
      </c>
      <c r="Z56">
        <v>2</v>
      </c>
    </row>
    <row r="57" spans="1:26" x14ac:dyDescent="0.25">
      <c r="D57">
        <v>4000</v>
      </c>
      <c r="E57" s="5">
        <v>0.2</v>
      </c>
      <c r="F57">
        <f>-EXP(-D57/$B$36)</f>
        <v>-0.6746422331923706</v>
      </c>
      <c r="I57" s="2"/>
      <c r="X57">
        <v>30</v>
      </c>
      <c r="Y57">
        <v>0.80836774068233475</v>
      </c>
      <c r="Z57">
        <v>3</v>
      </c>
    </row>
    <row r="58" spans="1:26" x14ac:dyDescent="0.25">
      <c r="D58">
        <v>8000</v>
      </c>
      <c r="E58" s="5">
        <v>0.4</v>
      </c>
      <c r="F58">
        <f>-EXP(-D58/$B$36)</f>
        <v>-0.45514214280678889</v>
      </c>
      <c r="I58" s="2"/>
      <c r="X58">
        <v>31</v>
      </c>
      <c r="Y58">
        <v>0.82204000227222884</v>
      </c>
      <c r="Z58">
        <v>3</v>
      </c>
    </row>
    <row r="59" spans="1:26" x14ac:dyDescent="0.25">
      <c r="I59" s="2"/>
      <c r="X59">
        <v>32</v>
      </c>
      <c r="Y59">
        <v>0.73456393555394572</v>
      </c>
      <c r="Z59">
        <v>3</v>
      </c>
    </row>
    <row r="60" spans="1:26" x14ac:dyDescent="0.25">
      <c r="A60" s="4" t="s">
        <v>0</v>
      </c>
      <c r="B60" s="3">
        <f>-$B$36*LN(-G56)</f>
        <v>3381.3309733571532</v>
      </c>
      <c r="I60" s="2"/>
      <c r="X60">
        <v>33</v>
      </c>
      <c r="Y60">
        <v>0.42375543450918529</v>
      </c>
      <c r="Z60">
        <v>3</v>
      </c>
    </row>
    <row r="61" spans="1:26" x14ac:dyDescent="0.25">
      <c r="I61" s="2"/>
      <c r="X61">
        <v>34</v>
      </c>
      <c r="Y61">
        <v>0.56806321079661581</v>
      </c>
      <c r="Z61">
        <v>3</v>
      </c>
    </row>
    <row r="62" spans="1:26" x14ac:dyDescent="0.25">
      <c r="A62" s="6" t="s">
        <v>5</v>
      </c>
      <c r="I62" s="2"/>
      <c r="X62">
        <v>35</v>
      </c>
      <c r="Y62">
        <v>0.6211157694127829</v>
      </c>
      <c r="Z62">
        <v>3</v>
      </c>
    </row>
    <row r="63" spans="1:26" x14ac:dyDescent="0.25">
      <c r="D63" t="s">
        <v>4</v>
      </c>
      <c r="E63" t="s">
        <v>3</v>
      </c>
      <c r="F63" t="s">
        <v>2</v>
      </c>
      <c r="G63" s="4" t="s">
        <v>1</v>
      </c>
      <c r="H63" s="4"/>
      <c r="I63" s="2"/>
      <c r="X63">
        <v>36</v>
      </c>
      <c r="Y63">
        <v>0.15634939301268458</v>
      </c>
      <c r="Z63">
        <v>2</v>
      </c>
    </row>
    <row r="64" spans="1:26" x14ac:dyDescent="0.25">
      <c r="D64">
        <v>0</v>
      </c>
      <c r="E64" s="5">
        <v>0.4</v>
      </c>
      <c r="F64">
        <f>-EXP(-D64/$B$36)</f>
        <v>-1</v>
      </c>
      <c r="G64">
        <f>SUMPRODUCT(F64:F66,E64:E66)</f>
        <v>-0.57389017662485997</v>
      </c>
      <c r="I64" s="2"/>
      <c r="X64">
        <v>37</v>
      </c>
      <c r="Y64">
        <v>0.80147562754353796</v>
      </c>
      <c r="Z64">
        <v>3</v>
      </c>
    </row>
    <row r="65" spans="1:26" x14ac:dyDescent="0.25">
      <c r="D65">
        <v>8000</v>
      </c>
      <c r="E65" s="5">
        <v>0.2</v>
      </c>
      <c r="F65">
        <f>-EXP(-D65/$B$36)</f>
        <v>-0.45514214280678889</v>
      </c>
      <c r="I65" s="2"/>
      <c r="X65">
        <v>38</v>
      </c>
      <c r="Y65">
        <v>0.43705809880929847</v>
      </c>
      <c r="Z65">
        <v>3</v>
      </c>
    </row>
    <row r="66" spans="1:26" x14ac:dyDescent="0.25">
      <c r="D66">
        <v>16000</v>
      </c>
      <c r="E66" s="5">
        <v>0.4</v>
      </c>
      <c r="F66">
        <f>-EXP(-D66/$B$36)</f>
        <v>-0.2071543701587554</v>
      </c>
      <c r="I66" s="2"/>
      <c r="X66">
        <v>39</v>
      </c>
      <c r="Y66">
        <v>0.61875014031950282</v>
      </c>
      <c r="Z66">
        <v>3</v>
      </c>
    </row>
    <row r="67" spans="1:26" x14ac:dyDescent="0.25">
      <c r="I67" s="2"/>
      <c r="X67">
        <v>40</v>
      </c>
      <c r="Y67">
        <v>0.29856604909601181</v>
      </c>
      <c r="Z67">
        <v>3</v>
      </c>
    </row>
    <row r="68" spans="1:26" x14ac:dyDescent="0.25">
      <c r="A68" s="4" t="s">
        <v>0</v>
      </c>
      <c r="B68" s="3">
        <f>-$B$36*LN(-G64)</f>
        <v>5643.8584827835675</v>
      </c>
      <c r="I68" s="2"/>
      <c r="X68">
        <v>41</v>
      </c>
      <c r="Y68">
        <v>0.85759256848394816</v>
      </c>
      <c r="Z68">
        <v>3</v>
      </c>
    </row>
    <row r="69" spans="1:26" x14ac:dyDescent="0.25">
      <c r="X69">
        <v>42</v>
      </c>
      <c r="Y69">
        <v>0.24329800327837592</v>
      </c>
      <c r="Z69">
        <v>2</v>
      </c>
    </row>
    <row r="70" spans="1:26" x14ac:dyDescent="0.25">
      <c r="X70">
        <v>43</v>
      </c>
      <c r="Y70">
        <v>0.20835285550303628</v>
      </c>
      <c r="Z70">
        <v>2</v>
      </c>
    </row>
    <row r="71" spans="1:26" x14ac:dyDescent="0.25">
      <c r="X71">
        <v>44</v>
      </c>
      <c r="Y71">
        <v>0.63961913486455124</v>
      </c>
      <c r="Z71">
        <v>3</v>
      </c>
    </row>
    <row r="72" spans="1:26" x14ac:dyDescent="0.25">
      <c r="X72">
        <v>45</v>
      </c>
      <c r="Y72">
        <v>0.24574419773523459</v>
      </c>
      <c r="Z72">
        <v>2</v>
      </c>
    </row>
    <row r="73" spans="1:26" x14ac:dyDescent="0.25">
      <c r="X73">
        <v>46</v>
      </c>
      <c r="Y73">
        <v>0.79790841125835277</v>
      </c>
      <c r="Z73">
        <v>3</v>
      </c>
    </row>
    <row r="74" spans="1:26" x14ac:dyDescent="0.25">
      <c r="X74">
        <v>47</v>
      </c>
      <c r="Y74">
        <v>0.92522421797846821</v>
      </c>
      <c r="Z74">
        <v>3</v>
      </c>
    </row>
    <row r="75" spans="1:26" x14ac:dyDescent="0.25">
      <c r="X75">
        <v>48</v>
      </c>
      <c r="Y75">
        <v>0.50044848428770283</v>
      </c>
      <c r="Z75">
        <v>3</v>
      </c>
    </row>
    <row r="76" spans="1:26" x14ac:dyDescent="0.25">
      <c r="X76">
        <v>49</v>
      </c>
      <c r="Y76">
        <v>0.36163234569267644</v>
      </c>
      <c r="Z76">
        <v>3</v>
      </c>
    </row>
    <row r="77" spans="1:26" x14ac:dyDescent="0.25">
      <c r="X77">
        <v>50</v>
      </c>
      <c r="Y77">
        <v>0.77494416786591236</v>
      </c>
      <c r="Z77">
        <v>3</v>
      </c>
    </row>
    <row r="78" spans="1:26" x14ac:dyDescent="0.25">
      <c r="X78">
        <v>51</v>
      </c>
      <c r="Y78">
        <v>0.45878791072651171</v>
      </c>
      <c r="Z78">
        <v>3</v>
      </c>
    </row>
    <row r="79" spans="1:26" x14ac:dyDescent="0.25">
      <c r="X79">
        <v>52</v>
      </c>
      <c r="Y79">
        <v>0.62381977979176251</v>
      </c>
      <c r="Z79">
        <v>3</v>
      </c>
    </row>
    <row r="80" spans="1:26" x14ac:dyDescent="0.25">
      <c r="X80">
        <v>53</v>
      </c>
      <c r="Y80">
        <v>0.8469842389351524</v>
      </c>
      <c r="Z80">
        <v>3</v>
      </c>
    </row>
    <row r="81" spans="24:26" x14ac:dyDescent="0.25">
      <c r="X81">
        <v>54</v>
      </c>
      <c r="Y81">
        <v>0.85886930326965527</v>
      </c>
      <c r="Z81">
        <v>3</v>
      </c>
    </row>
    <row r="82" spans="24:26" x14ac:dyDescent="0.25">
      <c r="X82">
        <v>55</v>
      </c>
      <c r="Y82">
        <v>0.97447484119894878</v>
      </c>
      <c r="Z82">
        <v>7</v>
      </c>
    </row>
    <row r="83" spans="24:26" x14ac:dyDescent="0.25">
      <c r="X83">
        <v>56</v>
      </c>
      <c r="Y83">
        <v>5.5091733618113703E-2</v>
      </c>
      <c r="Z83">
        <v>2</v>
      </c>
    </row>
    <row r="84" spans="24:26" x14ac:dyDescent="0.25">
      <c r="X84">
        <v>57</v>
      </c>
      <c r="Y84">
        <v>0.77711536170140816</v>
      </c>
      <c r="Z84">
        <v>3</v>
      </c>
    </row>
    <row r="85" spans="24:26" x14ac:dyDescent="0.25">
      <c r="X85">
        <v>58</v>
      </c>
      <c r="Y85">
        <v>0.22723652809417494</v>
      </c>
      <c r="Z85">
        <v>2</v>
      </c>
    </row>
    <row r="86" spans="24:26" x14ac:dyDescent="0.25">
      <c r="X86">
        <v>59</v>
      </c>
      <c r="Y86">
        <v>0.23139745605551576</v>
      </c>
      <c r="Z86">
        <v>2</v>
      </c>
    </row>
    <row r="87" spans="24:26" x14ac:dyDescent="0.25">
      <c r="X87">
        <v>60</v>
      </c>
      <c r="Y87">
        <v>0.26973876115144646</v>
      </c>
      <c r="Z87">
        <v>3</v>
      </c>
    </row>
    <row r="88" spans="24:26" x14ac:dyDescent="0.25">
      <c r="X88">
        <v>61</v>
      </c>
      <c r="Y88">
        <v>3.6996684896697718E-2</v>
      </c>
      <c r="Z88">
        <v>2</v>
      </c>
    </row>
    <row r="89" spans="24:26" x14ac:dyDescent="0.25">
      <c r="X89">
        <v>62</v>
      </c>
      <c r="Y89">
        <v>0.69040239899464084</v>
      </c>
      <c r="Z89">
        <v>3</v>
      </c>
    </row>
    <row r="90" spans="24:26" x14ac:dyDescent="0.25">
      <c r="X90">
        <v>63</v>
      </c>
      <c r="Y90">
        <v>0.82312612445665756</v>
      </c>
      <c r="Z90">
        <v>3</v>
      </c>
    </row>
    <row r="91" spans="24:26" x14ac:dyDescent="0.25">
      <c r="X91">
        <v>64</v>
      </c>
      <c r="Y91">
        <v>0.65385185595676898</v>
      </c>
      <c r="Z91">
        <v>3</v>
      </c>
    </row>
    <row r="92" spans="24:26" x14ac:dyDescent="0.25">
      <c r="X92">
        <v>65</v>
      </c>
      <c r="Y92">
        <v>0.9830781804361336</v>
      </c>
      <c r="Z92">
        <v>7</v>
      </c>
    </row>
    <row r="93" spans="24:26" x14ac:dyDescent="0.25">
      <c r="X93">
        <v>66</v>
      </c>
      <c r="Y93">
        <v>0.97122137853929535</v>
      </c>
      <c r="Z93">
        <v>7</v>
      </c>
    </row>
    <row r="94" spans="24:26" x14ac:dyDescent="0.25">
      <c r="X94">
        <v>67</v>
      </c>
      <c r="Y94">
        <v>8.8433272406676422E-2</v>
      </c>
      <c r="Z94">
        <v>2</v>
      </c>
    </row>
    <row r="95" spans="24:26" x14ac:dyDescent="0.25">
      <c r="X95">
        <v>68</v>
      </c>
      <c r="Y95">
        <v>0.86341925140256259</v>
      </c>
      <c r="Z95">
        <v>3</v>
      </c>
    </row>
    <row r="96" spans="24:26" x14ac:dyDescent="0.25">
      <c r="X96">
        <v>69</v>
      </c>
      <c r="Y96">
        <v>0.12441299845591625</v>
      </c>
      <c r="Z96">
        <v>2</v>
      </c>
    </row>
    <row r="97" spans="24:26" x14ac:dyDescent="0.25">
      <c r="X97">
        <v>70</v>
      </c>
      <c r="Y97">
        <v>0.18574372112141291</v>
      </c>
      <c r="Z97">
        <v>2</v>
      </c>
    </row>
    <row r="98" spans="24:26" x14ac:dyDescent="0.25">
      <c r="X98">
        <v>71</v>
      </c>
      <c r="Y98">
        <v>0.62094058977700095</v>
      </c>
      <c r="Z98">
        <v>3</v>
      </c>
    </row>
    <row r="99" spans="24:26" x14ac:dyDescent="0.25">
      <c r="X99">
        <v>72</v>
      </c>
      <c r="Y99">
        <v>0.44081279367564774</v>
      </c>
      <c r="Z99">
        <v>3</v>
      </c>
    </row>
    <row r="100" spans="24:26" x14ac:dyDescent="0.25">
      <c r="X100">
        <v>73</v>
      </c>
      <c r="Y100">
        <v>1.3051806534649879E-2</v>
      </c>
      <c r="Z100">
        <v>2</v>
      </c>
    </row>
    <row r="101" spans="24:26" x14ac:dyDescent="0.25">
      <c r="X101">
        <v>74</v>
      </c>
      <c r="Y101">
        <v>6.4304223954790851E-3</v>
      </c>
      <c r="Z101">
        <v>2</v>
      </c>
    </row>
    <row r="102" spans="24:26" x14ac:dyDescent="0.25">
      <c r="X102">
        <v>75</v>
      </c>
      <c r="Y102">
        <v>0.28517134005840061</v>
      </c>
      <c r="Z102">
        <v>3</v>
      </c>
    </row>
    <row r="103" spans="24:26" x14ac:dyDescent="0.25">
      <c r="X103">
        <v>76</v>
      </c>
      <c r="Y103">
        <v>0.98441669611144411</v>
      </c>
      <c r="Z103">
        <v>7</v>
      </c>
    </row>
    <row r="104" spans="24:26" x14ac:dyDescent="0.25">
      <c r="X104">
        <v>77</v>
      </c>
      <c r="Y104">
        <v>0.9657047515281687</v>
      </c>
      <c r="Z104">
        <v>7</v>
      </c>
    </row>
    <row r="105" spans="24:26" x14ac:dyDescent="0.25">
      <c r="X105">
        <v>78</v>
      </c>
      <c r="Y105">
        <v>0.3136166575412378</v>
      </c>
      <c r="Z105">
        <v>3</v>
      </c>
    </row>
    <row r="106" spans="24:26" x14ac:dyDescent="0.25">
      <c r="X106">
        <v>79</v>
      </c>
      <c r="Y106">
        <v>0.2440822099299268</v>
      </c>
      <c r="Z106">
        <v>2</v>
      </c>
    </row>
    <row r="107" spans="24:26" x14ac:dyDescent="0.25">
      <c r="X107">
        <v>80</v>
      </c>
      <c r="Y107">
        <v>0.87062802597502142</v>
      </c>
      <c r="Z107">
        <v>3</v>
      </c>
    </row>
    <row r="108" spans="24:26" x14ac:dyDescent="0.25">
      <c r="X108">
        <v>81</v>
      </c>
      <c r="Y108">
        <v>0.19058686950883896</v>
      </c>
      <c r="Z108">
        <v>2</v>
      </c>
    </row>
    <row r="109" spans="24:26" x14ac:dyDescent="0.25">
      <c r="X109">
        <v>82</v>
      </c>
      <c r="Y109">
        <v>0.96655934773859964</v>
      </c>
      <c r="Z109">
        <v>7</v>
      </c>
    </row>
    <row r="110" spans="24:26" x14ac:dyDescent="0.25">
      <c r="X110">
        <v>83</v>
      </c>
      <c r="Y110">
        <v>0.34522644875085673</v>
      </c>
      <c r="Z110">
        <v>3</v>
      </c>
    </row>
    <row r="111" spans="24:26" x14ac:dyDescent="0.25">
      <c r="X111">
        <v>84</v>
      </c>
      <c r="Y111">
        <v>0.88058322920245735</v>
      </c>
      <c r="Z111">
        <v>3</v>
      </c>
    </row>
    <row r="112" spans="24:26" x14ac:dyDescent="0.25">
      <c r="X112">
        <v>85</v>
      </c>
      <c r="Y112">
        <v>0.46145952525795209</v>
      </c>
      <c r="Z112">
        <v>3</v>
      </c>
    </row>
    <row r="113" spans="24:26" x14ac:dyDescent="0.25">
      <c r="X113">
        <v>86</v>
      </c>
      <c r="Y113">
        <v>0.71296116306190593</v>
      </c>
      <c r="Z113">
        <v>3</v>
      </c>
    </row>
    <row r="114" spans="24:26" x14ac:dyDescent="0.25">
      <c r="X114">
        <v>87</v>
      </c>
      <c r="Y114">
        <v>0.77747441537449447</v>
      </c>
      <c r="Z114">
        <v>3</v>
      </c>
    </row>
    <row r="115" spans="24:26" x14ac:dyDescent="0.25">
      <c r="X115">
        <v>88</v>
      </c>
      <c r="Y115">
        <v>0.6219725175237516</v>
      </c>
      <c r="Z115">
        <v>3</v>
      </c>
    </row>
    <row r="116" spans="24:26" x14ac:dyDescent="0.25">
      <c r="X116">
        <v>89</v>
      </c>
      <c r="Y116">
        <v>0.98358028625472738</v>
      </c>
      <c r="Z116">
        <v>7</v>
      </c>
    </row>
    <row r="117" spans="24:26" x14ac:dyDescent="0.25">
      <c r="X117">
        <v>90</v>
      </c>
      <c r="Y117">
        <v>0.60065845227229464</v>
      </c>
      <c r="Z117">
        <v>3</v>
      </c>
    </row>
    <row r="118" spans="24:26" x14ac:dyDescent="0.25">
      <c r="X118">
        <v>91</v>
      </c>
      <c r="Y118">
        <v>0.87165359898447226</v>
      </c>
      <c r="Z118">
        <v>3</v>
      </c>
    </row>
    <row r="119" spans="24:26" x14ac:dyDescent="0.25">
      <c r="X119">
        <v>92</v>
      </c>
      <c r="Y119">
        <v>0.46874858423678512</v>
      </c>
      <c r="Z119">
        <v>3</v>
      </c>
    </row>
    <row r="120" spans="24:26" x14ac:dyDescent="0.25">
      <c r="X120">
        <v>93</v>
      </c>
      <c r="Y120">
        <v>0.77910887138231633</v>
      </c>
      <c r="Z120">
        <v>3</v>
      </c>
    </row>
    <row r="121" spans="24:26" x14ac:dyDescent="0.25">
      <c r="X121">
        <v>94</v>
      </c>
      <c r="Y121">
        <v>0.21709805926118997</v>
      </c>
      <c r="Z121">
        <v>2</v>
      </c>
    </row>
    <row r="122" spans="24:26" x14ac:dyDescent="0.25">
      <c r="X122">
        <v>95</v>
      </c>
      <c r="Y122">
        <v>0.8065399080050657</v>
      </c>
      <c r="Z122">
        <v>3</v>
      </c>
    </row>
    <row r="123" spans="24:26" x14ac:dyDescent="0.25">
      <c r="X123">
        <v>96</v>
      </c>
      <c r="Y123">
        <v>0.85100452052595077</v>
      </c>
      <c r="Z123">
        <v>3</v>
      </c>
    </row>
    <row r="124" spans="24:26" x14ac:dyDescent="0.25">
      <c r="X124">
        <v>97</v>
      </c>
      <c r="Y124">
        <v>0.3918938521806502</v>
      </c>
      <c r="Z124">
        <v>3</v>
      </c>
    </row>
    <row r="125" spans="24:26" x14ac:dyDescent="0.25">
      <c r="X125">
        <v>98</v>
      </c>
      <c r="Y125">
        <v>0.80719581619667768</v>
      </c>
      <c r="Z125">
        <v>3</v>
      </c>
    </row>
    <row r="126" spans="24:26" x14ac:dyDescent="0.25">
      <c r="X126">
        <v>99</v>
      </c>
      <c r="Y126">
        <v>4.602104365234172E-2</v>
      </c>
      <c r="Z126">
        <v>2</v>
      </c>
    </row>
    <row r="127" spans="24:26" x14ac:dyDescent="0.25">
      <c r="X127">
        <v>100</v>
      </c>
      <c r="Y127">
        <v>0.43536506075262593</v>
      </c>
      <c r="Z127">
        <v>3</v>
      </c>
    </row>
    <row r="128" spans="24:26" x14ac:dyDescent="0.25">
      <c r="X128">
        <v>101</v>
      </c>
      <c r="Y128">
        <v>0.19486146825578099</v>
      </c>
      <c r="Z128">
        <v>2</v>
      </c>
    </row>
    <row r="129" spans="24:26" x14ac:dyDescent="0.25">
      <c r="X129">
        <v>102</v>
      </c>
      <c r="Y129">
        <v>0.17803015257362909</v>
      </c>
      <c r="Z129">
        <v>2</v>
      </c>
    </row>
    <row r="130" spans="24:26" x14ac:dyDescent="0.25">
      <c r="X130">
        <v>103</v>
      </c>
      <c r="Y130">
        <v>3.9668597900774039E-2</v>
      </c>
      <c r="Z130">
        <v>2</v>
      </c>
    </row>
    <row r="131" spans="24:26" x14ac:dyDescent="0.25">
      <c r="X131">
        <v>104</v>
      </c>
      <c r="Y131">
        <v>0.31271994016190585</v>
      </c>
      <c r="Z131">
        <v>3</v>
      </c>
    </row>
    <row r="132" spans="24:26" x14ac:dyDescent="0.25">
      <c r="X132">
        <v>105</v>
      </c>
      <c r="Y132">
        <v>0.9383619634153274</v>
      </c>
      <c r="Z132">
        <v>7</v>
      </c>
    </row>
    <row r="133" spans="24:26" x14ac:dyDescent="0.25">
      <c r="X133">
        <v>106</v>
      </c>
      <c r="Y133">
        <v>0.30581032210679915</v>
      </c>
      <c r="Z133">
        <v>3</v>
      </c>
    </row>
    <row r="134" spans="24:26" x14ac:dyDescent="0.25">
      <c r="X134">
        <v>107</v>
      </c>
      <c r="Y134">
        <v>0.3172341831951494</v>
      </c>
      <c r="Z134">
        <v>3</v>
      </c>
    </row>
    <row r="135" spans="24:26" x14ac:dyDescent="0.25">
      <c r="X135">
        <v>108</v>
      </c>
      <c r="Y135">
        <v>1.0848248299022756E-2</v>
      </c>
      <c r="Z135">
        <v>2</v>
      </c>
    </row>
    <row r="136" spans="24:26" x14ac:dyDescent="0.25">
      <c r="X136">
        <v>109</v>
      </c>
      <c r="Y136">
        <v>0.15914568261855644</v>
      </c>
      <c r="Z136">
        <v>2</v>
      </c>
    </row>
    <row r="137" spans="24:26" x14ac:dyDescent="0.25">
      <c r="X137">
        <v>110</v>
      </c>
      <c r="Y137">
        <v>4.5680982805731629E-2</v>
      </c>
      <c r="Z137">
        <v>2</v>
      </c>
    </row>
    <row r="138" spans="24:26" x14ac:dyDescent="0.25">
      <c r="X138">
        <v>111</v>
      </c>
      <c r="Y138">
        <v>5.9565303174045292E-2</v>
      </c>
      <c r="Z138">
        <v>2</v>
      </c>
    </row>
    <row r="139" spans="24:26" x14ac:dyDescent="0.25">
      <c r="X139">
        <v>112</v>
      </c>
      <c r="Y139">
        <v>9.613775181914086E-3</v>
      </c>
      <c r="Z139">
        <v>2</v>
      </c>
    </row>
    <row r="140" spans="24:26" x14ac:dyDescent="0.25">
      <c r="X140">
        <v>113</v>
      </c>
      <c r="Y140">
        <v>0.82669830796871724</v>
      </c>
      <c r="Z140">
        <v>3</v>
      </c>
    </row>
    <row r="141" spans="24:26" x14ac:dyDescent="0.25">
      <c r="X141">
        <v>114</v>
      </c>
      <c r="Y141">
        <v>0.92047714555244797</v>
      </c>
      <c r="Z141">
        <v>3</v>
      </c>
    </row>
    <row r="142" spans="24:26" x14ac:dyDescent="0.25">
      <c r="X142">
        <v>115</v>
      </c>
      <c r="Y142">
        <v>0.48099265959311377</v>
      </c>
      <c r="Z142">
        <v>3</v>
      </c>
    </row>
    <row r="143" spans="24:26" x14ac:dyDescent="0.25">
      <c r="X143">
        <v>116</v>
      </c>
      <c r="Y143">
        <v>0.35574967159286308</v>
      </c>
      <c r="Z143">
        <v>3</v>
      </c>
    </row>
    <row r="144" spans="24:26" x14ac:dyDescent="0.25">
      <c r="X144">
        <v>117</v>
      </c>
      <c r="Y144">
        <v>0.36722390290974494</v>
      </c>
      <c r="Z144">
        <v>3</v>
      </c>
    </row>
    <row r="145" spans="24:26" x14ac:dyDescent="0.25">
      <c r="X145">
        <v>118</v>
      </c>
      <c r="Y145">
        <v>0.74812861799928299</v>
      </c>
      <c r="Z145">
        <v>3</v>
      </c>
    </row>
    <row r="146" spans="24:26" x14ac:dyDescent="0.25">
      <c r="X146">
        <v>119</v>
      </c>
      <c r="Y146">
        <v>0.25124824396394818</v>
      </c>
      <c r="Z146">
        <v>2</v>
      </c>
    </row>
    <row r="147" spans="24:26" x14ac:dyDescent="0.25">
      <c r="X147">
        <v>120</v>
      </c>
      <c r="Y147">
        <v>0.46729577278990164</v>
      </c>
      <c r="Z147">
        <v>3</v>
      </c>
    </row>
    <row r="148" spans="24:26" x14ac:dyDescent="0.25">
      <c r="X148">
        <v>121</v>
      </c>
      <c r="Y148">
        <v>6.1832242063945997E-2</v>
      </c>
      <c r="Z148">
        <v>2</v>
      </c>
    </row>
    <row r="149" spans="24:26" x14ac:dyDescent="0.25">
      <c r="X149">
        <v>122</v>
      </c>
      <c r="Y149">
        <v>0.7262651427721879</v>
      </c>
      <c r="Z149">
        <v>3</v>
      </c>
    </row>
    <row r="150" spans="24:26" x14ac:dyDescent="0.25">
      <c r="X150">
        <v>123</v>
      </c>
      <c r="Y150">
        <v>0.87798997289510083</v>
      </c>
      <c r="Z150">
        <v>3</v>
      </c>
    </row>
    <row r="151" spans="24:26" x14ac:dyDescent="0.25">
      <c r="X151">
        <v>124</v>
      </c>
      <c r="Y151">
        <v>0.14875496567852664</v>
      </c>
      <c r="Z151">
        <v>2</v>
      </c>
    </row>
    <row r="152" spans="24:26" x14ac:dyDescent="0.25">
      <c r="X152">
        <v>125</v>
      </c>
      <c r="Y152">
        <v>0.10995681244840039</v>
      </c>
      <c r="Z152">
        <v>2</v>
      </c>
    </row>
    <row r="153" spans="24:26" x14ac:dyDescent="0.25">
      <c r="X153">
        <v>126</v>
      </c>
      <c r="Y153">
        <v>0.33241332649824118</v>
      </c>
      <c r="Z153">
        <v>3</v>
      </c>
    </row>
    <row r="154" spans="24:26" x14ac:dyDescent="0.25">
      <c r="X154">
        <v>127</v>
      </c>
      <c r="Y154">
        <v>0.11619420409458969</v>
      </c>
      <c r="Z154">
        <v>2</v>
      </c>
    </row>
    <row r="155" spans="24:26" x14ac:dyDescent="0.25">
      <c r="X155">
        <v>128</v>
      </c>
      <c r="Y155">
        <v>0.41415310753276657</v>
      </c>
      <c r="Z155">
        <v>3</v>
      </c>
    </row>
    <row r="156" spans="24:26" x14ac:dyDescent="0.25">
      <c r="X156">
        <v>129</v>
      </c>
      <c r="Y156">
        <v>0.28417636449263173</v>
      </c>
      <c r="Z156">
        <v>3</v>
      </c>
    </row>
    <row r="157" spans="24:26" x14ac:dyDescent="0.25">
      <c r="X157">
        <v>130</v>
      </c>
      <c r="Y157">
        <v>0.47561205486896219</v>
      </c>
      <c r="Z157">
        <v>3</v>
      </c>
    </row>
    <row r="158" spans="24:26" x14ac:dyDescent="0.25">
      <c r="X158">
        <v>131</v>
      </c>
      <c r="Y158">
        <v>0.3966656899871237</v>
      </c>
      <c r="Z158">
        <v>3</v>
      </c>
    </row>
    <row r="159" spans="24:26" x14ac:dyDescent="0.25">
      <c r="X159">
        <v>132</v>
      </c>
      <c r="Y159">
        <v>5.5767070327252588E-2</v>
      </c>
      <c r="Z159">
        <v>2</v>
      </c>
    </row>
    <row r="160" spans="24:26" x14ac:dyDescent="0.25">
      <c r="X160">
        <v>133</v>
      </c>
      <c r="Y160">
        <v>0.33633359604230295</v>
      </c>
      <c r="Z160">
        <v>3</v>
      </c>
    </row>
    <row r="161" spans="24:26" x14ac:dyDescent="0.25">
      <c r="X161">
        <v>134</v>
      </c>
      <c r="Y161">
        <v>0.9928658296686641</v>
      </c>
      <c r="Z161">
        <v>7</v>
      </c>
    </row>
    <row r="162" spans="24:26" x14ac:dyDescent="0.25">
      <c r="X162">
        <v>135</v>
      </c>
      <c r="Y162">
        <v>0.91308496657313831</v>
      </c>
      <c r="Z162">
        <v>3</v>
      </c>
    </row>
    <row r="163" spans="24:26" x14ac:dyDescent="0.25">
      <c r="X163">
        <v>136</v>
      </c>
      <c r="Y163">
        <v>0.6641803724859876</v>
      </c>
      <c r="Z163">
        <v>3</v>
      </c>
    </row>
    <row r="164" spans="24:26" x14ac:dyDescent="0.25">
      <c r="X164">
        <v>137</v>
      </c>
      <c r="Y164">
        <v>7.0767389478321174E-4</v>
      </c>
      <c r="Z164">
        <v>2</v>
      </c>
    </row>
    <row r="165" spans="24:26" x14ac:dyDescent="0.25">
      <c r="X165">
        <v>138</v>
      </c>
      <c r="Y165">
        <v>0.47425525641150501</v>
      </c>
      <c r="Z165">
        <v>3</v>
      </c>
    </row>
    <row r="166" spans="24:26" x14ac:dyDescent="0.25">
      <c r="X166">
        <v>139</v>
      </c>
      <c r="Y166">
        <v>0.28123996731387346</v>
      </c>
      <c r="Z166">
        <v>3</v>
      </c>
    </row>
    <row r="167" spans="24:26" x14ac:dyDescent="0.25">
      <c r="X167">
        <v>140</v>
      </c>
      <c r="Y167">
        <v>0.88123000194576617</v>
      </c>
      <c r="Z167">
        <v>3</v>
      </c>
    </row>
    <row r="168" spans="24:26" x14ac:dyDescent="0.25">
      <c r="X168">
        <v>141</v>
      </c>
      <c r="Y168">
        <v>0.96538661812685744</v>
      </c>
      <c r="Z168">
        <v>7</v>
      </c>
    </row>
    <row r="169" spans="24:26" x14ac:dyDescent="0.25">
      <c r="X169">
        <v>142</v>
      </c>
      <c r="Y169">
        <v>0.22635840982450151</v>
      </c>
      <c r="Z169">
        <v>2</v>
      </c>
    </row>
    <row r="170" spans="24:26" x14ac:dyDescent="0.25">
      <c r="X170">
        <v>143</v>
      </c>
      <c r="Y170">
        <v>0.67665353823955599</v>
      </c>
      <c r="Z170">
        <v>3</v>
      </c>
    </row>
    <row r="171" spans="24:26" x14ac:dyDescent="0.25">
      <c r="X171">
        <v>144</v>
      </c>
      <c r="Y171">
        <v>0.83541613393409153</v>
      </c>
      <c r="Z171">
        <v>3</v>
      </c>
    </row>
    <row r="172" spans="24:26" x14ac:dyDescent="0.25">
      <c r="X172">
        <v>145</v>
      </c>
      <c r="Y172">
        <v>0.78518030094492697</v>
      </c>
      <c r="Z172">
        <v>3</v>
      </c>
    </row>
    <row r="173" spans="24:26" x14ac:dyDescent="0.25">
      <c r="X173">
        <v>146</v>
      </c>
      <c r="Y173">
        <v>8.4013296015417072E-2</v>
      </c>
      <c r="Z173">
        <v>2</v>
      </c>
    </row>
    <row r="174" spans="24:26" x14ac:dyDescent="0.25">
      <c r="X174">
        <v>147</v>
      </c>
      <c r="Y174">
        <v>0.26928250670084841</v>
      </c>
      <c r="Z174">
        <v>3</v>
      </c>
    </row>
    <row r="175" spans="24:26" x14ac:dyDescent="0.25">
      <c r="X175">
        <v>148</v>
      </c>
      <c r="Y175">
        <v>0.91994756598040772</v>
      </c>
      <c r="Z175">
        <v>3</v>
      </c>
    </row>
    <row r="176" spans="24:26" x14ac:dyDescent="0.25">
      <c r="X176">
        <v>149</v>
      </c>
      <c r="Y176">
        <v>0.56385264359489262</v>
      </c>
      <c r="Z176">
        <v>3</v>
      </c>
    </row>
    <row r="177" spans="24:26" x14ac:dyDescent="0.25">
      <c r="X177">
        <v>150</v>
      </c>
      <c r="Y177">
        <v>0.93841210999756286</v>
      </c>
      <c r="Z177">
        <v>7</v>
      </c>
    </row>
    <row r="178" spans="24:26" x14ac:dyDescent="0.25">
      <c r="X178">
        <v>151</v>
      </c>
      <c r="Y178">
        <v>0.53191499237242656</v>
      </c>
      <c r="Z178">
        <v>3</v>
      </c>
    </row>
    <row r="179" spans="24:26" x14ac:dyDescent="0.25">
      <c r="X179">
        <v>152</v>
      </c>
      <c r="Y179">
        <v>9.4390315695507154E-2</v>
      </c>
      <c r="Z179">
        <v>2</v>
      </c>
    </row>
    <row r="180" spans="24:26" x14ac:dyDescent="0.25">
      <c r="X180">
        <v>153</v>
      </c>
      <c r="Y180">
        <v>0.31067339977772623</v>
      </c>
      <c r="Z180">
        <v>3</v>
      </c>
    </row>
    <row r="181" spans="24:26" x14ac:dyDescent="0.25">
      <c r="X181">
        <v>154</v>
      </c>
      <c r="Y181">
        <v>0.77511822413156084</v>
      </c>
      <c r="Z181">
        <v>3</v>
      </c>
    </row>
    <row r="182" spans="24:26" x14ac:dyDescent="0.25">
      <c r="X182">
        <v>155</v>
      </c>
      <c r="Y182">
        <v>0.6893909620981834</v>
      </c>
      <c r="Z182">
        <v>3</v>
      </c>
    </row>
    <row r="183" spans="24:26" x14ac:dyDescent="0.25">
      <c r="X183">
        <v>156</v>
      </c>
      <c r="Y183">
        <v>0.33828102507211766</v>
      </c>
      <c r="Z183">
        <v>3</v>
      </c>
    </row>
    <row r="184" spans="24:26" x14ac:dyDescent="0.25">
      <c r="X184">
        <v>157</v>
      </c>
      <c r="Y184">
        <v>0.43955091472232866</v>
      </c>
      <c r="Z184">
        <v>3</v>
      </c>
    </row>
    <row r="185" spans="24:26" x14ac:dyDescent="0.25">
      <c r="X185">
        <v>158</v>
      </c>
      <c r="Y185">
        <v>0.28301479223879256</v>
      </c>
      <c r="Z185">
        <v>3</v>
      </c>
    </row>
    <row r="186" spans="24:26" x14ac:dyDescent="0.25">
      <c r="X186">
        <v>159</v>
      </c>
      <c r="Y186">
        <v>0.81969745723509801</v>
      </c>
      <c r="Z186">
        <v>3</v>
      </c>
    </row>
    <row r="187" spans="24:26" x14ac:dyDescent="0.25">
      <c r="X187">
        <v>160</v>
      </c>
      <c r="Y187">
        <v>0.30799290297659232</v>
      </c>
      <c r="Z187">
        <v>3</v>
      </c>
    </row>
    <row r="188" spans="24:26" x14ac:dyDescent="0.25">
      <c r="X188">
        <v>161</v>
      </c>
      <c r="Y188">
        <v>0.41793690097154501</v>
      </c>
      <c r="Z188">
        <v>3</v>
      </c>
    </row>
    <row r="189" spans="24:26" x14ac:dyDescent="0.25">
      <c r="X189">
        <v>162</v>
      </c>
      <c r="Y189">
        <v>0.56160442024982837</v>
      </c>
      <c r="Z189">
        <v>3</v>
      </c>
    </row>
    <row r="190" spans="24:26" x14ac:dyDescent="0.25">
      <c r="X190">
        <v>163</v>
      </c>
      <c r="Y190">
        <v>0.3848996652085277</v>
      </c>
      <c r="Z190">
        <v>3</v>
      </c>
    </row>
    <row r="191" spans="24:26" x14ac:dyDescent="0.25">
      <c r="X191">
        <v>164</v>
      </c>
      <c r="Y191">
        <v>0.16937090646974806</v>
      </c>
      <c r="Z191">
        <v>2</v>
      </c>
    </row>
    <row r="192" spans="24:26" x14ac:dyDescent="0.25">
      <c r="X192">
        <v>165</v>
      </c>
      <c r="Y192">
        <v>0.96982510281124668</v>
      </c>
      <c r="Z192">
        <v>7</v>
      </c>
    </row>
    <row r="193" spans="24:26" x14ac:dyDescent="0.25">
      <c r="X193">
        <v>166</v>
      </c>
      <c r="Y193">
        <v>0.53108188842111703</v>
      </c>
      <c r="Z193">
        <v>3</v>
      </c>
    </row>
    <row r="194" spans="24:26" x14ac:dyDescent="0.25">
      <c r="X194">
        <v>167</v>
      </c>
      <c r="Y194">
        <v>0.72197874199823553</v>
      </c>
      <c r="Z194">
        <v>3</v>
      </c>
    </row>
    <row r="195" spans="24:26" x14ac:dyDescent="0.25">
      <c r="X195">
        <v>168</v>
      </c>
      <c r="Y195">
        <v>0.5647354199222071</v>
      </c>
      <c r="Z195">
        <v>3</v>
      </c>
    </row>
    <row r="196" spans="24:26" x14ac:dyDescent="0.25">
      <c r="X196">
        <v>169</v>
      </c>
      <c r="Y196">
        <v>0.83282182175499619</v>
      </c>
      <c r="Z196">
        <v>3</v>
      </c>
    </row>
    <row r="197" spans="24:26" x14ac:dyDescent="0.25">
      <c r="X197">
        <v>170</v>
      </c>
      <c r="Y197">
        <v>0.87019517231977017</v>
      </c>
      <c r="Z197">
        <v>3</v>
      </c>
    </row>
    <row r="198" spans="24:26" x14ac:dyDescent="0.25">
      <c r="X198">
        <v>171</v>
      </c>
      <c r="Y198">
        <v>0.21022138842431148</v>
      </c>
      <c r="Z198">
        <v>2</v>
      </c>
    </row>
    <row r="199" spans="24:26" x14ac:dyDescent="0.25">
      <c r="X199">
        <v>172</v>
      </c>
      <c r="Y199">
        <v>0.73911411115600845</v>
      </c>
      <c r="Z199">
        <v>3</v>
      </c>
    </row>
    <row r="200" spans="24:26" x14ac:dyDescent="0.25">
      <c r="X200">
        <v>173</v>
      </c>
      <c r="Y200">
        <v>0.37588164824520631</v>
      </c>
      <c r="Z200">
        <v>3</v>
      </c>
    </row>
    <row r="201" spans="24:26" x14ac:dyDescent="0.25">
      <c r="X201">
        <v>174</v>
      </c>
      <c r="Y201">
        <v>0.16138443192942364</v>
      </c>
      <c r="Z201">
        <v>2</v>
      </c>
    </row>
    <row r="202" spans="24:26" x14ac:dyDescent="0.25">
      <c r="X202">
        <v>175</v>
      </c>
      <c r="Y202">
        <v>0.26594052951407765</v>
      </c>
      <c r="Z202">
        <v>3</v>
      </c>
    </row>
    <row r="203" spans="24:26" x14ac:dyDescent="0.25">
      <c r="X203">
        <v>176</v>
      </c>
      <c r="Y203">
        <v>0.80234014979061452</v>
      </c>
      <c r="Z203">
        <v>3</v>
      </c>
    </row>
    <row r="204" spans="24:26" x14ac:dyDescent="0.25">
      <c r="X204">
        <v>177</v>
      </c>
      <c r="Y204">
        <v>1.163967382208253E-2</v>
      </c>
      <c r="Z204">
        <v>2</v>
      </c>
    </row>
    <row r="205" spans="24:26" x14ac:dyDescent="0.25">
      <c r="X205">
        <v>178</v>
      </c>
      <c r="Y205">
        <v>0.78424821424592261</v>
      </c>
      <c r="Z205">
        <v>3</v>
      </c>
    </row>
    <row r="206" spans="24:26" x14ac:dyDescent="0.25">
      <c r="X206">
        <v>179</v>
      </c>
      <c r="Y206">
        <v>0.43694233509505098</v>
      </c>
      <c r="Z206">
        <v>3</v>
      </c>
    </row>
    <row r="207" spans="24:26" x14ac:dyDescent="0.25">
      <c r="X207">
        <v>180</v>
      </c>
      <c r="Y207">
        <v>0.70205172390635384</v>
      </c>
      <c r="Z207">
        <v>3</v>
      </c>
    </row>
    <row r="208" spans="24:26" x14ac:dyDescent="0.25">
      <c r="X208">
        <v>181</v>
      </c>
      <c r="Y208">
        <v>0.43411097145154842</v>
      </c>
      <c r="Z208">
        <v>3</v>
      </c>
    </row>
    <row r="209" spans="24:26" x14ac:dyDescent="0.25">
      <c r="X209">
        <v>182</v>
      </c>
      <c r="Y209">
        <v>0.45528941975320381</v>
      </c>
      <c r="Z209">
        <v>3</v>
      </c>
    </row>
    <row r="210" spans="24:26" x14ac:dyDescent="0.25">
      <c r="X210">
        <v>183</v>
      </c>
      <c r="Y210">
        <v>0.81636242886284582</v>
      </c>
      <c r="Z210">
        <v>3</v>
      </c>
    </row>
    <row r="211" spans="24:26" x14ac:dyDescent="0.25">
      <c r="X211">
        <v>184</v>
      </c>
      <c r="Y211">
        <v>0.44371902599035595</v>
      </c>
      <c r="Z211">
        <v>3</v>
      </c>
    </row>
    <row r="212" spans="24:26" x14ac:dyDescent="0.25">
      <c r="X212">
        <v>185</v>
      </c>
      <c r="Y212">
        <v>0.11646595805770987</v>
      </c>
      <c r="Z212">
        <v>2</v>
      </c>
    </row>
    <row r="213" spans="24:26" x14ac:dyDescent="0.25">
      <c r="X213">
        <v>186</v>
      </c>
      <c r="Y213">
        <v>0.82264874840021707</v>
      </c>
      <c r="Z213">
        <v>3</v>
      </c>
    </row>
    <row r="214" spans="24:26" x14ac:dyDescent="0.25">
      <c r="X214">
        <v>187</v>
      </c>
      <c r="Y214">
        <v>8.4569879837278927E-2</v>
      </c>
      <c r="Z214">
        <v>2</v>
      </c>
    </row>
    <row r="215" spans="24:26" x14ac:dyDescent="0.25">
      <c r="X215">
        <v>188</v>
      </c>
      <c r="Y215">
        <v>0.70454396586749168</v>
      </c>
      <c r="Z215">
        <v>3</v>
      </c>
    </row>
    <row r="216" spans="24:26" x14ac:dyDescent="0.25">
      <c r="X216">
        <v>189</v>
      </c>
      <c r="Y216">
        <v>0.626440393613376</v>
      </c>
      <c r="Z216">
        <v>3</v>
      </c>
    </row>
    <row r="217" spans="24:26" x14ac:dyDescent="0.25">
      <c r="X217">
        <v>190</v>
      </c>
      <c r="Y217">
        <v>0.974010720433511</v>
      </c>
      <c r="Z217">
        <v>7</v>
      </c>
    </row>
    <row r="218" spans="24:26" x14ac:dyDescent="0.25">
      <c r="X218">
        <v>191</v>
      </c>
      <c r="Y218">
        <v>0.84372892058577853</v>
      </c>
      <c r="Z218">
        <v>3</v>
      </c>
    </row>
    <row r="219" spans="24:26" x14ac:dyDescent="0.25">
      <c r="X219">
        <v>192</v>
      </c>
      <c r="Y219">
        <v>0.55545784958269107</v>
      </c>
      <c r="Z219">
        <v>3</v>
      </c>
    </row>
    <row r="220" spans="24:26" x14ac:dyDescent="0.25">
      <c r="X220">
        <v>193</v>
      </c>
      <c r="Y220">
        <v>0.2959878897366286</v>
      </c>
      <c r="Z220">
        <v>3</v>
      </c>
    </row>
    <row r="221" spans="24:26" x14ac:dyDescent="0.25">
      <c r="X221">
        <v>194</v>
      </c>
      <c r="Y221">
        <v>0.32508103663812882</v>
      </c>
      <c r="Z221">
        <v>3</v>
      </c>
    </row>
    <row r="222" spans="24:26" x14ac:dyDescent="0.25">
      <c r="X222">
        <v>195</v>
      </c>
      <c r="Y222">
        <v>0.40343990029726495</v>
      </c>
      <c r="Z222">
        <v>3</v>
      </c>
    </row>
    <row r="223" spans="24:26" x14ac:dyDescent="0.25">
      <c r="X223">
        <v>196</v>
      </c>
      <c r="Y223">
        <v>0.46744739827186421</v>
      </c>
      <c r="Z223">
        <v>3</v>
      </c>
    </row>
    <row r="224" spans="24:26" x14ac:dyDescent="0.25">
      <c r="X224">
        <v>197</v>
      </c>
      <c r="Y224">
        <v>4.0984869731472973E-3</v>
      </c>
      <c r="Z224">
        <v>2</v>
      </c>
    </row>
    <row r="225" spans="24:26" x14ac:dyDescent="0.25">
      <c r="X225">
        <v>198</v>
      </c>
      <c r="Y225">
        <v>0.82651947890289756</v>
      </c>
      <c r="Z225">
        <v>3</v>
      </c>
    </row>
    <row r="226" spans="24:26" x14ac:dyDescent="0.25">
      <c r="X226">
        <v>199</v>
      </c>
      <c r="Y226">
        <v>1.3656350391710981E-2</v>
      </c>
      <c r="Z226">
        <v>2</v>
      </c>
    </row>
    <row r="227" spans="24:26" x14ac:dyDescent="0.25">
      <c r="X227">
        <v>200</v>
      </c>
      <c r="Y227">
        <v>0.39899701365491802</v>
      </c>
      <c r="Z227">
        <v>3</v>
      </c>
    </row>
    <row r="228" spans="24:26" x14ac:dyDescent="0.25">
      <c r="X228">
        <v>201</v>
      </c>
      <c r="Y228">
        <v>0.11054566993933068</v>
      </c>
      <c r="Z228">
        <v>2</v>
      </c>
    </row>
    <row r="229" spans="24:26" x14ac:dyDescent="0.25">
      <c r="X229">
        <v>202</v>
      </c>
      <c r="Y229">
        <v>0.32907802543224607</v>
      </c>
      <c r="Z229">
        <v>3</v>
      </c>
    </row>
    <row r="230" spans="24:26" x14ac:dyDescent="0.25">
      <c r="X230">
        <v>203</v>
      </c>
      <c r="Y230">
        <v>4.1944452059534898E-2</v>
      </c>
      <c r="Z230">
        <v>2</v>
      </c>
    </row>
    <row r="231" spans="24:26" x14ac:dyDescent="0.25">
      <c r="X231">
        <v>204</v>
      </c>
      <c r="Y231">
        <v>0.77319543685854863</v>
      </c>
      <c r="Z231">
        <v>3</v>
      </c>
    </row>
    <row r="232" spans="24:26" x14ac:dyDescent="0.25">
      <c r="X232">
        <v>205</v>
      </c>
      <c r="Y232">
        <v>0.55999658587714973</v>
      </c>
      <c r="Z232">
        <v>3</v>
      </c>
    </row>
    <row r="233" spans="24:26" x14ac:dyDescent="0.25">
      <c r="X233">
        <v>206</v>
      </c>
      <c r="Y233">
        <v>0.29240872459446521</v>
      </c>
      <c r="Z233">
        <v>3</v>
      </c>
    </row>
    <row r="234" spans="24:26" x14ac:dyDescent="0.25">
      <c r="X234">
        <v>207</v>
      </c>
      <c r="Y234">
        <v>0.13230689574260013</v>
      </c>
      <c r="Z234">
        <v>2</v>
      </c>
    </row>
    <row r="235" spans="24:26" x14ac:dyDescent="0.25">
      <c r="X235">
        <v>208</v>
      </c>
      <c r="Y235">
        <v>0.26125816665922286</v>
      </c>
      <c r="Z235">
        <v>3</v>
      </c>
    </row>
    <row r="236" spans="24:26" x14ac:dyDescent="0.25">
      <c r="X236">
        <v>209</v>
      </c>
      <c r="Y236">
        <v>0.57945040070191345</v>
      </c>
      <c r="Z236">
        <v>3</v>
      </c>
    </row>
    <row r="237" spans="24:26" x14ac:dyDescent="0.25">
      <c r="X237">
        <v>210</v>
      </c>
      <c r="Y237">
        <v>5.1681468873395864E-2</v>
      </c>
      <c r="Z237">
        <v>2</v>
      </c>
    </row>
    <row r="238" spans="24:26" x14ac:dyDescent="0.25">
      <c r="X238">
        <v>211</v>
      </c>
      <c r="Y238">
        <v>0.5539988763845789</v>
      </c>
      <c r="Z238">
        <v>3</v>
      </c>
    </row>
    <row r="239" spans="24:26" x14ac:dyDescent="0.25">
      <c r="X239">
        <v>212</v>
      </c>
      <c r="Y239">
        <v>0.18881842412921412</v>
      </c>
      <c r="Z239">
        <v>2</v>
      </c>
    </row>
    <row r="240" spans="24:26" x14ac:dyDescent="0.25">
      <c r="X240">
        <v>213</v>
      </c>
      <c r="Y240">
        <v>0.21011931736804168</v>
      </c>
      <c r="Z240">
        <v>2</v>
      </c>
    </row>
    <row r="241" spans="24:26" x14ac:dyDescent="0.25">
      <c r="X241">
        <v>214</v>
      </c>
      <c r="Y241">
        <v>0.70696130643438437</v>
      </c>
      <c r="Z241">
        <v>3</v>
      </c>
    </row>
    <row r="242" spans="24:26" x14ac:dyDescent="0.25">
      <c r="X242">
        <v>215</v>
      </c>
      <c r="Y242">
        <v>0.56671794253999264</v>
      </c>
      <c r="Z242">
        <v>3</v>
      </c>
    </row>
    <row r="243" spans="24:26" x14ac:dyDescent="0.25">
      <c r="X243">
        <v>216</v>
      </c>
      <c r="Y243">
        <v>0.44285939147066933</v>
      </c>
      <c r="Z243">
        <v>3</v>
      </c>
    </row>
    <row r="244" spans="24:26" x14ac:dyDescent="0.25">
      <c r="X244">
        <v>217</v>
      </c>
      <c r="Y244">
        <v>0.53413335560149922</v>
      </c>
      <c r="Z244">
        <v>3</v>
      </c>
    </row>
    <row r="245" spans="24:26" x14ac:dyDescent="0.25">
      <c r="X245">
        <v>218</v>
      </c>
      <c r="Y245">
        <v>0.70887728180990739</v>
      </c>
      <c r="Z245">
        <v>3</v>
      </c>
    </row>
    <row r="246" spans="24:26" x14ac:dyDescent="0.25">
      <c r="X246">
        <v>219</v>
      </c>
      <c r="Y246">
        <v>0.7334461575713952</v>
      </c>
      <c r="Z246">
        <v>3</v>
      </c>
    </row>
    <row r="247" spans="24:26" x14ac:dyDescent="0.25">
      <c r="X247">
        <v>220</v>
      </c>
      <c r="Y247">
        <v>0.99526333177908677</v>
      </c>
      <c r="Z247">
        <v>7</v>
      </c>
    </row>
    <row r="248" spans="24:26" x14ac:dyDescent="0.25">
      <c r="X248">
        <v>221</v>
      </c>
      <c r="Y248">
        <v>0.24558266148885721</v>
      </c>
      <c r="Z248">
        <v>2</v>
      </c>
    </row>
    <row r="249" spans="24:26" x14ac:dyDescent="0.25">
      <c r="X249">
        <v>222</v>
      </c>
      <c r="Y249">
        <v>0.75285047667837435</v>
      </c>
      <c r="Z249">
        <v>3</v>
      </c>
    </row>
    <row r="250" spans="24:26" x14ac:dyDescent="0.25">
      <c r="X250">
        <v>223</v>
      </c>
      <c r="Y250">
        <v>0.66652274950223223</v>
      </c>
      <c r="Z250">
        <v>3</v>
      </c>
    </row>
    <row r="251" spans="24:26" x14ac:dyDescent="0.25">
      <c r="X251">
        <v>224</v>
      </c>
      <c r="Y251">
        <v>0.20346246314025163</v>
      </c>
      <c r="Z251">
        <v>2</v>
      </c>
    </row>
    <row r="252" spans="24:26" x14ac:dyDescent="0.25">
      <c r="X252">
        <v>225</v>
      </c>
      <c r="Y252">
        <v>8.6953872980584102E-3</v>
      </c>
      <c r="Z252">
        <v>2</v>
      </c>
    </row>
    <row r="253" spans="24:26" x14ac:dyDescent="0.25">
      <c r="X253">
        <v>226</v>
      </c>
      <c r="Y253">
        <v>8.5985201518673393E-2</v>
      </c>
      <c r="Z253">
        <v>2</v>
      </c>
    </row>
    <row r="254" spans="24:26" x14ac:dyDescent="0.25">
      <c r="X254">
        <v>227</v>
      </c>
      <c r="Y254">
        <v>0.83537016614484227</v>
      </c>
      <c r="Z254">
        <v>3</v>
      </c>
    </row>
    <row r="255" spans="24:26" x14ac:dyDescent="0.25">
      <c r="X255">
        <v>228</v>
      </c>
      <c r="Y255">
        <v>0.71261896851295703</v>
      </c>
      <c r="Z255">
        <v>3</v>
      </c>
    </row>
    <row r="256" spans="24:26" x14ac:dyDescent="0.25">
      <c r="X256">
        <v>229</v>
      </c>
      <c r="Y256">
        <v>0.40781600609027768</v>
      </c>
      <c r="Z256">
        <v>3</v>
      </c>
    </row>
    <row r="257" spans="24:26" x14ac:dyDescent="0.25">
      <c r="X257">
        <v>230</v>
      </c>
      <c r="Y257">
        <v>0.49845715171460325</v>
      </c>
      <c r="Z257">
        <v>3</v>
      </c>
    </row>
    <row r="258" spans="24:26" x14ac:dyDescent="0.25">
      <c r="X258">
        <v>231</v>
      </c>
      <c r="Y258">
        <v>0.32598063330869376</v>
      </c>
      <c r="Z258">
        <v>3</v>
      </c>
    </row>
    <row r="259" spans="24:26" x14ac:dyDescent="0.25">
      <c r="X259">
        <v>232</v>
      </c>
      <c r="Y259">
        <v>3.9937448210083715E-2</v>
      </c>
      <c r="Z259">
        <v>2</v>
      </c>
    </row>
    <row r="260" spans="24:26" x14ac:dyDescent="0.25">
      <c r="X260">
        <v>233</v>
      </c>
      <c r="Y260">
        <v>0.18958917487217553</v>
      </c>
      <c r="Z260">
        <v>2</v>
      </c>
    </row>
    <row r="261" spans="24:26" x14ac:dyDescent="0.25">
      <c r="X261">
        <v>234</v>
      </c>
      <c r="Y261">
        <v>0.78632375597296589</v>
      </c>
      <c r="Z261">
        <v>3</v>
      </c>
    </row>
    <row r="262" spans="24:26" x14ac:dyDescent="0.25">
      <c r="X262">
        <v>235</v>
      </c>
      <c r="Y262">
        <v>0.5803669068940529</v>
      </c>
      <c r="Z262">
        <v>3</v>
      </c>
    </row>
    <row r="263" spans="24:26" x14ac:dyDescent="0.25">
      <c r="X263">
        <v>236</v>
      </c>
      <c r="Y263">
        <v>0.75878957587889195</v>
      </c>
      <c r="Z263">
        <v>3</v>
      </c>
    </row>
    <row r="264" spans="24:26" x14ac:dyDescent="0.25">
      <c r="X264">
        <v>237</v>
      </c>
      <c r="Y264">
        <v>0.96978535048775605</v>
      </c>
      <c r="Z264">
        <v>7</v>
      </c>
    </row>
    <row r="265" spans="24:26" x14ac:dyDescent="0.25">
      <c r="X265">
        <v>238</v>
      </c>
      <c r="Y265">
        <v>0.6670716151495647</v>
      </c>
      <c r="Z265">
        <v>3</v>
      </c>
    </row>
    <row r="266" spans="24:26" x14ac:dyDescent="0.25">
      <c r="X266">
        <v>239</v>
      </c>
      <c r="Y266">
        <v>0.64363683190321586</v>
      </c>
      <c r="Z266">
        <v>3</v>
      </c>
    </row>
    <row r="267" spans="24:26" x14ac:dyDescent="0.25">
      <c r="X267">
        <v>240</v>
      </c>
      <c r="Y267">
        <v>0.49065142095187675</v>
      </c>
      <c r="Z267">
        <v>3</v>
      </c>
    </row>
    <row r="268" spans="24:26" x14ac:dyDescent="0.25">
      <c r="X268">
        <v>241</v>
      </c>
      <c r="Y268">
        <v>0.81780702046741205</v>
      </c>
      <c r="Z268">
        <v>3</v>
      </c>
    </row>
    <row r="269" spans="24:26" x14ac:dyDescent="0.25">
      <c r="X269">
        <v>242</v>
      </c>
      <c r="Y269">
        <v>0.65098726959204434</v>
      </c>
      <c r="Z269">
        <v>3</v>
      </c>
    </row>
    <row r="270" spans="24:26" x14ac:dyDescent="0.25">
      <c r="X270">
        <v>243</v>
      </c>
      <c r="Y270">
        <v>0.28495507759943384</v>
      </c>
      <c r="Z270">
        <v>3</v>
      </c>
    </row>
    <row r="271" spans="24:26" x14ac:dyDescent="0.25">
      <c r="X271">
        <v>244</v>
      </c>
      <c r="Y271">
        <v>1.065559584889797E-2</v>
      </c>
      <c r="Z271">
        <v>2</v>
      </c>
    </row>
    <row r="272" spans="24:26" x14ac:dyDescent="0.25">
      <c r="X272">
        <v>245</v>
      </c>
      <c r="Y272">
        <v>0.67242607630766393</v>
      </c>
      <c r="Z272">
        <v>3</v>
      </c>
    </row>
    <row r="273" spans="24:26" x14ac:dyDescent="0.25">
      <c r="X273">
        <v>246</v>
      </c>
      <c r="Y273">
        <v>6.2710735046561328E-2</v>
      </c>
      <c r="Z273">
        <v>2</v>
      </c>
    </row>
    <row r="274" spans="24:26" x14ac:dyDescent="0.25">
      <c r="X274">
        <v>247</v>
      </c>
      <c r="Y274">
        <v>0.8368665471439356</v>
      </c>
      <c r="Z274">
        <v>3</v>
      </c>
    </row>
    <row r="275" spans="24:26" x14ac:dyDescent="0.25">
      <c r="X275">
        <v>248</v>
      </c>
      <c r="Y275">
        <v>0.57361157328217793</v>
      </c>
      <c r="Z275">
        <v>3</v>
      </c>
    </row>
    <row r="276" spans="24:26" x14ac:dyDescent="0.25">
      <c r="X276">
        <v>249</v>
      </c>
      <c r="Y276">
        <v>0.75384702763788802</v>
      </c>
      <c r="Z276">
        <v>3</v>
      </c>
    </row>
    <row r="277" spans="24:26" x14ac:dyDescent="0.25">
      <c r="X277">
        <v>250</v>
      </c>
      <c r="Y277">
        <v>0.7336619155527826</v>
      </c>
      <c r="Z277">
        <v>3</v>
      </c>
    </row>
    <row r="278" spans="24:26" x14ac:dyDescent="0.25">
      <c r="X278">
        <v>251</v>
      </c>
      <c r="Y278">
        <v>0.72674986768886463</v>
      </c>
      <c r="Z278">
        <v>3</v>
      </c>
    </row>
    <row r="279" spans="24:26" x14ac:dyDescent="0.25">
      <c r="X279">
        <v>252</v>
      </c>
      <c r="Y279">
        <v>0.96764843614958584</v>
      </c>
      <c r="Z279">
        <v>7</v>
      </c>
    </row>
    <row r="280" spans="24:26" x14ac:dyDescent="0.25">
      <c r="X280">
        <v>253</v>
      </c>
      <c r="Y280">
        <v>6.6361487945430175E-2</v>
      </c>
      <c r="Z280">
        <v>2</v>
      </c>
    </row>
    <row r="281" spans="24:26" x14ac:dyDescent="0.25">
      <c r="X281">
        <v>254</v>
      </c>
      <c r="Y281">
        <v>0.15565642265038437</v>
      </c>
      <c r="Z281">
        <v>2</v>
      </c>
    </row>
    <row r="282" spans="24:26" x14ac:dyDescent="0.25">
      <c r="X282">
        <v>255</v>
      </c>
      <c r="Y282">
        <v>0.83758401268884897</v>
      </c>
      <c r="Z282">
        <v>3</v>
      </c>
    </row>
    <row r="283" spans="24:26" x14ac:dyDescent="0.25">
      <c r="X283">
        <v>256</v>
      </c>
      <c r="Y283">
        <v>0.57725494186959792</v>
      </c>
      <c r="Z283">
        <v>3</v>
      </c>
    </row>
    <row r="284" spans="24:26" x14ac:dyDescent="0.25">
      <c r="X284">
        <v>257</v>
      </c>
      <c r="Y284">
        <v>0.19277459227892302</v>
      </c>
      <c r="Z284">
        <v>2</v>
      </c>
    </row>
    <row r="285" spans="24:26" x14ac:dyDescent="0.25">
      <c r="X285">
        <v>258</v>
      </c>
      <c r="Y285">
        <v>0.31431278296141929</v>
      </c>
      <c r="Z285">
        <v>3</v>
      </c>
    </row>
    <row r="286" spans="24:26" x14ac:dyDescent="0.25">
      <c r="X286">
        <v>259</v>
      </c>
      <c r="Y286">
        <v>0.41503610769114463</v>
      </c>
      <c r="Z286">
        <v>3</v>
      </c>
    </row>
    <row r="287" spans="24:26" x14ac:dyDescent="0.25">
      <c r="X287">
        <v>260</v>
      </c>
      <c r="Y287">
        <v>0.7455820578829423</v>
      </c>
      <c r="Z287">
        <v>3</v>
      </c>
    </row>
    <row r="288" spans="24:26" x14ac:dyDescent="0.25">
      <c r="X288">
        <v>261</v>
      </c>
      <c r="Y288">
        <v>0.9687842802229939</v>
      </c>
      <c r="Z288">
        <v>7</v>
      </c>
    </row>
    <row r="289" spans="24:26" x14ac:dyDescent="0.25">
      <c r="X289">
        <v>262</v>
      </c>
      <c r="Y289">
        <v>0.50728735161456484</v>
      </c>
      <c r="Z289">
        <v>3</v>
      </c>
    </row>
    <row r="290" spans="24:26" x14ac:dyDescent="0.25">
      <c r="X290">
        <v>263</v>
      </c>
      <c r="Y290">
        <v>0.32686844803510096</v>
      </c>
      <c r="Z290">
        <v>3</v>
      </c>
    </row>
    <row r="291" spans="24:26" x14ac:dyDescent="0.25">
      <c r="X291">
        <v>264</v>
      </c>
      <c r="Y291">
        <v>0.70133285948087343</v>
      </c>
      <c r="Z291">
        <v>3</v>
      </c>
    </row>
    <row r="292" spans="24:26" x14ac:dyDescent="0.25">
      <c r="X292">
        <v>265</v>
      </c>
      <c r="Y292">
        <v>0.28993487592201483</v>
      </c>
      <c r="Z292">
        <v>3</v>
      </c>
    </row>
    <row r="293" spans="24:26" x14ac:dyDescent="0.25">
      <c r="X293">
        <v>266</v>
      </c>
      <c r="Y293">
        <v>0.66467549283723915</v>
      </c>
      <c r="Z293">
        <v>3</v>
      </c>
    </row>
    <row r="294" spans="24:26" x14ac:dyDescent="0.25">
      <c r="X294">
        <v>267</v>
      </c>
      <c r="Y294">
        <v>0.23323505540903389</v>
      </c>
      <c r="Z294">
        <v>2</v>
      </c>
    </row>
    <row r="295" spans="24:26" x14ac:dyDescent="0.25">
      <c r="X295">
        <v>268</v>
      </c>
      <c r="Y295">
        <v>7.3045150309705709E-2</v>
      </c>
      <c r="Z295">
        <v>2</v>
      </c>
    </row>
    <row r="296" spans="24:26" x14ac:dyDescent="0.25">
      <c r="X296">
        <v>269</v>
      </c>
      <c r="Y296">
        <v>0.5089437464754184</v>
      </c>
      <c r="Z296">
        <v>3</v>
      </c>
    </row>
    <row r="297" spans="24:26" x14ac:dyDescent="0.25">
      <c r="X297">
        <v>270</v>
      </c>
      <c r="Y297">
        <v>0.50304341135515052</v>
      </c>
      <c r="Z297">
        <v>3</v>
      </c>
    </row>
    <row r="298" spans="24:26" x14ac:dyDescent="0.25">
      <c r="X298">
        <v>271</v>
      </c>
      <c r="Y298">
        <v>0.90652897177736058</v>
      </c>
      <c r="Z298">
        <v>3</v>
      </c>
    </row>
    <row r="299" spans="24:26" x14ac:dyDescent="0.25">
      <c r="X299">
        <v>272</v>
      </c>
      <c r="Y299">
        <v>0.86188835347834369</v>
      </c>
      <c r="Z299">
        <v>3</v>
      </c>
    </row>
    <row r="300" spans="24:26" x14ac:dyDescent="0.25">
      <c r="X300">
        <v>273</v>
      </c>
      <c r="Y300">
        <v>0.7293287121148323</v>
      </c>
      <c r="Z300">
        <v>3</v>
      </c>
    </row>
    <row r="301" spans="24:26" x14ac:dyDescent="0.25">
      <c r="X301">
        <v>274</v>
      </c>
      <c r="Y301">
        <v>0.86488037944407958</v>
      </c>
      <c r="Z301">
        <v>3</v>
      </c>
    </row>
    <row r="302" spans="24:26" x14ac:dyDescent="0.25">
      <c r="X302">
        <v>275</v>
      </c>
      <c r="Y302">
        <v>3.4572044205940178E-2</v>
      </c>
      <c r="Z302">
        <v>2</v>
      </c>
    </row>
    <row r="303" spans="24:26" x14ac:dyDescent="0.25">
      <c r="X303">
        <v>276</v>
      </c>
      <c r="Y303">
        <v>0.57257810280996202</v>
      </c>
      <c r="Z303">
        <v>3</v>
      </c>
    </row>
    <row r="304" spans="24:26" x14ac:dyDescent="0.25">
      <c r="X304">
        <v>277</v>
      </c>
      <c r="Y304">
        <v>0.25331358927011871</v>
      </c>
      <c r="Z304">
        <v>2</v>
      </c>
    </row>
    <row r="305" spans="24:26" x14ac:dyDescent="0.25">
      <c r="X305">
        <v>278</v>
      </c>
      <c r="Y305">
        <v>0.31246484435760191</v>
      </c>
      <c r="Z305">
        <v>3</v>
      </c>
    </row>
    <row r="306" spans="24:26" x14ac:dyDescent="0.25">
      <c r="X306">
        <v>279</v>
      </c>
      <c r="Y306">
        <v>0.27392709639801571</v>
      </c>
      <c r="Z306">
        <v>3</v>
      </c>
    </row>
    <row r="307" spans="24:26" x14ac:dyDescent="0.25">
      <c r="X307">
        <v>280</v>
      </c>
      <c r="Y307">
        <v>0.28603136343018853</v>
      </c>
      <c r="Z307">
        <v>3</v>
      </c>
    </row>
    <row r="308" spans="24:26" x14ac:dyDescent="0.25">
      <c r="X308">
        <v>281</v>
      </c>
      <c r="Y308">
        <v>0.56527297518700814</v>
      </c>
      <c r="Z308">
        <v>3</v>
      </c>
    </row>
    <row r="309" spans="24:26" x14ac:dyDescent="0.25">
      <c r="X309">
        <v>282</v>
      </c>
      <c r="Y309">
        <v>0.14590907558074018</v>
      </c>
      <c r="Z309">
        <v>2</v>
      </c>
    </row>
    <row r="310" spans="24:26" x14ac:dyDescent="0.25">
      <c r="X310">
        <v>283</v>
      </c>
      <c r="Y310">
        <v>0.64882872856616625</v>
      </c>
      <c r="Z310">
        <v>3</v>
      </c>
    </row>
    <row r="311" spans="24:26" x14ac:dyDescent="0.25">
      <c r="X311">
        <v>284</v>
      </c>
      <c r="Y311">
        <v>0.11670804124311773</v>
      </c>
      <c r="Z311">
        <v>2</v>
      </c>
    </row>
    <row r="312" spans="24:26" x14ac:dyDescent="0.25">
      <c r="X312">
        <v>285</v>
      </c>
      <c r="Y312">
        <v>0.14637918245242854</v>
      </c>
      <c r="Z312">
        <v>2</v>
      </c>
    </row>
    <row r="313" spans="24:26" x14ac:dyDescent="0.25">
      <c r="X313">
        <v>286</v>
      </c>
      <c r="Y313">
        <v>2.3379729439497621E-2</v>
      </c>
      <c r="Z313">
        <v>2</v>
      </c>
    </row>
    <row r="314" spans="24:26" x14ac:dyDescent="0.25">
      <c r="X314">
        <v>287</v>
      </c>
      <c r="Y314">
        <v>0.41611273436132934</v>
      </c>
      <c r="Z314">
        <v>3</v>
      </c>
    </row>
    <row r="315" spans="24:26" x14ac:dyDescent="0.25">
      <c r="X315">
        <v>288</v>
      </c>
      <c r="Y315">
        <v>0.46438756457899022</v>
      </c>
      <c r="Z315">
        <v>3</v>
      </c>
    </row>
    <row r="316" spans="24:26" x14ac:dyDescent="0.25">
      <c r="X316">
        <v>289</v>
      </c>
      <c r="Y316">
        <v>0.68170043085348131</v>
      </c>
      <c r="Z316">
        <v>3</v>
      </c>
    </row>
    <row r="317" spans="24:26" x14ac:dyDescent="0.25">
      <c r="X317">
        <v>290</v>
      </c>
      <c r="Y317">
        <v>0.69470263851188629</v>
      </c>
      <c r="Z317">
        <v>3</v>
      </c>
    </row>
    <row r="318" spans="24:26" x14ac:dyDescent="0.25">
      <c r="X318">
        <v>291</v>
      </c>
      <c r="Y318">
        <v>0.76510866890059681</v>
      </c>
      <c r="Z318">
        <v>3</v>
      </c>
    </row>
    <row r="319" spans="24:26" x14ac:dyDescent="0.25">
      <c r="X319">
        <v>292</v>
      </c>
      <c r="Y319">
        <v>0.38049309681201071</v>
      </c>
      <c r="Z319">
        <v>3</v>
      </c>
    </row>
    <row r="320" spans="24:26" x14ac:dyDescent="0.25">
      <c r="X320">
        <v>293</v>
      </c>
      <c r="Y320">
        <v>0.59569637808053055</v>
      </c>
      <c r="Z320">
        <v>3</v>
      </c>
    </row>
    <row r="321" spans="24:26" x14ac:dyDescent="0.25">
      <c r="X321">
        <v>294</v>
      </c>
      <c r="Y321">
        <v>0.5546524753835973</v>
      </c>
      <c r="Z321">
        <v>3</v>
      </c>
    </row>
    <row r="322" spans="24:26" x14ac:dyDescent="0.25">
      <c r="X322">
        <v>295</v>
      </c>
      <c r="Y322">
        <v>0.43020805390296712</v>
      </c>
      <c r="Z322">
        <v>3</v>
      </c>
    </row>
    <row r="323" spans="24:26" x14ac:dyDescent="0.25">
      <c r="X323">
        <v>296</v>
      </c>
      <c r="Y323">
        <v>0.60228788718381743</v>
      </c>
      <c r="Z323">
        <v>3</v>
      </c>
    </row>
    <row r="324" spans="24:26" x14ac:dyDescent="0.25">
      <c r="X324">
        <v>297</v>
      </c>
      <c r="Y324">
        <v>0.82701888226259301</v>
      </c>
      <c r="Z324">
        <v>3</v>
      </c>
    </row>
    <row r="325" spans="24:26" x14ac:dyDescent="0.25">
      <c r="X325">
        <v>298</v>
      </c>
      <c r="Y325">
        <v>0.96381621406297768</v>
      </c>
      <c r="Z325">
        <v>7</v>
      </c>
    </row>
    <row r="326" spans="24:26" x14ac:dyDescent="0.25">
      <c r="X326">
        <v>299</v>
      </c>
      <c r="Y326">
        <v>0.71614499328165959</v>
      </c>
      <c r="Z326">
        <v>3</v>
      </c>
    </row>
    <row r="327" spans="24:26" x14ac:dyDescent="0.25">
      <c r="X327">
        <v>300</v>
      </c>
      <c r="Y327">
        <v>0.25380150395805579</v>
      </c>
      <c r="Z327">
        <v>2</v>
      </c>
    </row>
    <row r="328" spans="24:26" x14ac:dyDescent="0.25">
      <c r="X328">
        <v>301</v>
      </c>
      <c r="Y328">
        <v>0.50632509999660513</v>
      </c>
      <c r="Z328">
        <v>3</v>
      </c>
    </row>
    <row r="329" spans="24:26" x14ac:dyDescent="0.25">
      <c r="X329">
        <v>302</v>
      </c>
      <c r="Y329">
        <v>0.58331656109326091</v>
      </c>
      <c r="Z329">
        <v>3</v>
      </c>
    </row>
    <row r="330" spans="24:26" x14ac:dyDescent="0.25">
      <c r="X330">
        <v>303</v>
      </c>
      <c r="Y330">
        <v>0.61230715208967734</v>
      </c>
      <c r="Z330">
        <v>3</v>
      </c>
    </row>
    <row r="331" spans="24:26" x14ac:dyDescent="0.25">
      <c r="X331">
        <v>304</v>
      </c>
      <c r="Y331">
        <v>0.8999399227123156</v>
      </c>
      <c r="Z331">
        <v>3</v>
      </c>
    </row>
    <row r="332" spans="24:26" x14ac:dyDescent="0.25">
      <c r="X332">
        <v>305</v>
      </c>
      <c r="Y332">
        <v>0.86318804489587642</v>
      </c>
      <c r="Z332">
        <v>3</v>
      </c>
    </row>
    <row r="333" spans="24:26" x14ac:dyDescent="0.25">
      <c r="X333">
        <v>306</v>
      </c>
      <c r="Y333">
        <v>0.75633497079559397</v>
      </c>
      <c r="Z333">
        <v>3</v>
      </c>
    </row>
    <row r="334" spans="24:26" x14ac:dyDescent="0.25">
      <c r="X334">
        <v>307</v>
      </c>
      <c r="Y334">
        <v>0.56587169623834233</v>
      </c>
      <c r="Z334">
        <v>3</v>
      </c>
    </row>
    <row r="335" spans="24:26" x14ac:dyDescent="0.25">
      <c r="X335">
        <v>308</v>
      </c>
      <c r="Y335">
        <v>0.8620081889628447</v>
      </c>
      <c r="Z335">
        <v>3</v>
      </c>
    </row>
    <row r="336" spans="24:26" x14ac:dyDescent="0.25">
      <c r="X336">
        <v>309</v>
      </c>
      <c r="Y336">
        <v>0.51587898500480944</v>
      </c>
      <c r="Z336">
        <v>3</v>
      </c>
    </row>
    <row r="337" spans="24:26" x14ac:dyDescent="0.25">
      <c r="X337">
        <v>310</v>
      </c>
      <c r="Y337">
        <v>0.79678604741487757</v>
      </c>
      <c r="Z337">
        <v>3</v>
      </c>
    </row>
    <row r="338" spans="24:26" x14ac:dyDescent="0.25">
      <c r="X338">
        <v>311</v>
      </c>
      <c r="Y338">
        <v>0.6660147382362902</v>
      </c>
      <c r="Z338">
        <v>3</v>
      </c>
    </row>
    <row r="339" spans="24:26" x14ac:dyDescent="0.25">
      <c r="X339">
        <v>312</v>
      </c>
      <c r="Y339">
        <v>0.806148277308531</v>
      </c>
      <c r="Z339">
        <v>3</v>
      </c>
    </row>
    <row r="340" spans="24:26" x14ac:dyDescent="0.25">
      <c r="X340">
        <v>313</v>
      </c>
      <c r="Y340">
        <v>0.28738167769369127</v>
      </c>
      <c r="Z340">
        <v>3</v>
      </c>
    </row>
    <row r="341" spans="24:26" x14ac:dyDescent="0.25">
      <c r="X341">
        <v>314</v>
      </c>
      <c r="Y341">
        <v>0.64150964663535437</v>
      </c>
      <c r="Z341">
        <v>3</v>
      </c>
    </row>
    <row r="342" spans="24:26" x14ac:dyDescent="0.25">
      <c r="X342">
        <v>315</v>
      </c>
      <c r="Y342">
        <v>0.80632886773567336</v>
      </c>
      <c r="Z342">
        <v>3</v>
      </c>
    </row>
    <row r="343" spans="24:26" x14ac:dyDescent="0.25">
      <c r="X343">
        <v>316</v>
      </c>
      <c r="Y343">
        <v>0.78776744505790963</v>
      </c>
      <c r="Z343">
        <v>3</v>
      </c>
    </row>
    <row r="344" spans="24:26" x14ac:dyDescent="0.25">
      <c r="X344">
        <v>317</v>
      </c>
      <c r="Y344">
        <v>0.99513830886973043</v>
      </c>
      <c r="Z344">
        <v>7</v>
      </c>
    </row>
    <row r="345" spans="24:26" x14ac:dyDescent="0.25">
      <c r="X345">
        <v>318</v>
      </c>
      <c r="Y345">
        <v>0.87245280012980975</v>
      </c>
      <c r="Z345">
        <v>3</v>
      </c>
    </row>
    <row r="346" spans="24:26" x14ac:dyDescent="0.25">
      <c r="X346">
        <v>319</v>
      </c>
      <c r="Y346">
        <v>6.9102498299184356E-2</v>
      </c>
      <c r="Z346">
        <v>2</v>
      </c>
    </row>
    <row r="347" spans="24:26" x14ac:dyDescent="0.25">
      <c r="X347">
        <v>320</v>
      </c>
      <c r="Y347">
        <v>0.59228116532355002</v>
      </c>
      <c r="Z347">
        <v>3</v>
      </c>
    </row>
    <row r="348" spans="24:26" x14ac:dyDescent="0.25">
      <c r="X348">
        <v>321</v>
      </c>
      <c r="Y348">
        <v>0.81987475668942578</v>
      </c>
      <c r="Z348">
        <v>3</v>
      </c>
    </row>
    <row r="349" spans="24:26" x14ac:dyDescent="0.25">
      <c r="X349">
        <v>322</v>
      </c>
      <c r="Y349">
        <v>0.56650765547550685</v>
      </c>
      <c r="Z349">
        <v>3</v>
      </c>
    </row>
    <row r="350" spans="24:26" x14ac:dyDescent="0.25">
      <c r="X350">
        <v>323</v>
      </c>
      <c r="Y350">
        <v>0.72202025374031209</v>
      </c>
      <c r="Z350">
        <v>3</v>
      </c>
    </row>
    <row r="351" spans="24:26" x14ac:dyDescent="0.25">
      <c r="X351">
        <v>324</v>
      </c>
      <c r="Y351">
        <v>0.81678016578357193</v>
      </c>
      <c r="Z351">
        <v>3</v>
      </c>
    </row>
    <row r="352" spans="24:26" x14ac:dyDescent="0.25">
      <c r="X352">
        <v>325</v>
      </c>
      <c r="Y352">
        <v>0.13496704207434074</v>
      </c>
      <c r="Z352">
        <v>2</v>
      </c>
    </row>
    <row r="353" spans="24:26" x14ac:dyDescent="0.25">
      <c r="X353">
        <v>326</v>
      </c>
      <c r="Y353">
        <v>0.88632316045979886</v>
      </c>
      <c r="Z353">
        <v>3</v>
      </c>
    </row>
    <row r="354" spans="24:26" x14ac:dyDescent="0.25">
      <c r="X354">
        <v>327</v>
      </c>
      <c r="Y354">
        <v>0.33268258135692252</v>
      </c>
      <c r="Z354">
        <v>3</v>
      </c>
    </row>
    <row r="355" spans="24:26" x14ac:dyDescent="0.25">
      <c r="X355">
        <v>328</v>
      </c>
      <c r="Y355">
        <v>0.45782624274253991</v>
      </c>
      <c r="Z355">
        <v>3</v>
      </c>
    </row>
    <row r="356" spans="24:26" x14ac:dyDescent="0.25">
      <c r="X356">
        <v>329</v>
      </c>
      <c r="Y356">
        <v>0.78833338977268319</v>
      </c>
      <c r="Z356">
        <v>3</v>
      </c>
    </row>
    <row r="357" spans="24:26" x14ac:dyDescent="0.25">
      <c r="X357">
        <v>330</v>
      </c>
      <c r="Y357">
        <v>0.58984570355099442</v>
      </c>
      <c r="Z357">
        <v>3</v>
      </c>
    </row>
    <row r="358" spans="24:26" x14ac:dyDescent="0.25">
      <c r="X358">
        <v>331</v>
      </c>
      <c r="Y358">
        <v>0.51730622038041585</v>
      </c>
      <c r="Z358">
        <v>3</v>
      </c>
    </row>
    <row r="359" spans="24:26" x14ac:dyDescent="0.25">
      <c r="X359">
        <v>332</v>
      </c>
      <c r="Y359">
        <v>0.78423228274311818</v>
      </c>
      <c r="Z359">
        <v>3</v>
      </c>
    </row>
    <row r="360" spans="24:26" x14ac:dyDescent="0.25">
      <c r="X360">
        <v>333</v>
      </c>
      <c r="Y360">
        <v>2.1512019512704317E-2</v>
      </c>
      <c r="Z360">
        <v>2</v>
      </c>
    </row>
    <row r="361" spans="24:26" x14ac:dyDescent="0.25">
      <c r="X361">
        <v>334</v>
      </c>
      <c r="Y361">
        <v>0.92934897792525162</v>
      </c>
      <c r="Z361">
        <v>3</v>
      </c>
    </row>
    <row r="362" spans="24:26" x14ac:dyDescent="0.25">
      <c r="X362">
        <v>335</v>
      </c>
      <c r="Y362">
        <v>0.26455734992364144</v>
      </c>
      <c r="Z362">
        <v>3</v>
      </c>
    </row>
    <row r="363" spans="24:26" x14ac:dyDescent="0.25">
      <c r="X363">
        <v>336</v>
      </c>
      <c r="Y363">
        <v>0.94769217575069142</v>
      </c>
      <c r="Z363">
        <v>7</v>
      </c>
    </row>
    <row r="364" spans="24:26" x14ac:dyDescent="0.25">
      <c r="X364">
        <v>337</v>
      </c>
      <c r="Y364">
        <v>0.52920501699189526</v>
      </c>
      <c r="Z364">
        <v>3</v>
      </c>
    </row>
    <row r="365" spans="24:26" x14ac:dyDescent="0.25">
      <c r="X365">
        <v>338</v>
      </c>
      <c r="Y365">
        <v>0.22009858802922999</v>
      </c>
      <c r="Z365">
        <v>2</v>
      </c>
    </row>
    <row r="366" spans="24:26" x14ac:dyDescent="0.25">
      <c r="X366">
        <v>339</v>
      </c>
      <c r="Y366">
        <v>0.32654251954521984</v>
      </c>
      <c r="Z366">
        <v>3</v>
      </c>
    </row>
    <row r="367" spans="24:26" x14ac:dyDescent="0.25">
      <c r="X367">
        <v>340</v>
      </c>
      <c r="Y367">
        <v>0.71601371308482409</v>
      </c>
      <c r="Z367">
        <v>3</v>
      </c>
    </row>
    <row r="368" spans="24:26" x14ac:dyDescent="0.25">
      <c r="X368">
        <v>341</v>
      </c>
      <c r="Y368">
        <v>0.77190692280515516</v>
      </c>
      <c r="Z368">
        <v>3</v>
      </c>
    </row>
    <row r="369" spans="24:26" x14ac:dyDescent="0.25">
      <c r="X369">
        <v>342</v>
      </c>
      <c r="Y369">
        <v>0.24825375277979067</v>
      </c>
      <c r="Z369">
        <v>2</v>
      </c>
    </row>
    <row r="370" spans="24:26" x14ac:dyDescent="0.25">
      <c r="X370">
        <v>343</v>
      </c>
      <c r="Y370">
        <v>0.75886867269417668</v>
      </c>
      <c r="Z370">
        <v>3</v>
      </c>
    </row>
    <row r="371" spans="24:26" x14ac:dyDescent="0.25">
      <c r="X371">
        <v>344</v>
      </c>
      <c r="Y371">
        <v>6.472968982020777E-2</v>
      </c>
      <c r="Z371">
        <v>2</v>
      </c>
    </row>
    <row r="372" spans="24:26" x14ac:dyDescent="0.25">
      <c r="X372">
        <v>345</v>
      </c>
      <c r="Y372">
        <v>0.90435867702696715</v>
      </c>
      <c r="Z372">
        <v>3</v>
      </c>
    </row>
    <row r="373" spans="24:26" x14ac:dyDescent="0.25">
      <c r="X373">
        <v>346</v>
      </c>
      <c r="Y373">
        <v>0.78637521289002266</v>
      </c>
      <c r="Z373">
        <v>3</v>
      </c>
    </row>
    <row r="374" spans="24:26" x14ac:dyDescent="0.25">
      <c r="X374">
        <v>347</v>
      </c>
      <c r="Y374">
        <v>0.58906630989863773</v>
      </c>
      <c r="Z374">
        <v>3</v>
      </c>
    </row>
    <row r="375" spans="24:26" x14ac:dyDescent="0.25">
      <c r="X375">
        <v>348</v>
      </c>
      <c r="Y375">
        <v>0.49452880872886074</v>
      </c>
      <c r="Z375">
        <v>3</v>
      </c>
    </row>
    <row r="376" spans="24:26" x14ac:dyDescent="0.25">
      <c r="X376">
        <v>349</v>
      </c>
      <c r="Y376">
        <v>0.37226723095174541</v>
      </c>
      <c r="Z376">
        <v>3</v>
      </c>
    </row>
    <row r="377" spans="24:26" x14ac:dyDescent="0.25">
      <c r="X377">
        <v>350</v>
      </c>
      <c r="Y377">
        <v>0.38223235323865534</v>
      </c>
      <c r="Z377">
        <v>3</v>
      </c>
    </row>
    <row r="378" spans="24:26" x14ac:dyDescent="0.25">
      <c r="X378">
        <v>351</v>
      </c>
      <c r="Y378">
        <v>0.77098805625635369</v>
      </c>
      <c r="Z378">
        <v>3</v>
      </c>
    </row>
    <row r="379" spans="24:26" x14ac:dyDescent="0.25">
      <c r="X379">
        <v>352</v>
      </c>
      <c r="Y379">
        <v>0.14192871735172952</v>
      </c>
      <c r="Z379">
        <v>2</v>
      </c>
    </row>
    <row r="380" spans="24:26" x14ac:dyDescent="0.25">
      <c r="X380">
        <v>353</v>
      </c>
      <c r="Y380">
        <v>0.24277955921886951</v>
      </c>
      <c r="Z380">
        <v>2</v>
      </c>
    </row>
    <row r="381" spans="24:26" x14ac:dyDescent="0.25">
      <c r="X381">
        <v>354</v>
      </c>
      <c r="Y381">
        <v>0.64795125159922307</v>
      </c>
      <c r="Z381">
        <v>3</v>
      </c>
    </row>
    <row r="382" spans="24:26" x14ac:dyDescent="0.25">
      <c r="X382">
        <v>355</v>
      </c>
      <c r="Y382">
        <v>0.78307659185902045</v>
      </c>
      <c r="Z382">
        <v>3</v>
      </c>
    </row>
    <row r="383" spans="24:26" x14ac:dyDescent="0.25">
      <c r="X383">
        <v>356</v>
      </c>
      <c r="Y383">
        <v>0.52629590267996262</v>
      </c>
      <c r="Z383">
        <v>3</v>
      </c>
    </row>
    <row r="384" spans="24:26" x14ac:dyDescent="0.25">
      <c r="X384">
        <v>357</v>
      </c>
      <c r="Y384">
        <v>0.57006397942788989</v>
      </c>
      <c r="Z384">
        <v>3</v>
      </c>
    </row>
    <row r="385" spans="24:26" x14ac:dyDescent="0.25">
      <c r="X385">
        <v>358</v>
      </c>
      <c r="Y385">
        <v>0.68344470117627343</v>
      </c>
      <c r="Z385">
        <v>3</v>
      </c>
    </row>
    <row r="386" spans="24:26" x14ac:dyDescent="0.25">
      <c r="X386">
        <v>359</v>
      </c>
      <c r="Y386">
        <v>0.59678797291211017</v>
      </c>
      <c r="Z386">
        <v>3</v>
      </c>
    </row>
    <row r="387" spans="24:26" x14ac:dyDescent="0.25">
      <c r="X387">
        <v>360</v>
      </c>
      <c r="Y387">
        <v>0.14125575771318577</v>
      </c>
      <c r="Z387">
        <v>2</v>
      </c>
    </row>
    <row r="388" spans="24:26" x14ac:dyDescent="0.25">
      <c r="X388">
        <v>361</v>
      </c>
      <c r="Y388">
        <v>0.74906237398993492</v>
      </c>
      <c r="Z388">
        <v>3</v>
      </c>
    </row>
    <row r="389" spans="24:26" x14ac:dyDescent="0.25">
      <c r="X389">
        <v>362</v>
      </c>
      <c r="Y389">
        <v>4.8019057368810403E-2</v>
      </c>
      <c r="Z389">
        <v>2</v>
      </c>
    </row>
    <row r="390" spans="24:26" x14ac:dyDescent="0.25">
      <c r="X390">
        <v>363</v>
      </c>
      <c r="Y390">
        <v>0.86600623405581656</v>
      </c>
      <c r="Z390">
        <v>3</v>
      </c>
    </row>
    <row r="391" spans="24:26" x14ac:dyDescent="0.25">
      <c r="X391">
        <v>364</v>
      </c>
      <c r="Y391">
        <v>0.63502265769690192</v>
      </c>
      <c r="Z391">
        <v>3</v>
      </c>
    </row>
    <row r="392" spans="24:26" x14ac:dyDescent="0.25">
      <c r="X392">
        <v>365</v>
      </c>
      <c r="Y392">
        <v>0.34134465459638574</v>
      </c>
      <c r="Z392">
        <v>3</v>
      </c>
    </row>
    <row r="393" spans="24:26" x14ac:dyDescent="0.25">
      <c r="X393">
        <v>366</v>
      </c>
      <c r="Y393">
        <v>0.72346636197275005</v>
      </c>
      <c r="Z393">
        <v>3</v>
      </c>
    </row>
    <row r="394" spans="24:26" x14ac:dyDescent="0.25">
      <c r="X394">
        <v>367</v>
      </c>
      <c r="Y394">
        <v>0.30381064696393101</v>
      </c>
      <c r="Z394">
        <v>3</v>
      </c>
    </row>
    <row r="395" spans="24:26" x14ac:dyDescent="0.25">
      <c r="X395">
        <v>368</v>
      </c>
      <c r="Y395">
        <v>0.83072438328396514</v>
      </c>
      <c r="Z395">
        <v>3</v>
      </c>
    </row>
    <row r="396" spans="24:26" x14ac:dyDescent="0.25">
      <c r="X396">
        <v>369</v>
      </c>
      <c r="Y396">
        <v>0.98093305669045183</v>
      </c>
      <c r="Z396">
        <v>7</v>
      </c>
    </row>
    <row r="397" spans="24:26" x14ac:dyDescent="0.25">
      <c r="X397">
        <v>370</v>
      </c>
      <c r="Y397">
        <v>0.66074868754587213</v>
      </c>
      <c r="Z397">
        <v>3</v>
      </c>
    </row>
    <row r="398" spans="24:26" x14ac:dyDescent="0.25">
      <c r="X398">
        <v>371</v>
      </c>
      <c r="Y398">
        <v>0.65464701530280245</v>
      </c>
      <c r="Z398">
        <v>3</v>
      </c>
    </row>
    <row r="399" spans="24:26" x14ac:dyDescent="0.25">
      <c r="X399">
        <v>372</v>
      </c>
      <c r="Y399">
        <v>0.50477573213401039</v>
      </c>
      <c r="Z399">
        <v>3</v>
      </c>
    </row>
    <row r="400" spans="24:26" x14ac:dyDescent="0.25">
      <c r="X400">
        <v>373</v>
      </c>
      <c r="Y400">
        <v>0.38917306710671185</v>
      </c>
      <c r="Z400">
        <v>3</v>
      </c>
    </row>
    <row r="401" spans="24:26" x14ac:dyDescent="0.25">
      <c r="X401">
        <v>374</v>
      </c>
      <c r="Y401">
        <v>0.68981420737435206</v>
      </c>
      <c r="Z401">
        <v>3</v>
      </c>
    </row>
    <row r="402" spans="24:26" x14ac:dyDescent="0.25">
      <c r="X402">
        <v>375</v>
      </c>
      <c r="Y402">
        <v>0.73318493476238689</v>
      </c>
      <c r="Z402">
        <v>3</v>
      </c>
    </row>
    <row r="403" spans="24:26" x14ac:dyDescent="0.25">
      <c r="X403">
        <v>376</v>
      </c>
      <c r="Y403">
        <v>0.4441899792235855</v>
      </c>
      <c r="Z403">
        <v>3</v>
      </c>
    </row>
    <row r="404" spans="24:26" x14ac:dyDescent="0.25">
      <c r="X404">
        <v>377</v>
      </c>
      <c r="Y404">
        <v>0.11583518913980884</v>
      </c>
      <c r="Z404">
        <v>2</v>
      </c>
    </row>
    <row r="405" spans="24:26" x14ac:dyDescent="0.25">
      <c r="X405">
        <v>378</v>
      </c>
      <c r="Y405">
        <v>0.47823455698550066</v>
      </c>
      <c r="Z405">
        <v>3</v>
      </c>
    </row>
    <row r="406" spans="24:26" x14ac:dyDescent="0.25">
      <c r="X406">
        <v>379</v>
      </c>
      <c r="Y406">
        <v>0.94649618941401659</v>
      </c>
      <c r="Z406">
        <v>7</v>
      </c>
    </row>
    <row r="407" spans="24:26" x14ac:dyDescent="0.25">
      <c r="X407">
        <v>380</v>
      </c>
      <c r="Y407">
        <v>0.95366469561047451</v>
      </c>
      <c r="Z407">
        <v>7</v>
      </c>
    </row>
    <row r="408" spans="24:26" x14ac:dyDescent="0.25">
      <c r="X408">
        <v>381</v>
      </c>
      <c r="Y408">
        <v>0.9180336417181082</v>
      </c>
      <c r="Z408">
        <v>3</v>
      </c>
    </row>
    <row r="409" spans="24:26" x14ac:dyDescent="0.25">
      <c r="X409">
        <v>382</v>
      </c>
      <c r="Y409">
        <v>0.5788573770153046</v>
      </c>
      <c r="Z409">
        <v>3</v>
      </c>
    </row>
    <row r="410" spans="24:26" x14ac:dyDescent="0.25">
      <c r="X410">
        <v>383</v>
      </c>
      <c r="Y410">
        <v>0.85237371392555439</v>
      </c>
      <c r="Z410">
        <v>3</v>
      </c>
    </row>
    <row r="411" spans="24:26" x14ac:dyDescent="0.25">
      <c r="X411">
        <v>384</v>
      </c>
      <c r="Y411">
        <v>0.54377193160358395</v>
      </c>
      <c r="Z411">
        <v>3</v>
      </c>
    </row>
    <row r="412" spans="24:26" x14ac:dyDescent="0.25">
      <c r="X412">
        <v>385</v>
      </c>
      <c r="Y412">
        <v>0.30166050207077766</v>
      </c>
      <c r="Z412">
        <v>3</v>
      </c>
    </row>
    <row r="413" spans="24:26" x14ac:dyDescent="0.25">
      <c r="X413">
        <v>386</v>
      </c>
      <c r="Y413">
        <v>0.54386793627377761</v>
      </c>
      <c r="Z413">
        <v>3</v>
      </c>
    </row>
    <row r="414" spans="24:26" x14ac:dyDescent="0.25">
      <c r="X414">
        <v>387</v>
      </c>
      <c r="Y414">
        <v>0.30338858681823455</v>
      </c>
      <c r="Z414">
        <v>3</v>
      </c>
    </row>
    <row r="415" spans="24:26" x14ac:dyDescent="0.25">
      <c r="X415">
        <v>388</v>
      </c>
      <c r="Y415">
        <v>0.36661333473863211</v>
      </c>
      <c r="Z415">
        <v>3</v>
      </c>
    </row>
    <row r="416" spans="24:26" x14ac:dyDescent="0.25">
      <c r="X416">
        <v>389</v>
      </c>
      <c r="Y416">
        <v>0.973037563372951</v>
      </c>
      <c r="Z416">
        <v>7</v>
      </c>
    </row>
    <row r="417" spans="24:26" x14ac:dyDescent="0.25">
      <c r="X417">
        <v>390</v>
      </c>
      <c r="Y417">
        <v>0.40661415067324058</v>
      </c>
      <c r="Z417">
        <v>3</v>
      </c>
    </row>
    <row r="418" spans="24:26" x14ac:dyDescent="0.25">
      <c r="X418">
        <v>391</v>
      </c>
      <c r="Y418">
        <v>0.94403429175603248</v>
      </c>
      <c r="Z418">
        <v>7</v>
      </c>
    </row>
    <row r="419" spans="24:26" x14ac:dyDescent="0.25">
      <c r="X419">
        <v>392</v>
      </c>
      <c r="Y419">
        <v>0.58393772051298154</v>
      </c>
      <c r="Z419">
        <v>3</v>
      </c>
    </row>
    <row r="420" spans="24:26" x14ac:dyDescent="0.25">
      <c r="X420">
        <v>393</v>
      </c>
      <c r="Y420">
        <v>0.21624637913379408</v>
      </c>
      <c r="Z420">
        <v>2</v>
      </c>
    </row>
    <row r="421" spans="24:26" x14ac:dyDescent="0.25">
      <c r="X421">
        <v>394</v>
      </c>
      <c r="Y421">
        <v>0.27995959179810492</v>
      </c>
      <c r="Z421">
        <v>3</v>
      </c>
    </row>
    <row r="422" spans="24:26" x14ac:dyDescent="0.25">
      <c r="X422">
        <v>395</v>
      </c>
      <c r="Y422">
        <v>0.50585165529732745</v>
      </c>
      <c r="Z422">
        <v>3</v>
      </c>
    </row>
    <row r="423" spans="24:26" x14ac:dyDescent="0.25">
      <c r="X423">
        <v>396</v>
      </c>
      <c r="Y423">
        <v>0.82657790469673664</v>
      </c>
      <c r="Z423">
        <v>3</v>
      </c>
    </row>
    <row r="424" spans="24:26" x14ac:dyDescent="0.25">
      <c r="X424">
        <v>397</v>
      </c>
      <c r="Y424">
        <v>1.9356269400923165E-2</v>
      </c>
      <c r="Z424">
        <v>2</v>
      </c>
    </row>
    <row r="425" spans="24:26" x14ac:dyDescent="0.25">
      <c r="X425">
        <v>398</v>
      </c>
      <c r="Y425">
        <v>0.73125216718984154</v>
      </c>
      <c r="Z425">
        <v>3</v>
      </c>
    </row>
    <row r="426" spans="24:26" x14ac:dyDescent="0.25">
      <c r="X426">
        <v>399</v>
      </c>
      <c r="Y426">
        <v>0.15243528970185061</v>
      </c>
      <c r="Z426">
        <v>2</v>
      </c>
    </row>
    <row r="427" spans="24:26" x14ac:dyDescent="0.25">
      <c r="X427">
        <v>400</v>
      </c>
      <c r="Y427">
        <v>0.20849576143670556</v>
      </c>
      <c r="Z427">
        <v>2</v>
      </c>
    </row>
    <row r="428" spans="24:26" x14ac:dyDescent="0.25">
      <c r="X428">
        <v>401</v>
      </c>
      <c r="Y428">
        <v>0.33917069358552754</v>
      </c>
      <c r="Z428">
        <v>3</v>
      </c>
    </row>
    <row r="429" spans="24:26" x14ac:dyDescent="0.25">
      <c r="X429">
        <v>402</v>
      </c>
      <c r="Y429">
        <v>0.34968191943489646</v>
      </c>
      <c r="Z429">
        <v>3</v>
      </c>
    </row>
    <row r="430" spans="24:26" x14ac:dyDescent="0.25">
      <c r="X430">
        <v>403</v>
      </c>
      <c r="Y430">
        <v>0.96085949586756225</v>
      </c>
      <c r="Z430">
        <v>7</v>
      </c>
    </row>
    <row r="431" spans="24:26" x14ac:dyDescent="0.25">
      <c r="X431">
        <v>404</v>
      </c>
      <c r="Y431">
        <v>0.88325417467710743</v>
      </c>
      <c r="Z431">
        <v>3</v>
      </c>
    </row>
    <row r="432" spans="24:26" x14ac:dyDescent="0.25">
      <c r="X432">
        <v>405</v>
      </c>
      <c r="Y432">
        <v>0.83005868850118669</v>
      </c>
      <c r="Z432">
        <v>3</v>
      </c>
    </row>
    <row r="433" spans="24:26" x14ac:dyDescent="0.25">
      <c r="X433">
        <v>406</v>
      </c>
      <c r="Y433">
        <v>0.75184308785354836</v>
      </c>
      <c r="Z433">
        <v>3</v>
      </c>
    </row>
    <row r="434" spans="24:26" x14ac:dyDescent="0.25">
      <c r="X434">
        <v>407</v>
      </c>
      <c r="Y434">
        <v>0.57032252349017032</v>
      </c>
      <c r="Z434">
        <v>3</v>
      </c>
    </row>
    <row r="435" spans="24:26" x14ac:dyDescent="0.25">
      <c r="X435">
        <v>408</v>
      </c>
      <c r="Y435">
        <v>0.34416900516222793</v>
      </c>
      <c r="Z435">
        <v>3</v>
      </c>
    </row>
    <row r="436" spans="24:26" x14ac:dyDescent="0.25">
      <c r="X436">
        <v>409</v>
      </c>
      <c r="Y436">
        <v>0.97250953435257426</v>
      </c>
      <c r="Z436">
        <v>7</v>
      </c>
    </row>
    <row r="437" spans="24:26" x14ac:dyDescent="0.25">
      <c r="X437">
        <v>410</v>
      </c>
      <c r="Y437">
        <v>0.32228498962199648</v>
      </c>
      <c r="Z437">
        <v>3</v>
      </c>
    </row>
    <row r="438" spans="24:26" x14ac:dyDescent="0.25">
      <c r="X438">
        <v>411</v>
      </c>
      <c r="Y438">
        <v>0.63418486002009211</v>
      </c>
      <c r="Z438">
        <v>3</v>
      </c>
    </row>
    <row r="439" spans="24:26" x14ac:dyDescent="0.25">
      <c r="X439">
        <v>412</v>
      </c>
      <c r="Y439">
        <v>0.61671717574985174</v>
      </c>
      <c r="Z439">
        <v>3</v>
      </c>
    </row>
    <row r="440" spans="24:26" x14ac:dyDescent="0.25">
      <c r="X440">
        <v>413</v>
      </c>
      <c r="Y440">
        <v>0.92480069129107001</v>
      </c>
      <c r="Z440">
        <v>3</v>
      </c>
    </row>
    <row r="441" spans="24:26" x14ac:dyDescent="0.25">
      <c r="X441">
        <v>414</v>
      </c>
      <c r="Y441">
        <v>0.64736149112445907</v>
      </c>
      <c r="Z441">
        <v>3</v>
      </c>
    </row>
    <row r="442" spans="24:26" x14ac:dyDescent="0.25">
      <c r="X442">
        <v>415</v>
      </c>
      <c r="Y442">
        <v>0.87339949454406052</v>
      </c>
      <c r="Z442">
        <v>3</v>
      </c>
    </row>
    <row r="443" spans="24:26" x14ac:dyDescent="0.25">
      <c r="X443">
        <v>416</v>
      </c>
      <c r="Y443">
        <v>0.80572740799885878</v>
      </c>
      <c r="Z443">
        <v>3</v>
      </c>
    </row>
    <row r="444" spans="24:26" x14ac:dyDescent="0.25">
      <c r="X444">
        <v>417</v>
      </c>
      <c r="Y444">
        <v>0.88735511948008994</v>
      </c>
      <c r="Z444">
        <v>3</v>
      </c>
    </row>
    <row r="445" spans="24:26" x14ac:dyDescent="0.25">
      <c r="X445">
        <v>418</v>
      </c>
      <c r="Y445">
        <v>0.75323894629746857</v>
      </c>
      <c r="Z445">
        <v>3</v>
      </c>
    </row>
    <row r="446" spans="24:26" x14ac:dyDescent="0.25">
      <c r="X446">
        <v>419</v>
      </c>
      <c r="Y446">
        <v>0.63988172279283972</v>
      </c>
      <c r="Z446">
        <v>3</v>
      </c>
    </row>
    <row r="447" spans="24:26" x14ac:dyDescent="0.25">
      <c r="X447">
        <v>420</v>
      </c>
      <c r="Y447">
        <v>0.34487377697147981</v>
      </c>
      <c r="Z447">
        <v>3</v>
      </c>
    </row>
    <row r="448" spans="24:26" x14ac:dyDescent="0.25">
      <c r="X448">
        <v>421</v>
      </c>
      <c r="Y448">
        <v>0.89003895692688684</v>
      </c>
      <c r="Z448">
        <v>3</v>
      </c>
    </row>
    <row r="449" spans="24:26" x14ac:dyDescent="0.25">
      <c r="X449">
        <v>422</v>
      </c>
      <c r="Y449">
        <v>0.33960398170693806</v>
      </c>
      <c r="Z449">
        <v>3</v>
      </c>
    </row>
    <row r="450" spans="24:26" x14ac:dyDescent="0.25">
      <c r="X450">
        <v>423</v>
      </c>
      <c r="Y450">
        <v>0.74691710168690928</v>
      </c>
      <c r="Z450">
        <v>3</v>
      </c>
    </row>
    <row r="451" spans="24:26" x14ac:dyDescent="0.25">
      <c r="X451">
        <v>424</v>
      </c>
      <c r="Y451">
        <v>0.53771107870028179</v>
      </c>
      <c r="Z451">
        <v>3</v>
      </c>
    </row>
    <row r="452" spans="24:26" x14ac:dyDescent="0.25">
      <c r="X452">
        <v>425</v>
      </c>
      <c r="Y452">
        <v>0.22987074716180655</v>
      </c>
      <c r="Z452">
        <v>2</v>
      </c>
    </row>
    <row r="453" spans="24:26" x14ac:dyDescent="0.25">
      <c r="X453">
        <v>426</v>
      </c>
      <c r="Y453">
        <v>0.19448079726629786</v>
      </c>
      <c r="Z453">
        <v>2</v>
      </c>
    </row>
    <row r="454" spans="24:26" x14ac:dyDescent="0.25">
      <c r="X454">
        <v>427</v>
      </c>
      <c r="Y454">
        <v>1.6715102442570684E-2</v>
      </c>
      <c r="Z454">
        <v>2</v>
      </c>
    </row>
    <row r="455" spans="24:26" x14ac:dyDescent="0.25">
      <c r="X455">
        <v>428</v>
      </c>
      <c r="Y455">
        <v>6.0760708382972761E-2</v>
      </c>
      <c r="Z455">
        <v>2</v>
      </c>
    </row>
    <row r="456" spans="24:26" x14ac:dyDescent="0.25">
      <c r="X456">
        <v>429</v>
      </c>
      <c r="Y456">
        <v>0.36545224154947775</v>
      </c>
      <c r="Z456">
        <v>3</v>
      </c>
    </row>
    <row r="457" spans="24:26" x14ac:dyDescent="0.25">
      <c r="X457">
        <v>430</v>
      </c>
      <c r="Y457">
        <v>0.58494330537969819</v>
      </c>
      <c r="Z457">
        <v>3</v>
      </c>
    </row>
    <row r="458" spans="24:26" x14ac:dyDescent="0.25">
      <c r="X458">
        <v>431</v>
      </c>
      <c r="Y458">
        <v>0.12974330480142138</v>
      </c>
      <c r="Z458">
        <v>2</v>
      </c>
    </row>
    <row r="459" spans="24:26" x14ac:dyDescent="0.25">
      <c r="X459">
        <v>432</v>
      </c>
      <c r="Y459">
        <v>0.48893316421948541</v>
      </c>
      <c r="Z459">
        <v>3</v>
      </c>
    </row>
    <row r="460" spans="24:26" x14ac:dyDescent="0.25">
      <c r="X460">
        <v>433</v>
      </c>
      <c r="Y460">
        <v>0.77446669579864924</v>
      </c>
      <c r="Z460">
        <v>3</v>
      </c>
    </row>
    <row r="461" spans="24:26" x14ac:dyDescent="0.25">
      <c r="X461">
        <v>434</v>
      </c>
      <c r="Y461">
        <v>0.7151595208685303</v>
      </c>
      <c r="Z461">
        <v>3</v>
      </c>
    </row>
    <row r="462" spans="24:26" x14ac:dyDescent="0.25">
      <c r="X462">
        <v>435</v>
      </c>
      <c r="Y462">
        <v>0.30741110810792793</v>
      </c>
      <c r="Z462">
        <v>3</v>
      </c>
    </row>
    <row r="463" spans="24:26" x14ac:dyDescent="0.25">
      <c r="X463">
        <v>436</v>
      </c>
      <c r="Y463">
        <v>0.69599928837987723</v>
      </c>
      <c r="Z463">
        <v>3</v>
      </c>
    </row>
    <row r="464" spans="24:26" x14ac:dyDescent="0.25">
      <c r="X464">
        <v>437</v>
      </c>
      <c r="Y464">
        <v>0.96210639867232195</v>
      </c>
      <c r="Z464">
        <v>7</v>
      </c>
    </row>
    <row r="465" spans="24:26" x14ac:dyDescent="0.25">
      <c r="X465">
        <v>438</v>
      </c>
      <c r="Y465">
        <v>0.10290893767318077</v>
      </c>
      <c r="Z465">
        <v>2</v>
      </c>
    </row>
    <row r="466" spans="24:26" x14ac:dyDescent="0.25">
      <c r="X466">
        <v>439</v>
      </c>
      <c r="Y466">
        <v>1.2605947987618937E-2</v>
      </c>
      <c r="Z466">
        <v>2</v>
      </c>
    </row>
    <row r="467" spans="24:26" x14ac:dyDescent="0.25">
      <c r="X467">
        <v>440</v>
      </c>
      <c r="Y467">
        <v>0.47162249068218554</v>
      </c>
      <c r="Z467">
        <v>3</v>
      </c>
    </row>
    <row r="468" spans="24:26" x14ac:dyDescent="0.25">
      <c r="X468">
        <v>441</v>
      </c>
      <c r="Y468">
        <v>0.18031149969648141</v>
      </c>
      <c r="Z468">
        <v>2</v>
      </c>
    </row>
    <row r="469" spans="24:26" x14ac:dyDescent="0.25">
      <c r="X469">
        <v>442</v>
      </c>
      <c r="Y469">
        <v>0.11116265100416867</v>
      </c>
      <c r="Z469">
        <v>2</v>
      </c>
    </row>
    <row r="470" spans="24:26" x14ac:dyDescent="0.25">
      <c r="X470">
        <v>443</v>
      </c>
      <c r="Y470">
        <v>0.25585078323163901</v>
      </c>
      <c r="Z470">
        <v>2</v>
      </c>
    </row>
    <row r="471" spans="24:26" x14ac:dyDescent="0.25">
      <c r="X471">
        <v>444</v>
      </c>
      <c r="Y471">
        <v>0.35257016681724129</v>
      </c>
      <c r="Z471">
        <v>3</v>
      </c>
    </row>
    <row r="472" spans="24:26" x14ac:dyDescent="0.25">
      <c r="X472">
        <v>445</v>
      </c>
      <c r="Y472">
        <v>0.24239631963842989</v>
      </c>
      <c r="Z472">
        <v>2</v>
      </c>
    </row>
    <row r="473" spans="24:26" x14ac:dyDescent="0.25">
      <c r="X473">
        <v>446</v>
      </c>
      <c r="Y473">
        <v>0.88369786945543982</v>
      </c>
      <c r="Z473">
        <v>3</v>
      </c>
    </row>
    <row r="474" spans="24:26" x14ac:dyDescent="0.25">
      <c r="X474">
        <v>447</v>
      </c>
      <c r="Y474">
        <v>0.4659004070656978</v>
      </c>
      <c r="Z474">
        <v>3</v>
      </c>
    </row>
    <row r="475" spans="24:26" x14ac:dyDescent="0.25">
      <c r="X475">
        <v>448</v>
      </c>
      <c r="Y475">
        <v>0.82764051625396995</v>
      </c>
      <c r="Z475">
        <v>3</v>
      </c>
    </row>
    <row r="476" spans="24:26" x14ac:dyDescent="0.25">
      <c r="X476">
        <v>449</v>
      </c>
      <c r="Y476">
        <v>5.420106568478833E-2</v>
      </c>
      <c r="Z476">
        <v>2</v>
      </c>
    </row>
    <row r="477" spans="24:26" x14ac:dyDescent="0.25">
      <c r="X477">
        <v>450</v>
      </c>
      <c r="Y477">
        <v>0.48300798037670878</v>
      </c>
      <c r="Z477">
        <v>3</v>
      </c>
    </row>
    <row r="478" spans="24:26" x14ac:dyDescent="0.25">
      <c r="X478">
        <v>451</v>
      </c>
      <c r="Y478">
        <v>0.63304324726141636</v>
      </c>
      <c r="Z478">
        <v>3</v>
      </c>
    </row>
    <row r="479" spans="24:26" x14ac:dyDescent="0.25">
      <c r="X479">
        <v>452</v>
      </c>
      <c r="Y479">
        <v>0.3307770692843256</v>
      </c>
      <c r="Z479">
        <v>3</v>
      </c>
    </row>
    <row r="480" spans="24:26" x14ac:dyDescent="0.25">
      <c r="X480">
        <v>453</v>
      </c>
      <c r="Y480">
        <v>0.55731059646817305</v>
      </c>
      <c r="Z480">
        <v>3</v>
      </c>
    </row>
    <row r="481" spans="24:26" x14ac:dyDescent="0.25">
      <c r="X481">
        <v>454</v>
      </c>
      <c r="Y481">
        <v>0.23031698279786939</v>
      </c>
      <c r="Z481">
        <v>2</v>
      </c>
    </row>
    <row r="482" spans="24:26" x14ac:dyDescent="0.25">
      <c r="X482">
        <v>455</v>
      </c>
      <c r="Y482">
        <v>0.43758293898162104</v>
      </c>
      <c r="Z482">
        <v>3</v>
      </c>
    </row>
    <row r="483" spans="24:26" x14ac:dyDescent="0.25">
      <c r="X483">
        <v>456</v>
      </c>
      <c r="Y483">
        <v>0.65711648720077354</v>
      </c>
      <c r="Z483">
        <v>3</v>
      </c>
    </row>
    <row r="484" spans="24:26" x14ac:dyDescent="0.25">
      <c r="X484">
        <v>457</v>
      </c>
      <c r="Y484">
        <v>0.32740066174671345</v>
      </c>
      <c r="Z484">
        <v>3</v>
      </c>
    </row>
    <row r="485" spans="24:26" x14ac:dyDescent="0.25">
      <c r="X485">
        <v>458</v>
      </c>
      <c r="Y485">
        <v>0.99860936466031602</v>
      </c>
      <c r="Z485">
        <v>7</v>
      </c>
    </row>
    <row r="486" spans="24:26" x14ac:dyDescent="0.25">
      <c r="X486">
        <v>459</v>
      </c>
      <c r="Y486">
        <v>0.7713979095908664</v>
      </c>
      <c r="Z486">
        <v>3</v>
      </c>
    </row>
    <row r="487" spans="24:26" x14ac:dyDescent="0.25">
      <c r="X487">
        <v>460</v>
      </c>
      <c r="Y487">
        <v>0.93365015199642121</v>
      </c>
      <c r="Z487">
        <v>3</v>
      </c>
    </row>
    <row r="488" spans="24:26" x14ac:dyDescent="0.25">
      <c r="X488">
        <v>461</v>
      </c>
      <c r="Y488">
        <v>0.91771231752213467</v>
      </c>
      <c r="Z488">
        <v>3</v>
      </c>
    </row>
    <row r="489" spans="24:26" x14ac:dyDescent="0.25">
      <c r="X489">
        <v>462</v>
      </c>
      <c r="Y489">
        <v>7.1228996272253986E-2</v>
      </c>
      <c r="Z489">
        <v>2</v>
      </c>
    </row>
    <row r="490" spans="24:26" x14ac:dyDescent="0.25">
      <c r="X490">
        <v>463</v>
      </c>
      <c r="Y490">
        <v>0.43496942063105026</v>
      </c>
      <c r="Z490">
        <v>3</v>
      </c>
    </row>
    <row r="491" spans="24:26" x14ac:dyDescent="0.25">
      <c r="X491">
        <v>464</v>
      </c>
      <c r="Y491">
        <v>0.57053436084401798</v>
      </c>
      <c r="Z491">
        <v>3</v>
      </c>
    </row>
    <row r="492" spans="24:26" x14ac:dyDescent="0.25">
      <c r="X492">
        <v>465</v>
      </c>
      <c r="Y492">
        <v>0.86249550862920976</v>
      </c>
      <c r="Z492">
        <v>3</v>
      </c>
    </row>
    <row r="493" spans="24:26" x14ac:dyDescent="0.25">
      <c r="X493">
        <v>466</v>
      </c>
      <c r="Y493">
        <v>0.86574047049218994</v>
      </c>
      <c r="Z493">
        <v>3</v>
      </c>
    </row>
    <row r="494" spans="24:26" x14ac:dyDescent="0.25">
      <c r="X494">
        <v>467</v>
      </c>
      <c r="Y494">
        <v>0.25296303112051</v>
      </c>
      <c r="Z494">
        <v>2</v>
      </c>
    </row>
    <row r="495" spans="24:26" x14ac:dyDescent="0.25">
      <c r="X495">
        <v>468</v>
      </c>
      <c r="Y495">
        <v>0.26655603973630115</v>
      </c>
      <c r="Z495">
        <v>3</v>
      </c>
    </row>
    <row r="496" spans="24:26" x14ac:dyDescent="0.25">
      <c r="X496">
        <v>469</v>
      </c>
      <c r="Y496">
        <v>0.64652647092856474</v>
      </c>
      <c r="Z496">
        <v>3</v>
      </c>
    </row>
    <row r="497" spans="24:26" x14ac:dyDescent="0.25">
      <c r="X497">
        <v>470</v>
      </c>
      <c r="Y497">
        <v>0.9085205138686715</v>
      </c>
      <c r="Z497">
        <v>3</v>
      </c>
    </row>
    <row r="498" spans="24:26" x14ac:dyDescent="0.25">
      <c r="X498">
        <v>471</v>
      </c>
      <c r="Y498">
        <v>0.40833629193277199</v>
      </c>
      <c r="Z498">
        <v>3</v>
      </c>
    </row>
    <row r="499" spans="24:26" x14ac:dyDescent="0.25">
      <c r="X499">
        <v>472</v>
      </c>
      <c r="Y499">
        <v>0.54899114660490511</v>
      </c>
      <c r="Z499">
        <v>3</v>
      </c>
    </row>
    <row r="500" spans="24:26" x14ac:dyDescent="0.25">
      <c r="X500">
        <v>473</v>
      </c>
      <c r="Y500">
        <v>1.8872965815262099E-2</v>
      </c>
      <c r="Z500">
        <v>2</v>
      </c>
    </row>
    <row r="501" spans="24:26" x14ac:dyDescent="0.25">
      <c r="X501">
        <v>474</v>
      </c>
      <c r="Y501">
        <v>0.92465311359131008</v>
      </c>
      <c r="Z501">
        <v>3</v>
      </c>
    </row>
    <row r="502" spans="24:26" x14ac:dyDescent="0.25">
      <c r="X502">
        <v>475</v>
      </c>
      <c r="Y502">
        <v>0.49050876642271557</v>
      </c>
      <c r="Z502">
        <v>3</v>
      </c>
    </row>
    <row r="503" spans="24:26" x14ac:dyDescent="0.25">
      <c r="X503">
        <v>476</v>
      </c>
      <c r="Y503">
        <v>0.28149674170127592</v>
      </c>
      <c r="Z503">
        <v>3</v>
      </c>
    </row>
    <row r="504" spans="24:26" x14ac:dyDescent="0.25">
      <c r="X504">
        <v>477</v>
      </c>
      <c r="Y504">
        <v>0.71977085300675725</v>
      </c>
      <c r="Z504">
        <v>3</v>
      </c>
    </row>
    <row r="505" spans="24:26" x14ac:dyDescent="0.25">
      <c r="X505">
        <v>478</v>
      </c>
      <c r="Y505">
        <v>0.69529365302945323</v>
      </c>
      <c r="Z505">
        <v>3</v>
      </c>
    </row>
    <row r="506" spans="24:26" x14ac:dyDescent="0.25">
      <c r="X506">
        <v>479</v>
      </c>
      <c r="Y506">
        <v>0.81817454554147162</v>
      </c>
      <c r="Z506">
        <v>3</v>
      </c>
    </row>
    <row r="507" spans="24:26" x14ac:dyDescent="0.25">
      <c r="X507">
        <v>480</v>
      </c>
      <c r="Y507">
        <v>0.38341924820051287</v>
      </c>
      <c r="Z507">
        <v>3</v>
      </c>
    </row>
    <row r="508" spans="24:26" x14ac:dyDescent="0.25">
      <c r="X508">
        <v>481</v>
      </c>
      <c r="Y508">
        <v>0.83023409900372092</v>
      </c>
      <c r="Z508">
        <v>3</v>
      </c>
    </row>
    <row r="509" spans="24:26" x14ac:dyDescent="0.25">
      <c r="X509">
        <v>482</v>
      </c>
      <c r="Y509">
        <v>0.10235163089534216</v>
      </c>
      <c r="Z509">
        <v>2</v>
      </c>
    </row>
    <row r="510" spans="24:26" x14ac:dyDescent="0.25">
      <c r="X510">
        <v>483</v>
      </c>
      <c r="Y510">
        <v>0.17589162921447377</v>
      </c>
      <c r="Z510">
        <v>2</v>
      </c>
    </row>
    <row r="511" spans="24:26" x14ac:dyDescent="0.25">
      <c r="X511">
        <v>484</v>
      </c>
      <c r="Y511">
        <v>0.90256532580187043</v>
      </c>
      <c r="Z511">
        <v>3</v>
      </c>
    </row>
    <row r="512" spans="24:26" x14ac:dyDescent="0.25">
      <c r="X512">
        <v>485</v>
      </c>
      <c r="Y512">
        <v>0.56009807350507623</v>
      </c>
      <c r="Z512">
        <v>3</v>
      </c>
    </row>
    <row r="513" spans="24:26" x14ac:dyDescent="0.25">
      <c r="X513">
        <v>486</v>
      </c>
      <c r="Y513">
        <v>0.50855687623583279</v>
      </c>
      <c r="Z513">
        <v>3</v>
      </c>
    </row>
    <row r="514" spans="24:26" x14ac:dyDescent="0.25">
      <c r="X514">
        <v>487</v>
      </c>
      <c r="Y514">
        <v>0.99867041008672219</v>
      </c>
      <c r="Z514">
        <v>7</v>
      </c>
    </row>
    <row r="515" spans="24:26" x14ac:dyDescent="0.25">
      <c r="X515">
        <v>488</v>
      </c>
      <c r="Y515">
        <v>0.95141018585267345</v>
      </c>
      <c r="Z515">
        <v>7</v>
      </c>
    </row>
    <row r="516" spans="24:26" x14ac:dyDescent="0.25">
      <c r="X516">
        <v>489</v>
      </c>
      <c r="Y516">
        <v>0.27731115399016992</v>
      </c>
      <c r="Z516">
        <v>3</v>
      </c>
    </row>
    <row r="517" spans="24:26" x14ac:dyDescent="0.25">
      <c r="X517">
        <v>490</v>
      </c>
      <c r="Y517">
        <v>0.89786518550932903</v>
      </c>
      <c r="Z517">
        <v>3</v>
      </c>
    </row>
    <row r="518" spans="24:26" x14ac:dyDescent="0.25">
      <c r="X518">
        <v>491</v>
      </c>
      <c r="Y518">
        <v>0.6262191117832866</v>
      </c>
      <c r="Z518">
        <v>3</v>
      </c>
    </row>
    <row r="519" spans="24:26" x14ac:dyDescent="0.25">
      <c r="X519">
        <v>492</v>
      </c>
      <c r="Y519">
        <v>0.18713030531725816</v>
      </c>
      <c r="Z519">
        <v>2</v>
      </c>
    </row>
    <row r="520" spans="24:26" x14ac:dyDescent="0.25">
      <c r="X520">
        <v>493</v>
      </c>
      <c r="Y520">
        <v>0.19266579835427999</v>
      </c>
      <c r="Z520">
        <v>2</v>
      </c>
    </row>
    <row r="521" spans="24:26" x14ac:dyDescent="0.25">
      <c r="X521">
        <v>494</v>
      </c>
      <c r="Y521">
        <v>0.25690043395702422</v>
      </c>
      <c r="Z521">
        <v>2</v>
      </c>
    </row>
    <row r="522" spans="24:26" x14ac:dyDescent="0.25">
      <c r="X522">
        <v>495</v>
      </c>
      <c r="Y522">
        <v>0.23308917657715023</v>
      </c>
      <c r="Z522">
        <v>2</v>
      </c>
    </row>
    <row r="523" spans="24:26" x14ac:dyDescent="0.25">
      <c r="X523">
        <v>496</v>
      </c>
      <c r="Y523">
        <v>5.0500985065942028E-2</v>
      </c>
      <c r="Z523">
        <v>2</v>
      </c>
    </row>
    <row r="524" spans="24:26" x14ac:dyDescent="0.25">
      <c r="X524">
        <v>497</v>
      </c>
      <c r="Y524">
        <v>0.2184773044267212</v>
      </c>
      <c r="Z524">
        <v>2</v>
      </c>
    </row>
    <row r="525" spans="24:26" x14ac:dyDescent="0.25">
      <c r="X525">
        <v>498</v>
      </c>
      <c r="Y525">
        <v>0.7141419430091166</v>
      </c>
      <c r="Z525">
        <v>3</v>
      </c>
    </row>
    <row r="526" spans="24:26" x14ac:dyDescent="0.25">
      <c r="X526">
        <v>499</v>
      </c>
      <c r="Y526">
        <v>0.15720381431885488</v>
      </c>
      <c r="Z526">
        <v>2</v>
      </c>
    </row>
    <row r="527" spans="24:26" x14ac:dyDescent="0.25">
      <c r="X527">
        <v>500</v>
      </c>
      <c r="Y527">
        <v>0.91166079480824813</v>
      </c>
      <c r="Z527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2018-02-01T18:05:38Z</dcterms:created>
  <dcterms:modified xsi:type="dcterms:W3CDTF">2018-02-01T18:08:39Z</dcterms:modified>
</cp:coreProperties>
</file>