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h\Desktop\Arvis\02_Intern_assets\01_Template_design_Arvis\2018\10_Invoices\"/>
    </mc:Choice>
  </mc:AlternateContent>
  <bookViews>
    <workbookView xWindow="0" yWindow="0" windowWidth="20490" windowHeight="7680" xr2:uid="{6B2D17ED-FE92-48B0-A132-20E496D767BE}"/>
  </bookViews>
  <sheets>
    <sheet name="Classeur Facture" sheetId="2" r:id="rId1"/>
    <sheet name="Facture" sheetId="1" r:id="rId2"/>
  </sheets>
  <definedNames>
    <definedName name="Nom_de_la_société">'Classeur Facture'!$B$2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2" i="2" l="1"/>
  <c r="A22" i="1" s="1"/>
  <c r="A19" i="1"/>
  <c r="A12" i="1" l="1"/>
  <c r="A20" i="1"/>
  <c r="A8" i="1"/>
  <c r="A21" i="1"/>
  <c r="D26" i="1"/>
  <c r="D27" i="1" l="1"/>
  <c r="D30" i="1" s="1"/>
  <c r="C5" i="1" s="1"/>
</calcChain>
</file>

<file path=xl/sharedStrings.xml><?xml version="1.0" encoding="utf-8"?>
<sst xmlns="http://schemas.openxmlformats.org/spreadsheetml/2006/main" count="50" uniqueCount="41">
  <si>
    <t>projet réalisé le 20 avril 2017</t>
  </si>
  <si>
    <t>FACTURE</t>
  </si>
  <si>
    <t>NO.</t>
  </si>
  <si>
    <t>DATE :</t>
  </si>
  <si>
    <t>COMPTE</t>
  </si>
  <si>
    <t>POUR</t>
  </si>
  <si>
    <t>DÛ</t>
  </si>
  <si>
    <t>DESCRIPTION</t>
  </si>
  <si>
    <t>MONTANT</t>
  </si>
  <si>
    <t>SOUS - TOTAL</t>
  </si>
  <si>
    <t>TVA : 21%</t>
  </si>
  <si>
    <t>TOTAL</t>
  </si>
  <si>
    <t>BE24 0689 3077 4338</t>
  </si>
  <si>
    <t>Design de la brochure</t>
  </si>
  <si>
    <t>Vectorisation</t>
  </si>
  <si>
    <t>Modification</t>
  </si>
  <si>
    <t>Recherche graphique</t>
  </si>
  <si>
    <t>Affiche A4</t>
  </si>
  <si>
    <t>Carte de visite</t>
  </si>
  <si>
    <t>Impresion</t>
  </si>
  <si>
    <t>Pour</t>
  </si>
  <si>
    <t>Numéro de Facture</t>
  </si>
  <si>
    <t>Mathieu</t>
  </si>
  <si>
    <t>N° &amp; Rue</t>
  </si>
  <si>
    <t>N° de TVA</t>
  </si>
  <si>
    <t>Rue C</t>
  </si>
  <si>
    <t>Rue D</t>
  </si>
  <si>
    <t>Rue E</t>
  </si>
  <si>
    <t>1.2.3</t>
  </si>
  <si>
    <t>4.5.6</t>
  </si>
  <si>
    <t>7.8.9</t>
  </si>
  <si>
    <t>10.11.12</t>
  </si>
  <si>
    <t>13.14.15</t>
  </si>
  <si>
    <t>Code Postal &amp; Ville</t>
  </si>
  <si>
    <t>Naxhelet</t>
  </si>
  <si>
    <t>Point S</t>
  </si>
  <si>
    <t>Date de création</t>
  </si>
  <si>
    <t>cdH de Namur ASBL</t>
  </si>
  <si>
    <t>12, Rue du curé Hiernaux</t>
  </si>
  <si>
    <t>5002 Saint-Servais</t>
  </si>
  <si>
    <t>N° D'entreprise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</si>
</sst>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80C]d\ mmmm\ yyyy;@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color theme="1" tint="0.249977111117893"/>
      <name val="Century Gothic"/>
      <family val="2"/>
    </font>
    <font>
      <sz val="11"/>
      <color theme="1" tint="0.34998626667073579"/>
      <name val="Century Gothic"/>
      <family val="2"/>
    </font>
    <font>
      <b/>
      <sz val="11"/>
      <color rgb="FFEC202A"/>
      <name val="Century Gothic"/>
      <family val="2"/>
    </font>
    <font>
      <b/>
      <sz val="18"/>
      <color theme="1" tint="0.249977111117893"/>
      <name val="Century Gothic"/>
      <family val="2"/>
    </font>
    <font>
      <b/>
      <sz val="12"/>
      <color theme="1" tint="0.249977111117893"/>
      <name val="Century Gothic"/>
      <family val="2"/>
    </font>
    <font>
      <sz val="12"/>
      <color rgb="FF303030"/>
      <name val="Roboto"/>
    </font>
    <font>
      <sz val="12"/>
      <color rgb="FF2F2F2F"/>
      <name val="Segoe UI"/>
      <family val="2"/>
    </font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rgb="FFEC202A"/>
      </bottom>
      <diagonal/>
    </border>
    <border>
      <left/>
      <right/>
      <top/>
      <bottom style="medium">
        <color theme="2" tint="-0.49998474074526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3" fillId="0" borderId="0" xfId="0" applyFont="1" applyAlignment="1"/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164" fontId="7" fillId="0" borderId="0" xfId="0" applyNumberFormat="1" applyFont="1" applyAlignment="1">
      <alignment horizontal="left"/>
    </xf>
    <xf numFmtId="165" fontId="7" fillId="0" borderId="0" xfId="0" applyNumberFormat="1" applyFont="1" applyAlignment="1">
      <alignment horizontal="right"/>
    </xf>
    <xf numFmtId="0" fontId="3" fillId="0" borderId="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7" fillId="0" borderId="1" xfId="0" applyFont="1" applyBorder="1" applyAlignment="1">
      <alignment horizontal="right"/>
    </xf>
    <xf numFmtId="0" fontId="3" fillId="0" borderId="2" xfId="0" applyFont="1" applyBorder="1" applyAlignment="1">
      <alignment horizontal="left"/>
    </xf>
    <xf numFmtId="0" fontId="7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65" fontId="4" fillId="0" borderId="0" xfId="0" applyNumberFormat="1" applyFont="1" applyAlignment="1"/>
    <xf numFmtId="165" fontId="7" fillId="0" borderId="0" xfId="0" applyNumberFormat="1" applyFont="1" applyAlignment="1"/>
    <xf numFmtId="0" fontId="7" fillId="0" borderId="0" xfId="0" applyFont="1" applyAlignment="1"/>
    <xf numFmtId="0" fontId="5" fillId="0" borderId="0" xfId="0" applyFont="1" applyAlignment="1"/>
    <xf numFmtId="165" fontId="6" fillId="0" borderId="0" xfId="1" applyNumberFormat="1" applyFont="1" applyAlignment="1"/>
    <xf numFmtId="165" fontId="6" fillId="0" borderId="0" xfId="0" applyNumberFormat="1" applyFont="1" applyAlignment="1">
      <alignment horizontal="left"/>
    </xf>
    <xf numFmtId="0" fontId="7" fillId="0" borderId="1" xfId="0" applyFont="1" applyBorder="1" applyAlignment="1"/>
    <xf numFmtId="0" fontId="4" fillId="0" borderId="0" xfId="0" applyFont="1" applyBorder="1" applyAlignment="1"/>
    <xf numFmtId="0" fontId="3" fillId="0" borderId="0" xfId="0" applyFont="1" applyBorder="1" applyAlignment="1">
      <alignment horizontal="right"/>
    </xf>
    <xf numFmtId="0" fontId="7" fillId="0" borderId="0" xfId="0" applyFont="1" applyBorder="1" applyAlignment="1"/>
    <xf numFmtId="165" fontId="7" fillId="0" borderId="0" xfId="0" applyNumberFormat="1" applyFont="1" applyBorder="1" applyAlignment="1">
      <alignment horizontal="right"/>
    </xf>
    <xf numFmtId="3" fontId="7" fillId="0" borderId="0" xfId="0" applyNumberFormat="1" applyFont="1" applyAlignment="1">
      <alignment horizontal="left"/>
    </xf>
    <xf numFmtId="0" fontId="7" fillId="0" borderId="0" xfId="0" applyNumberFormat="1" applyFont="1" applyAlignment="1">
      <alignment horizontal="left" wrapText="1"/>
    </xf>
    <xf numFmtId="0" fontId="8" fillId="0" borderId="0" xfId="0" applyFont="1"/>
    <xf numFmtId="0" fontId="0" fillId="0" borderId="0" xfId="0" applyNumberFormat="1"/>
    <xf numFmtId="0" fontId="0" fillId="0" borderId="0" xfId="0" applyAlignment="1">
      <alignment horizontal="right"/>
    </xf>
    <xf numFmtId="0" fontId="9" fillId="0" borderId="0" xfId="2" applyNumberFormat="1" applyFont="1"/>
    <xf numFmtId="0" fontId="10" fillId="0" borderId="0" xfId="0" applyFont="1" applyAlignment="1">
      <alignment horizontal="center"/>
    </xf>
    <xf numFmtId="0" fontId="10" fillId="0" borderId="0" xfId="0" applyNumberFormat="1" applyFont="1" applyAlignment="1">
      <alignment horizontal="right"/>
    </xf>
    <xf numFmtId="49" fontId="10" fillId="0" borderId="0" xfId="0" applyNumberFormat="1" applyFont="1" applyAlignment="1">
      <alignment horizontal="right"/>
    </xf>
    <xf numFmtId="0" fontId="10" fillId="0" borderId="0" xfId="0" applyFont="1" applyAlignment="1">
      <alignment horizontal="right"/>
    </xf>
    <xf numFmtId="164" fontId="0" fillId="0" borderId="0" xfId="0" applyNumberFormat="1"/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EC20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47625</xdr:colOff>
      <xdr:row>35</xdr:row>
      <xdr:rowOff>190500</xdr:rowOff>
    </xdr:from>
    <xdr:to>
      <xdr:col>3</xdr:col>
      <xdr:colOff>2571750</xdr:colOff>
      <xdr:row>44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015E050-1BB4-4478-8B6D-FD0FE144BAD8}"/>
            </a:ext>
          </a:extLst>
        </xdr:cNvPr>
        <xdr:cNvSpPr txBox="1"/>
      </xdr:nvSpPr>
      <xdr:spPr>
        <a:xfrm>
          <a:off x="2333625" y="7791450"/>
          <a:ext cx="4695825" cy="1685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1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MARCHAL CÉDRIC</a:t>
          </a:r>
          <a:br>
            <a:rPr lang="fr-BE" sz="1100" b="1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</a:b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Directeur Artistique</a:t>
          </a:r>
          <a:r>
            <a:rPr lang="fr-BE" sz="1100" b="0" i="0" u="none" strike="noStrike" baseline="0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&amp; infographiste</a:t>
          </a:r>
          <a:b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</a:br>
          <a:b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</a:br>
          <a:r>
            <a:rPr lang="fr-BE" sz="1100" b="1" i="0" u="none" strike="noStrike">
              <a:solidFill>
                <a:srgbClr val="EC202A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MERCI POUR VOTRE CONFIANCE</a:t>
          </a:r>
          <a:b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</a:b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Date d'échéance :    </a:t>
          </a:r>
          <a:r>
            <a:rPr lang="fr-BE">
              <a:solidFill>
                <a:schemeClr val="tx1">
                  <a:lumMod val="75000"/>
                  <a:lumOff val="25000"/>
                </a:schemeClr>
              </a:solidFill>
              <a:latin typeface="Century Gothic" panose="020B0502020202020204" pitchFamily="34" charset="0"/>
            </a:rPr>
            <a:t> </a:t>
          </a: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25 février 2018</a:t>
          </a:r>
          <a:b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</a:br>
          <a:b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</a:br>
          <a:r>
            <a:rPr lang="fr-BE" sz="1100" b="1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ADRESSE</a:t>
          </a:r>
          <a:r>
            <a:rPr lang="fr-BE" sz="1100" b="0" i="0" u="none" strike="noStrike" baseline="0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                               </a:t>
          </a:r>
          <a:r>
            <a:rPr lang="fr-BE" sz="1100" b="1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TELEPHONE</a:t>
          </a:r>
          <a:r>
            <a:rPr lang="fr-BE" sz="1100" b="0" i="0" u="none" strike="noStrike" baseline="0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                        </a:t>
          </a:r>
          <a:r>
            <a:rPr lang="fr-BE" sz="1100" b="1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WEB</a:t>
          </a:r>
          <a:b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</a:b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4, rue verte voie</a:t>
          </a:r>
          <a:r>
            <a:rPr lang="fr-BE" sz="1100" b="0" i="0" u="none" strike="noStrike" baseline="0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                 </a:t>
          </a: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(be) 32 471480187 </a:t>
          </a:r>
          <a:r>
            <a:rPr lang="fr-BE">
              <a:solidFill>
                <a:schemeClr val="tx1">
                  <a:lumMod val="75000"/>
                  <a:lumOff val="25000"/>
                </a:schemeClr>
              </a:solidFill>
              <a:latin typeface="Century Gothic" panose="020B0502020202020204" pitchFamily="34" charset="0"/>
            </a:rPr>
            <a:t>           </a:t>
          </a:r>
          <a:r>
            <a:rPr lang="fr-BE" baseline="0">
              <a:solidFill>
                <a:schemeClr val="tx1">
                  <a:lumMod val="75000"/>
                  <a:lumOff val="25000"/>
                </a:schemeClr>
              </a:solidFill>
              <a:latin typeface="Century Gothic" panose="020B0502020202020204" pitchFamily="34" charset="0"/>
            </a:rPr>
            <a:t> </a:t>
          </a: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Arvis.be</a:t>
          </a:r>
          <a:b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</a:b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Ampsin B-4540</a:t>
          </a:r>
          <a:r>
            <a:rPr lang="fr-BE" sz="1100" b="0" i="0" u="none" strike="noStrike" baseline="0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                                                               </a:t>
          </a:r>
          <a:r>
            <a:rPr lang="fr-BE">
              <a:solidFill>
                <a:schemeClr val="tx1">
                  <a:lumMod val="75000"/>
                  <a:lumOff val="25000"/>
                </a:schemeClr>
              </a:solidFill>
              <a:latin typeface="Century Gothic" panose="020B0502020202020204" pitchFamily="34" charset="0"/>
            </a:rPr>
            <a:t> </a:t>
          </a:r>
          <a:r>
            <a:rPr lang="fr-BE" sz="1100" b="0" i="0" u="none" strike="noStrike">
              <a:solidFill>
                <a:schemeClr val="tx1">
                  <a:lumMod val="75000"/>
                  <a:lumOff val="25000"/>
                </a:schemeClr>
              </a:solidFill>
              <a:effectLst/>
              <a:latin typeface="Century Gothic" panose="020B0502020202020204" pitchFamily="34" charset="0"/>
              <a:ea typeface="+mn-ea"/>
              <a:cs typeface="+mn-cs"/>
              <a:hlinkClick xmlns:r="http://schemas.openxmlformats.org/officeDocument/2006/relationships" r:id=""/>
            </a:rPr>
            <a:t>hello@arvis.be</a:t>
          </a:r>
          <a:r>
            <a:rPr lang="fr-BE">
              <a:solidFill>
                <a:schemeClr val="tx1">
                  <a:lumMod val="75000"/>
                  <a:lumOff val="25000"/>
                </a:schemeClr>
              </a:solidFill>
              <a:latin typeface="Century Gothic" panose="020B0502020202020204" pitchFamily="34" charset="0"/>
            </a:rPr>
            <a:t> </a:t>
          </a:r>
          <a:endParaRPr lang="fr-BE" sz="1100">
            <a:solidFill>
              <a:schemeClr val="tx1">
                <a:lumMod val="75000"/>
                <a:lumOff val="25000"/>
              </a:schemeClr>
            </a:solidFill>
            <a:latin typeface="Century Gothic" panose="020B0502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C613D-8B6A-4F65-A00F-CE4D3F2D2DF2}">
  <dimension ref="A1:G22"/>
  <sheetViews>
    <sheetView tabSelected="1" workbookViewId="0">
      <selection activeCell="B8" sqref="B8"/>
    </sheetView>
  </sheetViews>
  <sheetFormatPr baseColWidth="10" defaultRowHeight="15" x14ac:dyDescent="0.25"/>
  <cols>
    <col min="1" max="1" width="21.5703125" bestFit="1" customWidth="1"/>
    <col min="2" max="2" width="28.5703125" customWidth="1"/>
    <col min="3" max="3" width="27.140625" bestFit="1" customWidth="1"/>
    <col min="4" max="4" width="24.42578125" customWidth="1"/>
    <col min="5" max="6" width="17.140625" customWidth="1"/>
    <col min="7" max="7" width="19.140625" bestFit="1" customWidth="1"/>
  </cols>
  <sheetData>
    <row r="1" spans="1:7" ht="30.75" customHeight="1" x14ac:dyDescent="0.3">
      <c r="A1" s="33" t="s">
        <v>21</v>
      </c>
      <c r="B1" s="33" t="s">
        <v>20</v>
      </c>
      <c r="C1" s="33" t="s">
        <v>23</v>
      </c>
      <c r="D1" s="33" t="s">
        <v>33</v>
      </c>
      <c r="E1" s="33" t="s">
        <v>24</v>
      </c>
      <c r="F1" s="33" t="s">
        <v>40</v>
      </c>
      <c r="G1" s="33" t="s">
        <v>36</v>
      </c>
    </row>
    <row r="2" spans="1:7" ht="16.5" x14ac:dyDescent="0.3">
      <c r="A2" s="34">
        <v>1</v>
      </c>
      <c r="B2" s="35" t="s">
        <v>37</v>
      </c>
      <c r="C2" s="36" t="s">
        <v>38</v>
      </c>
      <c r="D2" s="36" t="s">
        <v>39</v>
      </c>
      <c r="E2" s="36" t="s">
        <v>28</v>
      </c>
      <c r="F2" s="36"/>
      <c r="G2" s="37">
        <v>43115</v>
      </c>
    </row>
    <row r="3" spans="1:7" ht="16.5" x14ac:dyDescent="0.3">
      <c r="A3" s="34">
        <v>2</v>
      </c>
      <c r="B3" s="36" t="s">
        <v>37</v>
      </c>
      <c r="C3" s="36" t="s">
        <v>38</v>
      </c>
      <c r="D3" s="36" t="s">
        <v>39</v>
      </c>
      <c r="E3" s="36" t="s">
        <v>29</v>
      </c>
      <c r="F3" s="36"/>
      <c r="G3" s="37">
        <v>43116</v>
      </c>
    </row>
    <row r="4" spans="1:7" ht="16.5" x14ac:dyDescent="0.3">
      <c r="A4" s="34">
        <v>3</v>
      </c>
      <c r="B4" s="36" t="s">
        <v>34</v>
      </c>
      <c r="C4" s="36">
        <v>3</v>
      </c>
      <c r="D4" s="36" t="s">
        <v>25</v>
      </c>
      <c r="E4" s="36"/>
      <c r="F4" s="36" t="s">
        <v>30</v>
      </c>
      <c r="G4" s="37">
        <v>43117</v>
      </c>
    </row>
    <row r="5" spans="1:7" ht="16.5" x14ac:dyDescent="0.3">
      <c r="A5" s="34">
        <v>4</v>
      </c>
      <c r="B5" s="36" t="s">
        <v>35</v>
      </c>
      <c r="C5" s="36">
        <v>4</v>
      </c>
      <c r="D5" s="36" t="s">
        <v>26</v>
      </c>
      <c r="E5" s="36" t="s">
        <v>31</v>
      </c>
      <c r="F5" s="36"/>
      <c r="G5" s="37">
        <v>43118</v>
      </c>
    </row>
    <row r="6" spans="1:7" ht="16.5" x14ac:dyDescent="0.3">
      <c r="A6" s="34">
        <v>5</v>
      </c>
      <c r="B6" s="36" t="s">
        <v>22</v>
      </c>
      <c r="C6" s="36">
        <v>5</v>
      </c>
      <c r="D6" s="36" t="s">
        <v>27</v>
      </c>
      <c r="E6" s="36" t="s">
        <v>32</v>
      </c>
      <c r="F6" s="36"/>
      <c r="G6" s="37">
        <v>43119</v>
      </c>
    </row>
    <row r="7" spans="1:7" x14ac:dyDescent="0.25">
      <c r="A7" s="30"/>
      <c r="D7" s="31"/>
    </row>
    <row r="8" spans="1:7" x14ac:dyDescent="0.25">
      <c r="A8" s="30"/>
    </row>
    <row r="9" spans="1:7" x14ac:dyDescent="0.25">
      <c r="A9" s="30"/>
    </row>
    <row r="10" spans="1:7" ht="15.75" x14ac:dyDescent="0.25">
      <c r="A10" s="30"/>
      <c r="D10" s="29"/>
    </row>
    <row r="11" spans="1:7" ht="17.25" x14ac:dyDescent="0.3">
      <c r="A11" s="30"/>
      <c r="D11" s="32"/>
    </row>
    <row r="12" spans="1:7" ht="17.25" x14ac:dyDescent="0.3">
      <c r="A12" s="30"/>
      <c r="D12" s="32"/>
    </row>
    <row r="13" spans="1:7" x14ac:dyDescent="0.25">
      <c r="A13" s="30"/>
    </row>
    <row r="14" spans="1:7" x14ac:dyDescent="0.25">
      <c r="A14" s="30"/>
    </row>
    <row r="15" spans="1:7" x14ac:dyDescent="0.25">
      <c r="A15" s="30"/>
    </row>
    <row r="16" spans="1:7" x14ac:dyDescent="0.25">
      <c r="A16" s="30"/>
    </row>
    <row r="17" spans="1:1" x14ac:dyDescent="0.25">
      <c r="A17" s="30"/>
    </row>
    <row r="18" spans="1:1" x14ac:dyDescent="0.25">
      <c r="A18" s="30"/>
    </row>
    <row r="19" spans="1:1" x14ac:dyDescent="0.25">
      <c r="A19" s="30"/>
    </row>
    <row r="20" spans="1:1" x14ac:dyDescent="0.25">
      <c r="A20" s="30"/>
    </row>
    <row r="21" spans="1:1" x14ac:dyDescent="0.25">
      <c r="A21" s="30"/>
    </row>
    <row r="22" spans="1:1" x14ac:dyDescent="0.25">
      <c r="A22" s="30">
        <f>'Classeur Facture'!F3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A566E6-FC75-498E-AEFE-419369AF9A29}">
  <dimension ref="A1:G43"/>
  <sheetViews>
    <sheetView view="pageLayout" topLeftCell="A10" zoomScaleNormal="100" workbookViewId="0">
      <selection activeCell="F3" sqref="F3"/>
    </sheetView>
  </sheetViews>
  <sheetFormatPr baseColWidth="10" defaultRowHeight="15" x14ac:dyDescent="0.25"/>
  <cols>
    <col min="1" max="1" width="28.42578125" customWidth="1"/>
    <col min="2" max="2" width="3.42578125" customWidth="1"/>
    <col min="3" max="3" width="30.28515625" bestFit="1" customWidth="1"/>
    <col min="4" max="4" width="36.28515625" customWidth="1"/>
    <col min="5" max="5" width="5" customWidth="1"/>
  </cols>
  <sheetData>
    <row r="1" spans="1:4" x14ac:dyDescent="0.25">
      <c r="A1" s="1"/>
      <c r="B1" s="1"/>
      <c r="C1" s="1"/>
      <c r="D1" s="1"/>
    </row>
    <row r="2" spans="1:4" ht="17.25" thickBot="1" x14ac:dyDescent="0.35">
      <c r="A2" s="11"/>
      <c r="B2" s="10"/>
      <c r="C2" s="11"/>
      <c r="D2" s="1"/>
    </row>
    <row r="3" spans="1:4" ht="16.5" x14ac:dyDescent="0.3">
      <c r="A3" s="2"/>
      <c r="B3" s="2"/>
      <c r="C3" s="2"/>
      <c r="D3" s="1"/>
    </row>
    <row r="4" spans="1:4" ht="22.5" x14ac:dyDescent="0.3">
      <c r="A4" s="6" t="s">
        <v>1</v>
      </c>
      <c r="B4" s="6"/>
      <c r="C4" s="15" t="s">
        <v>6</v>
      </c>
      <c r="D4" s="2"/>
    </row>
    <row r="5" spans="1:4" ht="22.5" x14ac:dyDescent="0.3">
      <c r="A5" s="2"/>
      <c r="B5" s="2"/>
      <c r="C5" s="21">
        <f>D30</f>
        <v>847</v>
      </c>
      <c r="D5" s="2"/>
    </row>
    <row r="6" spans="1:4" ht="16.5" x14ac:dyDescent="0.3">
      <c r="A6" s="2"/>
      <c r="B6" s="2"/>
      <c r="C6" s="4"/>
      <c r="D6" s="2"/>
    </row>
    <row r="7" spans="1:4" ht="17.25" thickBot="1" x14ac:dyDescent="0.35">
      <c r="A7" s="5" t="s">
        <v>2</v>
      </c>
      <c r="B7" s="5"/>
      <c r="C7" s="22" t="s">
        <v>7</v>
      </c>
      <c r="D7" s="12" t="s">
        <v>8</v>
      </c>
    </row>
    <row r="8" spans="1:4" ht="16.5" x14ac:dyDescent="0.3">
      <c r="A8" s="27" t="str">
        <f>IF(LARGE('Classeur Facture'!A2:A1000,1)&lt;10,"2018.00"&amp;LARGE('Classeur Facture'!A2:A1000,1),IF(LARGE('Classeur Facture'!A2:A1000,1)&lt;100,"2018.0"&amp;LARGE('Classeur Facture'!A2:A1000,1),"2018."&amp;LARGE('Classeur Facture'!A2:A1000,1)))</f>
        <v>2018.005</v>
      </c>
      <c r="B8" s="7"/>
      <c r="C8" s="18"/>
      <c r="D8" s="3"/>
    </row>
    <row r="9" spans="1:4" ht="16.5" x14ac:dyDescent="0.3">
      <c r="A9" s="2"/>
      <c r="B9" s="2"/>
      <c r="C9" s="18" t="s">
        <v>13</v>
      </c>
      <c r="D9" s="9">
        <v>100</v>
      </c>
    </row>
    <row r="10" spans="1:4" ht="16.5" x14ac:dyDescent="0.3">
      <c r="A10" s="2"/>
      <c r="B10" s="2"/>
      <c r="C10" s="23" t="s">
        <v>0</v>
      </c>
      <c r="D10" s="24"/>
    </row>
    <row r="11" spans="1:4" ht="16.5" x14ac:dyDescent="0.3">
      <c r="A11" s="5" t="s">
        <v>3</v>
      </c>
      <c r="B11" s="5"/>
      <c r="C11" s="25" t="s">
        <v>14</v>
      </c>
      <c r="D11" s="26">
        <v>100</v>
      </c>
    </row>
    <row r="12" spans="1:4" ht="16.5" x14ac:dyDescent="0.3">
      <c r="A12" s="8">
        <f>VLOOKUP(LARGE('Classeur Facture'!A:A,1),'Classeur Facture'!A:H,7,0)</f>
        <v>43119</v>
      </c>
      <c r="B12" s="8"/>
      <c r="C12" s="23" t="s">
        <v>0</v>
      </c>
      <c r="D12" s="24"/>
    </row>
    <row r="13" spans="1:4" ht="16.5" x14ac:dyDescent="0.3">
      <c r="A13" s="2"/>
      <c r="B13" s="2"/>
      <c r="C13" s="25" t="s">
        <v>15</v>
      </c>
      <c r="D13" s="26">
        <v>100</v>
      </c>
    </row>
    <row r="14" spans="1:4" ht="16.5" x14ac:dyDescent="0.3">
      <c r="A14" s="2"/>
      <c r="B14" s="2"/>
      <c r="C14" s="23" t="s">
        <v>0</v>
      </c>
      <c r="D14" s="24"/>
    </row>
    <row r="15" spans="1:4" ht="16.5" x14ac:dyDescent="0.3">
      <c r="A15" s="5" t="s">
        <v>4</v>
      </c>
      <c r="B15" s="5"/>
      <c r="C15" s="25" t="s">
        <v>16</v>
      </c>
      <c r="D15" s="26">
        <v>100</v>
      </c>
    </row>
    <row r="16" spans="1:4" ht="16.5" x14ac:dyDescent="0.3">
      <c r="A16" s="7" t="s">
        <v>12</v>
      </c>
      <c r="B16" s="7"/>
      <c r="C16" s="23" t="s">
        <v>0</v>
      </c>
      <c r="D16" s="24"/>
    </row>
    <row r="17" spans="1:6" ht="16.5" x14ac:dyDescent="0.3">
      <c r="A17" s="2"/>
      <c r="B17" s="2"/>
      <c r="C17" s="25" t="s">
        <v>17</v>
      </c>
      <c r="D17" s="26">
        <v>100</v>
      </c>
    </row>
    <row r="18" spans="1:6" ht="16.5" x14ac:dyDescent="0.3">
      <c r="A18" s="5" t="s">
        <v>5</v>
      </c>
      <c r="B18" s="5"/>
      <c r="C18" s="23" t="s">
        <v>0</v>
      </c>
      <c r="D18" s="24"/>
    </row>
    <row r="19" spans="1:6" ht="15.75" x14ac:dyDescent="0.25">
      <c r="A19" s="28" t="str">
        <f>VLOOKUP(LARGE('Classeur Facture'!A:A,1),'Classeur Facture'!A:B,2,0)</f>
        <v>Mathieu</v>
      </c>
      <c r="B19" s="7"/>
      <c r="C19" s="25" t="s">
        <v>18</v>
      </c>
      <c r="D19" s="26">
        <v>100</v>
      </c>
    </row>
    <row r="20" spans="1:6" ht="16.5" x14ac:dyDescent="0.3">
      <c r="A20" s="5">
        <f>VLOOKUP(LARGE('Classeur Facture'!A:A,1),'Classeur Facture'!A:C,3,0)</f>
        <v>5</v>
      </c>
      <c r="B20" s="5"/>
      <c r="C20" s="23" t="s">
        <v>0</v>
      </c>
      <c r="D20" s="24"/>
    </row>
    <row r="21" spans="1:6" ht="16.5" x14ac:dyDescent="0.3">
      <c r="A21" s="5" t="str">
        <f>VLOOKUP(LARGE('Classeur Facture'!A:A,1),'Classeur Facture'!A:D,4,0)</f>
        <v>Rue E</v>
      </c>
      <c r="B21" s="5"/>
      <c r="C21" s="25" t="s">
        <v>19</v>
      </c>
      <c r="D21" s="9">
        <v>100</v>
      </c>
    </row>
    <row r="22" spans="1:6" ht="16.5" x14ac:dyDescent="0.3">
      <c r="A22" s="15" t="str">
        <f>IF(ISBLANK(VLOOKUP(LARGE('Classeur Facture'!A:A,1),'Classeur Facture'!A:F,5,0)),"N° En : "&amp;(VLOOKUP(LARGE('Classeur Facture'!A:A,1),'Classeur Facture'!A:G,6,0)),"N° TVA : "&amp;(VLOOKUP(LARGE('Classeur Facture'!A:A,1),'Classeur Facture'!A:F,5,0)))</f>
        <v>N° TVA : 13.14.15</v>
      </c>
      <c r="B22" s="5"/>
      <c r="C22" s="23" t="s">
        <v>0</v>
      </c>
      <c r="D22" s="24"/>
    </row>
    <row r="23" spans="1:6" ht="16.5" x14ac:dyDescent="0.3">
      <c r="B23" s="5"/>
      <c r="C23" s="15"/>
      <c r="D23" s="2"/>
    </row>
    <row r="24" spans="1:6" ht="17.25" customHeight="1" thickBot="1" x14ac:dyDescent="0.35">
      <c r="A24" s="5"/>
      <c r="B24" s="5"/>
      <c r="C24" s="13"/>
      <c r="D24" s="13"/>
    </row>
    <row r="25" spans="1:6" ht="16.5" x14ac:dyDescent="0.3">
      <c r="A25" s="2"/>
      <c r="B25" s="2"/>
      <c r="C25" s="2"/>
      <c r="D25" s="2"/>
    </row>
    <row r="26" spans="1:6" ht="16.5" x14ac:dyDescent="0.3">
      <c r="A26" s="2"/>
      <c r="B26" s="2"/>
      <c r="C26" s="14" t="s">
        <v>9</v>
      </c>
      <c r="D26" s="17">
        <f>SUM(D21,D19,D17,D15,D13,D11,D9)</f>
        <v>700</v>
      </c>
    </row>
    <row r="27" spans="1:6" ht="16.5" x14ac:dyDescent="0.3">
      <c r="A27" s="2"/>
      <c r="B27" s="2"/>
      <c r="C27" s="15" t="s">
        <v>10</v>
      </c>
      <c r="D27" s="16">
        <f>(D26*0.21)</f>
        <v>147</v>
      </c>
      <c r="E27" s="5"/>
      <c r="F27" s="5"/>
    </row>
    <row r="28" spans="1:6" ht="17.25" thickBot="1" x14ac:dyDescent="0.35">
      <c r="A28" s="2"/>
      <c r="B28" s="2"/>
      <c r="C28" s="13"/>
      <c r="D28" s="13"/>
      <c r="E28" s="5"/>
      <c r="F28" s="5"/>
    </row>
    <row r="29" spans="1:6" ht="16.5" x14ac:dyDescent="0.3">
      <c r="A29" s="2"/>
      <c r="B29" s="2"/>
      <c r="C29" s="2"/>
    </row>
    <row r="30" spans="1:6" ht="22.5" x14ac:dyDescent="0.3">
      <c r="A30" s="4"/>
      <c r="B30" s="4"/>
      <c r="C30" s="6" t="s">
        <v>11</v>
      </c>
      <c r="D30" s="20">
        <f>SUM(D26,D27)</f>
        <v>847</v>
      </c>
    </row>
    <row r="31" spans="1:6" ht="18.75" customHeight="1" x14ac:dyDescent="0.3">
      <c r="A31" s="4"/>
      <c r="B31" s="4"/>
      <c r="C31" s="4"/>
      <c r="D31" s="4"/>
    </row>
    <row r="32" spans="1:6" ht="16.5" customHeight="1" x14ac:dyDescent="0.3">
      <c r="A32" s="4"/>
      <c r="B32" s="4"/>
      <c r="C32" s="4"/>
      <c r="D32" s="18"/>
    </row>
    <row r="33" spans="1:7" ht="16.5" customHeight="1" x14ac:dyDescent="0.3">
      <c r="A33" s="4"/>
      <c r="B33" s="4"/>
      <c r="C33" s="4"/>
      <c r="D33" s="15"/>
    </row>
    <row r="34" spans="1:7" ht="16.5" x14ac:dyDescent="0.3">
      <c r="A34" s="4"/>
      <c r="B34" s="4"/>
      <c r="C34" s="4"/>
      <c r="D34" s="19"/>
    </row>
    <row r="35" spans="1:7" ht="16.5" customHeight="1" x14ac:dyDescent="0.3">
      <c r="A35" s="4"/>
      <c r="B35" s="4"/>
      <c r="C35" s="4"/>
    </row>
    <row r="36" spans="1:7" ht="16.5" x14ac:dyDescent="0.3">
      <c r="A36" s="4"/>
      <c r="B36" s="4"/>
      <c r="C36" s="4"/>
      <c r="D36" s="18"/>
    </row>
    <row r="37" spans="1:7" ht="15" customHeight="1" x14ac:dyDescent="0.3">
      <c r="A37" s="4"/>
      <c r="B37" s="4"/>
      <c r="C37" s="4"/>
      <c r="D37" s="15"/>
      <c r="E37" s="5"/>
      <c r="F37" s="5"/>
      <c r="G37" s="5"/>
    </row>
    <row r="38" spans="1:7" ht="15" customHeight="1" x14ac:dyDescent="0.3">
      <c r="A38" s="4"/>
      <c r="B38" s="4"/>
      <c r="C38" s="4"/>
      <c r="D38" s="15"/>
      <c r="E38" s="5"/>
      <c r="F38" s="5"/>
      <c r="G38" s="5"/>
    </row>
    <row r="39" spans="1:7" ht="16.5" customHeight="1" x14ac:dyDescent="0.25"/>
    <row r="41" spans="1:7" ht="16.5" customHeight="1" x14ac:dyDescent="0.25"/>
    <row r="43" spans="1:7" ht="16.5" customHeight="1" x14ac:dyDescent="0.25"/>
  </sheetData>
  <pageMargins left="0.25" right="0.25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Classeur Facture</vt:lpstr>
      <vt:lpstr>Facture</vt:lpstr>
      <vt:lpstr>Nom_de_la_société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Marchal Cedric</dc:creator>
  <cp:lastModifiedBy>Marchal Cedric</cp:lastModifiedBy>
  <cp:lastPrinted>2018-01-26T10:27:37Z</cp:lastPrinted>
  <dcterms:created xsi:type="dcterms:W3CDTF">2018-01-11T12:47:42Z</dcterms:created>
  <dcterms:modified xsi:type="dcterms:W3CDTF">2018-01-26T16:29:17Z</dcterms:modified>
</cp:coreProperties>
</file>